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5386" windowWidth="15480" windowHeight="7710" tabRatio="762" activeTab="0"/>
  </bookViews>
  <sheets>
    <sheet name="Cover" sheetId="1" r:id="rId1"/>
    <sheet name="Diff" sheetId="2" r:id="rId2"/>
    <sheet name="Percent" sheetId="3" r:id="rId3"/>
    <sheet name="Long-Range FEFP Summary" sheetId="4" r:id="rId4"/>
    <sheet name="2006-07F" sheetId="5" r:id="rId5"/>
    <sheet name="2007-08F" sheetId="6" r:id="rId6"/>
    <sheet name="2008-09 Approp" sheetId="7" r:id="rId7"/>
    <sheet name="2008-09 3rd" sheetId="8" r:id="rId8"/>
    <sheet name="2009-10 Dec" sheetId="9" r:id="rId9"/>
    <sheet name="2009-10 BPBG" sheetId="10" r:id="rId10"/>
    <sheet name="2009-10 Prog" sheetId="11" r:id="rId11"/>
    <sheet name="2009-10 Grade" sheetId="12" r:id="rId12"/>
    <sheet name="Summary" sheetId="13" r:id="rId13"/>
  </sheets>
  <definedNames>
    <definedName name="FTEDATA" localSheetId="7">#REF!</definedName>
    <definedName name="FTEDATA">#REF!</definedName>
    <definedName name="HTML_CodePage" hidden="1">1252</definedName>
    <definedName name="HTML_Control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1">'Diff'!$B$3:$L$45</definedName>
    <definedName name="_xlnm.Print_Area" localSheetId="3">'Long-Range FEFP Summary'!$B$3:$F$44</definedName>
    <definedName name="_xlnm.Print_Area" localSheetId="2">'Percent'!$A$3:$J$45</definedName>
    <definedName name="_xlnm.Print_Area" localSheetId="12">'Summary'!$A$1:$H$78</definedName>
    <definedName name="TITLES" localSheetId="1">'Diff'!$B$16:$B$143</definedName>
    <definedName name="TITLES" localSheetId="3">'Long-Range FEFP Summary'!$B$16:$B$143</definedName>
    <definedName name="TITLES" localSheetId="2">'Percent'!$A$16:$A$143</definedName>
    <definedName name="TITLES">#REF!</definedName>
  </definedNames>
  <calcPr fullCalcOnLoad="1"/>
</workbook>
</file>

<file path=xl/sharedStrings.xml><?xml version="1.0" encoding="utf-8"?>
<sst xmlns="http://schemas.openxmlformats.org/spreadsheetml/2006/main" count="1305" uniqueCount="330">
  <si>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</si>
  <si>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</si>
  <si>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</si>
  <si>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</si>
  <si>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</si>
  <si>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</si>
  <si>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</si>
  <si>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</si>
  <si>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</si>
  <si>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</si>
  <si>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</si>
  <si>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</si>
  <si>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</si>
  <si>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</si>
  <si>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</si>
  <si>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</si>
  <si>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</si>
  <si>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</si>
  <si>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</si>
  <si>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</si>
  <si>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</si>
  <si>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</si>
  <si>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</si>
  <si>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</si>
  <si>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</si>
  <si>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</si>
  <si>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</si>
  <si>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</si>
  <si>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</si>
  <si>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</si>
  <si>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</si>
  <si>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</si>
  <si>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</si>
  <si>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</si>
  <si>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</si>
  <si>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</si>
  <si>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</si>
  <si>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</si>
  <si>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</si>
  <si>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</si>
  <si>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</si>
  <si>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</si>
  <si>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</si>
  <si>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</si>
  <si>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</si>
  <si>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</si>
  <si>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</si>
  <si>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</si>
  <si>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</si>
  <si>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</si>
  <si>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</si>
  <si>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</si>
  <si>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</si>
  <si>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</si>
  <si>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</si>
  <si>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</si>
  <si>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</si>
  <si>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</si>
  <si>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</si>
  <si>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</si>
  <si>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</si>
  <si>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</si>
  <si>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</si>
  <si>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</si>
  <si>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</si>
  <si>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</si>
  <si>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UFTE</t>
  </si>
  <si>
    <t>FLORIDA SCHOOL DISTRICT PROGRAMS</t>
  </si>
  <si>
    <t>UNWEIGHTED FTE</t>
  </si>
  <si>
    <t>School District PreK-12 Programs</t>
  </si>
  <si>
    <t>2006-07</t>
  </si>
  <si>
    <t>Unweighted FTE</t>
  </si>
  <si>
    <t>Final</t>
  </si>
  <si>
    <t>(4-2)</t>
  </si>
  <si>
    <t>(4-3)</t>
  </si>
  <si>
    <t>(8-4)</t>
  </si>
  <si>
    <t>(8-7)</t>
  </si>
  <si>
    <t xml:space="preserve">  4-8</t>
  </si>
  <si>
    <t xml:space="preserve">  9-12</t>
  </si>
  <si>
    <t xml:space="preserve">  4-8 ESE in Basic</t>
  </si>
  <si>
    <t xml:space="preserve">  9-12 ESE in Basic</t>
  </si>
  <si>
    <t xml:space="preserve">      Total ESE Basic</t>
  </si>
  <si>
    <t>ESOL</t>
  </si>
  <si>
    <t>Exceptional Students</t>
  </si>
  <si>
    <t xml:space="preserve">  ESE Support Level IV</t>
  </si>
  <si>
    <t xml:space="preserve">  ESE Support Level V</t>
  </si>
  <si>
    <t xml:space="preserve">Total </t>
  </si>
  <si>
    <t>Career Education</t>
  </si>
  <si>
    <t>Total Group Two</t>
  </si>
  <si>
    <t xml:space="preserve"> </t>
  </si>
  <si>
    <t>2007-08</t>
  </si>
  <si>
    <t>Appropriated</t>
  </si>
  <si>
    <t>FTE</t>
  </si>
  <si>
    <t>Third</t>
  </si>
  <si>
    <t>Calculation</t>
  </si>
  <si>
    <t>Change from</t>
  </si>
  <si>
    <r>
      <t>Total ESE</t>
    </r>
    <r>
      <rPr>
        <sz val="11"/>
        <rFont val="Arial Narrow"/>
        <family val="2"/>
      </rPr>
      <t xml:space="preserve"> (ESE and ESE Basic)</t>
    </r>
  </si>
  <si>
    <t>2008-09</t>
  </si>
  <si>
    <t>2009-10</t>
  </si>
  <si>
    <t>Projected</t>
  </si>
  <si>
    <t>Growth</t>
  </si>
  <si>
    <t>Third Calculation</t>
  </si>
  <si>
    <t>to Third Calculation</t>
  </si>
  <si>
    <t>111 PK</t>
  </si>
  <si>
    <t>254 PK</t>
  </si>
  <si>
    <t>Exceptional Student Education</t>
  </si>
  <si>
    <t>Forecast</t>
  </si>
  <si>
    <t>FAU PB</t>
  </si>
  <si>
    <t>UF</t>
  </si>
  <si>
    <t>District Forecast</t>
  </si>
  <si>
    <t>D#</t>
  </si>
  <si>
    <t>District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</si>
  <si>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</si>
  <si>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</si>
  <si>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</si>
  <si>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</si>
  <si>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</si>
  <si>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</si>
  <si>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</si>
  <si>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</si>
  <si>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</si>
  <si>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</si>
  <si>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</si>
  <si>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</si>
  <si>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</si>
  <si>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Dade</t>
  </si>
  <si>
    <t>14</t>
  </si>
  <si>
    <t>De Soto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</si>
  <si>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</si>
  <si>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</si>
  <si>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</si>
  <si>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</si>
  <si>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</si>
  <si>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</si>
  <si>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</si>
  <si>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</si>
  <si>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</si>
  <si>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</si>
  <si>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</si>
  <si>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</si>
  <si>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</si>
  <si>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</si>
  <si>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</si>
  <si>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</si>
  <si>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</si>
  <si>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</si>
  <si>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</si>
  <si>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</si>
  <si>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</si>
  <si>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</si>
  <si>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</si>
  <si>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</si>
  <si>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</si>
  <si>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</si>
  <si>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</si>
  <si>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</si>
  <si>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</si>
  <si>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</si>
  <si>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</si>
  <si>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</si>
  <si>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</si>
  <si>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</si>
  <si>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</si>
  <si>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</si>
  <si>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</si>
  <si>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</si>
  <si>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</si>
  <si>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</si>
  <si>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</si>
  <si>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</si>
  <si>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</si>
  <si>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</si>
  <si>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</si>
  <si>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</si>
  <si>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</si>
  <si>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</si>
  <si>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</si>
  <si>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</si>
  <si>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</si>
  <si>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</si>
  <si>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</si>
  <si>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</si>
  <si>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Wash Spec</t>
  </si>
  <si>
    <t>69</t>
  </si>
  <si>
    <t>FAMU</t>
  </si>
  <si>
    <t>70</t>
  </si>
  <si>
    <t>71</t>
  </si>
  <si>
    <t>FAU STL</t>
  </si>
  <si>
    <t>72</t>
  </si>
  <si>
    <t>FSU Brow</t>
  </si>
  <si>
    <t>73</t>
  </si>
  <si>
    <t>FSU Leon</t>
  </si>
  <si>
    <t>74</t>
  </si>
  <si>
    <t>75</t>
  </si>
  <si>
    <t>FLVS</t>
  </si>
  <si>
    <t>Dist</t>
  </si>
  <si>
    <t>Prog 101</t>
  </si>
  <si>
    <t>Prog 102</t>
  </si>
  <si>
    <t>Prog 103</t>
  </si>
  <si>
    <t>Prog 111</t>
  </si>
  <si>
    <t>Prog 112</t>
  </si>
  <si>
    <t>Prog 113</t>
  </si>
  <si>
    <t>Prog 130</t>
  </si>
  <si>
    <t>Prog 254</t>
  </si>
  <si>
    <t>Prog 255</t>
  </si>
  <si>
    <t>Prog 300</t>
  </si>
  <si>
    <t>TOTAL</t>
  </si>
  <si>
    <t>FLORIDA</t>
  </si>
  <si>
    <t>99</t>
  </si>
  <si>
    <t>FSU - Brow</t>
  </si>
  <si>
    <t>Florida</t>
  </si>
  <si>
    <t>GPK</t>
  </si>
  <si>
    <t xml:space="preserve"> GK</t>
  </si>
  <si>
    <t xml:space="preserve"> G1</t>
  </si>
  <si>
    <t xml:space="preserve"> G2</t>
  </si>
  <si>
    <t xml:space="preserve"> G3</t>
  </si>
  <si>
    <t xml:space="preserve"> G4</t>
  </si>
  <si>
    <t xml:space="preserve"> G5</t>
  </si>
  <si>
    <t xml:space="preserve"> G6</t>
  </si>
  <si>
    <t xml:space="preserve"> G7</t>
  </si>
  <si>
    <t xml:space="preserve"> G8</t>
  </si>
  <si>
    <t xml:space="preserve"> G9</t>
  </si>
  <si>
    <t>G10</t>
  </si>
  <si>
    <t>G11</t>
  </si>
  <si>
    <t>G12</t>
  </si>
  <si>
    <t>Sch Yr</t>
  </si>
  <si>
    <t>111KG</t>
  </si>
  <si>
    <t>111G1</t>
  </si>
  <si>
    <t>111G2</t>
  </si>
  <si>
    <t>111G3</t>
  </si>
  <si>
    <t>112G4</t>
  </si>
  <si>
    <t>112G5</t>
  </si>
  <si>
    <t>112G6</t>
  </si>
  <si>
    <t>112G7</t>
  </si>
  <si>
    <t>112G8</t>
  </si>
  <si>
    <t>113G9</t>
  </si>
  <si>
    <t>113G10</t>
  </si>
  <si>
    <t>113G11</t>
  </si>
  <si>
    <t>113G12</t>
  </si>
  <si>
    <t>254KG</t>
  </si>
  <si>
    <t>254G1</t>
  </si>
  <si>
    <t>254G2</t>
  </si>
  <si>
    <t>254G3</t>
  </si>
  <si>
    <t>254G4</t>
  </si>
  <si>
    <t>254G5</t>
  </si>
  <si>
    <t>254G6</t>
  </si>
  <si>
    <t>254G7</t>
  </si>
  <si>
    <t>254G8</t>
  </si>
  <si>
    <t>254G9</t>
  </si>
  <si>
    <t>254G10</t>
  </si>
  <si>
    <t>254G11</t>
  </si>
  <si>
    <t>254G12</t>
  </si>
  <si>
    <t>255PK</t>
  </si>
  <si>
    <t>255KG</t>
  </si>
  <si>
    <t>255G1</t>
  </si>
  <si>
    <t>255G2</t>
  </si>
  <si>
    <t>255G3</t>
  </si>
  <si>
    <t>255G4</t>
  </si>
  <si>
    <t>255G5</t>
  </si>
  <si>
    <t>255G6</t>
  </si>
  <si>
    <t>255G7</t>
  </si>
  <si>
    <t>255G8</t>
  </si>
  <si>
    <t>255G9</t>
  </si>
  <si>
    <t>255G10</t>
  </si>
  <si>
    <t>255G11</t>
  </si>
  <si>
    <t>255G12</t>
  </si>
  <si>
    <t>300G9</t>
  </si>
  <si>
    <t>300G10</t>
  </si>
  <si>
    <t>300G11</t>
  </si>
  <si>
    <t>300G12</t>
  </si>
  <si>
    <t>101PK</t>
  </si>
  <si>
    <t>101KG</t>
  </si>
  <si>
    <t>101G1</t>
  </si>
  <si>
    <t>101G2</t>
  </si>
  <si>
    <t>101G3</t>
  </si>
  <si>
    <t>102G4</t>
  </si>
  <si>
    <t>102G5</t>
  </si>
  <si>
    <t>102G6</t>
  </si>
  <si>
    <t>102G7</t>
  </si>
  <si>
    <t>102G8</t>
  </si>
  <si>
    <t>103G9</t>
  </si>
  <si>
    <t>103G10</t>
  </si>
  <si>
    <t>103G11</t>
  </si>
  <si>
    <t>103G12</t>
  </si>
  <si>
    <t>130KG</t>
  </si>
  <si>
    <t>130G1</t>
  </si>
  <si>
    <t>130G2</t>
  </si>
  <si>
    <t>130G3</t>
  </si>
  <si>
    <t>130G4</t>
  </si>
  <si>
    <t>130G5</t>
  </si>
  <si>
    <t>130G6</t>
  </si>
  <si>
    <t>130G7</t>
  </si>
  <si>
    <t>130G8</t>
  </si>
  <si>
    <t>130G9</t>
  </si>
  <si>
    <t>130G10</t>
  </si>
  <si>
    <t>130G11</t>
  </si>
  <si>
    <t>130G12</t>
  </si>
  <si>
    <t>2007-08 to 2008-09</t>
  </si>
  <si>
    <t>2008-09 Appropriated</t>
  </si>
  <si>
    <t>Dec</t>
  </si>
  <si>
    <t>2009-10 Dec to</t>
  </si>
  <si>
    <t>0910</t>
  </si>
  <si>
    <t>2006-07F</t>
  </si>
  <si>
    <t>2008-09 Approp</t>
  </si>
  <si>
    <t>2008-09 3rd</t>
  </si>
  <si>
    <t>2009-10 Dec</t>
  </si>
  <si>
    <t>2007-08F</t>
  </si>
  <si>
    <t>2009-10 Prog</t>
  </si>
  <si>
    <t>2009-10 Projected FTE Student Enrollment for Florida School Districts</t>
  </si>
  <si>
    <t>2009-10 Projected Student Enrollment (UFTE) for Florida School Districts</t>
  </si>
  <si>
    <t>(3-1)</t>
  </si>
  <si>
    <t>(3-2)</t>
  </si>
  <si>
    <t>(7-3)</t>
  </si>
  <si>
    <t>(7-6)</t>
  </si>
  <si>
    <t>to 2009-10 Dist</t>
  </si>
  <si>
    <t>Pct Change</t>
  </si>
  <si>
    <t>Long-Term Projected FTE Student Enrollment for Florida School Districts</t>
  </si>
  <si>
    <t>Compared with 2006-07 Final, 2007-08 Final, 2008-09 Appropriated, 2008-09 3rd Calculation, and 2009-10 December Forecast UFTE</t>
  </si>
  <si>
    <t>Compared with 2007-08 Final, 2008-09 Appropriated, 2008-09 3rd Calculation, and 2009-10 December Forecast UFTE</t>
  </si>
  <si>
    <t xml:space="preserve">      Total PK-12 Basic Non-ESE</t>
  </si>
  <si>
    <t xml:space="preserve">  Total PK-12 Basic</t>
  </si>
  <si>
    <t>PK-12 Basic</t>
  </si>
  <si>
    <t xml:space="preserve">  PK-3</t>
  </si>
  <si>
    <t xml:space="preserve"> PK-3 ESE in Basic</t>
  </si>
  <si>
    <t xml:space="preserve">  PK-3 ESE in Basic</t>
  </si>
  <si>
    <t>Calc 3</t>
  </si>
  <si>
    <t>December</t>
  </si>
  <si>
    <t>DOE 2/23/09</t>
  </si>
  <si>
    <t>POST-CONFERENCE REPORT FOR</t>
  </si>
  <si>
    <t>PreK-12 ENROLLMENT EDUCATION ESTIMATING CONFERENCE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</si>
</sst>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%"/>
    <numFmt numFmtId="167" formatCode="[$-409]mmmm\ d\,\ yyyy;@"/>
    <numFmt numFmtId="168" formatCode="[$-F800]dddd\,\ mmmm\ dd\,\ yyyy"/>
    <numFmt numFmtId="169" formatCode="\-\ #\ \-"/>
    <numFmt numFmtId="170" formatCode="[$-409]dddd\,\ mmmm\ dd\,\ 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1"/>
      <color indexed="8"/>
      <name val="Arial Narrow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BFCE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 style="thin">
        <color rgb="FFD0D7E5"/>
      </right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1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62" applyFont="1" applyAlignment="1">
      <alignment horizontal="center"/>
      <protection/>
    </xf>
    <xf numFmtId="0" fontId="2" fillId="0" borderId="0" xfId="61">
      <alignment/>
      <protection/>
    </xf>
    <xf numFmtId="0" fontId="4" fillId="0" borderId="0" xfId="62" applyFont="1" applyAlignment="1">
      <alignment horizontal="left"/>
      <protection/>
    </xf>
    <xf numFmtId="0" fontId="4" fillId="0" borderId="0" xfId="62" applyFont="1">
      <alignment/>
      <protection/>
    </xf>
    <xf numFmtId="0" fontId="3" fillId="0" borderId="0" xfId="62">
      <alignment/>
      <protection/>
    </xf>
    <xf numFmtId="14" fontId="4" fillId="0" borderId="0" xfId="62" applyNumberFormat="1" applyFont="1" applyAlignment="1">
      <alignment horizontal="left"/>
      <protection/>
    </xf>
    <xf numFmtId="168" fontId="4" fillId="0" borderId="0" xfId="62" applyNumberFormat="1" applyFont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 applyBorder="1" applyAlignment="1">
      <alignment horizontal="left"/>
      <protection/>
    </xf>
    <xf numFmtId="43" fontId="5" fillId="0" borderId="0" xfId="42" applyFont="1" applyFill="1" applyBorder="1" applyAlignment="1">
      <alignment/>
    </xf>
    <xf numFmtId="0" fontId="5" fillId="0" borderId="0" xfId="61" applyFont="1" applyFill="1" applyBorder="1" applyAlignment="1">
      <alignment horizontal="centerContinuous"/>
      <protection/>
    </xf>
    <xf numFmtId="0" fontId="5" fillId="0" borderId="0" xfId="61" applyFont="1" applyFill="1" applyBorder="1" applyAlignment="1">
      <alignment horizontal="right"/>
      <protection/>
    </xf>
    <xf numFmtId="0" fontId="5" fillId="0" borderId="0" xfId="61" applyFont="1" applyFill="1" applyBorder="1" applyAlignment="1">
      <alignment horizontal="center"/>
      <protection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0" fontId="6" fillId="0" borderId="0" xfId="61" applyFont="1" applyFill="1" applyBorder="1">
      <alignment/>
      <protection/>
    </xf>
    <xf numFmtId="3" fontId="5" fillId="0" borderId="0" xfId="61" applyNumberFormat="1" applyFont="1" applyFill="1" applyBorder="1">
      <alignment/>
      <protection/>
    </xf>
    <xf numFmtId="3" fontId="5" fillId="0" borderId="0" xfId="61" applyNumberFormat="1" applyFont="1" applyFill="1" applyBorder="1" applyAlignment="1" quotePrefix="1">
      <alignment horizontal="right"/>
      <protection/>
    </xf>
    <xf numFmtId="2" fontId="5" fillId="0" borderId="0" xfId="61" applyNumberFormat="1" applyFont="1" applyFill="1" applyBorder="1" applyAlignment="1">
      <alignment horizontal="right"/>
      <protection/>
    </xf>
    <xf numFmtId="2" fontId="5" fillId="0" borderId="0" xfId="61" applyNumberFormat="1" applyFont="1" applyFill="1" applyBorder="1">
      <alignment/>
      <protection/>
    </xf>
    <xf numFmtId="0" fontId="5" fillId="0" borderId="0" xfId="61" applyFont="1" applyFill="1" applyBorder="1" applyAlignment="1">
      <alignment horizontal="center" wrapText="1"/>
      <protection/>
    </xf>
    <xf numFmtId="0" fontId="7" fillId="0" borderId="0" xfId="61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left"/>
      <protection/>
    </xf>
    <xf numFmtId="0" fontId="8" fillId="0" borderId="0" xfId="61" applyFont="1" applyFill="1" applyBorder="1" applyAlignment="1">
      <alignment horizontal="centerContinuous"/>
      <protection/>
    </xf>
    <xf numFmtId="0" fontId="8" fillId="0" borderId="0" xfId="6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0" xfId="61" applyFont="1" applyFill="1" applyBorder="1" applyAlignment="1">
      <alignment horizontal="center"/>
      <protection/>
    </xf>
    <xf numFmtId="1" fontId="8" fillId="0" borderId="0" xfId="61" applyNumberFormat="1" applyFont="1" applyFill="1" applyBorder="1" applyAlignment="1">
      <alignment horizontal="center"/>
      <protection/>
    </xf>
    <xf numFmtId="16" fontId="8" fillId="0" borderId="0" xfId="61" applyNumberFormat="1" applyFont="1" applyFill="1" applyBorder="1" applyAlignment="1" quotePrefix="1">
      <alignment horizontal="center"/>
      <protection/>
    </xf>
    <xf numFmtId="14" fontId="8" fillId="0" borderId="0" xfId="61" applyNumberFormat="1" applyFont="1" applyFill="1" applyBorder="1" applyAlignment="1">
      <alignment horizontal="center"/>
      <protection/>
    </xf>
    <xf numFmtId="169" fontId="8" fillId="0" borderId="0" xfId="61" applyNumberFormat="1" applyFont="1" applyFill="1" applyBorder="1" applyAlignment="1">
      <alignment horizontal="center"/>
      <protection/>
    </xf>
    <xf numFmtId="169" fontId="8" fillId="0" borderId="0" xfId="61" applyNumberFormat="1" applyFont="1" applyFill="1" applyBorder="1" applyAlignment="1" quotePrefix="1">
      <alignment horizontal="center"/>
      <protection/>
    </xf>
    <xf numFmtId="4" fontId="8" fillId="0" borderId="0" xfId="61" applyNumberFormat="1" applyFont="1" applyFill="1" applyBorder="1">
      <alignment/>
      <protection/>
    </xf>
    <xf numFmtId="43" fontId="8" fillId="0" borderId="0" xfId="42" applyFont="1" applyFill="1" applyBorder="1" applyAlignment="1">
      <alignment/>
    </xf>
    <xf numFmtId="165" fontId="8" fillId="0" borderId="0" xfId="42" applyNumberFormat="1" applyFont="1" applyFill="1" applyBorder="1" applyAlignment="1">
      <alignment/>
    </xf>
    <xf numFmtId="3" fontId="8" fillId="0" borderId="0" xfId="61" applyNumberFormat="1" applyFont="1" applyFill="1" applyBorder="1">
      <alignment/>
      <protection/>
    </xf>
    <xf numFmtId="166" fontId="8" fillId="0" borderId="0" xfId="65" applyNumberFormat="1" applyFont="1" applyFill="1" applyBorder="1" applyAlignment="1">
      <alignment/>
    </xf>
    <xf numFmtId="43" fontId="8" fillId="0" borderId="0" xfId="65" applyNumberFormat="1" applyFont="1" applyFill="1" applyBorder="1" applyAlignment="1">
      <alignment/>
    </xf>
    <xf numFmtId="0" fontId="9" fillId="0" borderId="0" xfId="61" applyFont="1" applyFill="1" applyBorder="1" applyAlignment="1">
      <alignment horizontal="left"/>
      <protection/>
    </xf>
    <xf numFmtId="4" fontId="9" fillId="0" borderId="0" xfId="61" applyNumberFormat="1" applyFont="1" applyFill="1" applyBorder="1">
      <alignment/>
      <protection/>
    </xf>
    <xf numFmtId="43" fontId="9" fillId="0" borderId="0" xfId="65" applyNumberFormat="1" applyFont="1" applyFill="1" applyBorder="1" applyAlignment="1">
      <alignment/>
    </xf>
    <xf numFmtId="166" fontId="9" fillId="0" borderId="0" xfId="65" applyNumberFormat="1" applyFont="1" applyFill="1" applyBorder="1" applyAlignment="1">
      <alignment/>
    </xf>
    <xf numFmtId="0" fontId="10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" fontId="8" fillId="0" borderId="0" xfId="42" applyNumberFormat="1" applyFont="1" applyFill="1" applyBorder="1" applyAlignment="1">
      <alignment/>
    </xf>
    <xf numFmtId="3" fontId="8" fillId="0" borderId="0" xfId="42" applyNumberFormat="1" applyFont="1" applyFill="1" applyBorder="1" applyAlignment="1">
      <alignment/>
    </xf>
    <xf numFmtId="165" fontId="8" fillId="0" borderId="0" xfId="61" applyNumberFormat="1" applyFont="1" applyFill="1" applyBorder="1">
      <alignment/>
      <protection/>
    </xf>
    <xf numFmtId="3" fontId="8" fillId="0" borderId="0" xfId="61" applyNumberFormat="1" applyFont="1" applyFill="1" applyBorder="1" applyAlignment="1" quotePrefix="1">
      <alignment horizontal="right"/>
      <protection/>
    </xf>
    <xf numFmtId="0" fontId="8" fillId="0" borderId="0" xfId="61" applyFont="1" applyFill="1" applyBorder="1" applyAlignment="1" quotePrefix="1">
      <alignment horizontal="right"/>
      <protection/>
    </xf>
    <xf numFmtId="0" fontId="8" fillId="0" borderId="0" xfId="61" applyFont="1" applyFill="1" applyBorder="1" applyAlignment="1" quotePrefix="1">
      <alignment horizontal="center"/>
      <protection/>
    </xf>
    <xf numFmtId="0" fontId="8" fillId="0" borderId="0" xfId="61" applyFont="1">
      <alignment/>
      <protection/>
    </xf>
    <xf numFmtId="4" fontId="9" fillId="0" borderId="0" xfId="42" applyNumberFormat="1" applyFont="1" applyFill="1" applyBorder="1" applyAlignment="1">
      <alignment/>
    </xf>
    <xf numFmtId="3" fontId="8" fillId="0" borderId="0" xfId="42" applyNumberFormat="1" applyFont="1" applyAlignment="1">
      <alignment/>
    </xf>
    <xf numFmtId="3" fontId="10" fillId="0" borderId="0" xfId="61" applyNumberFormat="1" applyFont="1" applyFill="1" applyBorder="1">
      <alignment/>
      <protection/>
    </xf>
    <xf numFmtId="3" fontId="12" fillId="0" borderId="0" xfId="61" applyNumberFormat="1" applyFont="1" applyFill="1" applyBorder="1">
      <alignment/>
      <protection/>
    </xf>
    <xf numFmtId="43" fontId="8" fillId="0" borderId="0" xfId="42" applyNumberFormat="1" applyFont="1" applyFill="1" applyBorder="1" applyAlignment="1">
      <alignment/>
    </xf>
    <xf numFmtId="166" fontId="8" fillId="0" borderId="0" xfId="65" applyNumberFormat="1" applyFont="1" applyFill="1" applyBorder="1" applyAlignment="1">
      <alignment horizontal="right"/>
    </xf>
    <xf numFmtId="166" fontId="9" fillId="0" borderId="0" xfId="65" applyNumberFormat="1" applyFont="1" applyFill="1" applyBorder="1" applyAlignment="1">
      <alignment horizontal="right"/>
    </xf>
    <xf numFmtId="4" fontId="8" fillId="0" borderId="0" xfId="61" applyNumberFormat="1" applyFont="1" applyFill="1" applyBorder="1" applyAlignment="1">
      <alignment horizontal="right"/>
      <protection/>
    </xf>
    <xf numFmtId="4" fontId="9" fillId="0" borderId="0" xfId="61" applyNumberFormat="1" applyFont="1" applyFill="1" applyBorder="1" applyAlignment="1">
      <alignment horizontal="right"/>
      <protection/>
    </xf>
    <xf numFmtId="43" fontId="8" fillId="0" borderId="0" xfId="42" applyFont="1" applyFill="1" applyBorder="1" applyAlignment="1">
      <alignment horizontal="right"/>
    </xf>
    <xf numFmtId="43" fontId="8" fillId="0" borderId="0" xfId="61" applyNumberFormat="1" applyFont="1" applyFill="1" applyBorder="1" applyAlignment="1">
      <alignment horizontal="centerContinuous"/>
      <protection/>
    </xf>
    <xf numFmtId="0" fontId="13" fillId="0" borderId="0" xfId="62" applyFont="1" applyAlignment="1">
      <alignment horizontal="centerContinuous"/>
      <protection/>
    </xf>
    <xf numFmtId="0" fontId="14" fillId="0" borderId="0" xfId="62" applyFont="1" applyAlignment="1">
      <alignment horizontal="centerContinuous"/>
      <protection/>
    </xf>
    <xf numFmtId="0" fontId="51" fillId="33" borderId="0" xfId="58" applyFont="1" applyFill="1">
      <alignment/>
      <protection/>
    </xf>
    <xf numFmtId="0" fontId="51" fillId="33" borderId="0" xfId="58" applyFont="1" applyFill="1" applyAlignment="1">
      <alignment horizontal="center"/>
      <protection/>
    </xf>
    <xf numFmtId="0" fontId="36" fillId="0" borderId="0" xfId="58" quotePrefix="1">
      <alignment/>
      <protection/>
    </xf>
    <xf numFmtId="0" fontId="36" fillId="0" borderId="0" xfId="58">
      <alignment/>
      <protection/>
    </xf>
    <xf numFmtId="43" fontId="0" fillId="0" borderId="0" xfId="44" applyFont="1" applyAlignment="1">
      <alignment/>
    </xf>
    <xf numFmtId="43" fontId="0" fillId="7" borderId="0" xfId="44" applyFont="1" applyFill="1" applyAlignment="1">
      <alignment/>
    </xf>
    <xf numFmtId="43" fontId="0" fillId="34" borderId="0" xfId="44" applyFont="1" applyFill="1" applyAlignment="1">
      <alignment/>
    </xf>
    <xf numFmtId="0" fontId="36" fillId="7" borderId="0" xfId="58" applyFill="1">
      <alignment/>
      <protection/>
    </xf>
    <xf numFmtId="43" fontId="51" fillId="7" borderId="0" xfId="44" applyFont="1" applyFill="1" applyAlignment="1">
      <alignment/>
    </xf>
    <xf numFmtId="0" fontId="15" fillId="35" borderId="0" xfId="0" applyFont="1" applyFill="1" applyAlignment="1">
      <alignment horizontal="center"/>
    </xf>
    <xf numFmtId="43" fontId="0" fillId="0" borderId="0" xfId="42" applyFont="1" applyAlignment="1">
      <alignment/>
    </xf>
    <xf numFmtId="0" fontId="15" fillId="33" borderId="0" xfId="0" applyFont="1" applyFill="1" applyAlignment="1">
      <alignment/>
    </xf>
    <xf numFmtId="0" fontId="0" fillId="7" borderId="0" xfId="0" applyFont="1" applyFill="1" applyAlignment="1" quotePrefix="1">
      <alignment/>
    </xf>
    <xf numFmtId="0" fontId="0" fillId="7" borderId="0" xfId="0" applyFill="1" applyAlignment="1">
      <alignment/>
    </xf>
    <xf numFmtId="43" fontId="0" fillId="7" borderId="0" xfId="42" applyFont="1" applyFill="1" applyAlignment="1">
      <alignment/>
    </xf>
    <xf numFmtId="43" fontId="15" fillId="7" borderId="0" xfId="42" applyFont="1" applyFill="1" applyAlignment="1">
      <alignment/>
    </xf>
    <xf numFmtId="43" fontId="0" fillId="34" borderId="0" xfId="42" applyFont="1" applyFill="1" applyAlignment="1">
      <alignment/>
    </xf>
    <xf numFmtId="0" fontId="0" fillId="36" borderId="0" xfId="0" applyFill="1" applyAlignment="1">
      <alignment/>
    </xf>
    <xf numFmtId="43" fontId="0" fillId="36" borderId="0" xfId="42" applyFont="1" applyFill="1" applyAlignment="1">
      <alignment/>
    </xf>
    <xf numFmtId="0" fontId="0" fillId="33" borderId="0" xfId="0" applyFill="1" applyAlignment="1">
      <alignment/>
    </xf>
    <xf numFmtId="0" fontId="15" fillId="33" borderId="0" xfId="0" applyFont="1" applyFill="1" applyAlignment="1">
      <alignment horizontal="center"/>
    </xf>
    <xf numFmtId="43" fontId="0" fillId="7" borderId="0" xfId="0" applyNumberFormat="1" applyFill="1" applyAlignment="1">
      <alignment/>
    </xf>
    <xf numFmtId="0" fontId="51" fillId="37" borderId="0" xfId="60" applyFont="1" applyFill="1">
      <alignment/>
      <protection/>
    </xf>
    <xf numFmtId="0" fontId="51" fillId="37" borderId="0" xfId="60" applyFont="1" applyFill="1" applyAlignment="1">
      <alignment horizontal="center"/>
      <protection/>
    </xf>
    <xf numFmtId="0" fontId="0" fillId="38" borderId="0" xfId="0" applyFill="1" applyAlignment="1">
      <alignment/>
    </xf>
    <xf numFmtId="0" fontId="0" fillId="7" borderId="0" xfId="0" applyFont="1" applyFill="1" applyAlignment="1">
      <alignment/>
    </xf>
    <xf numFmtId="43" fontId="15" fillId="7" borderId="0" xfId="0" applyNumberFormat="1" applyFont="1" applyFill="1" applyAlignment="1">
      <alignment/>
    </xf>
    <xf numFmtId="0" fontId="36" fillId="0" borderId="0" xfId="60">
      <alignment/>
      <protection/>
    </xf>
    <xf numFmtId="43" fontId="0" fillId="0" borderId="0" xfId="46" applyFont="1" applyAlignment="1">
      <alignment/>
    </xf>
    <xf numFmtId="43" fontId="36" fillId="7" borderId="0" xfId="60" applyNumberFormat="1" applyFill="1">
      <alignment/>
      <protection/>
    </xf>
    <xf numFmtId="0" fontId="36" fillId="7" borderId="0" xfId="60" applyFill="1">
      <alignment/>
      <protection/>
    </xf>
    <xf numFmtId="43" fontId="51" fillId="7" borderId="0" xfId="60" applyNumberFormat="1" applyFont="1" applyFill="1">
      <alignment/>
      <protection/>
    </xf>
    <xf numFmtId="0" fontId="53" fillId="39" borderId="10" xfId="59" applyFont="1" applyFill="1" applyBorder="1" applyAlignment="1" applyProtection="1">
      <alignment horizontal="center" vertical="center"/>
      <protection/>
    </xf>
    <xf numFmtId="0" fontId="54" fillId="40" borderId="11" xfId="59" applyFont="1" applyFill="1" applyBorder="1" applyAlignment="1" applyProtection="1">
      <alignment vertical="center" wrapText="1"/>
      <protection/>
    </xf>
    <xf numFmtId="43" fontId="54" fillId="40" borderId="11" xfId="45" applyFont="1" applyFill="1" applyBorder="1" applyAlignment="1" applyProtection="1">
      <alignment horizontal="right" vertical="center" wrapText="1"/>
      <protection/>
    </xf>
    <xf numFmtId="43" fontId="54" fillId="41" borderId="11" xfId="45" applyFont="1" applyFill="1" applyBorder="1" applyAlignment="1" applyProtection="1">
      <alignment horizontal="right" vertical="center" wrapText="1"/>
      <protection/>
    </xf>
    <xf numFmtId="0" fontId="54" fillId="42" borderId="11" xfId="59" applyFont="1" applyFill="1" applyBorder="1" applyAlignment="1" applyProtection="1" quotePrefix="1">
      <alignment vertical="center" wrapText="1"/>
      <protection/>
    </xf>
    <xf numFmtId="0" fontId="54" fillId="41" borderId="12" xfId="59" applyFont="1" applyFill="1" applyBorder="1" applyAlignment="1" applyProtection="1">
      <alignment vertical="center" wrapText="1"/>
      <protection/>
    </xf>
    <xf numFmtId="43" fontId="8" fillId="0" borderId="0" xfId="42" applyFont="1" applyFill="1" applyBorder="1" applyAlignment="1">
      <alignment horizontal="centerContinuous"/>
    </xf>
    <xf numFmtId="0" fontId="55" fillId="0" borderId="0" xfId="61" applyFont="1" applyFill="1" applyBorder="1">
      <alignment/>
      <protection/>
    </xf>
    <xf numFmtId="10" fontId="8" fillId="0" borderId="0" xfId="65" applyNumberFormat="1" applyFont="1" applyFill="1" applyBorder="1" applyAlignment="1">
      <alignment horizontal="left"/>
    </xf>
    <xf numFmtId="0" fontId="9" fillId="0" borderId="0" xfId="61" applyFont="1" applyFill="1" applyBorder="1" applyAlignment="1">
      <alignment horizontal="center"/>
      <protection/>
    </xf>
    <xf numFmtId="43" fontId="8" fillId="0" borderId="0" xfId="42" applyFont="1" applyFill="1" applyBorder="1" applyAlignment="1" quotePrefix="1">
      <alignment horizontal="right"/>
    </xf>
    <xf numFmtId="0" fontId="17" fillId="0" borderId="0" xfId="61" applyFont="1" applyFill="1" applyBorder="1" applyAlignment="1">
      <alignment horizontal="centerContinuous"/>
      <protection/>
    </xf>
    <xf numFmtId="43" fontId="9" fillId="0" borderId="0" xfId="61" applyNumberFormat="1" applyFont="1" applyFill="1" applyBorder="1" applyAlignment="1">
      <alignment horizontal="right"/>
      <protection/>
    </xf>
    <xf numFmtId="0" fontId="55" fillId="0" borderId="0" xfId="0" applyFont="1" applyFill="1" applyBorder="1" applyAlignment="1">
      <alignment horizontal="left"/>
    </xf>
    <xf numFmtId="165" fontId="55" fillId="0" borderId="0" xfId="42" applyNumberFormat="1" applyFont="1" applyFill="1" applyBorder="1" applyAlignment="1">
      <alignment horizontal="right"/>
    </xf>
    <xf numFmtId="0" fontId="55" fillId="0" borderId="0" xfId="61" applyFont="1" applyFill="1" applyBorder="1" applyAlignment="1">
      <alignment horizontal="right"/>
      <protection/>
    </xf>
    <xf numFmtId="165" fontId="55" fillId="0" borderId="0" xfId="42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15" fillId="38" borderId="0" xfId="0" applyFont="1" applyFill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17" fontId="15" fillId="38" borderId="0" xfId="0" applyNumberFormat="1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43" fontId="15" fillId="0" borderId="0" xfId="42" applyFont="1" applyAlignment="1">
      <alignment/>
    </xf>
    <xf numFmtId="0" fontId="15" fillId="0" borderId="0" xfId="0" applyFont="1" applyFill="1" applyAlignment="1">
      <alignment/>
    </xf>
    <xf numFmtId="168" fontId="4" fillId="0" borderId="0" xfId="62" applyNumberFormat="1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 applyAlignment="1">
      <alignment horizontal="center" wrapText="1"/>
      <protection/>
    </xf>
    <xf numFmtId="0" fontId="7" fillId="0" borderId="0" xfId="61" applyFont="1" applyFill="1" applyBorder="1" applyAlignment="1">
      <alignment horizontal="center"/>
      <protection/>
    </xf>
    <xf numFmtId="0" fontId="11" fillId="0" borderId="0" xfId="61" applyFont="1" applyFill="1" applyBorder="1" applyAlignment="1">
      <alignment horizontal="center"/>
      <protection/>
    </xf>
    <xf numFmtId="164" fontId="11" fillId="0" borderId="0" xfId="61" applyNumberFormat="1" applyFont="1" applyFill="1" applyBorder="1" applyAlignment="1" quotePrefix="1">
      <alignment horizontal="center"/>
      <protection/>
    </xf>
    <xf numFmtId="167" fontId="18" fillId="0" borderId="0" xfId="61" applyNumberFormat="1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EEC Official Summary Report 12-15-06" xfId="61"/>
    <cellStyle name="Normal_IMPA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K28"/>
  <sheetViews>
    <sheetView tabSelected="1" zoomScale="95" zoomScaleNormal="95" zoomScalePageLayoutView="0" workbookViewId="0" topLeftCell="A1">
      <selection activeCell="I10" sqref="I10"/>
    </sheetView>
  </sheetViews>
  <sheetFormatPr defaultColWidth="8.00390625" defaultRowHeight="12.75"/>
  <cols>
    <col min="1" max="8" width="13.140625" style="2" customWidth="1"/>
    <col min="9" max="9" width="2.7109375" style="2" customWidth="1"/>
    <col min="10" max="16384" width="8.00390625" style="2" customWidth="1"/>
  </cols>
  <sheetData>
    <row r="1" spans="1:9" ht="15">
      <c r="A1" s="127" t="s">
        <v>328</v>
      </c>
      <c r="B1" s="127"/>
      <c r="C1" s="127"/>
      <c r="D1" s="127"/>
      <c r="E1" s="127"/>
      <c r="F1" s="127"/>
      <c r="G1" s="127"/>
      <c r="H1" s="127"/>
      <c r="I1" s="127"/>
    </row>
    <row r="2" spans="1:9" ht="15">
      <c r="A2" s="3"/>
      <c r="B2" s="4"/>
      <c r="C2" s="4"/>
      <c r="D2" s="4"/>
      <c r="E2" s="4"/>
      <c r="F2" s="4"/>
      <c r="G2" s="4"/>
      <c r="H2" s="5"/>
      <c r="I2" s="5"/>
    </row>
    <row r="3" spans="1:9" ht="15">
      <c r="A3" s="127" t="s">
        <v>329</v>
      </c>
      <c r="B3" s="127"/>
      <c r="C3" s="127"/>
      <c r="D3" s="127"/>
      <c r="E3" s="127"/>
      <c r="F3" s="127"/>
      <c r="G3" s="127"/>
      <c r="H3" s="127"/>
      <c r="I3" s="127"/>
    </row>
    <row r="4" spans="1:9" ht="15">
      <c r="A4" s="3"/>
      <c r="B4" s="4"/>
      <c r="C4" s="4"/>
      <c r="D4" s="4"/>
      <c r="E4" s="4"/>
      <c r="F4" s="4"/>
      <c r="G4" s="4"/>
      <c r="H4" s="5"/>
      <c r="I4" s="5"/>
    </row>
    <row r="5" spans="1:9" ht="15">
      <c r="A5" s="127" t="s">
        <v>67</v>
      </c>
      <c r="B5" s="127"/>
      <c r="C5" s="127"/>
      <c r="D5" s="127"/>
      <c r="E5" s="127"/>
      <c r="F5" s="127"/>
      <c r="G5" s="127"/>
      <c r="H5" s="127"/>
      <c r="I5" s="127"/>
    </row>
    <row r="6" spans="1:9" ht="15">
      <c r="A6" s="6"/>
      <c r="B6" s="4"/>
      <c r="C6" s="4"/>
      <c r="D6" s="4"/>
      <c r="E6" s="4"/>
      <c r="F6" s="4"/>
      <c r="G6" s="4"/>
      <c r="H6" s="5"/>
      <c r="I6" s="5"/>
    </row>
    <row r="7" spans="1:9" ht="15">
      <c r="A7" s="127" t="s">
        <v>68</v>
      </c>
      <c r="B7" s="127"/>
      <c r="C7" s="127"/>
      <c r="D7" s="127"/>
      <c r="E7" s="127"/>
      <c r="F7" s="127"/>
      <c r="G7" s="127"/>
      <c r="H7" s="127"/>
      <c r="I7" s="127"/>
    </row>
    <row r="8" spans="1:9" ht="15">
      <c r="A8" s="3"/>
      <c r="B8" s="4"/>
      <c r="C8" s="4"/>
      <c r="D8" s="4"/>
      <c r="E8" s="4"/>
      <c r="F8" s="4"/>
      <c r="G8" s="4"/>
      <c r="H8" s="5"/>
      <c r="I8" s="5"/>
    </row>
    <row r="9" spans="1:9" ht="15">
      <c r="A9" s="3"/>
      <c r="B9" s="4"/>
      <c r="C9" s="4"/>
      <c r="D9" s="4"/>
      <c r="E9" s="4"/>
      <c r="F9" s="4"/>
      <c r="G9" s="4"/>
      <c r="H9" s="5"/>
      <c r="I9" s="5"/>
    </row>
    <row r="10" spans="1:9" ht="15">
      <c r="A10" s="3"/>
      <c r="B10" s="4"/>
      <c r="C10" s="4"/>
      <c r="D10" s="4"/>
      <c r="E10" s="4"/>
      <c r="F10" s="4"/>
      <c r="G10" s="4"/>
      <c r="H10" s="5"/>
      <c r="I10" s="5"/>
    </row>
    <row r="11" spans="1:9" ht="15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9" ht="15">
      <c r="A12" s="126">
        <v>39867</v>
      </c>
      <c r="B12" s="126"/>
      <c r="C12" s="126"/>
      <c r="D12" s="126"/>
      <c r="E12" s="126"/>
      <c r="F12" s="126"/>
      <c r="G12" s="126"/>
      <c r="H12" s="126"/>
      <c r="I12" s="126"/>
    </row>
    <row r="13" spans="1:9" ht="15">
      <c r="A13" s="127"/>
      <c r="B13" s="127"/>
      <c r="C13" s="127"/>
      <c r="D13" s="127"/>
      <c r="E13" s="127"/>
      <c r="F13" s="127"/>
      <c r="G13" s="127"/>
      <c r="H13" s="127"/>
      <c r="I13" s="127"/>
    </row>
    <row r="14" spans="1:9" ht="15">
      <c r="A14" s="3"/>
      <c r="B14" s="4"/>
      <c r="C14" s="4"/>
      <c r="D14" s="4"/>
      <c r="E14" s="4"/>
      <c r="F14" s="4"/>
      <c r="G14" s="4"/>
      <c r="H14" s="5"/>
      <c r="I14" s="5"/>
    </row>
    <row r="15" spans="1:9" ht="15">
      <c r="A15" s="3"/>
      <c r="B15" s="4"/>
      <c r="C15" s="4"/>
      <c r="D15" s="4"/>
      <c r="E15" s="4"/>
      <c r="F15" s="4"/>
      <c r="G15" s="4"/>
      <c r="H15" s="5"/>
      <c r="I15" s="5"/>
    </row>
    <row r="16" spans="1:9" ht="15">
      <c r="A16" s="3"/>
      <c r="B16" s="4"/>
      <c r="C16" s="4"/>
      <c r="D16" s="4"/>
      <c r="E16" s="4"/>
      <c r="F16" s="4"/>
      <c r="G16" s="4"/>
      <c r="H16" s="5"/>
      <c r="I16" s="5"/>
    </row>
    <row r="17" spans="1:9" ht="15">
      <c r="A17" s="3"/>
      <c r="B17" s="4"/>
      <c r="C17" s="4"/>
      <c r="D17" s="4"/>
      <c r="E17" s="4"/>
      <c r="F17" s="4"/>
      <c r="G17" s="4"/>
      <c r="H17" s="5"/>
      <c r="I17" s="5"/>
    </row>
    <row r="18" spans="1:9" ht="15">
      <c r="A18" s="3"/>
      <c r="B18" s="4"/>
      <c r="C18" s="4"/>
      <c r="D18" s="4"/>
      <c r="E18" s="4"/>
      <c r="F18" s="4"/>
      <c r="G18" s="4"/>
      <c r="H18" s="5"/>
      <c r="I18" s="5"/>
    </row>
    <row r="19" spans="1:9" ht="15">
      <c r="A19" s="64"/>
      <c r="B19" s="64"/>
      <c r="C19" s="64"/>
      <c r="D19" s="64"/>
      <c r="E19" s="64"/>
      <c r="F19" s="64"/>
      <c r="G19" s="64"/>
      <c r="H19" s="65"/>
      <c r="I19" s="5"/>
    </row>
    <row r="20" spans="1:9" ht="15">
      <c r="A20" s="3"/>
      <c r="B20" s="4"/>
      <c r="C20" s="4"/>
      <c r="D20" s="4"/>
      <c r="E20" s="4"/>
      <c r="F20" s="4"/>
      <c r="G20" s="4"/>
      <c r="H20" s="5"/>
      <c r="I20" s="5"/>
    </row>
    <row r="21" spans="1:11" ht="15">
      <c r="A21" s="127" t="s">
        <v>309</v>
      </c>
      <c r="B21" s="127"/>
      <c r="C21" s="127"/>
      <c r="D21" s="127"/>
      <c r="E21" s="127"/>
      <c r="F21" s="127"/>
      <c r="G21" s="127"/>
      <c r="H21" s="127"/>
      <c r="I21" s="127"/>
      <c r="K21" s="7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K22" s="7"/>
    </row>
    <row r="23" spans="1:11" ht="15">
      <c r="A23" s="128" t="s">
        <v>317</v>
      </c>
      <c r="B23" s="128"/>
      <c r="C23" s="128"/>
      <c r="D23" s="128"/>
      <c r="E23" s="128"/>
      <c r="F23" s="128"/>
      <c r="G23" s="128"/>
      <c r="H23" s="128"/>
      <c r="I23" s="128"/>
      <c r="K23" s="7"/>
    </row>
    <row r="24" spans="1:11" ht="15">
      <c r="A24" s="128"/>
      <c r="B24" s="128"/>
      <c r="C24" s="128"/>
      <c r="D24" s="128"/>
      <c r="E24" s="128"/>
      <c r="F24" s="128"/>
      <c r="G24" s="128"/>
      <c r="H24" s="128"/>
      <c r="I24" s="128"/>
      <c r="K24" s="7"/>
    </row>
    <row r="25" spans="1:11" ht="15">
      <c r="A25" s="8"/>
      <c r="B25" s="8"/>
      <c r="C25" s="8"/>
      <c r="D25" s="8"/>
      <c r="E25" s="8"/>
      <c r="F25" s="8"/>
      <c r="G25" s="8"/>
      <c r="H25" s="8"/>
      <c r="I25" s="8"/>
      <c r="K25" s="7"/>
    </row>
    <row r="26" ht="15">
      <c r="K26" s="7"/>
    </row>
    <row r="27" ht="15">
      <c r="K27" s="7"/>
    </row>
    <row r="28" ht="15">
      <c r="K28" s="7"/>
    </row>
  </sheetData>
  <sheetProtection/>
  <mergeCells count="9">
    <mergeCell ref="A12:I12"/>
    <mergeCell ref="A13:I13"/>
    <mergeCell ref="A21:I21"/>
    <mergeCell ref="A23:I24"/>
    <mergeCell ref="A1:I1"/>
    <mergeCell ref="A3:I3"/>
    <mergeCell ref="A5:I5"/>
    <mergeCell ref="A11:I11"/>
    <mergeCell ref="A7:I7"/>
  </mergeCells>
  <printOptions horizontalCentered="1" verticalCentered="1"/>
  <pageMargins left="0.23" right="0.5" top="1" bottom="1" header="0.5" footer="0.5"/>
  <pageSetup fitToHeight="1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BY77"/>
  <sheetViews>
    <sheetView zoomScalePageLayoutView="0" workbookViewId="0" topLeftCell="A37">
      <selection activeCell="A1" sqref="A1:BY77"/>
    </sheetView>
  </sheetViews>
  <sheetFormatPr defaultColWidth="9.140625" defaultRowHeight="12.75"/>
  <cols>
    <col min="1" max="1" width="4.421875" style="0" bestFit="1" customWidth="1"/>
    <col min="2" max="2" width="13.421875" style="0" customWidth="1"/>
    <col min="3" max="3" width="6.28125" style="0" bestFit="1" customWidth="1"/>
    <col min="4" max="17" width="10.28125" style="0" bestFit="1" customWidth="1"/>
    <col min="18" max="29" width="9.28125" style="0" bestFit="1" customWidth="1"/>
    <col min="30" max="30" width="7.7109375" style="0" bestFit="1" customWidth="1"/>
    <col min="31" max="31" width="9.28125" style="0" bestFit="1" customWidth="1"/>
    <col min="32" max="45" width="7.7109375" style="0" bestFit="1" customWidth="1"/>
    <col min="46" max="49" width="10.28125" style="0" bestFit="1" customWidth="1"/>
    <col min="50" max="50" width="9.28125" style="0" bestFit="1" customWidth="1"/>
    <col min="51" max="63" width="11.28125" style="0" bestFit="1" customWidth="1"/>
    <col min="64" max="68" width="10.28125" style="0" bestFit="1" customWidth="1"/>
    <col min="69" max="76" width="9.28125" style="0" bestFit="1" customWidth="1"/>
    <col min="77" max="77" width="12.8515625" style="0" bestFit="1" customWidth="1"/>
  </cols>
  <sheetData>
    <row r="1" spans="1:77" ht="15">
      <c r="A1" s="98" t="s">
        <v>195</v>
      </c>
      <c r="B1" s="98" t="s">
        <v>111</v>
      </c>
      <c r="C1" s="98" t="s">
        <v>225</v>
      </c>
      <c r="D1" s="98" t="s">
        <v>103</v>
      </c>
      <c r="E1" s="98" t="s">
        <v>226</v>
      </c>
      <c r="F1" s="98" t="s">
        <v>227</v>
      </c>
      <c r="G1" s="98" t="s">
        <v>228</v>
      </c>
      <c r="H1" s="98" t="s">
        <v>229</v>
      </c>
      <c r="I1" s="98" t="s">
        <v>230</v>
      </c>
      <c r="J1" s="98" t="s">
        <v>231</v>
      </c>
      <c r="K1" s="98" t="s">
        <v>232</v>
      </c>
      <c r="L1" s="98" t="s">
        <v>233</v>
      </c>
      <c r="M1" s="98" t="s">
        <v>234</v>
      </c>
      <c r="N1" s="98" t="s">
        <v>235</v>
      </c>
      <c r="O1" s="98" t="s">
        <v>236</v>
      </c>
      <c r="P1" s="98" t="s">
        <v>237</v>
      </c>
      <c r="Q1" s="98" t="s">
        <v>238</v>
      </c>
      <c r="R1" s="98" t="s">
        <v>104</v>
      </c>
      <c r="S1" s="98" t="s">
        <v>239</v>
      </c>
      <c r="T1" s="98" t="s">
        <v>240</v>
      </c>
      <c r="U1" s="98" t="s">
        <v>241</v>
      </c>
      <c r="V1" s="98" t="s">
        <v>242</v>
      </c>
      <c r="W1" s="98" t="s">
        <v>243</v>
      </c>
      <c r="X1" s="98" t="s">
        <v>244</v>
      </c>
      <c r="Y1" s="98" t="s">
        <v>245</v>
      </c>
      <c r="Z1" s="98" t="s">
        <v>246</v>
      </c>
      <c r="AA1" s="98" t="s">
        <v>247</v>
      </c>
      <c r="AB1" s="98" t="s">
        <v>248</v>
      </c>
      <c r="AC1" s="98" t="s">
        <v>249</v>
      </c>
      <c r="AD1" s="98" t="s">
        <v>250</v>
      </c>
      <c r="AE1" s="98" t="s">
        <v>251</v>
      </c>
      <c r="AF1" s="98" t="s">
        <v>252</v>
      </c>
      <c r="AG1" s="98" t="s">
        <v>253</v>
      </c>
      <c r="AH1" s="98" t="s">
        <v>254</v>
      </c>
      <c r="AI1" s="98" t="s">
        <v>255</v>
      </c>
      <c r="AJ1" s="98" t="s">
        <v>256</v>
      </c>
      <c r="AK1" s="98" t="s">
        <v>257</v>
      </c>
      <c r="AL1" s="98" t="s">
        <v>258</v>
      </c>
      <c r="AM1" s="98" t="s">
        <v>259</v>
      </c>
      <c r="AN1" s="98" t="s">
        <v>260</v>
      </c>
      <c r="AO1" s="98" t="s">
        <v>261</v>
      </c>
      <c r="AP1" s="98" t="s">
        <v>262</v>
      </c>
      <c r="AQ1" s="98" t="s">
        <v>263</v>
      </c>
      <c r="AR1" s="98" t="s">
        <v>264</v>
      </c>
      <c r="AS1" s="98" t="s">
        <v>265</v>
      </c>
      <c r="AT1" s="98" t="s">
        <v>266</v>
      </c>
      <c r="AU1" s="98" t="s">
        <v>267</v>
      </c>
      <c r="AV1" s="98" t="s">
        <v>268</v>
      </c>
      <c r="AW1" s="98" t="s">
        <v>269</v>
      </c>
      <c r="AX1" s="98" t="s">
        <v>270</v>
      </c>
      <c r="AY1" s="98" t="s">
        <v>271</v>
      </c>
      <c r="AZ1" s="98" t="s">
        <v>272</v>
      </c>
      <c r="BA1" s="98" t="s">
        <v>273</v>
      </c>
      <c r="BB1" s="98" t="s">
        <v>274</v>
      </c>
      <c r="BC1" s="98" t="s">
        <v>275</v>
      </c>
      <c r="BD1" s="98" t="s">
        <v>276</v>
      </c>
      <c r="BE1" s="98" t="s">
        <v>277</v>
      </c>
      <c r="BF1" s="98" t="s">
        <v>278</v>
      </c>
      <c r="BG1" s="98" t="s">
        <v>279</v>
      </c>
      <c r="BH1" s="98" t="s">
        <v>280</v>
      </c>
      <c r="BI1" s="98" t="s">
        <v>281</v>
      </c>
      <c r="BJ1" s="98" t="s">
        <v>282</v>
      </c>
      <c r="BK1" s="98" t="s">
        <v>283</v>
      </c>
      <c r="BL1" s="98" t="s">
        <v>284</v>
      </c>
      <c r="BM1" s="98" t="s">
        <v>285</v>
      </c>
      <c r="BN1" s="98" t="s">
        <v>286</v>
      </c>
      <c r="BO1" s="98" t="s">
        <v>287</v>
      </c>
      <c r="BP1" s="98" t="s">
        <v>288</v>
      </c>
      <c r="BQ1" s="98" t="s">
        <v>289</v>
      </c>
      <c r="BR1" s="98" t="s">
        <v>290</v>
      </c>
      <c r="BS1" s="98" t="s">
        <v>291</v>
      </c>
      <c r="BT1" s="98" t="s">
        <v>292</v>
      </c>
      <c r="BU1" s="98" t="s">
        <v>293</v>
      </c>
      <c r="BV1" s="98" t="s">
        <v>294</v>
      </c>
      <c r="BW1" s="98" t="s">
        <v>295</v>
      </c>
      <c r="BX1" s="98" t="s">
        <v>296</v>
      </c>
      <c r="BY1" s="98" t="s">
        <v>0</v>
      </c>
    </row>
    <row r="2" spans="1:77" ht="15">
      <c r="A2" s="99" t="s">
        <v>112</v>
      </c>
      <c r="B2" s="99" t="s">
        <v>1</v>
      </c>
      <c r="C2" s="102" t="s">
        <v>301</v>
      </c>
      <c r="D2" s="100">
        <v>167.23</v>
      </c>
      <c r="E2" s="100">
        <v>203.57</v>
      </c>
      <c r="F2" s="100">
        <v>441.34</v>
      </c>
      <c r="G2" s="100">
        <v>644.9</v>
      </c>
      <c r="H2" s="100">
        <v>805.5</v>
      </c>
      <c r="I2" s="100">
        <v>778.94</v>
      </c>
      <c r="J2" s="100">
        <v>867.25</v>
      </c>
      <c r="K2" s="100">
        <v>747.65</v>
      </c>
      <c r="L2" s="100">
        <v>790.99</v>
      </c>
      <c r="M2" s="100">
        <v>820.25</v>
      </c>
      <c r="N2" s="100">
        <v>549.14</v>
      </c>
      <c r="O2" s="100">
        <v>472.56</v>
      </c>
      <c r="P2" s="100">
        <v>445.53</v>
      </c>
      <c r="Q2" s="100">
        <v>360.13</v>
      </c>
      <c r="R2" s="100">
        <v>7.68</v>
      </c>
      <c r="S2" s="100">
        <v>3.8</v>
      </c>
      <c r="T2" s="100">
        <v>8.18</v>
      </c>
      <c r="U2" s="100">
        <v>7.88</v>
      </c>
      <c r="V2" s="100">
        <v>7.99</v>
      </c>
      <c r="W2" s="100">
        <v>5.7</v>
      </c>
      <c r="X2" s="100">
        <v>11.15</v>
      </c>
      <c r="Y2" s="100">
        <v>8.08</v>
      </c>
      <c r="Z2" s="100">
        <v>16.21</v>
      </c>
      <c r="AA2" s="100">
        <v>4.79</v>
      </c>
      <c r="AB2" s="100">
        <v>8.11</v>
      </c>
      <c r="AC2" s="100">
        <v>9.92</v>
      </c>
      <c r="AD2" s="100">
        <v>8.85</v>
      </c>
      <c r="AE2" s="100">
        <v>29.33</v>
      </c>
      <c r="AF2" s="100">
        <v>0.11</v>
      </c>
      <c r="AG2" s="100">
        <v>6.97</v>
      </c>
      <c r="AH2" s="100">
        <v>0.47</v>
      </c>
      <c r="AI2" s="100">
        <v>0.19</v>
      </c>
      <c r="AJ2" s="100">
        <v>0.52</v>
      </c>
      <c r="AK2" s="100">
        <v>0</v>
      </c>
      <c r="AL2" s="100">
        <v>1.52</v>
      </c>
      <c r="AM2" s="100">
        <v>0.73</v>
      </c>
      <c r="AN2" s="100">
        <v>1.65</v>
      </c>
      <c r="AO2" s="100">
        <v>1.89</v>
      </c>
      <c r="AP2" s="100">
        <v>2.15</v>
      </c>
      <c r="AQ2" s="100">
        <v>2.99</v>
      </c>
      <c r="AR2" s="100">
        <v>5.44</v>
      </c>
      <c r="AS2" s="100">
        <v>7.2</v>
      </c>
      <c r="AT2" s="100">
        <v>93.04</v>
      </c>
      <c r="AU2" s="100">
        <v>151.16</v>
      </c>
      <c r="AV2" s="100">
        <v>108.79</v>
      </c>
      <c r="AW2" s="100">
        <v>123.37</v>
      </c>
      <c r="AX2" s="100">
        <v>20.1</v>
      </c>
      <c r="AY2" s="100">
        <v>1778.42</v>
      </c>
      <c r="AZ2" s="100">
        <v>1540</v>
      </c>
      <c r="BA2" s="100">
        <v>1263.47</v>
      </c>
      <c r="BB2" s="100">
        <v>1292.73</v>
      </c>
      <c r="BC2" s="100">
        <v>1136.26</v>
      </c>
      <c r="BD2" s="100">
        <v>1070.45</v>
      </c>
      <c r="BE2" s="100">
        <v>1182.39</v>
      </c>
      <c r="BF2" s="100">
        <v>1150.74</v>
      </c>
      <c r="BG2" s="100">
        <v>1200.74</v>
      </c>
      <c r="BH2" s="100">
        <v>1668.19</v>
      </c>
      <c r="BI2" s="100">
        <v>1586.75</v>
      </c>
      <c r="BJ2" s="100">
        <v>1749.58</v>
      </c>
      <c r="BK2" s="100">
        <v>1200.64</v>
      </c>
      <c r="BL2" s="100">
        <v>40.13</v>
      </c>
      <c r="BM2" s="100">
        <v>37.54</v>
      </c>
      <c r="BN2" s="100">
        <v>33.58</v>
      </c>
      <c r="BO2" s="100">
        <v>33.37</v>
      </c>
      <c r="BP2" s="100">
        <v>23.91</v>
      </c>
      <c r="BQ2" s="100">
        <v>23.68</v>
      </c>
      <c r="BR2" s="100">
        <v>22.18</v>
      </c>
      <c r="BS2" s="100">
        <v>18.91</v>
      </c>
      <c r="BT2" s="100">
        <v>16.77</v>
      </c>
      <c r="BU2" s="100">
        <v>22.01</v>
      </c>
      <c r="BV2" s="100">
        <v>13.01</v>
      </c>
      <c r="BW2" s="100">
        <v>21.93</v>
      </c>
      <c r="BX2" s="100">
        <v>11.84</v>
      </c>
      <c r="BY2" s="101">
        <f>SUM(D2:BX2)</f>
        <v>26900.160000000003</v>
      </c>
    </row>
    <row r="3" spans="1:77" ht="15">
      <c r="A3" s="99" t="s">
        <v>113</v>
      </c>
      <c r="B3" s="99" t="s">
        <v>2</v>
      </c>
      <c r="C3" s="102" t="s">
        <v>301</v>
      </c>
      <c r="D3" s="100">
        <v>10.23</v>
      </c>
      <c r="E3" s="100">
        <v>49.9</v>
      </c>
      <c r="F3" s="100">
        <v>51.22</v>
      </c>
      <c r="G3" s="100">
        <v>45.19</v>
      </c>
      <c r="H3" s="100">
        <v>44.48</v>
      </c>
      <c r="I3" s="100">
        <v>41.89</v>
      </c>
      <c r="J3" s="100">
        <v>38.74</v>
      </c>
      <c r="K3" s="100">
        <v>40.27</v>
      </c>
      <c r="L3" s="100">
        <v>52.05</v>
      </c>
      <c r="M3" s="100">
        <v>37.36</v>
      </c>
      <c r="N3" s="100">
        <v>49.86</v>
      </c>
      <c r="O3" s="100">
        <v>39.39</v>
      </c>
      <c r="P3" s="100">
        <v>34.34</v>
      </c>
      <c r="Q3" s="100">
        <v>34.85</v>
      </c>
      <c r="R3" s="100">
        <v>0</v>
      </c>
      <c r="S3" s="100">
        <v>0</v>
      </c>
      <c r="T3" s="100">
        <v>2.88</v>
      </c>
      <c r="U3" s="100">
        <v>2.12</v>
      </c>
      <c r="V3" s="100">
        <v>1.12</v>
      </c>
      <c r="W3" s="100">
        <v>0</v>
      </c>
      <c r="X3" s="100">
        <v>0</v>
      </c>
      <c r="Y3" s="100">
        <v>2.26</v>
      </c>
      <c r="Z3" s="100">
        <v>0</v>
      </c>
      <c r="AA3" s="100">
        <v>0</v>
      </c>
      <c r="AB3" s="100">
        <v>0</v>
      </c>
      <c r="AC3" s="100">
        <v>0</v>
      </c>
      <c r="AD3" s="100">
        <v>1.16</v>
      </c>
      <c r="AE3" s="100">
        <v>0</v>
      </c>
      <c r="AF3" s="100">
        <v>0</v>
      </c>
      <c r="AG3" s="100">
        <v>0</v>
      </c>
      <c r="AH3" s="100">
        <v>3</v>
      </c>
      <c r="AI3" s="100">
        <v>0</v>
      </c>
      <c r="AJ3" s="100">
        <v>1.62</v>
      </c>
      <c r="AK3" s="100">
        <v>0</v>
      </c>
      <c r="AL3" s="100">
        <v>0.25</v>
      </c>
      <c r="AM3" s="100">
        <v>0</v>
      </c>
      <c r="AN3" s="100">
        <v>0</v>
      </c>
      <c r="AO3" s="100">
        <v>0</v>
      </c>
      <c r="AP3" s="100">
        <v>0.24</v>
      </c>
      <c r="AQ3" s="100">
        <v>0</v>
      </c>
      <c r="AR3" s="100">
        <v>0</v>
      </c>
      <c r="AS3" s="100">
        <v>0.23</v>
      </c>
      <c r="AT3" s="100">
        <v>86.93</v>
      </c>
      <c r="AU3" s="100">
        <v>66.56</v>
      </c>
      <c r="AV3" s="100">
        <v>40.34</v>
      </c>
      <c r="AW3" s="100">
        <v>84.66</v>
      </c>
      <c r="AX3" s="100">
        <v>1.07</v>
      </c>
      <c r="AY3" s="100">
        <v>414.52</v>
      </c>
      <c r="AZ3" s="100">
        <v>352.22</v>
      </c>
      <c r="BA3" s="100">
        <v>387.86</v>
      </c>
      <c r="BB3" s="100">
        <v>377.37</v>
      </c>
      <c r="BC3" s="100">
        <v>367.81</v>
      </c>
      <c r="BD3" s="100">
        <v>321.03</v>
      </c>
      <c r="BE3" s="100">
        <v>332.47</v>
      </c>
      <c r="BF3" s="100">
        <v>358.13</v>
      </c>
      <c r="BG3" s="100">
        <v>247.84</v>
      </c>
      <c r="BH3" s="100">
        <v>234.38</v>
      </c>
      <c r="BI3" s="100">
        <v>236.2</v>
      </c>
      <c r="BJ3" s="100">
        <v>242.81</v>
      </c>
      <c r="BK3" s="100">
        <v>171.54</v>
      </c>
      <c r="BL3" s="100">
        <v>0.6</v>
      </c>
      <c r="BM3" s="100">
        <v>0</v>
      </c>
      <c r="BN3" s="100">
        <v>0</v>
      </c>
      <c r="BO3" s="100">
        <v>0.89</v>
      </c>
      <c r="BP3" s="100">
        <v>0</v>
      </c>
      <c r="BQ3" s="100">
        <v>0.95</v>
      </c>
      <c r="BR3" s="100">
        <v>0.96</v>
      </c>
      <c r="BS3" s="100">
        <v>0</v>
      </c>
      <c r="BT3" s="100">
        <v>0</v>
      </c>
      <c r="BU3" s="100">
        <v>0</v>
      </c>
      <c r="BV3" s="100">
        <v>0</v>
      </c>
      <c r="BW3" s="100">
        <v>0</v>
      </c>
      <c r="BX3" s="100">
        <v>0</v>
      </c>
      <c r="BY3" s="101">
        <f aca="true" t="shared" si="0" ref="BY3:BY66">SUM(D3:BX3)</f>
        <v>4911.790000000001</v>
      </c>
    </row>
    <row r="4" spans="1:77" ht="15">
      <c r="A4" s="99" t="s">
        <v>114</v>
      </c>
      <c r="B4" s="99" t="s">
        <v>3</v>
      </c>
      <c r="C4" s="102" t="s">
        <v>301</v>
      </c>
      <c r="D4" s="100">
        <v>184.31</v>
      </c>
      <c r="E4" s="100">
        <v>249.91</v>
      </c>
      <c r="F4" s="100">
        <v>306.78</v>
      </c>
      <c r="G4" s="100">
        <v>360.8</v>
      </c>
      <c r="H4" s="100">
        <v>406.03</v>
      </c>
      <c r="I4" s="100">
        <v>408.27</v>
      </c>
      <c r="J4" s="100">
        <v>382.11</v>
      </c>
      <c r="K4" s="100">
        <v>364.53</v>
      </c>
      <c r="L4" s="100">
        <v>392.17</v>
      </c>
      <c r="M4" s="100">
        <v>364.77</v>
      </c>
      <c r="N4" s="100">
        <v>252.15</v>
      </c>
      <c r="O4" s="100">
        <v>240.8</v>
      </c>
      <c r="P4" s="100">
        <v>184.19</v>
      </c>
      <c r="Q4" s="100">
        <v>195.65</v>
      </c>
      <c r="R4" s="100">
        <v>35.83</v>
      </c>
      <c r="S4" s="100">
        <v>29.88</v>
      </c>
      <c r="T4" s="100">
        <v>20.56</v>
      </c>
      <c r="U4" s="100">
        <v>20.69</v>
      </c>
      <c r="V4" s="100">
        <v>27.42</v>
      </c>
      <c r="W4" s="100">
        <v>28.68</v>
      </c>
      <c r="X4" s="100">
        <v>29.14</v>
      </c>
      <c r="Y4" s="100">
        <v>30.94</v>
      </c>
      <c r="Z4" s="100">
        <v>30.03</v>
      </c>
      <c r="AA4" s="100">
        <v>23.84</v>
      </c>
      <c r="AB4" s="100">
        <v>13.36</v>
      </c>
      <c r="AC4" s="100">
        <v>20.06</v>
      </c>
      <c r="AD4" s="100">
        <v>12.09</v>
      </c>
      <c r="AE4" s="100">
        <v>36.58</v>
      </c>
      <c r="AF4" s="100">
        <v>5.01</v>
      </c>
      <c r="AG4" s="100">
        <v>2.46</v>
      </c>
      <c r="AH4" s="100">
        <v>6.16</v>
      </c>
      <c r="AI4" s="100">
        <v>5.14</v>
      </c>
      <c r="AJ4" s="100">
        <v>9.22</v>
      </c>
      <c r="AK4" s="100">
        <v>10.71</v>
      </c>
      <c r="AL4" s="100">
        <v>6.63</v>
      </c>
      <c r="AM4" s="100">
        <v>5.3</v>
      </c>
      <c r="AN4" s="100">
        <v>5.22</v>
      </c>
      <c r="AO4" s="100">
        <v>8.84</v>
      </c>
      <c r="AP4" s="100">
        <v>5.73</v>
      </c>
      <c r="AQ4" s="100">
        <v>9.78</v>
      </c>
      <c r="AR4" s="100">
        <v>8.18</v>
      </c>
      <c r="AS4" s="100">
        <v>17.41</v>
      </c>
      <c r="AT4" s="100">
        <v>149.27</v>
      </c>
      <c r="AU4" s="100">
        <v>127.11</v>
      </c>
      <c r="AV4" s="100">
        <v>173.4</v>
      </c>
      <c r="AW4" s="100">
        <v>246.08</v>
      </c>
      <c r="AX4" s="100">
        <v>8.27</v>
      </c>
      <c r="AY4" s="100">
        <v>1836.59</v>
      </c>
      <c r="AZ4" s="100">
        <v>1616.71</v>
      </c>
      <c r="BA4" s="100">
        <v>1525.85</v>
      </c>
      <c r="BB4" s="100">
        <v>1501.03</v>
      </c>
      <c r="BC4" s="100">
        <v>1508.95</v>
      </c>
      <c r="BD4" s="100">
        <v>1508.7</v>
      </c>
      <c r="BE4" s="100">
        <v>1488.11</v>
      </c>
      <c r="BF4" s="100">
        <v>1523.75</v>
      </c>
      <c r="BG4" s="100">
        <v>1535.01</v>
      </c>
      <c r="BH4" s="100">
        <v>1435.14</v>
      </c>
      <c r="BI4" s="100">
        <v>1437.01</v>
      </c>
      <c r="BJ4" s="100">
        <v>1338.9</v>
      </c>
      <c r="BK4" s="100">
        <v>1044</v>
      </c>
      <c r="BL4" s="100">
        <v>33.87</v>
      </c>
      <c r="BM4" s="100">
        <v>23.12</v>
      </c>
      <c r="BN4" s="100">
        <v>33.68</v>
      </c>
      <c r="BO4" s="100">
        <v>29.05</v>
      </c>
      <c r="BP4" s="100">
        <v>25.85</v>
      </c>
      <c r="BQ4" s="100">
        <v>21.54</v>
      </c>
      <c r="BR4" s="100">
        <v>10.92</v>
      </c>
      <c r="BS4" s="100">
        <v>14.09</v>
      </c>
      <c r="BT4" s="100">
        <v>19.38</v>
      </c>
      <c r="BU4" s="100">
        <v>15.01</v>
      </c>
      <c r="BV4" s="100">
        <v>15.19</v>
      </c>
      <c r="BW4" s="100">
        <v>9.35</v>
      </c>
      <c r="BX4" s="100">
        <v>6.51</v>
      </c>
      <c r="BY4" s="101">
        <f t="shared" si="0"/>
        <v>25018.799999999992</v>
      </c>
    </row>
    <row r="5" spans="1:77" ht="15">
      <c r="A5" s="99" t="s">
        <v>115</v>
      </c>
      <c r="B5" s="99" t="s">
        <v>4</v>
      </c>
      <c r="C5" s="102" t="s">
        <v>301</v>
      </c>
      <c r="D5" s="100">
        <v>20.15</v>
      </c>
      <c r="E5" s="100">
        <v>47.53</v>
      </c>
      <c r="F5" s="100">
        <v>36.57</v>
      </c>
      <c r="G5" s="100">
        <v>58.24</v>
      </c>
      <c r="H5" s="100">
        <v>59.47</v>
      </c>
      <c r="I5" s="100">
        <v>87.77</v>
      </c>
      <c r="J5" s="100">
        <v>75.53</v>
      </c>
      <c r="K5" s="100">
        <v>68.69</v>
      </c>
      <c r="L5" s="100">
        <v>81.25</v>
      </c>
      <c r="M5" s="100">
        <v>53.57</v>
      </c>
      <c r="N5" s="100">
        <v>75.48</v>
      </c>
      <c r="O5" s="100">
        <v>60.64</v>
      </c>
      <c r="P5" s="100">
        <v>59.01</v>
      </c>
      <c r="Q5" s="100">
        <v>20.72</v>
      </c>
      <c r="R5" s="100">
        <v>0</v>
      </c>
      <c r="S5" s="100">
        <v>0</v>
      </c>
      <c r="T5" s="100">
        <v>1.78</v>
      </c>
      <c r="U5" s="100">
        <v>1.15</v>
      </c>
      <c r="V5" s="100">
        <v>4.47</v>
      </c>
      <c r="W5" s="100">
        <v>3.58</v>
      </c>
      <c r="X5" s="100">
        <v>4.52</v>
      </c>
      <c r="Y5" s="100">
        <v>3.49</v>
      </c>
      <c r="Z5" s="100">
        <v>4.8</v>
      </c>
      <c r="AA5" s="100">
        <v>1.2</v>
      </c>
      <c r="AB5" s="100">
        <v>2.17</v>
      </c>
      <c r="AC5" s="100">
        <v>3.71</v>
      </c>
      <c r="AD5" s="100">
        <v>0</v>
      </c>
      <c r="AE5" s="100">
        <v>1.13</v>
      </c>
      <c r="AF5" s="100">
        <v>0</v>
      </c>
      <c r="AG5" s="100">
        <v>0</v>
      </c>
      <c r="AH5" s="100">
        <v>0</v>
      </c>
      <c r="AI5" s="100">
        <v>0</v>
      </c>
      <c r="AJ5" s="100">
        <v>0</v>
      </c>
      <c r="AK5" s="100">
        <v>0</v>
      </c>
      <c r="AL5" s="100">
        <v>0</v>
      </c>
      <c r="AM5" s="100">
        <v>0.2</v>
      </c>
      <c r="AN5" s="100">
        <v>0.08</v>
      </c>
      <c r="AO5" s="100">
        <v>0.12</v>
      </c>
      <c r="AP5" s="100">
        <v>0.11</v>
      </c>
      <c r="AQ5" s="100">
        <v>0.11</v>
      </c>
      <c r="AR5" s="100">
        <v>0.65</v>
      </c>
      <c r="AS5" s="100">
        <v>0</v>
      </c>
      <c r="AT5" s="100">
        <v>34.76</v>
      </c>
      <c r="AU5" s="100">
        <v>31.72</v>
      </c>
      <c r="AV5" s="100">
        <v>22.44</v>
      </c>
      <c r="AW5" s="100">
        <v>47.97</v>
      </c>
      <c r="AX5" s="100">
        <v>0</v>
      </c>
      <c r="AY5" s="100">
        <v>234.76</v>
      </c>
      <c r="AZ5" s="100">
        <v>167.18</v>
      </c>
      <c r="BA5" s="100">
        <v>193</v>
      </c>
      <c r="BB5" s="100">
        <v>183.16</v>
      </c>
      <c r="BC5" s="100">
        <v>172.72</v>
      </c>
      <c r="BD5" s="100">
        <v>161.77</v>
      </c>
      <c r="BE5" s="100">
        <v>189.59</v>
      </c>
      <c r="BF5" s="100">
        <v>170.66</v>
      </c>
      <c r="BG5" s="100">
        <v>168.96</v>
      </c>
      <c r="BH5" s="100">
        <v>165.53</v>
      </c>
      <c r="BI5" s="100">
        <v>146.64</v>
      </c>
      <c r="BJ5" s="100">
        <v>156.74</v>
      </c>
      <c r="BK5" s="100">
        <v>50.9</v>
      </c>
      <c r="BL5" s="100">
        <v>2</v>
      </c>
      <c r="BM5" s="100">
        <v>0</v>
      </c>
      <c r="BN5" s="100">
        <v>1.75</v>
      </c>
      <c r="BO5" s="100">
        <v>0.82</v>
      </c>
      <c r="BP5" s="100">
        <v>0</v>
      </c>
      <c r="BQ5" s="100">
        <v>0</v>
      </c>
      <c r="BR5" s="100">
        <v>0</v>
      </c>
      <c r="BS5" s="100">
        <v>0</v>
      </c>
      <c r="BT5" s="100">
        <v>0</v>
      </c>
      <c r="BU5" s="100">
        <v>0</v>
      </c>
      <c r="BV5" s="100">
        <v>1.27</v>
      </c>
      <c r="BW5" s="100">
        <v>0</v>
      </c>
      <c r="BX5" s="100">
        <v>0</v>
      </c>
      <c r="BY5" s="101">
        <f t="shared" si="0"/>
        <v>3142.230000000001</v>
      </c>
    </row>
    <row r="6" spans="1:77" ht="15">
      <c r="A6" s="99" t="s">
        <v>116</v>
      </c>
      <c r="B6" s="99" t="s">
        <v>5</v>
      </c>
      <c r="C6" s="102" t="s">
        <v>301</v>
      </c>
      <c r="D6" s="100">
        <v>426.23</v>
      </c>
      <c r="E6" s="100">
        <v>836.07</v>
      </c>
      <c r="F6" s="100">
        <v>959.51</v>
      </c>
      <c r="G6" s="100">
        <v>1186.82</v>
      </c>
      <c r="H6" s="100">
        <v>1413.22</v>
      </c>
      <c r="I6" s="100">
        <v>1411.62</v>
      </c>
      <c r="J6" s="100">
        <v>1466.2</v>
      </c>
      <c r="K6" s="100">
        <v>1389.18</v>
      </c>
      <c r="L6" s="100">
        <v>1491.98</v>
      </c>
      <c r="M6" s="100">
        <v>1260.76</v>
      </c>
      <c r="N6" s="100">
        <v>1444.92</v>
      </c>
      <c r="O6" s="100">
        <v>1191.21</v>
      </c>
      <c r="P6" s="100">
        <v>994.79</v>
      </c>
      <c r="Q6" s="100">
        <v>838.62</v>
      </c>
      <c r="R6" s="100">
        <v>48.53</v>
      </c>
      <c r="S6" s="100">
        <v>32.87</v>
      </c>
      <c r="T6" s="100">
        <v>29.18</v>
      </c>
      <c r="U6" s="100">
        <v>35.77</v>
      </c>
      <c r="V6" s="100">
        <v>48.7</v>
      </c>
      <c r="W6" s="100">
        <v>44.19</v>
      </c>
      <c r="X6" s="100">
        <v>45.07</v>
      </c>
      <c r="Y6" s="100">
        <v>56.73</v>
      </c>
      <c r="Z6" s="100">
        <v>54.22</v>
      </c>
      <c r="AA6" s="100">
        <v>55.98</v>
      </c>
      <c r="AB6" s="100">
        <v>61.52</v>
      </c>
      <c r="AC6" s="100">
        <v>56.83</v>
      </c>
      <c r="AD6" s="100">
        <v>41.79</v>
      </c>
      <c r="AE6" s="100">
        <v>68.31</v>
      </c>
      <c r="AF6" s="100">
        <v>17.28</v>
      </c>
      <c r="AG6" s="100">
        <v>11.63</v>
      </c>
      <c r="AH6" s="100">
        <v>9.74</v>
      </c>
      <c r="AI6" s="100">
        <v>16.29</v>
      </c>
      <c r="AJ6" s="100">
        <v>9.74</v>
      </c>
      <c r="AK6" s="100">
        <v>5.78</v>
      </c>
      <c r="AL6" s="100">
        <v>10.14</v>
      </c>
      <c r="AM6" s="100">
        <v>4.45</v>
      </c>
      <c r="AN6" s="100">
        <v>8.98</v>
      </c>
      <c r="AO6" s="100">
        <v>9.49</v>
      </c>
      <c r="AP6" s="100">
        <v>9.8</v>
      </c>
      <c r="AQ6" s="100">
        <v>5.99</v>
      </c>
      <c r="AR6" s="100">
        <v>6.68</v>
      </c>
      <c r="AS6" s="100">
        <v>22.29</v>
      </c>
      <c r="AT6" s="100">
        <v>328.85</v>
      </c>
      <c r="AU6" s="100">
        <v>401.75</v>
      </c>
      <c r="AV6" s="100">
        <v>438.58</v>
      </c>
      <c r="AW6" s="100">
        <v>674.46</v>
      </c>
      <c r="AX6" s="100">
        <v>56.79</v>
      </c>
      <c r="AY6" s="100">
        <v>4593.18</v>
      </c>
      <c r="AZ6" s="100">
        <v>3946.42</v>
      </c>
      <c r="BA6" s="100">
        <v>3756.26</v>
      </c>
      <c r="BB6" s="100">
        <v>3667.7</v>
      </c>
      <c r="BC6" s="100">
        <v>3943.73</v>
      </c>
      <c r="BD6" s="100">
        <v>3696.79</v>
      </c>
      <c r="BE6" s="100">
        <v>3726.38</v>
      </c>
      <c r="BF6" s="100">
        <v>3972.07</v>
      </c>
      <c r="BG6" s="100">
        <v>3969.85</v>
      </c>
      <c r="BH6" s="100">
        <v>4493.76</v>
      </c>
      <c r="BI6" s="100">
        <v>4205.26</v>
      </c>
      <c r="BJ6" s="100">
        <v>3382.23</v>
      </c>
      <c r="BK6" s="100">
        <v>2942.11</v>
      </c>
      <c r="BL6" s="100">
        <v>179.97</v>
      </c>
      <c r="BM6" s="100">
        <v>179.06</v>
      </c>
      <c r="BN6" s="100">
        <v>114.16</v>
      </c>
      <c r="BO6" s="100">
        <v>99.49</v>
      </c>
      <c r="BP6" s="100">
        <v>76.24</v>
      </c>
      <c r="BQ6" s="100">
        <v>87.78</v>
      </c>
      <c r="BR6" s="100">
        <v>71.11</v>
      </c>
      <c r="BS6" s="100">
        <v>72.46</v>
      </c>
      <c r="BT6" s="100">
        <v>62.71</v>
      </c>
      <c r="BU6" s="100">
        <v>56.63</v>
      </c>
      <c r="BV6" s="100">
        <v>60.46</v>
      </c>
      <c r="BW6" s="100">
        <v>44.3</v>
      </c>
      <c r="BX6" s="100">
        <v>20.15</v>
      </c>
      <c r="BY6" s="101">
        <f t="shared" si="0"/>
        <v>70459.79000000005</v>
      </c>
    </row>
    <row r="7" spans="1:77" ht="15">
      <c r="A7" s="99" t="s">
        <v>117</v>
      </c>
      <c r="B7" s="99" t="s">
        <v>6</v>
      </c>
      <c r="C7" s="102" t="s">
        <v>301</v>
      </c>
      <c r="D7" s="100">
        <v>1943.94</v>
      </c>
      <c r="E7" s="100">
        <v>1595.38</v>
      </c>
      <c r="F7" s="100">
        <v>1961.2</v>
      </c>
      <c r="G7" s="100">
        <v>2660.01</v>
      </c>
      <c r="H7" s="100">
        <v>3537.23</v>
      </c>
      <c r="I7" s="100">
        <v>3859.81</v>
      </c>
      <c r="J7" s="100">
        <v>3879.56</v>
      </c>
      <c r="K7" s="100">
        <v>3738.76</v>
      </c>
      <c r="L7" s="100">
        <v>3607.77</v>
      </c>
      <c r="M7" s="100">
        <v>3229.95</v>
      </c>
      <c r="N7" s="100">
        <v>3274.56</v>
      </c>
      <c r="O7" s="100">
        <v>2636.13</v>
      </c>
      <c r="P7" s="100">
        <v>2322.26</v>
      </c>
      <c r="Q7" s="100">
        <v>2323.19</v>
      </c>
      <c r="R7" s="100">
        <v>433.13</v>
      </c>
      <c r="S7" s="100">
        <v>164.3</v>
      </c>
      <c r="T7" s="100">
        <v>164.59</v>
      </c>
      <c r="U7" s="100">
        <v>148.79</v>
      </c>
      <c r="V7" s="100">
        <v>117.02</v>
      </c>
      <c r="W7" s="100">
        <v>101.16</v>
      </c>
      <c r="X7" s="100">
        <v>101.44</v>
      </c>
      <c r="Y7" s="100">
        <v>74.32</v>
      </c>
      <c r="Z7" s="100">
        <v>84.03</v>
      </c>
      <c r="AA7" s="100">
        <v>86.22</v>
      </c>
      <c r="AB7" s="100">
        <v>89.07</v>
      </c>
      <c r="AC7" s="100">
        <v>75.79</v>
      </c>
      <c r="AD7" s="100">
        <v>59.85</v>
      </c>
      <c r="AE7" s="100">
        <v>163.59</v>
      </c>
      <c r="AF7" s="100">
        <v>69.03</v>
      </c>
      <c r="AG7" s="100">
        <v>42.58</v>
      </c>
      <c r="AH7" s="100">
        <v>36.72</v>
      </c>
      <c r="AI7" s="100">
        <v>37.4</v>
      </c>
      <c r="AJ7" s="100">
        <v>53.43</v>
      </c>
      <c r="AK7" s="100">
        <v>48.67</v>
      </c>
      <c r="AL7" s="100">
        <v>68.54</v>
      </c>
      <c r="AM7" s="100">
        <v>74.9</v>
      </c>
      <c r="AN7" s="100">
        <v>88.28</v>
      </c>
      <c r="AO7" s="100">
        <v>85.41</v>
      </c>
      <c r="AP7" s="100">
        <v>133.91</v>
      </c>
      <c r="AQ7" s="100">
        <v>113.84</v>
      </c>
      <c r="AR7" s="100">
        <v>88.07</v>
      </c>
      <c r="AS7" s="100">
        <v>177.98</v>
      </c>
      <c r="AT7" s="100">
        <v>1437.01</v>
      </c>
      <c r="AU7" s="100">
        <v>1352.31</v>
      </c>
      <c r="AV7" s="100">
        <v>1675.42</v>
      </c>
      <c r="AW7" s="100">
        <v>2207.24</v>
      </c>
      <c r="AX7" s="100">
        <v>153.62</v>
      </c>
      <c r="AY7" s="100">
        <v>12770.34</v>
      </c>
      <c r="AZ7" s="100">
        <v>13301.04</v>
      </c>
      <c r="BA7" s="100">
        <v>13553.92</v>
      </c>
      <c r="BB7" s="100">
        <v>14209.79</v>
      </c>
      <c r="BC7" s="100">
        <v>14115.4</v>
      </c>
      <c r="BD7" s="100">
        <v>14058.02</v>
      </c>
      <c r="BE7" s="100">
        <v>14785.55</v>
      </c>
      <c r="BF7" s="100">
        <v>15622.99</v>
      </c>
      <c r="BG7" s="100">
        <v>15135.35</v>
      </c>
      <c r="BH7" s="100">
        <v>16390.12</v>
      </c>
      <c r="BI7" s="100">
        <v>14494.41</v>
      </c>
      <c r="BJ7" s="100">
        <v>13402.22</v>
      </c>
      <c r="BK7" s="100">
        <v>11926.33</v>
      </c>
      <c r="BL7" s="100">
        <v>3194.89</v>
      </c>
      <c r="BM7" s="100">
        <v>3019.73</v>
      </c>
      <c r="BN7" s="100">
        <v>1895.03</v>
      </c>
      <c r="BO7" s="100">
        <v>1504.43</v>
      </c>
      <c r="BP7" s="100">
        <v>1153.02</v>
      </c>
      <c r="BQ7" s="100">
        <v>986.8</v>
      </c>
      <c r="BR7" s="100">
        <v>804.96</v>
      </c>
      <c r="BS7" s="100">
        <v>945.79</v>
      </c>
      <c r="BT7" s="100">
        <v>887.08</v>
      </c>
      <c r="BU7" s="100">
        <v>1222.23</v>
      </c>
      <c r="BV7" s="100">
        <v>1144.05</v>
      </c>
      <c r="BW7" s="100">
        <v>994.46</v>
      </c>
      <c r="BX7" s="100">
        <v>670.12</v>
      </c>
      <c r="BY7" s="101">
        <f t="shared" si="0"/>
        <v>252565.47999999992</v>
      </c>
    </row>
    <row r="8" spans="1:77" ht="15">
      <c r="A8" s="99" t="s">
        <v>118</v>
      </c>
      <c r="B8" s="99" t="s">
        <v>7</v>
      </c>
      <c r="C8" s="102" t="s">
        <v>301</v>
      </c>
      <c r="D8" s="100">
        <v>72.66</v>
      </c>
      <c r="E8" s="100">
        <v>26.93</v>
      </c>
      <c r="F8" s="100">
        <v>36.52</v>
      </c>
      <c r="G8" s="100">
        <v>32.86</v>
      </c>
      <c r="H8" s="100">
        <v>45.43</v>
      </c>
      <c r="I8" s="100">
        <v>44.31</v>
      </c>
      <c r="J8" s="100">
        <v>48.99</v>
      </c>
      <c r="K8" s="100">
        <v>48.53</v>
      </c>
      <c r="L8" s="100">
        <v>47.68</v>
      </c>
      <c r="M8" s="100">
        <v>37.33</v>
      </c>
      <c r="N8" s="100">
        <v>32.93</v>
      </c>
      <c r="O8" s="100">
        <v>29.25</v>
      </c>
      <c r="P8" s="100">
        <v>35.86</v>
      </c>
      <c r="Q8" s="100">
        <v>24.15</v>
      </c>
      <c r="R8" s="100">
        <v>3.56</v>
      </c>
      <c r="S8" s="100">
        <v>0.87</v>
      </c>
      <c r="T8" s="100">
        <v>3.13</v>
      </c>
      <c r="U8" s="100">
        <v>2.82</v>
      </c>
      <c r="V8" s="100">
        <v>0.99</v>
      </c>
      <c r="W8" s="100">
        <v>0</v>
      </c>
      <c r="X8" s="100">
        <v>1.02</v>
      </c>
      <c r="Y8" s="100">
        <v>0</v>
      </c>
      <c r="Z8" s="100">
        <v>3.4</v>
      </c>
      <c r="AA8" s="100">
        <v>0</v>
      </c>
      <c r="AB8" s="100">
        <v>3.15</v>
      </c>
      <c r="AC8" s="100">
        <v>0.76</v>
      </c>
      <c r="AD8" s="100">
        <v>1.22</v>
      </c>
      <c r="AE8" s="100">
        <v>3.91</v>
      </c>
      <c r="AF8" s="100">
        <v>1.06</v>
      </c>
      <c r="AG8" s="100">
        <v>0</v>
      </c>
      <c r="AH8" s="100">
        <v>0</v>
      </c>
      <c r="AI8" s="100">
        <v>0.1</v>
      </c>
      <c r="AJ8" s="100">
        <v>0.15</v>
      </c>
      <c r="AK8" s="100">
        <v>0.12</v>
      </c>
      <c r="AL8" s="100">
        <v>0</v>
      </c>
      <c r="AM8" s="100">
        <v>0</v>
      </c>
      <c r="AN8" s="100">
        <v>0</v>
      </c>
      <c r="AO8" s="100">
        <v>0.11</v>
      </c>
      <c r="AP8" s="100">
        <v>0.94</v>
      </c>
      <c r="AQ8" s="100">
        <v>0.19</v>
      </c>
      <c r="AR8" s="100">
        <v>0</v>
      </c>
      <c r="AS8" s="100">
        <v>0.87</v>
      </c>
      <c r="AT8" s="100">
        <v>22.34</v>
      </c>
      <c r="AU8" s="100">
        <v>24.03</v>
      </c>
      <c r="AV8" s="100">
        <v>12.61</v>
      </c>
      <c r="AW8" s="100">
        <v>24.36</v>
      </c>
      <c r="AX8" s="100">
        <v>5.81</v>
      </c>
      <c r="AY8" s="100">
        <v>117.65</v>
      </c>
      <c r="AZ8" s="100">
        <v>138.23</v>
      </c>
      <c r="BA8" s="100">
        <v>125.37</v>
      </c>
      <c r="BB8" s="100">
        <v>127.94</v>
      </c>
      <c r="BC8" s="100">
        <v>142.4</v>
      </c>
      <c r="BD8" s="100">
        <v>118.68</v>
      </c>
      <c r="BE8" s="100">
        <v>117.57</v>
      </c>
      <c r="BF8" s="100">
        <v>118.23</v>
      </c>
      <c r="BG8" s="100">
        <v>112.84</v>
      </c>
      <c r="BH8" s="100">
        <v>95.92</v>
      </c>
      <c r="BI8" s="100">
        <v>84.69</v>
      </c>
      <c r="BJ8" s="100">
        <v>108.12</v>
      </c>
      <c r="BK8" s="100">
        <v>71.21</v>
      </c>
      <c r="BL8" s="100">
        <v>2.89</v>
      </c>
      <c r="BM8" s="100">
        <v>0</v>
      </c>
      <c r="BN8" s="100">
        <v>2.95</v>
      </c>
      <c r="BO8" s="100">
        <v>0</v>
      </c>
      <c r="BP8" s="100">
        <v>0</v>
      </c>
      <c r="BQ8" s="100">
        <v>1.05</v>
      </c>
      <c r="BR8" s="100">
        <v>1.06</v>
      </c>
      <c r="BS8" s="100">
        <v>0</v>
      </c>
      <c r="BT8" s="100">
        <v>2.06</v>
      </c>
      <c r="BU8" s="100">
        <v>0</v>
      </c>
      <c r="BV8" s="100">
        <v>0</v>
      </c>
      <c r="BW8" s="100">
        <v>0</v>
      </c>
      <c r="BX8" s="100">
        <v>0</v>
      </c>
      <c r="BY8" s="101">
        <f t="shared" si="0"/>
        <v>2169.81</v>
      </c>
    </row>
    <row r="9" spans="1:77" ht="15">
      <c r="A9" s="99" t="s">
        <v>119</v>
      </c>
      <c r="B9" s="99" t="s">
        <v>8</v>
      </c>
      <c r="C9" s="102" t="s">
        <v>301</v>
      </c>
      <c r="D9" s="100">
        <v>84.45</v>
      </c>
      <c r="E9" s="100">
        <v>166.36</v>
      </c>
      <c r="F9" s="100">
        <v>199.77</v>
      </c>
      <c r="G9" s="100">
        <v>223.06</v>
      </c>
      <c r="H9" s="100">
        <v>258.87</v>
      </c>
      <c r="I9" s="100">
        <v>238.36</v>
      </c>
      <c r="J9" s="100">
        <v>237.87</v>
      </c>
      <c r="K9" s="100">
        <v>263.8</v>
      </c>
      <c r="L9" s="100">
        <v>245.39</v>
      </c>
      <c r="M9" s="100">
        <v>334.47</v>
      </c>
      <c r="N9" s="100">
        <v>223.29</v>
      </c>
      <c r="O9" s="100">
        <v>242.71</v>
      </c>
      <c r="P9" s="100">
        <v>317.28</v>
      </c>
      <c r="Q9" s="100">
        <v>266.08</v>
      </c>
      <c r="R9" s="100">
        <v>10.19</v>
      </c>
      <c r="S9" s="100">
        <v>12.76</v>
      </c>
      <c r="T9" s="100">
        <v>7.57</v>
      </c>
      <c r="U9" s="100">
        <v>11.17</v>
      </c>
      <c r="V9" s="100">
        <v>14.97</v>
      </c>
      <c r="W9" s="100">
        <v>7.87</v>
      </c>
      <c r="X9" s="100">
        <v>7.69</v>
      </c>
      <c r="Y9" s="100">
        <v>14.85</v>
      </c>
      <c r="Z9" s="100">
        <v>15.64</v>
      </c>
      <c r="AA9" s="100">
        <v>12.46</v>
      </c>
      <c r="AB9" s="100">
        <v>12.53</v>
      </c>
      <c r="AC9" s="100">
        <v>12.37</v>
      </c>
      <c r="AD9" s="100">
        <v>9.21</v>
      </c>
      <c r="AE9" s="100">
        <v>13.1</v>
      </c>
      <c r="AF9" s="100">
        <v>0</v>
      </c>
      <c r="AG9" s="100">
        <v>0</v>
      </c>
      <c r="AH9" s="100">
        <v>0.26</v>
      </c>
      <c r="AI9" s="100">
        <v>0.18</v>
      </c>
      <c r="AJ9" s="100">
        <v>0</v>
      </c>
      <c r="AK9" s="100">
        <v>2.47</v>
      </c>
      <c r="AL9" s="100">
        <v>1.03</v>
      </c>
      <c r="AM9" s="100">
        <v>2.68</v>
      </c>
      <c r="AN9" s="100">
        <v>0.89</v>
      </c>
      <c r="AO9" s="100">
        <v>0.42</v>
      </c>
      <c r="AP9" s="100">
        <v>1.88</v>
      </c>
      <c r="AQ9" s="100">
        <v>1.1</v>
      </c>
      <c r="AR9" s="100">
        <v>2.13</v>
      </c>
      <c r="AS9" s="100">
        <v>3.77</v>
      </c>
      <c r="AT9" s="100">
        <v>140.51</v>
      </c>
      <c r="AU9" s="100">
        <v>153.46</v>
      </c>
      <c r="AV9" s="100">
        <v>155.3</v>
      </c>
      <c r="AW9" s="100">
        <v>153.43</v>
      </c>
      <c r="AX9" s="100">
        <v>38.52</v>
      </c>
      <c r="AY9" s="100">
        <v>884.03</v>
      </c>
      <c r="AZ9" s="100">
        <v>850.72</v>
      </c>
      <c r="BA9" s="100">
        <v>899.89</v>
      </c>
      <c r="BB9" s="100">
        <v>898.37</v>
      </c>
      <c r="BC9" s="100">
        <v>886.2</v>
      </c>
      <c r="BD9" s="100">
        <v>910.06</v>
      </c>
      <c r="BE9" s="100">
        <v>1001.83</v>
      </c>
      <c r="BF9" s="100">
        <v>997.21</v>
      </c>
      <c r="BG9" s="100">
        <v>1088.56</v>
      </c>
      <c r="BH9" s="100">
        <v>1082.3</v>
      </c>
      <c r="BI9" s="100">
        <v>910.45</v>
      </c>
      <c r="BJ9" s="100">
        <v>1027.18</v>
      </c>
      <c r="BK9" s="100">
        <v>1057.77</v>
      </c>
      <c r="BL9" s="100">
        <v>20.44</v>
      </c>
      <c r="BM9" s="100">
        <v>22.91</v>
      </c>
      <c r="BN9" s="100">
        <v>12.97</v>
      </c>
      <c r="BO9" s="100">
        <v>16.84</v>
      </c>
      <c r="BP9" s="100">
        <v>5.85</v>
      </c>
      <c r="BQ9" s="100">
        <v>6.86</v>
      </c>
      <c r="BR9" s="100">
        <v>8.56</v>
      </c>
      <c r="BS9" s="100">
        <v>13.39</v>
      </c>
      <c r="BT9" s="100">
        <v>10.61</v>
      </c>
      <c r="BU9" s="100">
        <v>6.92</v>
      </c>
      <c r="BV9" s="100">
        <v>10.68</v>
      </c>
      <c r="BW9" s="100">
        <v>15.47</v>
      </c>
      <c r="BX9" s="100">
        <v>4.96</v>
      </c>
      <c r="BY9" s="101">
        <f t="shared" si="0"/>
        <v>16773.199999999997</v>
      </c>
    </row>
    <row r="10" spans="1:77" ht="15">
      <c r="A10" s="99" t="s">
        <v>120</v>
      </c>
      <c r="B10" s="99" t="s">
        <v>9</v>
      </c>
      <c r="C10" s="102" t="s">
        <v>301</v>
      </c>
      <c r="D10" s="100">
        <v>86.89</v>
      </c>
      <c r="E10" s="100">
        <v>117.67</v>
      </c>
      <c r="F10" s="100">
        <v>156.02</v>
      </c>
      <c r="G10" s="100">
        <v>184.37</v>
      </c>
      <c r="H10" s="100">
        <v>253.2</v>
      </c>
      <c r="I10" s="100">
        <v>264.28</v>
      </c>
      <c r="J10" s="100">
        <v>277.21</v>
      </c>
      <c r="K10" s="100">
        <v>272.06</v>
      </c>
      <c r="L10" s="100">
        <v>262.28</v>
      </c>
      <c r="M10" s="100">
        <v>268.43</v>
      </c>
      <c r="N10" s="100">
        <v>221.91</v>
      </c>
      <c r="O10" s="100">
        <v>205.99</v>
      </c>
      <c r="P10" s="100">
        <v>167.77</v>
      </c>
      <c r="Q10" s="100">
        <v>182.8</v>
      </c>
      <c r="R10" s="100">
        <v>3.54</v>
      </c>
      <c r="S10" s="100">
        <v>1.04</v>
      </c>
      <c r="T10" s="100">
        <v>8.46</v>
      </c>
      <c r="U10" s="100">
        <v>7.57</v>
      </c>
      <c r="V10" s="100">
        <v>9.44</v>
      </c>
      <c r="W10" s="100">
        <v>6.77</v>
      </c>
      <c r="X10" s="100">
        <v>11.53</v>
      </c>
      <c r="Y10" s="100">
        <v>8.48</v>
      </c>
      <c r="Z10" s="100">
        <v>10.46</v>
      </c>
      <c r="AA10" s="100">
        <v>9.29</v>
      </c>
      <c r="AB10" s="100">
        <v>13.17</v>
      </c>
      <c r="AC10" s="100">
        <v>13.76</v>
      </c>
      <c r="AD10" s="100">
        <v>15.9</v>
      </c>
      <c r="AE10" s="100">
        <v>45.9</v>
      </c>
      <c r="AF10" s="100">
        <v>3.59</v>
      </c>
      <c r="AG10" s="100">
        <v>0</v>
      </c>
      <c r="AH10" s="100">
        <v>0</v>
      </c>
      <c r="AI10" s="100">
        <v>0.91</v>
      </c>
      <c r="AJ10" s="100">
        <v>0</v>
      </c>
      <c r="AK10" s="100">
        <v>1.21</v>
      </c>
      <c r="AL10" s="100">
        <v>1.93</v>
      </c>
      <c r="AM10" s="100">
        <v>4.45</v>
      </c>
      <c r="AN10" s="100">
        <v>3.19</v>
      </c>
      <c r="AO10" s="100">
        <v>3.34</v>
      </c>
      <c r="AP10" s="100">
        <v>0</v>
      </c>
      <c r="AQ10" s="100">
        <v>0.97</v>
      </c>
      <c r="AR10" s="100">
        <v>2.09</v>
      </c>
      <c r="AS10" s="100">
        <v>4.97</v>
      </c>
      <c r="AT10" s="100">
        <v>155.39</v>
      </c>
      <c r="AU10" s="100">
        <v>182.95</v>
      </c>
      <c r="AV10" s="100">
        <v>189.39</v>
      </c>
      <c r="AW10" s="100">
        <v>184.74</v>
      </c>
      <c r="AX10" s="100">
        <v>11.63</v>
      </c>
      <c r="AY10" s="100">
        <v>1023.57</v>
      </c>
      <c r="AZ10" s="100">
        <v>960.14</v>
      </c>
      <c r="BA10" s="100">
        <v>859.04</v>
      </c>
      <c r="BB10" s="100">
        <v>840.14</v>
      </c>
      <c r="BC10" s="100">
        <v>897.35</v>
      </c>
      <c r="BD10" s="100">
        <v>838.08</v>
      </c>
      <c r="BE10" s="100">
        <v>907.53</v>
      </c>
      <c r="BF10" s="100">
        <v>966.75</v>
      </c>
      <c r="BG10" s="100">
        <v>986.73</v>
      </c>
      <c r="BH10" s="100">
        <v>1030.3</v>
      </c>
      <c r="BI10" s="100">
        <v>833.32</v>
      </c>
      <c r="BJ10" s="100">
        <v>759.08</v>
      </c>
      <c r="BK10" s="100">
        <v>712.87</v>
      </c>
      <c r="BL10" s="100">
        <v>16.85</v>
      </c>
      <c r="BM10" s="100">
        <v>19.4</v>
      </c>
      <c r="BN10" s="100">
        <v>6.58</v>
      </c>
      <c r="BO10" s="100">
        <v>8.41</v>
      </c>
      <c r="BP10" s="100">
        <v>4.5</v>
      </c>
      <c r="BQ10" s="100">
        <v>4.03</v>
      </c>
      <c r="BR10" s="100">
        <v>4.35</v>
      </c>
      <c r="BS10" s="100">
        <v>5.36</v>
      </c>
      <c r="BT10" s="100">
        <v>7.47</v>
      </c>
      <c r="BU10" s="100">
        <v>10.3</v>
      </c>
      <c r="BV10" s="100">
        <v>4.35</v>
      </c>
      <c r="BW10" s="100">
        <v>4.23</v>
      </c>
      <c r="BX10" s="100">
        <v>7.34</v>
      </c>
      <c r="BY10" s="101">
        <f t="shared" si="0"/>
        <v>15555.01</v>
      </c>
    </row>
    <row r="11" spans="1:77" ht="15">
      <c r="A11" s="99" t="s">
        <v>121</v>
      </c>
      <c r="B11" s="99" t="s">
        <v>10</v>
      </c>
      <c r="C11" s="102" t="s">
        <v>301</v>
      </c>
      <c r="D11" s="100">
        <v>294.28</v>
      </c>
      <c r="E11" s="100">
        <v>341.28</v>
      </c>
      <c r="F11" s="100">
        <v>568.1</v>
      </c>
      <c r="G11" s="100">
        <v>701.23</v>
      </c>
      <c r="H11" s="100">
        <v>763.11</v>
      </c>
      <c r="I11" s="100">
        <v>694.9</v>
      </c>
      <c r="J11" s="100">
        <v>676.42</v>
      </c>
      <c r="K11" s="100">
        <v>717.46</v>
      </c>
      <c r="L11" s="100">
        <v>608.85</v>
      </c>
      <c r="M11" s="100">
        <v>642.84</v>
      </c>
      <c r="N11" s="100">
        <v>437.22</v>
      </c>
      <c r="O11" s="100">
        <v>464.58</v>
      </c>
      <c r="P11" s="100">
        <v>486.58</v>
      </c>
      <c r="Q11" s="100">
        <v>416.88</v>
      </c>
      <c r="R11" s="100">
        <v>13.35</v>
      </c>
      <c r="S11" s="100">
        <v>12.39</v>
      </c>
      <c r="T11" s="100">
        <v>14.17</v>
      </c>
      <c r="U11" s="100">
        <v>15.34</v>
      </c>
      <c r="V11" s="100">
        <v>16.71</v>
      </c>
      <c r="W11" s="100">
        <v>14.22</v>
      </c>
      <c r="X11" s="100">
        <v>8.97</v>
      </c>
      <c r="Y11" s="100">
        <v>5.19</v>
      </c>
      <c r="Z11" s="100">
        <v>13.63</v>
      </c>
      <c r="AA11" s="100">
        <v>15.57</v>
      </c>
      <c r="AB11" s="100">
        <v>18.13</v>
      </c>
      <c r="AC11" s="100">
        <v>17.17</v>
      </c>
      <c r="AD11" s="100">
        <v>21.06</v>
      </c>
      <c r="AE11" s="100">
        <v>13.7</v>
      </c>
      <c r="AF11" s="100">
        <v>6.67</v>
      </c>
      <c r="AG11" s="100">
        <v>7.27</v>
      </c>
      <c r="AH11" s="100">
        <v>7.03</v>
      </c>
      <c r="AI11" s="100">
        <v>3.94</v>
      </c>
      <c r="AJ11" s="100">
        <v>4.11</v>
      </c>
      <c r="AK11" s="100">
        <v>6.53</v>
      </c>
      <c r="AL11" s="100">
        <v>7.46</v>
      </c>
      <c r="AM11" s="100">
        <v>2.54</v>
      </c>
      <c r="AN11" s="100">
        <v>5.25</v>
      </c>
      <c r="AO11" s="100">
        <v>16.95</v>
      </c>
      <c r="AP11" s="100">
        <v>9.11</v>
      </c>
      <c r="AQ11" s="100">
        <v>8.86</v>
      </c>
      <c r="AR11" s="100">
        <v>15.08</v>
      </c>
      <c r="AS11" s="100">
        <v>1.54</v>
      </c>
      <c r="AT11" s="100">
        <v>205.23</v>
      </c>
      <c r="AU11" s="100">
        <v>167.12</v>
      </c>
      <c r="AV11" s="100">
        <v>193.12</v>
      </c>
      <c r="AW11" s="100">
        <v>350.58</v>
      </c>
      <c r="AX11" s="100">
        <v>17.55</v>
      </c>
      <c r="AY11" s="100">
        <v>2253.28</v>
      </c>
      <c r="AZ11" s="100">
        <v>1932.48</v>
      </c>
      <c r="BA11" s="100">
        <v>1798.98</v>
      </c>
      <c r="BB11" s="100">
        <v>1900.27</v>
      </c>
      <c r="BC11" s="100">
        <v>1968.67</v>
      </c>
      <c r="BD11" s="100">
        <v>1973.96</v>
      </c>
      <c r="BE11" s="100">
        <v>2063.59</v>
      </c>
      <c r="BF11" s="100">
        <v>2060.19</v>
      </c>
      <c r="BG11" s="100">
        <v>2101.9</v>
      </c>
      <c r="BH11" s="100">
        <v>2072.42</v>
      </c>
      <c r="BI11" s="100">
        <v>2210.53</v>
      </c>
      <c r="BJ11" s="100">
        <v>2283.24</v>
      </c>
      <c r="BK11" s="100">
        <v>1904.52</v>
      </c>
      <c r="BL11" s="100">
        <v>34.51</v>
      </c>
      <c r="BM11" s="100">
        <v>38.36</v>
      </c>
      <c r="BN11" s="100">
        <v>17</v>
      </c>
      <c r="BO11" s="100">
        <v>22.1</v>
      </c>
      <c r="BP11" s="100">
        <v>14.86</v>
      </c>
      <c r="BQ11" s="100">
        <v>17.15</v>
      </c>
      <c r="BR11" s="100">
        <v>22.83</v>
      </c>
      <c r="BS11" s="100">
        <v>34.95</v>
      </c>
      <c r="BT11" s="100">
        <v>30.08</v>
      </c>
      <c r="BU11" s="100">
        <v>19.16</v>
      </c>
      <c r="BV11" s="100">
        <v>26.67</v>
      </c>
      <c r="BW11" s="100">
        <v>30.18</v>
      </c>
      <c r="BX11" s="100">
        <v>16.99</v>
      </c>
      <c r="BY11" s="101">
        <f t="shared" si="0"/>
        <v>35898.14</v>
      </c>
    </row>
    <row r="12" spans="1:77" ht="15">
      <c r="A12" s="99" t="s">
        <v>122</v>
      </c>
      <c r="B12" s="99" t="s">
        <v>11</v>
      </c>
      <c r="C12" s="102" t="s">
        <v>301</v>
      </c>
      <c r="D12" s="100">
        <v>244.82</v>
      </c>
      <c r="E12" s="100">
        <v>329.09</v>
      </c>
      <c r="F12" s="100">
        <v>379.7</v>
      </c>
      <c r="G12" s="100">
        <v>473.59</v>
      </c>
      <c r="H12" s="100">
        <v>581.87</v>
      </c>
      <c r="I12" s="100">
        <v>698.19</v>
      </c>
      <c r="J12" s="100">
        <v>669.41</v>
      </c>
      <c r="K12" s="100">
        <v>703.56</v>
      </c>
      <c r="L12" s="100">
        <v>711.45</v>
      </c>
      <c r="M12" s="100">
        <v>694.43</v>
      </c>
      <c r="N12" s="100">
        <v>585.43</v>
      </c>
      <c r="O12" s="100">
        <v>537.93</v>
      </c>
      <c r="P12" s="100">
        <v>484.37</v>
      </c>
      <c r="Q12" s="100">
        <v>664.54</v>
      </c>
      <c r="R12" s="100">
        <v>30.63</v>
      </c>
      <c r="S12" s="100">
        <v>23.15</v>
      </c>
      <c r="T12" s="100">
        <v>12.64</v>
      </c>
      <c r="U12" s="100">
        <v>8</v>
      </c>
      <c r="V12" s="100">
        <v>15.15</v>
      </c>
      <c r="W12" s="100">
        <v>10.51</v>
      </c>
      <c r="X12" s="100">
        <v>9.34</v>
      </c>
      <c r="Y12" s="100">
        <v>8.59</v>
      </c>
      <c r="Z12" s="100">
        <v>13.1</v>
      </c>
      <c r="AA12" s="100">
        <v>20.12</v>
      </c>
      <c r="AB12" s="100">
        <v>11.24</v>
      </c>
      <c r="AC12" s="100">
        <v>17.71</v>
      </c>
      <c r="AD12" s="100">
        <v>12.05</v>
      </c>
      <c r="AE12" s="100">
        <v>30.72</v>
      </c>
      <c r="AF12" s="100">
        <v>16.2</v>
      </c>
      <c r="AG12" s="100">
        <v>8.84</v>
      </c>
      <c r="AH12" s="100">
        <v>16.53</v>
      </c>
      <c r="AI12" s="100">
        <v>10.72</v>
      </c>
      <c r="AJ12" s="100">
        <v>9.39</v>
      </c>
      <c r="AK12" s="100">
        <v>8.2</v>
      </c>
      <c r="AL12" s="100">
        <v>9.01</v>
      </c>
      <c r="AM12" s="100">
        <v>6.36</v>
      </c>
      <c r="AN12" s="100">
        <v>8.87</v>
      </c>
      <c r="AO12" s="100">
        <v>9.16</v>
      </c>
      <c r="AP12" s="100">
        <v>12.63</v>
      </c>
      <c r="AQ12" s="100">
        <v>8.39</v>
      </c>
      <c r="AR12" s="100">
        <v>6.8</v>
      </c>
      <c r="AS12" s="100">
        <v>17.29</v>
      </c>
      <c r="AT12" s="100">
        <v>161.07</v>
      </c>
      <c r="AU12" s="100">
        <v>161.69</v>
      </c>
      <c r="AV12" s="100">
        <v>174.07</v>
      </c>
      <c r="AW12" s="100">
        <v>163.1</v>
      </c>
      <c r="AX12" s="100">
        <v>92.6</v>
      </c>
      <c r="AY12" s="100">
        <v>2121.71</v>
      </c>
      <c r="AZ12" s="100">
        <v>2017.86</v>
      </c>
      <c r="BA12" s="100">
        <v>2196.82</v>
      </c>
      <c r="BB12" s="100">
        <v>2164.6</v>
      </c>
      <c r="BC12" s="100">
        <v>2029.52</v>
      </c>
      <c r="BD12" s="100">
        <v>2006.81</v>
      </c>
      <c r="BE12" s="100">
        <v>2161.64</v>
      </c>
      <c r="BF12" s="100">
        <v>2103.97</v>
      </c>
      <c r="BG12" s="100">
        <v>2207.48</v>
      </c>
      <c r="BH12" s="100">
        <v>2265.56</v>
      </c>
      <c r="BI12" s="100">
        <v>1800.07</v>
      </c>
      <c r="BJ12" s="100">
        <v>1894.31</v>
      </c>
      <c r="BK12" s="100">
        <v>2513.92</v>
      </c>
      <c r="BL12" s="100">
        <v>1022.61</v>
      </c>
      <c r="BM12" s="100">
        <v>878.96</v>
      </c>
      <c r="BN12" s="100">
        <v>705.01</v>
      </c>
      <c r="BO12" s="100">
        <v>447.27</v>
      </c>
      <c r="BP12" s="100">
        <v>344.79</v>
      </c>
      <c r="BQ12" s="100">
        <v>299.86</v>
      </c>
      <c r="BR12" s="100">
        <v>236.03</v>
      </c>
      <c r="BS12" s="100">
        <v>219.47</v>
      </c>
      <c r="BT12" s="100">
        <v>178.25</v>
      </c>
      <c r="BU12" s="100">
        <v>229.15</v>
      </c>
      <c r="BV12" s="100">
        <v>212.88</v>
      </c>
      <c r="BW12" s="100">
        <v>217.65</v>
      </c>
      <c r="BX12" s="100">
        <v>233.71</v>
      </c>
      <c r="BY12" s="101">
        <f t="shared" si="0"/>
        <v>41592.16</v>
      </c>
    </row>
    <row r="13" spans="1:77" ht="15">
      <c r="A13" s="99" t="s">
        <v>123</v>
      </c>
      <c r="B13" s="99" t="s">
        <v>12</v>
      </c>
      <c r="C13" s="102" t="s">
        <v>301</v>
      </c>
      <c r="D13" s="100">
        <v>128.5</v>
      </c>
      <c r="E13" s="100">
        <v>153.76</v>
      </c>
      <c r="F13" s="100">
        <v>146.06</v>
      </c>
      <c r="G13" s="100">
        <v>156.38</v>
      </c>
      <c r="H13" s="100">
        <v>171</v>
      </c>
      <c r="I13" s="100">
        <v>178.88</v>
      </c>
      <c r="J13" s="100">
        <v>158.45</v>
      </c>
      <c r="K13" s="100">
        <v>145.19</v>
      </c>
      <c r="L13" s="100">
        <v>152.39</v>
      </c>
      <c r="M13" s="100">
        <v>149.47</v>
      </c>
      <c r="N13" s="100">
        <v>149.7</v>
      </c>
      <c r="O13" s="100">
        <v>100.64</v>
      </c>
      <c r="P13" s="100">
        <v>99.8</v>
      </c>
      <c r="Q13" s="100">
        <v>96.15</v>
      </c>
      <c r="R13" s="100">
        <v>5.7</v>
      </c>
      <c r="S13" s="100">
        <v>8.66</v>
      </c>
      <c r="T13" s="100">
        <v>1.01</v>
      </c>
      <c r="U13" s="100">
        <v>2.14</v>
      </c>
      <c r="V13" s="100">
        <v>0.96</v>
      </c>
      <c r="W13" s="100">
        <v>3.5</v>
      </c>
      <c r="X13" s="100">
        <v>2.16</v>
      </c>
      <c r="Y13" s="100">
        <v>1.05</v>
      </c>
      <c r="Z13" s="100">
        <v>0</v>
      </c>
      <c r="AA13" s="100">
        <v>3.15</v>
      </c>
      <c r="AB13" s="100">
        <v>3.95</v>
      </c>
      <c r="AC13" s="100">
        <v>2.02</v>
      </c>
      <c r="AD13" s="100">
        <v>0.96</v>
      </c>
      <c r="AE13" s="100">
        <v>5.58</v>
      </c>
      <c r="AF13" s="100">
        <v>0</v>
      </c>
      <c r="AG13" s="100">
        <v>0.13</v>
      </c>
      <c r="AH13" s="100">
        <v>1.2</v>
      </c>
      <c r="AI13" s="100">
        <v>2.43</v>
      </c>
      <c r="AJ13" s="100">
        <v>1.73</v>
      </c>
      <c r="AK13" s="100">
        <v>1.39</v>
      </c>
      <c r="AL13" s="100">
        <v>0</v>
      </c>
      <c r="AM13" s="100">
        <v>0.5</v>
      </c>
      <c r="AN13" s="100">
        <v>4.13</v>
      </c>
      <c r="AO13" s="100">
        <v>2.61</v>
      </c>
      <c r="AP13" s="100">
        <v>1.44</v>
      </c>
      <c r="AQ13" s="100">
        <v>0.87</v>
      </c>
      <c r="AR13" s="100">
        <v>0.93</v>
      </c>
      <c r="AS13" s="100">
        <v>0.22</v>
      </c>
      <c r="AT13" s="100">
        <v>76.84</v>
      </c>
      <c r="AU13" s="100">
        <v>46.77</v>
      </c>
      <c r="AV13" s="100">
        <v>83.28</v>
      </c>
      <c r="AW13" s="100">
        <v>112.52</v>
      </c>
      <c r="AX13" s="100">
        <v>10.94</v>
      </c>
      <c r="AY13" s="100">
        <v>738.59</v>
      </c>
      <c r="AZ13" s="100">
        <v>711.83</v>
      </c>
      <c r="BA13" s="100">
        <v>685.96</v>
      </c>
      <c r="BB13" s="100">
        <v>625.45</v>
      </c>
      <c r="BC13" s="100">
        <v>685.96</v>
      </c>
      <c r="BD13" s="100">
        <v>612.77</v>
      </c>
      <c r="BE13" s="100">
        <v>629.51</v>
      </c>
      <c r="BF13" s="100">
        <v>608.42</v>
      </c>
      <c r="BG13" s="100">
        <v>578.69</v>
      </c>
      <c r="BH13" s="100">
        <v>584.43</v>
      </c>
      <c r="BI13" s="100">
        <v>460.94</v>
      </c>
      <c r="BJ13" s="100">
        <v>453.65</v>
      </c>
      <c r="BK13" s="100">
        <v>337.4</v>
      </c>
      <c r="BL13" s="100">
        <v>7.34</v>
      </c>
      <c r="BM13" s="100">
        <v>6.97</v>
      </c>
      <c r="BN13" s="100">
        <v>3.52</v>
      </c>
      <c r="BO13" s="100">
        <v>5.15</v>
      </c>
      <c r="BP13" s="100">
        <v>5.49</v>
      </c>
      <c r="BQ13" s="100">
        <v>2.09</v>
      </c>
      <c r="BR13" s="100">
        <v>1.65</v>
      </c>
      <c r="BS13" s="100">
        <v>7.78</v>
      </c>
      <c r="BT13" s="100">
        <v>2.62</v>
      </c>
      <c r="BU13" s="100">
        <v>4.13</v>
      </c>
      <c r="BV13" s="100">
        <v>0.84</v>
      </c>
      <c r="BW13" s="100">
        <v>1.48</v>
      </c>
      <c r="BX13" s="100">
        <v>1.63</v>
      </c>
      <c r="BY13" s="101">
        <f t="shared" si="0"/>
        <v>10139.43</v>
      </c>
    </row>
    <row r="14" spans="1:77" ht="15">
      <c r="A14" s="99" t="s">
        <v>124</v>
      </c>
      <c r="B14" s="99" t="s">
        <v>125</v>
      </c>
      <c r="C14" s="102" t="s">
        <v>301</v>
      </c>
      <c r="D14" s="100">
        <v>1573.09</v>
      </c>
      <c r="E14" s="100">
        <v>1446.71</v>
      </c>
      <c r="F14" s="100">
        <v>3360.69</v>
      </c>
      <c r="G14" s="100">
        <v>4814.39</v>
      </c>
      <c r="H14" s="100">
        <v>5895.63</v>
      </c>
      <c r="I14" s="100">
        <v>6482.92</v>
      </c>
      <c r="J14" s="100">
        <v>7028.24</v>
      </c>
      <c r="K14" s="100">
        <v>6738.03</v>
      </c>
      <c r="L14" s="100">
        <v>6841.54</v>
      </c>
      <c r="M14" s="100">
        <v>6483.41</v>
      </c>
      <c r="N14" s="100">
        <v>6822.31</v>
      </c>
      <c r="O14" s="100">
        <v>5925.22</v>
      </c>
      <c r="P14" s="100">
        <v>5571.39</v>
      </c>
      <c r="Q14" s="100">
        <v>5547.53</v>
      </c>
      <c r="R14" s="100">
        <v>609.43</v>
      </c>
      <c r="S14" s="100">
        <v>166.22</v>
      </c>
      <c r="T14" s="100">
        <v>183.71</v>
      </c>
      <c r="U14" s="100">
        <v>174.67</v>
      </c>
      <c r="V14" s="100">
        <v>178.62</v>
      </c>
      <c r="W14" s="100">
        <v>175.52</v>
      </c>
      <c r="X14" s="100">
        <v>173.45</v>
      </c>
      <c r="Y14" s="100">
        <v>158.38</v>
      </c>
      <c r="Z14" s="100">
        <v>164.58</v>
      </c>
      <c r="AA14" s="100">
        <v>151.05</v>
      </c>
      <c r="AB14" s="100">
        <v>148.42</v>
      </c>
      <c r="AC14" s="100">
        <v>135</v>
      </c>
      <c r="AD14" s="100">
        <v>120.95</v>
      </c>
      <c r="AE14" s="100">
        <v>395.24</v>
      </c>
      <c r="AF14" s="100">
        <v>68.49</v>
      </c>
      <c r="AG14" s="100">
        <v>14.4</v>
      </c>
      <c r="AH14" s="100">
        <v>15.68</v>
      </c>
      <c r="AI14" s="100">
        <v>13.96</v>
      </c>
      <c r="AJ14" s="100">
        <v>15.15</v>
      </c>
      <c r="AK14" s="100">
        <v>15.24</v>
      </c>
      <c r="AL14" s="100">
        <v>15.27</v>
      </c>
      <c r="AM14" s="100">
        <v>15.77</v>
      </c>
      <c r="AN14" s="100">
        <v>21.37</v>
      </c>
      <c r="AO14" s="100">
        <v>31.58</v>
      </c>
      <c r="AP14" s="100">
        <v>29.14</v>
      </c>
      <c r="AQ14" s="100">
        <v>22.1</v>
      </c>
      <c r="AR14" s="100">
        <v>25.96</v>
      </c>
      <c r="AS14" s="100">
        <v>54.95</v>
      </c>
      <c r="AT14" s="100">
        <v>1460.87</v>
      </c>
      <c r="AU14" s="100">
        <v>2456.54</v>
      </c>
      <c r="AV14" s="100">
        <v>2213.71</v>
      </c>
      <c r="AW14" s="100">
        <v>3354.6</v>
      </c>
      <c r="AX14" s="100">
        <v>0</v>
      </c>
      <c r="AY14" s="100">
        <v>16094.27</v>
      </c>
      <c r="AZ14" s="100">
        <v>16399.04</v>
      </c>
      <c r="BA14" s="100">
        <v>18590.87</v>
      </c>
      <c r="BB14" s="100">
        <v>18607.05</v>
      </c>
      <c r="BC14" s="100">
        <v>18273.06</v>
      </c>
      <c r="BD14" s="100">
        <v>17608.18</v>
      </c>
      <c r="BE14" s="100">
        <v>17412.43</v>
      </c>
      <c r="BF14" s="100">
        <v>17813.54</v>
      </c>
      <c r="BG14" s="100">
        <v>17660.96</v>
      </c>
      <c r="BH14" s="100">
        <v>18241.109999999997</v>
      </c>
      <c r="BI14" s="100">
        <v>14528.48</v>
      </c>
      <c r="BJ14" s="100">
        <v>13845.67</v>
      </c>
      <c r="BK14" s="100">
        <v>12502.46</v>
      </c>
      <c r="BL14" s="100">
        <v>8056.72</v>
      </c>
      <c r="BM14" s="100">
        <v>5972.22</v>
      </c>
      <c r="BN14" s="100">
        <v>2811.7699999999995</v>
      </c>
      <c r="BO14" s="100">
        <v>2364.33</v>
      </c>
      <c r="BP14" s="100">
        <v>1409.09</v>
      </c>
      <c r="BQ14" s="100">
        <v>1206.6399999999999</v>
      </c>
      <c r="BR14" s="100">
        <v>1795.31</v>
      </c>
      <c r="BS14" s="100">
        <v>1952.42</v>
      </c>
      <c r="BT14" s="100">
        <v>1949.25</v>
      </c>
      <c r="BU14" s="100">
        <v>2704.13</v>
      </c>
      <c r="BV14" s="100">
        <v>2016.57</v>
      </c>
      <c r="BW14" s="100">
        <v>1969.36</v>
      </c>
      <c r="BX14" s="100">
        <v>1130.74</v>
      </c>
      <c r="BY14" s="101">
        <f t="shared" si="0"/>
        <v>340226.79</v>
      </c>
    </row>
    <row r="15" spans="1:77" ht="15">
      <c r="A15" s="99" t="s">
        <v>126</v>
      </c>
      <c r="B15" s="99" t="s">
        <v>127</v>
      </c>
      <c r="C15" s="102" t="s">
        <v>301</v>
      </c>
      <c r="D15" s="100">
        <v>47.74</v>
      </c>
      <c r="E15" s="100">
        <v>55.79</v>
      </c>
      <c r="F15" s="100">
        <v>57.65</v>
      </c>
      <c r="G15" s="100">
        <v>73.11</v>
      </c>
      <c r="H15" s="100">
        <v>89.97</v>
      </c>
      <c r="I15" s="100">
        <v>62.78</v>
      </c>
      <c r="J15" s="100">
        <v>57.47</v>
      </c>
      <c r="K15" s="100">
        <v>59.45</v>
      </c>
      <c r="L15" s="100">
        <v>51.3</v>
      </c>
      <c r="M15" s="100">
        <v>62.97</v>
      </c>
      <c r="N15" s="100">
        <v>111.2</v>
      </c>
      <c r="O15" s="100">
        <v>110.34</v>
      </c>
      <c r="P15" s="100">
        <v>86.18</v>
      </c>
      <c r="Q15" s="100">
        <v>54.99</v>
      </c>
      <c r="R15" s="100">
        <v>1</v>
      </c>
      <c r="S15" s="100">
        <v>0</v>
      </c>
      <c r="T15" s="100">
        <v>0</v>
      </c>
      <c r="U15" s="100">
        <v>2.1</v>
      </c>
      <c r="V15" s="100">
        <v>0.96</v>
      </c>
      <c r="W15" s="100">
        <v>0</v>
      </c>
      <c r="X15" s="100">
        <v>0</v>
      </c>
      <c r="Y15" s="100">
        <v>0</v>
      </c>
      <c r="Z15" s="100">
        <v>0.7</v>
      </c>
      <c r="AA15" s="100">
        <v>0.47</v>
      </c>
      <c r="AB15" s="100">
        <v>0</v>
      </c>
      <c r="AC15" s="100">
        <v>0</v>
      </c>
      <c r="AD15" s="100">
        <v>0</v>
      </c>
      <c r="AE15" s="100">
        <v>1.03</v>
      </c>
      <c r="AF15" s="100">
        <v>2.37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1.06</v>
      </c>
      <c r="AM15" s="100">
        <v>2.03</v>
      </c>
      <c r="AN15" s="100">
        <v>0.95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60.53</v>
      </c>
      <c r="AU15" s="100">
        <v>33.83</v>
      </c>
      <c r="AV15" s="100">
        <v>30.5</v>
      </c>
      <c r="AW15" s="100">
        <v>48.04</v>
      </c>
      <c r="AX15" s="100">
        <v>8.29</v>
      </c>
      <c r="AY15" s="100">
        <v>303.16</v>
      </c>
      <c r="AZ15" s="100">
        <v>238.13</v>
      </c>
      <c r="BA15" s="100">
        <v>238.27</v>
      </c>
      <c r="BB15" s="100">
        <v>254.98</v>
      </c>
      <c r="BC15" s="100">
        <v>312.75</v>
      </c>
      <c r="BD15" s="100">
        <v>277.76</v>
      </c>
      <c r="BE15" s="100">
        <v>260.18</v>
      </c>
      <c r="BF15" s="100">
        <v>260.99</v>
      </c>
      <c r="BG15" s="100">
        <v>275.85</v>
      </c>
      <c r="BH15" s="100">
        <v>343.58</v>
      </c>
      <c r="BI15" s="100">
        <v>259.73</v>
      </c>
      <c r="BJ15" s="100">
        <v>180.36</v>
      </c>
      <c r="BK15" s="100">
        <v>143.23</v>
      </c>
      <c r="BL15" s="100">
        <v>69.96</v>
      </c>
      <c r="BM15" s="100">
        <v>115.6</v>
      </c>
      <c r="BN15" s="100">
        <v>111.07</v>
      </c>
      <c r="BO15" s="100">
        <v>52.31</v>
      </c>
      <c r="BP15" s="100">
        <v>22.43</v>
      </c>
      <c r="BQ15" s="100">
        <v>19.74</v>
      </c>
      <c r="BR15" s="100">
        <v>7.21</v>
      </c>
      <c r="BS15" s="100">
        <v>9.61</v>
      </c>
      <c r="BT15" s="100">
        <v>8.84</v>
      </c>
      <c r="BU15" s="100">
        <v>4.44</v>
      </c>
      <c r="BV15" s="100">
        <v>0.77</v>
      </c>
      <c r="BW15" s="100">
        <v>0.65</v>
      </c>
      <c r="BX15" s="100">
        <v>0</v>
      </c>
      <c r="BY15" s="101">
        <f t="shared" si="0"/>
        <v>4946.4</v>
      </c>
    </row>
    <row r="16" spans="1:77" ht="15">
      <c r="A16" s="99" t="s">
        <v>128</v>
      </c>
      <c r="B16" s="99" t="s">
        <v>13</v>
      </c>
      <c r="C16" s="102" t="s">
        <v>301</v>
      </c>
      <c r="D16" s="100">
        <v>53.52</v>
      </c>
      <c r="E16" s="100">
        <v>51.42</v>
      </c>
      <c r="F16" s="100">
        <v>32.69</v>
      </c>
      <c r="G16" s="100">
        <v>32.15</v>
      </c>
      <c r="H16" s="100">
        <v>27.72</v>
      </c>
      <c r="I16" s="100">
        <v>41.8</v>
      </c>
      <c r="J16" s="100">
        <v>31.2</v>
      </c>
      <c r="K16" s="100">
        <v>32.61</v>
      </c>
      <c r="L16" s="100">
        <v>28.54</v>
      </c>
      <c r="M16" s="100">
        <v>34.33</v>
      </c>
      <c r="N16" s="100">
        <v>23.1</v>
      </c>
      <c r="O16" s="100">
        <v>25.32</v>
      </c>
      <c r="P16" s="100">
        <v>22.03</v>
      </c>
      <c r="Q16" s="100">
        <v>19.34</v>
      </c>
      <c r="R16" s="100">
        <v>0</v>
      </c>
      <c r="S16" s="100">
        <v>4.74</v>
      </c>
      <c r="T16" s="100">
        <v>1</v>
      </c>
      <c r="U16" s="100">
        <v>0</v>
      </c>
      <c r="V16" s="100">
        <v>0</v>
      </c>
      <c r="W16" s="100">
        <v>1.13</v>
      </c>
      <c r="X16" s="100">
        <v>0.98</v>
      </c>
      <c r="Y16" s="100">
        <v>1.03</v>
      </c>
      <c r="Z16" s="100">
        <v>1.07</v>
      </c>
      <c r="AA16" s="100">
        <v>2.7</v>
      </c>
      <c r="AB16" s="100">
        <v>0</v>
      </c>
      <c r="AC16" s="100">
        <v>0.65</v>
      </c>
      <c r="AD16" s="100">
        <v>1.22</v>
      </c>
      <c r="AE16" s="100">
        <v>3.23</v>
      </c>
      <c r="AF16" s="100">
        <v>0</v>
      </c>
      <c r="AG16" s="100">
        <v>0.98</v>
      </c>
      <c r="AH16" s="100">
        <v>1.02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0.19</v>
      </c>
      <c r="AP16" s="100">
        <v>0</v>
      </c>
      <c r="AQ16" s="100">
        <v>0.16</v>
      </c>
      <c r="AR16" s="100">
        <v>0</v>
      </c>
      <c r="AS16" s="100">
        <v>0.81</v>
      </c>
      <c r="AT16" s="100">
        <v>11.77</v>
      </c>
      <c r="AU16" s="100">
        <v>22.98</v>
      </c>
      <c r="AV16" s="100">
        <v>13.5</v>
      </c>
      <c r="AW16" s="100">
        <v>22.47</v>
      </c>
      <c r="AX16" s="100">
        <v>2.03</v>
      </c>
      <c r="AY16" s="100">
        <v>155.73</v>
      </c>
      <c r="AZ16" s="100">
        <v>131.3</v>
      </c>
      <c r="BA16" s="100">
        <v>127.66</v>
      </c>
      <c r="BB16" s="100">
        <v>151.44</v>
      </c>
      <c r="BC16" s="100">
        <v>124.15</v>
      </c>
      <c r="BD16" s="100">
        <v>121.9</v>
      </c>
      <c r="BE16" s="100">
        <v>111.29</v>
      </c>
      <c r="BF16" s="100">
        <v>110.19</v>
      </c>
      <c r="BG16" s="100">
        <v>90.96</v>
      </c>
      <c r="BH16" s="100">
        <v>130.11</v>
      </c>
      <c r="BI16" s="100">
        <v>78.01</v>
      </c>
      <c r="BJ16" s="100">
        <v>101.15</v>
      </c>
      <c r="BK16" s="100">
        <v>76.23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1">
        <f t="shared" si="0"/>
        <v>2059.55</v>
      </c>
    </row>
    <row r="17" spans="1:77" ht="15">
      <c r="A17" s="99" t="s">
        <v>129</v>
      </c>
      <c r="B17" s="99" t="s">
        <v>14</v>
      </c>
      <c r="C17" s="102" t="s">
        <v>301</v>
      </c>
      <c r="D17" s="100">
        <v>509.05</v>
      </c>
      <c r="E17" s="100">
        <v>933.95</v>
      </c>
      <c r="F17" s="100">
        <v>1295.09</v>
      </c>
      <c r="G17" s="100">
        <v>1573.88</v>
      </c>
      <c r="H17" s="100">
        <v>2027.51</v>
      </c>
      <c r="I17" s="100">
        <v>1970.76</v>
      </c>
      <c r="J17" s="100">
        <v>1912.98</v>
      </c>
      <c r="K17" s="100">
        <v>1996.26</v>
      </c>
      <c r="L17" s="100">
        <v>1942.53</v>
      </c>
      <c r="M17" s="100">
        <v>1790.16</v>
      </c>
      <c r="N17" s="100">
        <v>1838.9</v>
      </c>
      <c r="O17" s="100">
        <v>1394.52</v>
      </c>
      <c r="P17" s="100">
        <v>1187.54</v>
      </c>
      <c r="Q17" s="100">
        <v>1091.37</v>
      </c>
      <c r="R17" s="100">
        <v>76.38</v>
      </c>
      <c r="S17" s="100">
        <v>67.43</v>
      </c>
      <c r="T17" s="100">
        <v>56</v>
      </c>
      <c r="U17" s="100">
        <v>55.28</v>
      </c>
      <c r="V17" s="100">
        <v>57.28</v>
      </c>
      <c r="W17" s="100">
        <v>39.45</v>
      </c>
      <c r="X17" s="100">
        <v>48.79</v>
      </c>
      <c r="Y17" s="100">
        <v>60.69</v>
      </c>
      <c r="Z17" s="100">
        <v>58.01</v>
      </c>
      <c r="AA17" s="100">
        <v>60.07</v>
      </c>
      <c r="AB17" s="100">
        <v>79.22</v>
      </c>
      <c r="AC17" s="100">
        <v>75.26</v>
      </c>
      <c r="AD17" s="100">
        <v>50.18</v>
      </c>
      <c r="AE17" s="100">
        <v>175.32</v>
      </c>
      <c r="AF17" s="100">
        <v>16.18</v>
      </c>
      <c r="AG17" s="100">
        <v>21.48</v>
      </c>
      <c r="AH17" s="100">
        <v>12.46</v>
      </c>
      <c r="AI17" s="100">
        <v>15.59</v>
      </c>
      <c r="AJ17" s="100">
        <v>23.85</v>
      </c>
      <c r="AK17" s="100">
        <v>18.58</v>
      </c>
      <c r="AL17" s="100">
        <v>26.94</v>
      </c>
      <c r="AM17" s="100">
        <v>25.84</v>
      </c>
      <c r="AN17" s="100">
        <v>18.82</v>
      </c>
      <c r="AO17" s="100">
        <v>19.79</v>
      </c>
      <c r="AP17" s="100">
        <v>35.25</v>
      </c>
      <c r="AQ17" s="100">
        <v>21.82</v>
      </c>
      <c r="AR17" s="100">
        <v>20.57</v>
      </c>
      <c r="AS17" s="100">
        <v>106.18</v>
      </c>
      <c r="AT17" s="100">
        <v>647.82</v>
      </c>
      <c r="AU17" s="100">
        <v>536.25</v>
      </c>
      <c r="AV17" s="100">
        <v>565.54</v>
      </c>
      <c r="AW17" s="100">
        <v>638.82</v>
      </c>
      <c r="AX17" s="100">
        <v>309.54</v>
      </c>
      <c r="AY17" s="100">
        <v>9219.84</v>
      </c>
      <c r="AZ17" s="100">
        <v>8756.21</v>
      </c>
      <c r="BA17" s="100">
        <v>8365.79</v>
      </c>
      <c r="BB17" s="100">
        <v>8307.92</v>
      </c>
      <c r="BC17" s="100">
        <v>7509.02</v>
      </c>
      <c r="BD17" s="100">
        <v>7200.46</v>
      </c>
      <c r="BE17" s="100">
        <v>7005.86</v>
      </c>
      <c r="BF17" s="100">
        <v>7038.67</v>
      </c>
      <c r="BG17" s="100">
        <v>6569.84</v>
      </c>
      <c r="BH17" s="100">
        <v>6766.3</v>
      </c>
      <c r="BI17" s="100">
        <v>6467.75</v>
      </c>
      <c r="BJ17" s="100">
        <v>6563.62</v>
      </c>
      <c r="BK17" s="100">
        <v>5368.88</v>
      </c>
      <c r="BL17" s="100">
        <v>298.26</v>
      </c>
      <c r="BM17" s="100">
        <v>228.11</v>
      </c>
      <c r="BN17" s="100">
        <v>181.22</v>
      </c>
      <c r="BO17" s="100">
        <v>186.08</v>
      </c>
      <c r="BP17" s="100">
        <v>145.66</v>
      </c>
      <c r="BQ17" s="100">
        <v>172.33</v>
      </c>
      <c r="BR17" s="100">
        <v>200.95</v>
      </c>
      <c r="BS17" s="100">
        <v>227.49</v>
      </c>
      <c r="BT17" s="100">
        <v>215.04</v>
      </c>
      <c r="BU17" s="100">
        <v>194.02</v>
      </c>
      <c r="BV17" s="100">
        <v>244.74</v>
      </c>
      <c r="BW17" s="100">
        <v>249.33</v>
      </c>
      <c r="BX17" s="100">
        <v>152.74</v>
      </c>
      <c r="BY17" s="101">
        <f t="shared" si="0"/>
        <v>123341.31000000001</v>
      </c>
    </row>
    <row r="18" spans="1:77" ht="15">
      <c r="A18" s="99" t="s">
        <v>130</v>
      </c>
      <c r="B18" s="99" t="s">
        <v>15</v>
      </c>
      <c r="C18" s="102" t="s">
        <v>301</v>
      </c>
      <c r="D18" s="100">
        <v>249.43</v>
      </c>
      <c r="E18" s="100">
        <v>481.05</v>
      </c>
      <c r="F18" s="100">
        <v>599.85</v>
      </c>
      <c r="G18" s="100">
        <v>619.52</v>
      </c>
      <c r="H18" s="100">
        <v>828.18</v>
      </c>
      <c r="I18" s="100">
        <v>649.03</v>
      </c>
      <c r="J18" s="100">
        <v>691.33</v>
      </c>
      <c r="K18" s="100">
        <v>657.16</v>
      </c>
      <c r="L18" s="100">
        <v>623.36</v>
      </c>
      <c r="M18" s="100">
        <v>632.76</v>
      </c>
      <c r="N18" s="100">
        <v>750.46</v>
      </c>
      <c r="O18" s="100">
        <v>626.64</v>
      </c>
      <c r="P18" s="100">
        <v>470.66</v>
      </c>
      <c r="Q18" s="100">
        <v>536.13</v>
      </c>
      <c r="R18" s="100">
        <v>46.64</v>
      </c>
      <c r="S18" s="100">
        <v>18.4</v>
      </c>
      <c r="T18" s="100">
        <v>14.38</v>
      </c>
      <c r="U18" s="100">
        <v>9.32</v>
      </c>
      <c r="V18" s="100">
        <v>15.86</v>
      </c>
      <c r="W18" s="100">
        <v>15.99</v>
      </c>
      <c r="X18" s="100">
        <v>7.09</v>
      </c>
      <c r="Y18" s="100">
        <v>15.45</v>
      </c>
      <c r="Z18" s="100">
        <v>26.75</v>
      </c>
      <c r="AA18" s="100">
        <v>24.56</v>
      </c>
      <c r="AB18" s="100">
        <v>16.26</v>
      </c>
      <c r="AC18" s="100">
        <v>18.95</v>
      </c>
      <c r="AD18" s="100">
        <v>11.52</v>
      </c>
      <c r="AE18" s="100">
        <v>31.67</v>
      </c>
      <c r="AF18" s="100">
        <v>8.95</v>
      </c>
      <c r="AG18" s="100">
        <v>2.7</v>
      </c>
      <c r="AH18" s="100">
        <v>7.59</v>
      </c>
      <c r="AI18" s="100">
        <v>7.58</v>
      </c>
      <c r="AJ18" s="100">
        <v>23.74</v>
      </c>
      <c r="AK18" s="100">
        <v>11.75</v>
      </c>
      <c r="AL18" s="100">
        <v>18.87</v>
      </c>
      <c r="AM18" s="100">
        <v>12.19</v>
      </c>
      <c r="AN18" s="100">
        <v>4.08</v>
      </c>
      <c r="AO18" s="100">
        <v>13.15</v>
      </c>
      <c r="AP18" s="100">
        <v>10.93</v>
      </c>
      <c r="AQ18" s="100">
        <v>9.26</v>
      </c>
      <c r="AR18" s="100">
        <v>9.26</v>
      </c>
      <c r="AS18" s="100">
        <v>16.91</v>
      </c>
      <c r="AT18" s="100">
        <v>396.72</v>
      </c>
      <c r="AU18" s="100">
        <v>206.28</v>
      </c>
      <c r="AV18" s="100">
        <v>226.73</v>
      </c>
      <c r="AW18" s="100">
        <v>331.32</v>
      </c>
      <c r="AX18" s="100">
        <v>66.68</v>
      </c>
      <c r="AY18" s="100">
        <v>2740.09</v>
      </c>
      <c r="AZ18" s="100">
        <v>2440.73</v>
      </c>
      <c r="BA18" s="100">
        <v>2425.06</v>
      </c>
      <c r="BB18" s="100">
        <v>2400.92</v>
      </c>
      <c r="BC18" s="100">
        <v>2338.26</v>
      </c>
      <c r="BD18" s="100">
        <v>2329.82</v>
      </c>
      <c r="BE18" s="100">
        <v>2173.72</v>
      </c>
      <c r="BF18" s="100">
        <v>2365.65</v>
      </c>
      <c r="BG18" s="100">
        <v>2216.87</v>
      </c>
      <c r="BH18" s="100">
        <v>2417.66</v>
      </c>
      <c r="BI18" s="100">
        <v>2073.55</v>
      </c>
      <c r="BJ18" s="100">
        <v>1682.33</v>
      </c>
      <c r="BK18" s="100">
        <v>1417.6</v>
      </c>
      <c r="BL18" s="100">
        <v>38.98</v>
      </c>
      <c r="BM18" s="100">
        <v>34.63</v>
      </c>
      <c r="BN18" s="100">
        <v>23.31</v>
      </c>
      <c r="BO18" s="100">
        <v>18.54</v>
      </c>
      <c r="BP18" s="100">
        <v>11.67</v>
      </c>
      <c r="BQ18" s="100">
        <v>19.44</v>
      </c>
      <c r="BR18" s="100">
        <v>13.09</v>
      </c>
      <c r="BS18" s="100">
        <v>17.13</v>
      </c>
      <c r="BT18" s="100">
        <v>13.96</v>
      </c>
      <c r="BU18" s="100">
        <v>16.64</v>
      </c>
      <c r="BV18" s="100">
        <v>12.74</v>
      </c>
      <c r="BW18" s="100">
        <v>7.41</v>
      </c>
      <c r="BX18" s="100">
        <v>6.32</v>
      </c>
      <c r="BY18" s="101">
        <f t="shared" si="0"/>
        <v>39329.21</v>
      </c>
    </row>
    <row r="19" spans="1:77" ht="15">
      <c r="A19" s="99" t="s">
        <v>131</v>
      </c>
      <c r="B19" s="99" t="s">
        <v>16</v>
      </c>
      <c r="C19" s="102" t="s">
        <v>301</v>
      </c>
      <c r="D19" s="100">
        <v>68.65</v>
      </c>
      <c r="E19" s="100">
        <v>96.7</v>
      </c>
      <c r="F19" s="100">
        <v>96.21</v>
      </c>
      <c r="G19" s="100">
        <v>125.29</v>
      </c>
      <c r="H19" s="100">
        <v>139.07</v>
      </c>
      <c r="I19" s="100">
        <v>167.57</v>
      </c>
      <c r="J19" s="100">
        <v>174.98</v>
      </c>
      <c r="K19" s="100">
        <v>184.26</v>
      </c>
      <c r="L19" s="100">
        <v>197.45</v>
      </c>
      <c r="M19" s="100">
        <v>169.62</v>
      </c>
      <c r="N19" s="100">
        <v>188.18</v>
      </c>
      <c r="O19" s="100">
        <v>164.44</v>
      </c>
      <c r="P19" s="100">
        <v>120.65</v>
      </c>
      <c r="Q19" s="100">
        <v>152.03</v>
      </c>
      <c r="R19" s="100">
        <v>5.56</v>
      </c>
      <c r="S19" s="100">
        <v>4.21</v>
      </c>
      <c r="T19" s="100">
        <v>4.27</v>
      </c>
      <c r="U19" s="100">
        <v>1.08</v>
      </c>
      <c r="V19" s="100">
        <v>2.06</v>
      </c>
      <c r="W19" s="100">
        <v>6.14</v>
      </c>
      <c r="X19" s="100">
        <v>3.1</v>
      </c>
      <c r="Y19" s="100">
        <v>2.08</v>
      </c>
      <c r="Z19" s="100">
        <v>1.1</v>
      </c>
      <c r="AA19" s="100">
        <v>0</v>
      </c>
      <c r="AB19" s="100">
        <v>3.37</v>
      </c>
      <c r="AC19" s="100">
        <v>8.99</v>
      </c>
      <c r="AD19" s="100">
        <v>8.14</v>
      </c>
      <c r="AE19" s="100">
        <v>11.83</v>
      </c>
      <c r="AF19" s="100">
        <v>1.23</v>
      </c>
      <c r="AG19" s="100">
        <v>0</v>
      </c>
      <c r="AH19" s="100">
        <v>2.36</v>
      </c>
      <c r="AI19" s="100">
        <v>1.2</v>
      </c>
      <c r="AJ19" s="100">
        <v>2.27</v>
      </c>
      <c r="AK19" s="100">
        <v>6.02</v>
      </c>
      <c r="AL19" s="100">
        <v>1.15</v>
      </c>
      <c r="AM19" s="100">
        <v>2.39</v>
      </c>
      <c r="AN19" s="100">
        <v>4.99</v>
      </c>
      <c r="AO19" s="100">
        <v>0</v>
      </c>
      <c r="AP19" s="100">
        <v>0.75</v>
      </c>
      <c r="AQ19" s="100">
        <v>0.71</v>
      </c>
      <c r="AR19" s="100">
        <v>2.09</v>
      </c>
      <c r="AS19" s="100">
        <v>1.44</v>
      </c>
      <c r="AT19" s="100">
        <v>80.77</v>
      </c>
      <c r="AU19" s="100">
        <v>68.46</v>
      </c>
      <c r="AV19" s="100">
        <v>134.99</v>
      </c>
      <c r="AW19" s="100">
        <v>148.4</v>
      </c>
      <c r="AX19" s="100">
        <v>0</v>
      </c>
      <c r="AY19" s="100">
        <v>839.49</v>
      </c>
      <c r="AZ19" s="100">
        <v>861.6</v>
      </c>
      <c r="BA19" s="100">
        <v>869.26</v>
      </c>
      <c r="BB19" s="100">
        <v>821.77</v>
      </c>
      <c r="BC19" s="100">
        <v>838.29</v>
      </c>
      <c r="BD19" s="100">
        <v>790.62</v>
      </c>
      <c r="BE19" s="100">
        <v>826.2</v>
      </c>
      <c r="BF19" s="100">
        <v>830.9</v>
      </c>
      <c r="BG19" s="100">
        <v>814.72</v>
      </c>
      <c r="BH19" s="100">
        <v>908.53</v>
      </c>
      <c r="BI19" s="100">
        <v>713.2</v>
      </c>
      <c r="BJ19" s="100">
        <v>589.38</v>
      </c>
      <c r="BK19" s="100">
        <v>511.89</v>
      </c>
      <c r="BL19" s="100">
        <v>66.92</v>
      </c>
      <c r="BM19" s="100">
        <v>40.71</v>
      </c>
      <c r="BN19" s="100">
        <v>20.08</v>
      </c>
      <c r="BO19" s="100">
        <v>27.93</v>
      </c>
      <c r="BP19" s="100">
        <v>19.79</v>
      </c>
      <c r="BQ19" s="100">
        <v>10.55</v>
      </c>
      <c r="BR19" s="100">
        <v>16.02</v>
      </c>
      <c r="BS19" s="100">
        <v>14.73</v>
      </c>
      <c r="BT19" s="100">
        <v>9.67</v>
      </c>
      <c r="BU19" s="100">
        <v>12.19</v>
      </c>
      <c r="BV19" s="100">
        <v>10.17</v>
      </c>
      <c r="BW19" s="100">
        <v>12.43</v>
      </c>
      <c r="BX19" s="100">
        <v>6.71</v>
      </c>
      <c r="BY19" s="101">
        <f t="shared" si="0"/>
        <v>13050</v>
      </c>
    </row>
    <row r="20" spans="1:77" ht="15">
      <c r="A20" s="99" t="s">
        <v>132</v>
      </c>
      <c r="B20" s="99" t="s">
        <v>17</v>
      </c>
      <c r="C20" s="102" t="s">
        <v>301</v>
      </c>
      <c r="D20" s="100">
        <v>17.33</v>
      </c>
      <c r="E20" s="100">
        <v>27.37</v>
      </c>
      <c r="F20" s="100">
        <v>16.8</v>
      </c>
      <c r="G20" s="100">
        <v>10.98</v>
      </c>
      <c r="H20" s="100">
        <v>10.65</v>
      </c>
      <c r="I20" s="100">
        <v>17.41</v>
      </c>
      <c r="J20" s="100">
        <v>18.16</v>
      </c>
      <c r="K20" s="100">
        <v>18.94</v>
      </c>
      <c r="L20" s="100">
        <v>20.05</v>
      </c>
      <c r="M20" s="100">
        <v>14.81</v>
      </c>
      <c r="N20" s="100">
        <v>15.92</v>
      </c>
      <c r="O20" s="100">
        <v>11.26</v>
      </c>
      <c r="P20" s="100">
        <v>12.35</v>
      </c>
      <c r="Q20" s="100">
        <v>5.23</v>
      </c>
      <c r="R20" s="100">
        <v>3.49</v>
      </c>
      <c r="S20" s="100">
        <v>0</v>
      </c>
      <c r="T20" s="100">
        <v>2.94</v>
      </c>
      <c r="U20" s="100">
        <v>0</v>
      </c>
      <c r="V20" s="100">
        <v>3.8</v>
      </c>
      <c r="W20" s="100">
        <v>1.05</v>
      </c>
      <c r="X20" s="100">
        <v>0.98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0.87</v>
      </c>
      <c r="AE20" s="100">
        <v>0.87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1.08</v>
      </c>
      <c r="AM20" s="100">
        <v>0</v>
      </c>
      <c r="AN20" s="100">
        <v>1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14.06</v>
      </c>
      <c r="AU20" s="100">
        <v>12.72</v>
      </c>
      <c r="AV20" s="100">
        <v>8.58</v>
      </c>
      <c r="AW20" s="100">
        <v>17.46</v>
      </c>
      <c r="AX20" s="100">
        <v>1.29</v>
      </c>
      <c r="AY20" s="100">
        <v>109.47</v>
      </c>
      <c r="AZ20" s="100">
        <v>87.36</v>
      </c>
      <c r="BA20" s="100">
        <v>95.34</v>
      </c>
      <c r="BB20" s="100">
        <v>80.81</v>
      </c>
      <c r="BC20" s="100">
        <v>95.17</v>
      </c>
      <c r="BD20" s="100">
        <v>84.48</v>
      </c>
      <c r="BE20" s="100">
        <v>90.53</v>
      </c>
      <c r="BF20" s="100">
        <v>71.65</v>
      </c>
      <c r="BG20" s="100">
        <v>55.83</v>
      </c>
      <c r="BH20" s="100">
        <v>51.45</v>
      </c>
      <c r="BI20" s="100">
        <v>47.06</v>
      </c>
      <c r="BJ20" s="100">
        <v>39.51</v>
      </c>
      <c r="BK20" s="100">
        <v>35.13</v>
      </c>
      <c r="BL20" s="100">
        <v>0.22</v>
      </c>
      <c r="BM20" s="100">
        <v>0</v>
      </c>
      <c r="BN20" s="100">
        <v>1.38</v>
      </c>
      <c r="BO20" s="100">
        <v>0</v>
      </c>
      <c r="BP20" s="100">
        <v>1.47</v>
      </c>
      <c r="BQ20" s="100">
        <v>0</v>
      </c>
      <c r="BR20" s="100">
        <v>0</v>
      </c>
      <c r="BS20" s="100">
        <v>0</v>
      </c>
      <c r="BT20" s="100">
        <v>1.74</v>
      </c>
      <c r="BU20" s="100">
        <v>0</v>
      </c>
      <c r="BV20" s="100">
        <v>0</v>
      </c>
      <c r="BW20" s="100">
        <v>0.98</v>
      </c>
      <c r="BX20" s="100">
        <v>0</v>
      </c>
      <c r="BY20" s="101">
        <f t="shared" si="0"/>
        <v>1237.0300000000002</v>
      </c>
    </row>
    <row r="21" spans="1:77" ht="15">
      <c r="A21" s="99" t="s">
        <v>133</v>
      </c>
      <c r="B21" s="99" t="s">
        <v>18</v>
      </c>
      <c r="C21" s="102" t="s">
        <v>301</v>
      </c>
      <c r="D21" s="100">
        <v>85.1</v>
      </c>
      <c r="E21" s="100">
        <v>52.18</v>
      </c>
      <c r="F21" s="100">
        <v>65.84</v>
      </c>
      <c r="G21" s="100">
        <v>68.92</v>
      </c>
      <c r="H21" s="100">
        <v>87.91</v>
      </c>
      <c r="I21" s="100">
        <v>56.45</v>
      </c>
      <c r="J21" s="100">
        <v>77.42</v>
      </c>
      <c r="K21" s="100">
        <v>70.05</v>
      </c>
      <c r="L21" s="100">
        <v>66.92</v>
      </c>
      <c r="M21" s="100">
        <v>76</v>
      </c>
      <c r="N21" s="100">
        <v>51.15</v>
      </c>
      <c r="O21" s="100">
        <v>57.38</v>
      </c>
      <c r="P21" s="100">
        <v>54.13</v>
      </c>
      <c r="Q21" s="100">
        <v>48.4</v>
      </c>
      <c r="R21" s="100">
        <v>15.17</v>
      </c>
      <c r="S21" s="100">
        <v>1.84</v>
      </c>
      <c r="T21" s="100">
        <v>2.05</v>
      </c>
      <c r="U21" s="100">
        <v>3.23</v>
      </c>
      <c r="V21" s="100">
        <v>3.55</v>
      </c>
      <c r="W21" s="100">
        <v>1.7</v>
      </c>
      <c r="X21" s="100">
        <v>3.49</v>
      </c>
      <c r="Y21" s="100">
        <v>2.6</v>
      </c>
      <c r="Z21" s="100">
        <v>1.23</v>
      </c>
      <c r="AA21" s="100">
        <v>2.24</v>
      </c>
      <c r="AB21" s="100">
        <v>3.77</v>
      </c>
      <c r="AC21" s="100">
        <v>2.91</v>
      </c>
      <c r="AD21" s="100">
        <v>1.98</v>
      </c>
      <c r="AE21" s="100">
        <v>2.03</v>
      </c>
      <c r="AF21" s="100">
        <v>2.12</v>
      </c>
      <c r="AG21" s="100">
        <v>1.09</v>
      </c>
      <c r="AH21" s="100">
        <v>0</v>
      </c>
      <c r="AI21" s="100">
        <v>2.37</v>
      </c>
      <c r="AJ21" s="100">
        <v>1.39</v>
      </c>
      <c r="AK21" s="100">
        <v>0</v>
      </c>
      <c r="AL21" s="100">
        <v>5.56</v>
      </c>
      <c r="AM21" s="100">
        <v>0</v>
      </c>
      <c r="AN21" s="100">
        <v>0</v>
      </c>
      <c r="AO21" s="100">
        <v>5.53</v>
      </c>
      <c r="AP21" s="100">
        <v>0.27</v>
      </c>
      <c r="AQ21" s="100">
        <v>1.7</v>
      </c>
      <c r="AR21" s="100">
        <v>0.18</v>
      </c>
      <c r="AS21" s="100">
        <v>2.12</v>
      </c>
      <c r="AT21" s="100">
        <v>26.8</v>
      </c>
      <c r="AU21" s="100">
        <v>29.81</v>
      </c>
      <c r="AV21" s="100">
        <v>18.24</v>
      </c>
      <c r="AW21" s="100">
        <v>57.11</v>
      </c>
      <c r="AX21" s="100">
        <v>21.03</v>
      </c>
      <c r="AY21" s="100">
        <v>421.54</v>
      </c>
      <c r="AZ21" s="100">
        <v>395.55</v>
      </c>
      <c r="BA21" s="100">
        <v>378.94</v>
      </c>
      <c r="BB21" s="100">
        <v>483.99</v>
      </c>
      <c r="BC21" s="100">
        <v>326.97</v>
      </c>
      <c r="BD21" s="100">
        <v>381.09</v>
      </c>
      <c r="BE21" s="100">
        <v>355.2</v>
      </c>
      <c r="BF21" s="100">
        <v>357.42</v>
      </c>
      <c r="BG21" s="100">
        <v>320.09</v>
      </c>
      <c r="BH21" s="100">
        <v>242.08</v>
      </c>
      <c r="BI21" s="100">
        <v>253.53</v>
      </c>
      <c r="BJ21" s="100">
        <v>253.87</v>
      </c>
      <c r="BK21" s="100">
        <v>192.69</v>
      </c>
      <c r="BL21" s="100">
        <v>52.01</v>
      </c>
      <c r="BM21" s="100">
        <v>69.67</v>
      </c>
      <c r="BN21" s="100">
        <v>39.71</v>
      </c>
      <c r="BO21" s="100">
        <v>40.7</v>
      </c>
      <c r="BP21" s="100">
        <v>27.54</v>
      </c>
      <c r="BQ21" s="100">
        <v>10.59</v>
      </c>
      <c r="BR21" s="100">
        <v>4.52</v>
      </c>
      <c r="BS21" s="100">
        <v>3.64</v>
      </c>
      <c r="BT21" s="100">
        <v>6.98</v>
      </c>
      <c r="BU21" s="100">
        <v>4.79</v>
      </c>
      <c r="BV21" s="100">
        <v>7.13</v>
      </c>
      <c r="BW21" s="100">
        <v>2.97</v>
      </c>
      <c r="BX21" s="100">
        <v>1.05</v>
      </c>
      <c r="BY21" s="101">
        <f t="shared" si="0"/>
        <v>5775.22</v>
      </c>
    </row>
    <row r="22" spans="1:77" ht="15">
      <c r="A22" s="99" t="s">
        <v>134</v>
      </c>
      <c r="B22" s="99" t="s">
        <v>19</v>
      </c>
      <c r="C22" s="102" t="s">
        <v>301</v>
      </c>
      <c r="D22" s="100">
        <v>35.15</v>
      </c>
      <c r="E22" s="100">
        <v>43.19</v>
      </c>
      <c r="F22" s="100">
        <v>32.5</v>
      </c>
      <c r="G22" s="100">
        <v>55.02</v>
      </c>
      <c r="H22" s="100">
        <v>63.14</v>
      </c>
      <c r="I22" s="100">
        <v>67.96</v>
      </c>
      <c r="J22" s="100">
        <v>51.35</v>
      </c>
      <c r="K22" s="100">
        <v>64.13</v>
      </c>
      <c r="L22" s="100">
        <v>58.3</v>
      </c>
      <c r="M22" s="100">
        <v>95.26</v>
      </c>
      <c r="N22" s="100">
        <v>79.55</v>
      </c>
      <c r="O22" s="100">
        <v>58.19</v>
      </c>
      <c r="P22" s="100">
        <v>46.24</v>
      </c>
      <c r="Q22" s="100">
        <v>54.02</v>
      </c>
      <c r="R22" s="100">
        <v>20.47</v>
      </c>
      <c r="S22" s="100">
        <v>5.46</v>
      </c>
      <c r="T22" s="100">
        <v>3.9</v>
      </c>
      <c r="U22" s="100">
        <v>1.93</v>
      </c>
      <c r="V22" s="100">
        <v>1.96</v>
      </c>
      <c r="W22" s="100">
        <v>1.23</v>
      </c>
      <c r="X22" s="100">
        <v>2.01</v>
      </c>
      <c r="Y22" s="100">
        <v>0</v>
      </c>
      <c r="Z22" s="100">
        <v>0.99</v>
      </c>
      <c r="AA22" s="100">
        <v>1.1</v>
      </c>
      <c r="AB22" s="100">
        <v>0</v>
      </c>
      <c r="AC22" s="100">
        <v>0</v>
      </c>
      <c r="AD22" s="100">
        <v>0</v>
      </c>
      <c r="AE22" s="100">
        <v>1.24</v>
      </c>
      <c r="AF22" s="100">
        <v>1.02</v>
      </c>
      <c r="AG22" s="100">
        <v>0.93</v>
      </c>
      <c r="AH22" s="100">
        <v>0.87</v>
      </c>
      <c r="AI22" s="100">
        <v>1.08</v>
      </c>
      <c r="AJ22" s="100">
        <v>0</v>
      </c>
      <c r="AK22" s="100">
        <v>0</v>
      </c>
      <c r="AL22" s="100">
        <v>0</v>
      </c>
      <c r="AM22" s="100">
        <v>1.11</v>
      </c>
      <c r="AN22" s="100">
        <v>0</v>
      </c>
      <c r="AO22" s="100">
        <v>0.99</v>
      </c>
      <c r="AP22" s="100">
        <v>0</v>
      </c>
      <c r="AQ22" s="100">
        <v>1.87</v>
      </c>
      <c r="AR22" s="100">
        <v>0.12</v>
      </c>
      <c r="AS22" s="100">
        <v>0.34</v>
      </c>
      <c r="AT22" s="100">
        <v>23.83</v>
      </c>
      <c r="AU22" s="100">
        <v>26.89</v>
      </c>
      <c r="AV22" s="100">
        <v>19.68</v>
      </c>
      <c r="AW22" s="100">
        <v>30.55</v>
      </c>
      <c r="AX22" s="100">
        <v>0</v>
      </c>
      <c r="AY22" s="100">
        <v>148.57</v>
      </c>
      <c r="AZ22" s="100">
        <v>159.98</v>
      </c>
      <c r="BA22" s="100">
        <v>153.92</v>
      </c>
      <c r="BB22" s="100">
        <v>125.53</v>
      </c>
      <c r="BC22" s="100">
        <v>136.59</v>
      </c>
      <c r="BD22" s="100">
        <v>131.69</v>
      </c>
      <c r="BE22" s="100">
        <v>150.26</v>
      </c>
      <c r="BF22" s="100">
        <v>129.78</v>
      </c>
      <c r="BG22" s="100">
        <v>101.68</v>
      </c>
      <c r="BH22" s="100">
        <v>118.8</v>
      </c>
      <c r="BI22" s="100">
        <v>93.02</v>
      </c>
      <c r="BJ22" s="100">
        <v>91.6</v>
      </c>
      <c r="BK22" s="100">
        <v>87.58</v>
      </c>
      <c r="BL22" s="100">
        <v>5.06</v>
      </c>
      <c r="BM22" s="100">
        <v>4.83</v>
      </c>
      <c r="BN22" s="100">
        <v>2.46</v>
      </c>
      <c r="BO22" s="100">
        <v>0.99</v>
      </c>
      <c r="BP22" s="100">
        <v>2.61</v>
      </c>
      <c r="BQ22" s="100">
        <v>5.31</v>
      </c>
      <c r="BR22" s="100">
        <v>0</v>
      </c>
      <c r="BS22" s="100">
        <v>1.11</v>
      </c>
      <c r="BT22" s="100">
        <v>1.23</v>
      </c>
      <c r="BU22" s="100">
        <v>4.72</v>
      </c>
      <c r="BV22" s="100">
        <v>1.17</v>
      </c>
      <c r="BW22" s="100">
        <v>0</v>
      </c>
      <c r="BX22" s="100">
        <v>0</v>
      </c>
      <c r="BY22" s="101">
        <f t="shared" si="0"/>
        <v>2612.06</v>
      </c>
    </row>
    <row r="23" spans="1:77" ht="15">
      <c r="A23" s="99" t="s">
        <v>135</v>
      </c>
      <c r="B23" s="99" t="s">
        <v>20</v>
      </c>
      <c r="C23" s="102" t="s">
        <v>301</v>
      </c>
      <c r="D23" s="100">
        <v>12.33</v>
      </c>
      <c r="E23" s="100">
        <v>14.94</v>
      </c>
      <c r="F23" s="100">
        <v>20.33</v>
      </c>
      <c r="G23" s="100">
        <v>18.63</v>
      </c>
      <c r="H23" s="100">
        <v>15.11</v>
      </c>
      <c r="I23" s="100">
        <v>24.8</v>
      </c>
      <c r="J23" s="100">
        <v>17.93</v>
      </c>
      <c r="K23" s="100">
        <v>23.42</v>
      </c>
      <c r="L23" s="100">
        <v>18.66</v>
      </c>
      <c r="M23" s="100">
        <v>15.88</v>
      </c>
      <c r="N23" s="100">
        <v>25.64</v>
      </c>
      <c r="O23" s="100">
        <v>12.03</v>
      </c>
      <c r="P23" s="100">
        <v>14.98</v>
      </c>
      <c r="Q23" s="100">
        <v>4.42</v>
      </c>
      <c r="R23" s="100">
        <v>0</v>
      </c>
      <c r="S23" s="100">
        <v>0</v>
      </c>
      <c r="T23" s="100">
        <v>0</v>
      </c>
      <c r="U23" s="100">
        <v>1.19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100">
        <v>8.2</v>
      </c>
      <c r="AU23" s="100">
        <v>11.15</v>
      </c>
      <c r="AV23" s="100">
        <v>6.59</v>
      </c>
      <c r="AW23" s="100">
        <v>16.94</v>
      </c>
      <c r="AX23" s="100">
        <v>0</v>
      </c>
      <c r="AY23" s="100">
        <v>135.04</v>
      </c>
      <c r="AZ23" s="100">
        <v>92.03</v>
      </c>
      <c r="BA23" s="100">
        <v>113.55</v>
      </c>
      <c r="BB23" s="100">
        <v>99.63</v>
      </c>
      <c r="BC23" s="100">
        <v>102.86</v>
      </c>
      <c r="BD23" s="100">
        <v>94.15</v>
      </c>
      <c r="BE23" s="100">
        <v>115.38</v>
      </c>
      <c r="BF23" s="100">
        <v>83.58</v>
      </c>
      <c r="BG23" s="100">
        <v>63.03</v>
      </c>
      <c r="BH23" s="100">
        <v>71.25</v>
      </c>
      <c r="BI23" s="100">
        <v>34.47</v>
      </c>
      <c r="BJ23" s="100">
        <v>28.2</v>
      </c>
      <c r="BK23" s="100">
        <v>20.13</v>
      </c>
      <c r="BL23" s="100">
        <v>14.45</v>
      </c>
      <c r="BM23" s="100">
        <v>4.77</v>
      </c>
      <c r="BN23" s="100">
        <v>4.02</v>
      </c>
      <c r="BO23" s="100">
        <v>2.33</v>
      </c>
      <c r="BP23" s="100">
        <v>3.76</v>
      </c>
      <c r="BQ23" s="100">
        <v>0.96</v>
      </c>
      <c r="BR23" s="100">
        <v>1.57</v>
      </c>
      <c r="BS23" s="100">
        <v>2.23</v>
      </c>
      <c r="BT23" s="100">
        <v>1.62</v>
      </c>
      <c r="BU23" s="100">
        <v>5.31</v>
      </c>
      <c r="BV23" s="100">
        <v>0.42</v>
      </c>
      <c r="BW23" s="100">
        <v>4.34</v>
      </c>
      <c r="BX23" s="100">
        <v>0</v>
      </c>
      <c r="BY23" s="101">
        <f t="shared" si="0"/>
        <v>1382.2499999999998</v>
      </c>
    </row>
    <row r="24" spans="1:77" ht="15">
      <c r="A24" s="99" t="s">
        <v>136</v>
      </c>
      <c r="B24" s="99" t="s">
        <v>21</v>
      </c>
      <c r="C24" s="102" t="s">
        <v>301</v>
      </c>
      <c r="D24" s="100">
        <v>0</v>
      </c>
      <c r="E24" s="100">
        <v>19.64</v>
      </c>
      <c r="F24" s="100">
        <v>12.76</v>
      </c>
      <c r="G24" s="100">
        <v>15.02</v>
      </c>
      <c r="H24" s="100">
        <v>22.58</v>
      </c>
      <c r="I24" s="100">
        <v>26.78</v>
      </c>
      <c r="J24" s="100">
        <v>37.28</v>
      </c>
      <c r="K24" s="100">
        <v>26.11</v>
      </c>
      <c r="L24" s="100">
        <v>38.71</v>
      </c>
      <c r="M24" s="100">
        <v>30.12</v>
      </c>
      <c r="N24" s="100">
        <v>40.38</v>
      </c>
      <c r="O24" s="100">
        <v>50.94</v>
      </c>
      <c r="P24" s="100">
        <v>44.6</v>
      </c>
      <c r="Q24" s="100">
        <v>43.08</v>
      </c>
      <c r="R24" s="100">
        <v>0</v>
      </c>
      <c r="S24" s="100">
        <v>1.25</v>
      </c>
      <c r="T24" s="100">
        <v>0.93</v>
      </c>
      <c r="U24" s="100">
        <v>2.72</v>
      </c>
      <c r="V24" s="100">
        <v>2.84</v>
      </c>
      <c r="W24" s="100">
        <v>0.95</v>
      </c>
      <c r="X24" s="100">
        <v>6.3</v>
      </c>
      <c r="Y24" s="100">
        <v>2.62</v>
      </c>
      <c r="Z24" s="100">
        <v>3.42</v>
      </c>
      <c r="AA24" s="100">
        <v>1.97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0">
        <v>0.83</v>
      </c>
      <c r="AJ24" s="100">
        <v>0.87</v>
      </c>
      <c r="AK24" s="100">
        <v>0</v>
      </c>
      <c r="AL24" s="100">
        <v>1.92</v>
      </c>
      <c r="AM24" s="100">
        <v>0</v>
      </c>
      <c r="AN24" s="100">
        <v>1.05</v>
      </c>
      <c r="AO24" s="100">
        <v>0.9</v>
      </c>
      <c r="AP24" s="100">
        <v>0.73</v>
      </c>
      <c r="AQ24" s="100">
        <v>0</v>
      </c>
      <c r="AR24" s="100">
        <v>1.7</v>
      </c>
      <c r="AS24" s="100">
        <v>0</v>
      </c>
      <c r="AT24" s="100">
        <v>16.04</v>
      </c>
      <c r="AU24" s="100">
        <v>10.97</v>
      </c>
      <c r="AV24" s="100">
        <v>9.38</v>
      </c>
      <c r="AW24" s="100">
        <v>13.61</v>
      </c>
      <c r="AX24" s="100">
        <v>0</v>
      </c>
      <c r="AY24" s="100">
        <v>118.53</v>
      </c>
      <c r="AZ24" s="100">
        <v>102.28</v>
      </c>
      <c r="BA24" s="100">
        <v>108.46</v>
      </c>
      <c r="BB24" s="100">
        <v>114.73</v>
      </c>
      <c r="BC24" s="100">
        <v>123.61</v>
      </c>
      <c r="BD24" s="100">
        <v>110.64</v>
      </c>
      <c r="BE24" s="100">
        <v>118.63</v>
      </c>
      <c r="BF24" s="100">
        <v>126.34</v>
      </c>
      <c r="BG24" s="100">
        <v>115.78</v>
      </c>
      <c r="BH24" s="100">
        <v>103.79</v>
      </c>
      <c r="BI24" s="100">
        <v>132.17</v>
      </c>
      <c r="BJ24" s="100">
        <v>122.46</v>
      </c>
      <c r="BK24" s="100">
        <v>101.58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>
        <v>0</v>
      </c>
      <c r="BV24" s="100">
        <v>0</v>
      </c>
      <c r="BW24" s="100">
        <v>0</v>
      </c>
      <c r="BX24" s="100">
        <v>0</v>
      </c>
      <c r="BY24" s="101">
        <f t="shared" si="0"/>
        <v>1988</v>
      </c>
    </row>
    <row r="25" spans="1:77" ht="15">
      <c r="A25" s="99" t="s">
        <v>137</v>
      </c>
      <c r="B25" s="99" t="s">
        <v>22</v>
      </c>
      <c r="C25" s="102" t="s">
        <v>301</v>
      </c>
      <c r="D25" s="100">
        <v>17.05</v>
      </c>
      <c r="E25" s="100">
        <v>20.08</v>
      </c>
      <c r="F25" s="100">
        <v>19.63</v>
      </c>
      <c r="G25" s="100">
        <v>20.59</v>
      </c>
      <c r="H25" s="100">
        <v>9.42</v>
      </c>
      <c r="I25" s="100">
        <v>12.75</v>
      </c>
      <c r="J25" s="100">
        <v>11.6</v>
      </c>
      <c r="K25" s="100">
        <v>7.85</v>
      </c>
      <c r="L25" s="100">
        <v>17.89</v>
      </c>
      <c r="M25" s="100">
        <v>6.65</v>
      </c>
      <c r="N25" s="100">
        <v>18.14</v>
      </c>
      <c r="O25" s="100">
        <v>10.61</v>
      </c>
      <c r="P25" s="100">
        <v>15.66</v>
      </c>
      <c r="Q25" s="100">
        <v>15.2</v>
      </c>
      <c r="R25" s="100">
        <v>0</v>
      </c>
      <c r="S25" s="100">
        <v>1.35</v>
      </c>
      <c r="T25" s="100">
        <v>1.63</v>
      </c>
      <c r="U25" s="100">
        <v>2.75</v>
      </c>
      <c r="V25" s="100">
        <v>0</v>
      </c>
      <c r="W25" s="100">
        <v>1.1</v>
      </c>
      <c r="X25" s="100">
        <v>0</v>
      </c>
      <c r="Y25" s="100">
        <v>2.54</v>
      </c>
      <c r="Z25" s="100">
        <v>2.23</v>
      </c>
      <c r="AA25" s="100">
        <v>1.38</v>
      </c>
      <c r="AB25" s="100">
        <v>1.21</v>
      </c>
      <c r="AC25" s="100">
        <v>0.78</v>
      </c>
      <c r="AD25" s="100">
        <v>3.68</v>
      </c>
      <c r="AE25" s="100">
        <v>1.46</v>
      </c>
      <c r="AF25" s="100">
        <v>1.43</v>
      </c>
      <c r="AG25" s="100">
        <v>2.27</v>
      </c>
      <c r="AH25" s="100">
        <v>0</v>
      </c>
      <c r="AI25" s="100">
        <v>1.25</v>
      </c>
      <c r="AJ25" s="100">
        <v>0</v>
      </c>
      <c r="AK25" s="100">
        <v>0</v>
      </c>
      <c r="AL25" s="100">
        <v>1.14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2.25</v>
      </c>
      <c r="AS25" s="100">
        <v>8</v>
      </c>
      <c r="AT25" s="100">
        <v>23.63</v>
      </c>
      <c r="AU25" s="100">
        <v>14.53</v>
      </c>
      <c r="AV25" s="100">
        <v>11.31</v>
      </c>
      <c r="AW25" s="100">
        <v>16.55</v>
      </c>
      <c r="AX25" s="100">
        <v>0</v>
      </c>
      <c r="AY25" s="100">
        <v>141.66</v>
      </c>
      <c r="AZ25" s="100">
        <v>113.29</v>
      </c>
      <c r="BA25" s="100">
        <v>141.98</v>
      </c>
      <c r="BB25" s="100">
        <v>145.53</v>
      </c>
      <c r="BC25" s="100">
        <v>108.14</v>
      </c>
      <c r="BD25" s="100">
        <v>118.91</v>
      </c>
      <c r="BE25" s="100">
        <v>119.77</v>
      </c>
      <c r="BF25" s="100">
        <v>103.68</v>
      </c>
      <c r="BG25" s="100">
        <v>122.23</v>
      </c>
      <c r="BH25" s="100">
        <v>88.64</v>
      </c>
      <c r="BI25" s="100">
        <v>66</v>
      </c>
      <c r="BJ25" s="100">
        <v>76.65</v>
      </c>
      <c r="BK25" s="100">
        <v>56.71</v>
      </c>
      <c r="BL25" s="100">
        <v>18.06</v>
      </c>
      <c r="BM25" s="100">
        <v>6.3</v>
      </c>
      <c r="BN25" s="100">
        <v>7.43</v>
      </c>
      <c r="BO25" s="100">
        <v>6.49</v>
      </c>
      <c r="BP25" s="100">
        <v>3.01</v>
      </c>
      <c r="BQ25" s="100">
        <v>3.43</v>
      </c>
      <c r="BR25" s="100">
        <v>3.46</v>
      </c>
      <c r="BS25" s="100">
        <v>0</v>
      </c>
      <c r="BT25" s="100">
        <v>0</v>
      </c>
      <c r="BU25" s="100">
        <v>0</v>
      </c>
      <c r="BV25" s="100">
        <v>0</v>
      </c>
      <c r="BW25" s="100">
        <v>0</v>
      </c>
      <c r="BX25" s="100">
        <v>0</v>
      </c>
      <c r="BY25" s="101">
        <f t="shared" si="0"/>
        <v>1756.9600000000003</v>
      </c>
    </row>
    <row r="26" spans="1:77" ht="15">
      <c r="A26" s="99" t="s">
        <v>138</v>
      </c>
      <c r="B26" s="99" t="s">
        <v>23</v>
      </c>
      <c r="C26" s="102" t="s">
        <v>301</v>
      </c>
      <c r="D26" s="100">
        <v>36.34</v>
      </c>
      <c r="E26" s="100">
        <v>42.38</v>
      </c>
      <c r="F26" s="100">
        <v>55.18</v>
      </c>
      <c r="G26" s="100">
        <v>62.09</v>
      </c>
      <c r="H26" s="100">
        <v>59.01</v>
      </c>
      <c r="I26" s="100">
        <v>85.29</v>
      </c>
      <c r="J26" s="100">
        <v>76.77</v>
      </c>
      <c r="K26" s="100">
        <v>66.73</v>
      </c>
      <c r="L26" s="100">
        <v>76.81</v>
      </c>
      <c r="M26" s="100">
        <v>80.9</v>
      </c>
      <c r="N26" s="100">
        <v>103.01</v>
      </c>
      <c r="O26" s="100">
        <v>97.35</v>
      </c>
      <c r="P26" s="100">
        <v>49.7</v>
      </c>
      <c r="Q26" s="100">
        <v>49.3</v>
      </c>
      <c r="R26" s="100">
        <v>0</v>
      </c>
      <c r="S26" s="100">
        <v>1.05</v>
      </c>
      <c r="T26" s="100">
        <v>1.18</v>
      </c>
      <c r="U26" s="100">
        <v>0</v>
      </c>
      <c r="V26" s="100">
        <v>0</v>
      </c>
      <c r="W26" s="100">
        <v>0</v>
      </c>
      <c r="X26" s="100">
        <v>4.27</v>
      </c>
      <c r="Y26" s="100">
        <v>1.01</v>
      </c>
      <c r="Z26" s="100">
        <v>0</v>
      </c>
      <c r="AA26" s="100">
        <v>2.31</v>
      </c>
      <c r="AB26" s="100">
        <v>0</v>
      </c>
      <c r="AC26" s="100">
        <v>1.01</v>
      </c>
      <c r="AD26" s="100">
        <v>0</v>
      </c>
      <c r="AE26" s="100">
        <v>5.52</v>
      </c>
      <c r="AF26" s="100">
        <v>0.04</v>
      </c>
      <c r="AG26" s="100">
        <v>0</v>
      </c>
      <c r="AH26" s="100">
        <v>0</v>
      </c>
      <c r="AI26" s="100">
        <v>1.12</v>
      </c>
      <c r="AJ26" s="100">
        <v>0</v>
      </c>
      <c r="AK26" s="100">
        <v>0.33</v>
      </c>
      <c r="AL26" s="100">
        <v>0</v>
      </c>
      <c r="AM26" s="100">
        <v>0</v>
      </c>
      <c r="AN26" s="100">
        <v>1.09</v>
      </c>
      <c r="AO26" s="100">
        <v>0</v>
      </c>
      <c r="AP26" s="100">
        <v>0</v>
      </c>
      <c r="AQ26" s="100">
        <v>0</v>
      </c>
      <c r="AR26" s="100">
        <v>0</v>
      </c>
      <c r="AS26" s="100">
        <v>0</v>
      </c>
      <c r="AT26" s="100">
        <v>49.38</v>
      </c>
      <c r="AU26" s="100">
        <v>27.1</v>
      </c>
      <c r="AV26" s="100">
        <v>17.62</v>
      </c>
      <c r="AW26" s="100">
        <v>20.31</v>
      </c>
      <c r="AX26" s="100">
        <v>0</v>
      </c>
      <c r="AY26" s="100">
        <v>348.63</v>
      </c>
      <c r="AZ26" s="100">
        <v>358.35</v>
      </c>
      <c r="BA26" s="100">
        <v>331.17</v>
      </c>
      <c r="BB26" s="100">
        <v>371.64</v>
      </c>
      <c r="BC26" s="100">
        <v>326.15</v>
      </c>
      <c r="BD26" s="100">
        <v>295.2</v>
      </c>
      <c r="BE26" s="100">
        <v>298.44</v>
      </c>
      <c r="BF26" s="100">
        <v>309.34</v>
      </c>
      <c r="BG26" s="100">
        <v>296.54</v>
      </c>
      <c r="BH26" s="100">
        <v>250.81</v>
      </c>
      <c r="BI26" s="100">
        <v>253.12</v>
      </c>
      <c r="BJ26" s="100">
        <v>255.78</v>
      </c>
      <c r="BK26" s="100">
        <v>118.79</v>
      </c>
      <c r="BL26" s="100">
        <v>96.79</v>
      </c>
      <c r="BM26" s="100">
        <v>70.85</v>
      </c>
      <c r="BN26" s="100">
        <v>34.91</v>
      </c>
      <c r="BO26" s="100">
        <v>11.47</v>
      </c>
      <c r="BP26" s="100">
        <v>5.51</v>
      </c>
      <c r="BQ26" s="100">
        <v>3.05</v>
      </c>
      <c r="BR26" s="100">
        <v>7.56</v>
      </c>
      <c r="BS26" s="100">
        <v>8.4</v>
      </c>
      <c r="BT26" s="100">
        <v>7.66</v>
      </c>
      <c r="BU26" s="100">
        <v>10.81</v>
      </c>
      <c r="BV26" s="100">
        <v>11.07</v>
      </c>
      <c r="BW26" s="100">
        <v>6.84</v>
      </c>
      <c r="BX26" s="100">
        <v>0.92</v>
      </c>
      <c r="BY26" s="101">
        <f t="shared" si="0"/>
        <v>5164</v>
      </c>
    </row>
    <row r="27" spans="1:77" ht="15">
      <c r="A27" s="99" t="s">
        <v>139</v>
      </c>
      <c r="B27" s="99" t="s">
        <v>24</v>
      </c>
      <c r="C27" s="102" t="s">
        <v>301</v>
      </c>
      <c r="D27" s="100">
        <v>16.86</v>
      </c>
      <c r="E27" s="100">
        <v>43.93</v>
      </c>
      <c r="F27" s="100">
        <v>74.29</v>
      </c>
      <c r="G27" s="100">
        <v>106.4</v>
      </c>
      <c r="H27" s="100">
        <v>115.29</v>
      </c>
      <c r="I27" s="100">
        <v>103.43</v>
      </c>
      <c r="J27" s="100">
        <v>86.15</v>
      </c>
      <c r="K27" s="100">
        <v>97.15</v>
      </c>
      <c r="L27" s="100">
        <v>102.95</v>
      </c>
      <c r="M27" s="100">
        <v>75.98</v>
      </c>
      <c r="N27" s="100">
        <v>117.74</v>
      </c>
      <c r="O27" s="100">
        <v>88.71</v>
      </c>
      <c r="P27" s="100">
        <v>85.07</v>
      </c>
      <c r="Q27" s="100">
        <v>95.65</v>
      </c>
      <c r="R27" s="100">
        <v>2.95</v>
      </c>
      <c r="S27" s="100">
        <v>0</v>
      </c>
      <c r="T27" s="100">
        <v>0.91</v>
      </c>
      <c r="U27" s="100">
        <v>1.93</v>
      </c>
      <c r="V27" s="100">
        <v>0</v>
      </c>
      <c r="W27" s="100">
        <v>0</v>
      </c>
      <c r="X27" s="100">
        <v>0</v>
      </c>
      <c r="Y27" s="100">
        <v>0.93</v>
      </c>
      <c r="Z27" s="100">
        <v>3.6</v>
      </c>
      <c r="AA27" s="100">
        <v>1.55</v>
      </c>
      <c r="AB27" s="100">
        <v>4.62</v>
      </c>
      <c r="AC27" s="100">
        <v>0</v>
      </c>
      <c r="AD27" s="100">
        <v>0</v>
      </c>
      <c r="AE27" s="100">
        <v>2.1</v>
      </c>
      <c r="AF27" s="100">
        <v>0</v>
      </c>
      <c r="AG27" s="100">
        <v>0.15</v>
      </c>
      <c r="AH27" s="100">
        <v>0.13</v>
      </c>
      <c r="AI27" s="100">
        <v>0.86</v>
      </c>
      <c r="AJ27" s="100">
        <v>1.32</v>
      </c>
      <c r="AK27" s="100">
        <v>0</v>
      </c>
      <c r="AL27" s="100">
        <v>0</v>
      </c>
      <c r="AM27" s="100">
        <v>0.27</v>
      </c>
      <c r="AN27" s="100">
        <v>0</v>
      </c>
      <c r="AO27" s="100">
        <v>0</v>
      </c>
      <c r="AP27" s="100">
        <v>0.33</v>
      </c>
      <c r="AQ27" s="100">
        <v>0.25</v>
      </c>
      <c r="AR27" s="100">
        <v>1.13</v>
      </c>
      <c r="AS27" s="100">
        <v>0.92</v>
      </c>
      <c r="AT27" s="100">
        <v>84.14</v>
      </c>
      <c r="AU27" s="100">
        <v>64.82</v>
      </c>
      <c r="AV27" s="100">
        <v>66.03</v>
      </c>
      <c r="AW27" s="100">
        <v>81.37</v>
      </c>
      <c r="AX27" s="100">
        <v>14.48</v>
      </c>
      <c r="AY27" s="100">
        <v>400.42</v>
      </c>
      <c r="AZ27" s="100">
        <v>408.16</v>
      </c>
      <c r="BA27" s="100">
        <v>436.71</v>
      </c>
      <c r="BB27" s="100">
        <v>418.46</v>
      </c>
      <c r="BC27" s="100">
        <v>414.96</v>
      </c>
      <c r="BD27" s="100">
        <v>421.12</v>
      </c>
      <c r="BE27" s="100">
        <v>384.28</v>
      </c>
      <c r="BF27" s="100">
        <v>413.3</v>
      </c>
      <c r="BG27" s="100">
        <v>338.97</v>
      </c>
      <c r="BH27" s="100">
        <v>390</v>
      </c>
      <c r="BI27" s="100">
        <v>301.87</v>
      </c>
      <c r="BJ27" s="100">
        <v>328.31</v>
      </c>
      <c r="BK27" s="100">
        <v>268.85</v>
      </c>
      <c r="BL27" s="100">
        <v>126.47</v>
      </c>
      <c r="BM27" s="100">
        <v>59.76</v>
      </c>
      <c r="BN27" s="100">
        <v>21.58</v>
      </c>
      <c r="BO27" s="100">
        <v>11.23</v>
      </c>
      <c r="BP27" s="100">
        <v>4.12</v>
      </c>
      <c r="BQ27" s="100">
        <v>5.23</v>
      </c>
      <c r="BR27" s="100">
        <v>6.79</v>
      </c>
      <c r="BS27" s="100">
        <v>11.46</v>
      </c>
      <c r="BT27" s="100">
        <v>9.77</v>
      </c>
      <c r="BU27" s="100">
        <v>9.29</v>
      </c>
      <c r="BV27" s="100">
        <v>9.58</v>
      </c>
      <c r="BW27" s="100">
        <v>6.79</v>
      </c>
      <c r="BX27" s="100">
        <v>5.47</v>
      </c>
      <c r="BY27" s="101">
        <f t="shared" si="0"/>
        <v>6757.340000000001</v>
      </c>
    </row>
    <row r="28" spans="1:77" ht="15">
      <c r="A28" s="99" t="s">
        <v>140</v>
      </c>
      <c r="B28" s="99" t="s">
        <v>25</v>
      </c>
      <c r="C28" s="102" t="s">
        <v>301</v>
      </c>
      <c r="D28" s="100">
        <v>137.44</v>
      </c>
      <c r="E28" s="100">
        <v>142.86</v>
      </c>
      <c r="F28" s="100">
        <v>253.67</v>
      </c>
      <c r="G28" s="100">
        <v>280.83</v>
      </c>
      <c r="H28" s="100">
        <v>388.68</v>
      </c>
      <c r="I28" s="100">
        <v>345.06</v>
      </c>
      <c r="J28" s="100">
        <v>325.68</v>
      </c>
      <c r="K28" s="100">
        <v>351.23</v>
      </c>
      <c r="L28" s="100">
        <v>272.61</v>
      </c>
      <c r="M28" s="100">
        <v>277.71</v>
      </c>
      <c r="N28" s="100">
        <v>409.72</v>
      </c>
      <c r="O28" s="100">
        <v>259.44</v>
      </c>
      <c r="P28" s="100">
        <v>247.43</v>
      </c>
      <c r="Q28" s="100">
        <v>198.69</v>
      </c>
      <c r="R28" s="100">
        <v>14.85</v>
      </c>
      <c r="S28" s="100">
        <v>9.41</v>
      </c>
      <c r="T28" s="100">
        <v>9.08</v>
      </c>
      <c r="U28" s="100">
        <v>13.14</v>
      </c>
      <c r="V28" s="100">
        <v>15.12</v>
      </c>
      <c r="W28" s="100">
        <v>4.26</v>
      </c>
      <c r="X28" s="100">
        <v>7.2</v>
      </c>
      <c r="Y28" s="100">
        <v>9.41</v>
      </c>
      <c r="Z28" s="100">
        <v>4.85</v>
      </c>
      <c r="AA28" s="100">
        <v>6.75</v>
      </c>
      <c r="AB28" s="100">
        <v>9.6</v>
      </c>
      <c r="AC28" s="100">
        <v>4.51</v>
      </c>
      <c r="AD28" s="100">
        <v>2.08</v>
      </c>
      <c r="AE28" s="100">
        <v>6.58</v>
      </c>
      <c r="AF28" s="100">
        <v>3.73</v>
      </c>
      <c r="AG28" s="100">
        <v>1.44</v>
      </c>
      <c r="AH28" s="100">
        <v>1.94</v>
      </c>
      <c r="AI28" s="100">
        <v>1.03</v>
      </c>
      <c r="AJ28" s="100">
        <v>3.04</v>
      </c>
      <c r="AK28" s="100">
        <v>4.85</v>
      </c>
      <c r="AL28" s="100">
        <v>3.89</v>
      </c>
      <c r="AM28" s="100">
        <v>1.37</v>
      </c>
      <c r="AN28" s="100">
        <v>0.72</v>
      </c>
      <c r="AO28" s="100">
        <v>7.21</v>
      </c>
      <c r="AP28" s="100">
        <v>1.95</v>
      </c>
      <c r="AQ28" s="100">
        <v>5.18</v>
      </c>
      <c r="AR28" s="100">
        <v>2.28</v>
      </c>
      <c r="AS28" s="100">
        <v>4.54</v>
      </c>
      <c r="AT28" s="100">
        <v>199.22</v>
      </c>
      <c r="AU28" s="100">
        <v>201.33</v>
      </c>
      <c r="AV28" s="100">
        <v>213.6</v>
      </c>
      <c r="AW28" s="100">
        <v>260.82</v>
      </c>
      <c r="AX28" s="100">
        <v>32.56</v>
      </c>
      <c r="AY28" s="100">
        <v>1389.9</v>
      </c>
      <c r="AZ28" s="100">
        <v>1299.49</v>
      </c>
      <c r="BA28" s="100">
        <v>1289</v>
      </c>
      <c r="BB28" s="100">
        <v>1432.56</v>
      </c>
      <c r="BC28" s="100">
        <v>1426.09</v>
      </c>
      <c r="BD28" s="100">
        <v>1390.37</v>
      </c>
      <c r="BE28" s="100">
        <v>1390.32</v>
      </c>
      <c r="BF28" s="100">
        <v>1384.03</v>
      </c>
      <c r="BG28" s="100">
        <v>1460.34</v>
      </c>
      <c r="BH28" s="100">
        <v>1466.07</v>
      </c>
      <c r="BI28" s="100">
        <v>1170.97</v>
      </c>
      <c r="BJ28" s="100">
        <v>1116.46</v>
      </c>
      <c r="BK28" s="100">
        <v>816.97</v>
      </c>
      <c r="BL28" s="100">
        <v>50.07</v>
      </c>
      <c r="BM28" s="100">
        <v>52.62</v>
      </c>
      <c r="BN28" s="100">
        <v>54.2</v>
      </c>
      <c r="BO28" s="100">
        <v>47.26</v>
      </c>
      <c r="BP28" s="100">
        <v>46.43</v>
      </c>
      <c r="BQ28" s="100">
        <v>50.73</v>
      </c>
      <c r="BR28" s="100">
        <v>36.81</v>
      </c>
      <c r="BS28" s="100">
        <v>44.49</v>
      </c>
      <c r="BT28" s="100">
        <v>53.6</v>
      </c>
      <c r="BU28" s="100">
        <v>40.52</v>
      </c>
      <c r="BV28" s="100">
        <v>28.08</v>
      </c>
      <c r="BW28" s="100">
        <v>22.74</v>
      </c>
      <c r="BX28" s="100">
        <v>9.95</v>
      </c>
      <c r="BY28" s="101">
        <f t="shared" si="0"/>
        <v>22528.660000000003</v>
      </c>
    </row>
    <row r="29" spans="1:77" ht="15">
      <c r="A29" s="99" t="s">
        <v>141</v>
      </c>
      <c r="B29" s="99" t="s">
        <v>26</v>
      </c>
      <c r="C29" s="102" t="s">
        <v>301</v>
      </c>
      <c r="D29" s="100">
        <v>41.75</v>
      </c>
      <c r="E29" s="100">
        <v>77.51</v>
      </c>
      <c r="F29" s="100">
        <v>112.84</v>
      </c>
      <c r="G29" s="100">
        <v>111.04</v>
      </c>
      <c r="H29" s="100">
        <v>147.95</v>
      </c>
      <c r="I29" s="100">
        <v>156.35</v>
      </c>
      <c r="J29" s="100">
        <v>165.76</v>
      </c>
      <c r="K29" s="100">
        <v>164.84</v>
      </c>
      <c r="L29" s="100">
        <v>177.58</v>
      </c>
      <c r="M29" s="100">
        <v>150.67</v>
      </c>
      <c r="N29" s="100">
        <v>201.46</v>
      </c>
      <c r="O29" s="100">
        <v>169.72</v>
      </c>
      <c r="P29" s="100">
        <v>101.96</v>
      </c>
      <c r="Q29" s="100">
        <v>91.52</v>
      </c>
      <c r="R29" s="100">
        <v>16.17</v>
      </c>
      <c r="S29" s="100">
        <v>7.14</v>
      </c>
      <c r="T29" s="100">
        <v>7.54</v>
      </c>
      <c r="U29" s="100">
        <v>4.91</v>
      </c>
      <c r="V29" s="100">
        <v>10.25</v>
      </c>
      <c r="W29" s="100">
        <v>6.57</v>
      </c>
      <c r="X29" s="100">
        <v>6.67</v>
      </c>
      <c r="Y29" s="100">
        <v>13.68</v>
      </c>
      <c r="Z29" s="100">
        <v>4.82</v>
      </c>
      <c r="AA29" s="100">
        <v>19.81</v>
      </c>
      <c r="AB29" s="100">
        <v>11.42</v>
      </c>
      <c r="AC29" s="100">
        <v>8.25</v>
      </c>
      <c r="AD29" s="100">
        <v>3.75</v>
      </c>
      <c r="AE29" s="100">
        <v>7.87</v>
      </c>
      <c r="AF29" s="100">
        <v>3.57</v>
      </c>
      <c r="AG29" s="100">
        <v>4.31</v>
      </c>
      <c r="AH29" s="100">
        <v>0</v>
      </c>
      <c r="AI29" s="100">
        <v>2.15</v>
      </c>
      <c r="AJ29" s="100">
        <v>2.08</v>
      </c>
      <c r="AK29" s="100">
        <v>0.95</v>
      </c>
      <c r="AL29" s="100">
        <v>0.16</v>
      </c>
      <c r="AM29" s="100">
        <v>0</v>
      </c>
      <c r="AN29" s="100">
        <v>1.95</v>
      </c>
      <c r="AO29" s="100">
        <v>5.03</v>
      </c>
      <c r="AP29" s="100">
        <v>1.89</v>
      </c>
      <c r="AQ29" s="100">
        <v>3.73</v>
      </c>
      <c r="AR29" s="100">
        <v>4.76</v>
      </c>
      <c r="AS29" s="100">
        <v>3.31</v>
      </c>
      <c r="AT29" s="100">
        <v>92.49</v>
      </c>
      <c r="AU29" s="100">
        <v>58.84</v>
      </c>
      <c r="AV29" s="100">
        <v>72.43</v>
      </c>
      <c r="AW29" s="100">
        <v>131.17</v>
      </c>
      <c r="AX29" s="100">
        <v>28.07</v>
      </c>
      <c r="AY29" s="100">
        <v>780.51</v>
      </c>
      <c r="AZ29" s="100">
        <v>785.61</v>
      </c>
      <c r="BA29" s="100">
        <v>782</v>
      </c>
      <c r="BB29" s="100">
        <v>761.56</v>
      </c>
      <c r="BC29" s="100">
        <v>733.47</v>
      </c>
      <c r="BD29" s="100">
        <v>754.29</v>
      </c>
      <c r="BE29" s="100">
        <v>783.89</v>
      </c>
      <c r="BF29" s="100">
        <v>721.54</v>
      </c>
      <c r="BG29" s="100">
        <v>729.35</v>
      </c>
      <c r="BH29" s="100">
        <v>790.69</v>
      </c>
      <c r="BI29" s="100">
        <v>662.8</v>
      </c>
      <c r="BJ29" s="100">
        <v>516.23</v>
      </c>
      <c r="BK29" s="100">
        <v>438.38</v>
      </c>
      <c r="BL29" s="100">
        <v>145.55</v>
      </c>
      <c r="BM29" s="100">
        <v>95.27</v>
      </c>
      <c r="BN29" s="100">
        <v>85.76</v>
      </c>
      <c r="BO29" s="100">
        <v>45.92</v>
      </c>
      <c r="BP29" s="100">
        <v>23.1</v>
      </c>
      <c r="BQ29" s="100">
        <v>19.61</v>
      </c>
      <c r="BR29" s="100">
        <v>20.61</v>
      </c>
      <c r="BS29" s="100">
        <v>15.03</v>
      </c>
      <c r="BT29" s="100">
        <v>15.17</v>
      </c>
      <c r="BU29" s="100">
        <v>31.22</v>
      </c>
      <c r="BV29" s="100">
        <v>21.7</v>
      </c>
      <c r="BW29" s="100">
        <v>12.79</v>
      </c>
      <c r="BX29" s="100">
        <v>6.51</v>
      </c>
      <c r="BY29" s="101">
        <f t="shared" si="0"/>
        <v>12195.250000000004</v>
      </c>
    </row>
    <row r="30" spans="1:77" ht="15">
      <c r="A30" s="99" t="s">
        <v>142</v>
      </c>
      <c r="B30" s="99" t="s">
        <v>27</v>
      </c>
      <c r="C30" s="102" t="s">
        <v>301</v>
      </c>
      <c r="D30" s="100">
        <v>1075.44</v>
      </c>
      <c r="E30" s="100">
        <v>1509.53</v>
      </c>
      <c r="F30" s="100">
        <v>2490.22</v>
      </c>
      <c r="G30" s="100">
        <v>2842.01</v>
      </c>
      <c r="H30" s="100">
        <v>3524.57</v>
      </c>
      <c r="I30" s="100">
        <v>3642.67</v>
      </c>
      <c r="J30" s="100">
        <v>3654.61</v>
      </c>
      <c r="K30" s="100">
        <v>3385.81</v>
      </c>
      <c r="L30" s="100">
        <v>3393.13</v>
      </c>
      <c r="M30" s="100">
        <v>1999.2</v>
      </c>
      <c r="N30" s="100">
        <v>2001.38</v>
      </c>
      <c r="O30" s="100">
        <v>1649.87</v>
      </c>
      <c r="P30" s="100">
        <v>1535.56</v>
      </c>
      <c r="Q30" s="100">
        <v>1349.12</v>
      </c>
      <c r="R30" s="100">
        <v>64.14</v>
      </c>
      <c r="S30" s="100">
        <v>55.59</v>
      </c>
      <c r="T30" s="100">
        <v>62.22</v>
      </c>
      <c r="U30" s="100">
        <v>78.2</v>
      </c>
      <c r="V30" s="100">
        <v>61.82</v>
      </c>
      <c r="W30" s="100">
        <v>55.37</v>
      </c>
      <c r="X30" s="100">
        <v>72.42</v>
      </c>
      <c r="Y30" s="100">
        <v>94.99</v>
      </c>
      <c r="Z30" s="100">
        <v>92.44</v>
      </c>
      <c r="AA30" s="100">
        <v>111.6</v>
      </c>
      <c r="AB30" s="100">
        <v>85.71</v>
      </c>
      <c r="AC30" s="100">
        <v>90.16</v>
      </c>
      <c r="AD30" s="100">
        <v>55.39</v>
      </c>
      <c r="AE30" s="100">
        <v>188.4</v>
      </c>
      <c r="AF30" s="100">
        <v>16.79</v>
      </c>
      <c r="AG30" s="100">
        <v>8.18</v>
      </c>
      <c r="AH30" s="100">
        <v>6.41</v>
      </c>
      <c r="AI30" s="100">
        <v>6.94</v>
      </c>
      <c r="AJ30" s="100">
        <v>14.13</v>
      </c>
      <c r="AK30" s="100">
        <v>23.43</v>
      </c>
      <c r="AL30" s="100">
        <v>34.27</v>
      </c>
      <c r="AM30" s="100">
        <v>26.12</v>
      </c>
      <c r="AN30" s="100">
        <v>30.21</v>
      </c>
      <c r="AO30" s="100">
        <v>33.67</v>
      </c>
      <c r="AP30" s="100">
        <v>47.85</v>
      </c>
      <c r="AQ30" s="100">
        <v>36.34</v>
      </c>
      <c r="AR30" s="100">
        <v>30.95</v>
      </c>
      <c r="AS30" s="100">
        <v>47.47</v>
      </c>
      <c r="AT30" s="100">
        <v>1371.44</v>
      </c>
      <c r="AU30" s="100">
        <v>1109.66</v>
      </c>
      <c r="AV30" s="100">
        <v>1579.02</v>
      </c>
      <c r="AW30" s="100">
        <v>2242.09</v>
      </c>
      <c r="AX30" s="100">
        <v>156.1</v>
      </c>
      <c r="AY30" s="100">
        <v>10728.57</v>
      </c>
      <c r="AZ30" s="100">
        <v>10123.87</v>
      </c>
      <c r="BA30" s="100">
        <v>9544.91</v>
      </c>
      <c r="BB30" s="100">
        <v>9803.25</v>
      </c>
      <c r="BC30" s="100">
        <v>9772.57</v>
      </c>
      <c r="BD30" s="100">
        <v>9925.22</v>
      </c>
      <c r="BE30" s="100">
        <v>10545</v>
      </c>
      <c r="BF30" s="100">
        <v>10574.42</v>
      </c>
      <c r="BG30" s="100">
        <v>11883.37</v>
      </c>
      <c r="BH30" s="100">
        <v>10985.88</v>
      </c>
      <c r="BI30" s="100">
        <v>10293.66</v>
      </c>
      <c r="BJ30" s="100">
        <v>9332.98</v>
      </c>
      <c r="BK30" s="100">
        <v>6954.67</v>
      </c>
      <c r="BL30" s="100">
        <v>2581.93</v>
      </c>
      <c r="BM30" s="100">
        <v>2395.36</v>
      </c>
      <c r="BN30" s="100">
        <v>1986.68</v>
      </c>
      <c r="BO30" s="100">
        <v>1875.27</v>
      </c>
      <c r="BP30" s="100">
        <v>1562.9</v>
      </c>
      <c r="BQ30" s="100">
        <v>1125.97</v>
      </c>
      <c r="BR30" s="100">
        <v>812.48</v>
      </c>
      <c r="BS30" s="100">
        <v>698.33</v>
      </c>
      <c r="BT30" s="100">
        <v>731.75</v>
      </c>
      <c r="BU30" s="100">
        <v>590.62</v>
      </c>
      <c r="BV30" s="100">
        <v>598.04</v>
      </c>
      <c r="BW30" s="100">
        <v>486.21</v>
      </c>
      <c r="BX30" s="100">
        <v>270.58</v>
      </c>
      <c r="BY30" s="101">
        <f t="shared" si="0"/>
        <v>188227.12999999998</v>
      </c>
    </row>
    <row r="31" spans="1:77" ht="15">
      <c r="A31" s="99" t="s">
        <v>143</v>
      </c>
      <c r="B31" s="99" t="s">
        <v>28</v>
      </c>
      <c r="C31" s="102" t="s">
        <v>301</v>
      </c>
      <c r="D31" s="100">
        <v>12.73</v>
      </c>
      <c r="E31" s="100">
        <v>43.74</v>
      </c>
      <c r="F31" s="100">
        <v>43.97</v>
      </c>
      <c r="G31" s="100">
        <v>49.5</v>
      </c>
      <c r="H31" s="100">
        <v>39.08</v>
      </c>
      <c r="I31" s="100">
        <v>42.5</v>
      </c>
      <c r="J31" s="100">
        <v>33.29</v>
      </c>
      <c r="K31" s="100">
        <v>42.28</v>
      </c>
      <c r="L31" s="100">
        <v>29.35</v>
      </c>
      <c r="M31" s="100">
        <v>43.04</v>
      </c>
      <c r="N31" s="100">
        <v>41.48</v>
      </c>
      <c r="O31" s="100">
        <v>38.65</v>
      </c>
      <c r="P31" s="100">
        <v>23.16</v>
      </c>
      <c r="Q31" s="100">
        <v>19.03</v>
      </c>
      <c r="R31" s="100">
        <v>2.2</v>
      </c>
      <c r="S31" s="100">
        <v>0</v>
      </c>
      <c r="T31" s="100">
        <v>0.96</v>
      </c>
      <c r="U31" s="100">
        <v>0</v>
      </c>
      <c r="V31" s="100">
        <v>0.94</v>
      </c>
      <c r="W31" s="100">
        <v>1.15</v>
      </c>
      <c r="X31" s="100">
        <v>2.15</v>
      </c>
      <c r="Y31" s="100">
        <v>0</v>
      </c>
      <c r="Z31" s="100">
        <v>1.12</v>
      </c>
      <c r="AA31" s="100">
        <v>0</v>
      </c>
      <c r="AB31" s="100">
        <v>0</v>
      </c>
      <c r="AC31" s="100">
        <v>0</v>
      </c>
      <c r="AD31" s="100">
        <v>0</v>
      </c>
      <c r="AE31" s="100">
        <v>1.93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0</v>
      </c>
      <c r="AT31" s="100">
        <v>41.69</v>
      </c>
      <c r="AU31" s="100">
        <v>37.62</v>
      </c>
      <c r="AV31" s="100">
        <v>24.72</v>
      </c>
      <c r="AW31" s="100">
        <v>26.04</v>
      </c>
      <c r="AX31" s="100">
        <v>0</v>
      </c>
      <c r="AY31" s="100">
        <v>253.26</v>
      </c>
      <c r="AZ31" s="100">
        <v>221.67</v>
      </c>
      <c r="BA31" s="100">
        <v>226.84</v>
      </c>
      <c r="BB31" s="100">
        <v>200.77</v>
      </c>
      <c r="BC31" s="100">
        <v>219.92</v>
      </c>
      <c r="BD31" s="100">
        <v>206.31</v>
      </c>
      <c r="BE31" s="100">
        <v>197.47</v>
      </c>
      <c r="BF31" s="100">
        <v>242.8</v>
      </c>
      <c r="BG31" s="100">
        <v>230.39</v>
      </c>
      <c r="BH31" s="100">
        <v>207.68</v>
      </c>
      <c r="BI31" s="100">
        <v>177.2</v>
      </c>
      <c r="BJ31" s="100">
        <v>166.03</v>
      </c>
      <c r="BK31" s="100">
        <v>151.7</v>
      </c>
      <c r="BL31" s="100">
        <v>0</v>
      </c>
      <c r="BM31" s="100">
        <v>0</v>
      </c>
      <c r="BN31" s="100">
        <v>0</v>
      </c>
      <c r="BO31" s="100">
        <v>0</v>
      </c>
      <c r="BP31" s="100">
        <v>0</v>
      </c>
      <c r="BQ31" s="100">
        <v>0.36</v>
      </c>
      <c r="BR31" s="100">
        <v>0</v>
      </c>
      <c r="BS31" s="100">
        <v>0</v>
      </c>
      <c r="BT31" s="100">
        <v>0</v>
      </c>
      <c r="BU31" s="100">
        <v>0</v>
      </c>
      <c r="BV31" s="100">
        <v>0</v>
      </c>
      <c r="BW31" s="100">
        <v>0</v>
      </c>
      <c r="BX31" s="100">
        <v>0</v>
      </c>
      <c r="BY31" s="101">
        <f t="shared" si="0"/>
        <v>3344.72</v>
      </c>
    </row>
    <row r="32" spans="1:77" ht="15">
      <c r="A32" s="99" t="s">
        <v>144</v>
      </c>
      <c r="B32" s="99" t="s">
        <v>29</v>
      </c>
      <c r="C32" s="102" t="s">
        <v>301</v>
      </c>
      <c r="D32" s="100">
        <v>65.81</v>
      </c>
      <c r="E32" s="100">
        <v>103.9</v>
      </c>
      <c r="F32" s="100">
        <v>138.49</v>
      </c>
      <c r="G32" s="100">
        <v>102.95</v>
      </c>
      <c r="H32" s="100">
        <v>177.98</v>
      </c>
      <c r="I32" s="100">
        <v>237.1</v>
      </c>
      <c r="J32" s="100">
        <v>256.97</v>
      </c>
      <c r="K32" s="100">
        <v>244.02</v>
      </c>
      <c r="L32" s="100">
        <v>253.43</v>
      </c>
      <c r="M32" s="100">
        <v>269.42</v>
      </c>
      <c r="N32" s="100">
        <v>407.69</v>
      </c>
      <c r="O32" s="100">
        <v>246.35</v>
      </c>
      <c r="P32" s="100">
        <v>211.56</v>
      </c>
      <c r="Q32" s="100">
        <v>204.6</v>
      </c>
      <c r="R32" s="100">
        <v>7.48</v>
      </c>
      <c r="S32" s="100">
        <v>4.25</v>
      </c>
      <c r="T32" s="100">
        <v>6.41</v>
      </c>
      <c r="U32" s="100">
        <v>7.03</v>
      </c>
      <c r="V32" s="100">
        <v>10.39</v>
      </c>
      <c r="W32" s="100">
        <v>7</v>
      </c>
      <c r="X32" s="100">
        <v>3.08</v>
      </c>
      <c r="Y32" s="100">
        <v>9.43</v>
      </c>
      <c r="Z32" s="100">
        <v>5.05</v>
      </c>
      <c r="AA32" s="100">
        <v>4.87</v>
      </c>
      <c r="AB32" s="100">
        <v>18.16</v>
      </c>
      <c r="AC32" s="100">
        <v>8.58</v>
      </c>
      <c r="AD32" s="100">
        <v>5.36</v>
      </c>
      <c r="AE32" s="100">
        <v>11.18</v>
      </c>
      <c r="AF32" s="100">
        <v>1.87</v>
      </c>
      <c r="AG32" s="100">
        <v>0.17</v>
      </c>
      <c r="AH32" s="100">
        <v>3.18</v>
      </c>
      <c r="AI32" s="100">
        <v>1.43</v>
      </c>
      <c r="AJ32" s="100">
        <v>2.18</v>
      </c>
      <c r="AK32" s="100">
        <v>0</v>
      </c>
      <c r="AL32" s="100">
        <v>8.47</v>
      </c>
      <c r="AM32" s="100">
        <v>2.2</v>
      </c>
      <c r="AN32" s="100">
        <v>0</v>
      </c>
      <c r="AO32" s="100">
        <v>1.93</v>
      </c>
      <c r="AP32" s="100">
        <v>5.24</v>
      </c>
      <c r="AQ32" s="100">
        <v>1.71</v>
      </c>
      <c r="AR32" s="100">
        <v>3.87</v>
      </c>
      <c r="AS32" s="100">
        <v>5.99</v>
      </c>
      <c r="AT32" s="100">
        <v>115.99</v>
      </c>
      <c r="AU32" s="100">
        <v>143.17</v>
      </c>
      <c r="AV32" s="100">
        <v>160.8</v>
      </c>
      <c r="AW32" s="100">
        <v>184.84</v>
      </c>
      <c r="AX32" s="100">
        <v>22.39</v>
      </c>
      <c r="AY32" s="100">
        <v>1058.35</v>
      </c>
      <c r="AZ32" s="100">
        <v>1057.98</v>
      </c>
      <c r="BA32" s="100">
        <v>1047.53</v>
      </c>
      <c r="BB32" s="100">
        <v>1044</v>
      </c>
      <c r="BC32" s="100">
        <v>1006.15</v>
      </c>
      <c r="BD32" s="100">
        <v>1067.65</v>
      </c>
      <c r="BE32" s="100">
        <v>1085.88</v>
      </c>
      <c r="BF32" s="100">
        <v>1063.69</v>
      </c>
      <c r="BG32" s="100">
        <v>1042.91</v>
      </c>
      <c r="BH32" s="100">
        <v>1289.35</v>
      </c>
      <c r="BI32" s="100">
        <v>849.67</v>
      </c>
      <c r="BJ32" s="100">
        <v>773.53</v>
      </c>
      <c r="BK32" s="100">
        <v>706.27</v>
      </c>
      <c r="BL32" s="100">
        <v>182.32</v>
      </c>
      <c r="BM32" s="100">
        <v>157.8</v>
      </c>
      <c r="BN32" s="100">
        <v>145.14</v>
      </c>
      <c r="BO32" s="100">
        <v>95.69</v>
      </c>
      <c r="BP32" s="100">
        <v>55.1</v>
      </c>
      <c r="BQ32" s="100">
        <v>26.73</v>
      </c>
      <c r="BR32" s="100">
        <v>30.73</v>
      </c>
      <c r="BS32" s="100">
        <v>25.01</v>
      </c>
      <c r="BT32" s="100">
        <v>18.85</v>
      </c>
      <c r="BU32" s="100">
        <v>48.52</v>
      </c>
      <c r="BV32" s="100">
        <v>22.61</v>
      </c>
      <c r="BW32" s="100">
        <v>26.23</v>
      </c>
      <c r="BX32" s="100">
        <v>19</v>
      </c>
      <c r="BY32" s="101">
        <f t="shared" si="0"/>
        <v>17640.659999999993</v>
      </c>
    </row>
    <row r="33" spans="1:77" ht="15">
      <c r="A33" s="99" t="s">
        <v>145</v>
      </c>
      <c r="B33" s="99" t="s">
        <v>30</v>
      </c>
      <c r="C33" s="102" t="s">
        <v>301</v>
      </c>
      <c r="D33" s="100">
        <v>66.26</v>
      </c>
      <c r="E33" s="100">
        <v>93.17</v>
      </c>
      <c r="F33" s="100">
        <v>108.99</v>
      </c>
      <c r="G33" s="100">
        <v>128.49</v>
      </c>
      <c r="H33" s="100">
        <v>121.83</v>
      </c>
      <c r="I33" s="100">
        <v>106.05</v>
      </c>
      <c r="J33" s="100">
        <v>93.24</v>
      </c>
      <c r="K33" s="100">
        <v>85.93</v>
      </c>
      <c r="L33" s="100">
        <v>85.88</v>
      </c>
      <c r="M33" s="100">
        <v>89.35</v>
      </c>
      <c r="N33" s="100">
        <v>104.11</v>
      </c>
      <c r="O33" s="100">
        <v>84.46</v>
      </c>
      <c r="P33" s="100">
        <v>52.39</v>
      </c>
      <c r="Q33" s="100">
        <v>66.91</v>
      </c>
      <c r="R33" s="100">
        <v>20.73</v>
      </c>
      <c r="S33" s="100">
        <v>2.41</v>
      </c>
      <c r="T33" s="100">
        <v>2.56</v>
      </c>
      <c r="U33" s="100">
        <v>6.05</v>
      </c>
      <c r="V33" s="100">
        <v>8.22</v>
      </c>
      <c r="W33" s="100">
        <v>3.14</v>
      </c>
      <c r="X33" s="100">
        <v>11.12</v>
      </c>
      <c r="Y33" s="100">
        <v>9.89</v>
      </c>
      <c r="Z33" s="100">
        <v>11.37</v>
      </c>
      <c r="AA33" s="100">
        <v>12.76</v>
      </c>
      <c r="AB33" s="100">
        <v>19.51</v>
      </c>
      <c r="AC33" s="100">
        <v>12.96</v>
      </c>
      <c r="AD33" s="100">
        <v>7.05</v>
      </c>
      <c r="AE33" s="100">
        <v>1.24</v>
      </c>
      <c r="AF33" s="100">
        <v>0</v>
      </c>
      <c r="AG33" s="100">
        <v>0.08</v>
      </c>
      <c r="AH33" s="100">
        <v>0</v>
      </c>
      <c r="AI33" s="100">
        <v>0.11</v>
      </c>
      <c r="AJ33" s="100">
        <v>0</v>
      </c>
      <c r="AK33" s="100">
        <v>1.04</v>
      </c>
      <c r="AL33" s="100">
        <v>1</v>
      </c>
      <c r="AM33" s="100">
        <v>0.26</v>
      </c>
      <c r="AN33" s="100">
        <v>0</v>
      </c>
      <c r="AO33" s="100">
        <v>1.15</v>
      </c>
      <c r="AP33" s="100">
        <v>0</v>
      </c>
      <c r="AQ33" s="100">
        <v>0.35</v>
      </c>
      <c r="AR33" s="100">
        <v>0</v>
      </c>
      <c r="AS33" s="100">
        <v>0.17</v>
      </c>
      <c r="AT33" s="100">
        <v>95.13</v>
      </c>
      <c r="AU33" s="100">
        <v>61.19</v>
      </c>
      <c r="AV33" s="100">
        <v>65.32</v>
      </c>
      <c r="AW33" s="100">
        <v>93.69</v>
      </c>
      <c r="AX33" s="100">
        <v>11.66</v>
      </c>
      <c r="AY33" s="100">
        <v>517.55</v>
      </c>
      <c r="AZ33" s="100">
        <v>482.36</v>
      </c>
      <c r="BA33" s="100">
        <v>426.87</v>
      </c>
      <c r="BB33" s="100">
        <v>436.77</v>
      </c>
      <c r="BC33" s="100">
        <v>425.36</v>
      </c>
      <c r="BD33" s="100">
        <v>412.67</v>
      </c>
      <c r="BE33" s="100">
        <v>466.73</v>
      </c>
      <c r="BF33" s="100">
        <v>400.97</v>
      </c>
      <c r="BG33" s="100">
        <v>420.01</v>
      </c>
      <c r="BH33" s="100">
        <v>331.31</v>
      </c>
      <c r="BI33" s="100">
        <v>348.09</v>
      </c>
      <c r="BJ33" s="100">
        <v>274.39</v>
      </c>
      <c r="BK33" s="100">
        <v>286.94</v>
      </c>
      <c r="BL33" s="100">
        <v>9.47</v>
      </c>
      <c r="BM33" s="100">
        <v>4.51</v>
      </c>
      <c r="BN33" s="100">
        <v>5.75</v>
      </c>
      <c r="BO33" s="100">
        <v>5.57</v>
      </c>
      <c r="BP33" s="100">
        <v>4.33</v>
      </c>
      <c r="BQ33" s="100">
        <v>6.06</v>
      </c>
      <c r="BR33" s="100">
        <v>2.15</v>
      </c>
      <c r="BS33" s="100">
        <v>3.42</v>
      </c>
      <c r="BT33" s="100">
        <v>0</v>
      </c>
      <c r="BU33" s="100">
        <v>0.89</v>
      </c>
      <c r="BV33" s="100">
        <v>0</v>
      </c>
      <c r="BW33" s="100">
        <v>1.57</v>
      </c>
      <c r="BX33" s="100">
        <v>4.57</v>
      </c>
      <c r="BY33" s="101">
        <f t="shared" si="0"/>
        <v>7025.530000000002</v>
      </c>
    </row>
    <row r="34" spans="1:77" ht="15">
      <c r="A34" s="99" t="s">
        <v>146</v>
      </c>
      <c r="B34" s="99" t="s">
        <v>31</v>
      </c>
      <c r="C34" s="102" t="s">
        <v>301</v>
      </c>
      <c r="D34" s="100">
        <v>51.32</v>
      </c>
      <c r="E34" s="100">
        <v>8.79</v>
      </c>
      <c r="F34" s="100">
        <v>8.15</v>
      </c>
      <c r="G34" s="100">
        <v>9.56</v>
      </c>
      <c r="H34" s="100">
        <v>18.96</v>
      </c>
      <c r="I34" s="100">
        <v>10.43</v>
      </c>
      <c r="J34" s="100">
        <v>12.65</v>
      </c>
      <c r="K34" s="100">
        <v>12.49</v>
      </c>
      <c r="L34" s="100">
        <v>13.17</v>
      </c>
      <c r="M34" s="100">
        <v>19.54</v>
      </c>
      <c r="N34" s="100">
        <v>33.43</v>
      </c>
      <c r="O34" s="100">
        <v>9.92</v>
      </c>
      <c r="P34" s="100">
        <v>10.66</v>
      </c>
      <c r="Q34" s="100">
        <v>4.46</v>
      </c>
      <c r="R34" s="100">
        <v>0</v>
      </c>
      <c r="S34" s="100">
        <v>0</v>
      </c>
      <c r="T34" s="100">
        <v>0.97</v>
      </c>
      <c r="U34" s="100">
        <v>1.08</v>
      </c>
      <c r="V34" s="100">
        <v>0</v>
      </c>
      <c r="W34" s="100">
        <v>1.47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0</v>
      </c>
      <c r="AI34" s="100">
        <v>0</v>
      </c>
      <c r="AJ34" s="100">
        <v>0</v>
      </c>
      <c r="AK34" s="100">
        <v>0.23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</v>
      </c>
      <c r="AR34" s="100">
        <v>0.2</v>
      </c>
      <c r="AS34" s="100">
        <v>0</v>
      </c>
      <c r="AT34" s="100">
        <v>4.74</v>
      </c>
      <c r="AU34" s="100">
        <v>8.08</v>
      </c>
      <c r="AV34" s="100">
        <v>7.54</v>
      </c>
      <c r="AW34" s="100">
        <v>23.92</v>
      </c>
      <c r="AX34" s="100">
        <v>0</v>
      </c>
      <c r="AY34" s="100">
        <v>92.22</v>
      </c>
      <c r="AZ34" s="100">
        <v>70.28</v>
      </c>
      <c r="BA34" s="100">
        <v>66.59</v>
      </c>
      <c r="BB34" s="100">
        <v>85.79</v>
      </c>
      <c r="BC34" s="100">
        <v>91.8</v>
      </c>
      <c r="BD34" s="100">
        <v>58.32</v>
      </c>
      <c r="BE34" s="100">
        <v>65.17</v>
      </c>
      <c r="BF34" s="100">
        <v>56.89</v>
      </c>
      <c r="BG34" s="100">
        <v>79.04</v>
      </c>
      <c r="BH34" s="100">
        <v>53.84</v>
      </c>
      <c r="BI34" s="100">
        <v>30.12</v>
      </c>
      <c r="BJ34" s="100">
        <v>34.89</v>
      </c>
      <c r="BK34" s="100">
        <v>6.79</v>
      </c>
      <c r="BL34" s="100">
        <v>7.41</v>
      </c>
      <c r="BM34" s="100">
        <v>2.28</v>
      </c>
      <c r="BN34" s="100">
        <v>0.86</v>
      </c>
      <c r="BO34" s="100">
        <v>1.42</v>
      </c>
      <c r="BP34" s="100">
        <v>1.06</v>
      </c>
      <c r="BQ34" s="100">
        <v>0.78</v>
      </c>
      <c r="BR34" s="100">
        <v>4.53</v>
      </c>
      <c r="BS34" s="100">
        <v>0.73</v>
      </c>
      <c r="BT34" s="100">
        <v>0</v>
      </c>
      <c r="BU34" s="100">
        <v>0</v>
      </c>
      <c r="BV34" s="100">
        <v>0</v>
      </c>
      <c r="BW34" s="100">
        <v>0.22</v>
      </c>
      <c r="BX34" s="100">
        <v>0</v>
      </c>
      <c r="BY34" s="101">
        <f t="shared" si="0"/>
        <v>1082.79</v>
      </c>
    </row>
    <row r="35" spans="1:77" ht="15">
      <c r="A35" s="99" t="s">
        <v>147</v>
      </c>
      <c r="B35" s="99" t="s">
        <v>32</v>
      </c>
      <c r="C35" s="102" t="s">
        <v>301</v>
      </c>
      <c r="D35" s="100">
        <v>8.4</v>
      </c>
      <c r="E35" s="100">
        <v>12.26</v>
      </c>
      <c r="F35" s="100">
        <v>17.09</v>
      </c>
      <c r="G35" s="100">
        <v>14.1</v>
      </c>
      <c r="H35" s="100">
        <v>18.13</v>
      </c>
      <c r="I35" s="100">
        <v>10.8</v>
      </c>
      <c r="J35" s="100">
        <v>15.95</v>
      </c>
      <c r="K35" s="100">
        <v>10.66</v>
      </c>
      <c r="L35" s="100">
        <v>16.65</v>
      </c>
      <c r="M35" s="100">
        <v>6.76</v>
      </c>
      <c r="N35" s="100">
        <v>9.07</v>
      </c>
      <c r="O35" s="100">
        <v>6.43</v>
      </c>
      <c r="P35" s="100">
        <v>12.79</v>
      </c>
      <c r="Q35" s="100">
        <v>8.7</v>
      </c>
      <c r="R35" s="100">
        <v>0</v>
      </c>
      <c r="S35" s="100">
        <v>0</v>
      </c>
      <c r="T35" s="100">
        <v>0.84</v>
      </c>
      <c r="U35" s="100">
        <v>0.84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</v>
      </c>
      <c r="AB35" s="100">
        <v>0.83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100">
        <v>0</v>
      </c>
      <c r="AI35" s="100">
        <v>0</v>
      </c>
      <c r="AJ35" s="100">
        <v>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100">
        <v>10.75</v>
      </c>
      <c r="AU35" s="100">
        <v>6.22</v>
      </c>
      <c r="AV35" s="100">
        <v>7.8</v>
      </c>
      <c r="AW35" s="100">
        <v>9.82</v>
      </c>
      <c r="AX35" s="100">
        <v>2.37</v>
      </c>
      <c r="AY35" s="100">
        <v>66.36</v>
      </c>
      <c r="AZ35" s="100">
        <v>60.87</v>
      </c>
      <c r="BA35" s="100">
        <v>88.4</v>
      </c>
      <c r="BB35" s="100">
        <v>83.26</v>
      </c>
      <c r="BC35" s="100">
        <v>76.43</v>
      </c>
      <c r="BD35" s="100">
        <v>66.53</v>
      </c>
      <c r="BE35" s="100">
        <v>69.64</v>
      </c>
      <c r="BF35" s="100">
        <v>63.52</v>
      </c>
      <c r="BG35" s="100">
        <v>69.44</v>
      </c>
      <c r="BH35" s="100">
        <v>48.05</v>
      </c>
      <c r="BI35" s="100">
        <v>56.66</v>
      </c>
      <c r="BJ35" s="100">
        <v>37.72</v>
      </c>
      <c r="BK35" s="100">
        <v>44.09</v>
      </c>
      <c r="BL35" s="100">
        <v>12.99</v>
      </c>
      <c r="BM35" s="100">
        <v>9.53</v>
      </c>
      <c r="BN35" s="100">
        <v>6.17</v>
      </c>
      <c r="BO35" s="100">
        <v>2.5</v>
      </c>
      <c r="BP35" s="100">
        <v>1.1</v>
      </c>
      <c r="BQ35" s="100">
        <v>2.03</v>
      </c>
      <c r="BR35" s="100">
        <v>0.83</v>
      </c>
      <c r="BS35" s="100">
        <v>0.92</v>
      </c>
      <c r="BT35" s="100">
        <v>1.9</v>
      </c>
      <c r="BU35" s="100">
        <v>0</v>
      </c>
      <c r="BV35" s="100">
        <v>1.34</v>
      </c>
      <c r="BW35" s="100">
        <v>0.8</v>
      </c>
      <c r="BX35" s="100">
        <v>0</v>
      </c>
      <c r="BY35" s="101">
        <f t="shared" si="0"/>
        <v>1078.3399999999997</v>
      </c>
    </row>
    <row r="36" spans="1:77" ht="15">
      <c r="A36" s="99" t="s">
        <v>148</v>
      </c>
      <c r="B36" s="99" t="s">
        <v>33</v>
      </c>
      <c r="C36" s="102" t="s">
        <v>301</v>
      </c>
      <c r="D36" s="100">
        <v>178.75</v>
      </c>
      <c r="E36" s="100">
        <v>262.02</v>
      </c>
      <c r="F36" s="100">
        <v>366.46</v>
      </c>
      <c r="G36" s="100">
        <v>463.7</v>
      </c>
      <c r="H36" s="100">
        <v>512.31</v>
      </c>
      <c r="I36" s="100">
        <v>549.53</v>
      </c>
      <c r="J36" s="100">
        <v>557.61</v>
      </c>
      <c r="K36" s="100">
        <v>463.93</v>
      </c>
      <c r="L36" s="100">
        <v>576.26</v>
      </c>
      <c r="M36" s="100">
        <v>509.68</v>
      </c>
      <c r="N36" s="100">
        <v>504.18</v>
      </c>
      <c r="O36" s="100">
        <v>452.32</v>
      </c>
      <c r="P36" s="100">
        <v>425.03</v>
      </c>
      <c r="Q36" s="100">
        <v>374.17</v>
      </c>
      <c r="R36" s="100">
        <v>16.47</v>
      </c>
      <c r="S36" s="100">
        <v>20</v>
      </c>
      <c r="T36" s="100">
        <v>6.89</v>
      </c>
      <c r="U36" s="100">
        <v>17.33</v>
      </c>
      <c r="V36" s="100">
        <v>28.84</v>
      </c>
      <c r="W36" s="100">
        <v>8.11</v>
      </c>
      <c r="X36" s="100">
        <v>11.28</v>
      </c>
      <c r="Y36" s="100">
        <v>18.01</v>
      </c>
      <c r="Z36" s="100">
        <v>17.68</v>
      </c>
      <c r="AA36" s="100">
        <v>17.16</v>
      </c>
      <c r="AB36" s="100">
        <v>11.61</v>
      </c>
      <c r="AC36" s="100">
        <v>11.89</v>
      </c>
      <c r="AD36" s="100">
        <v>10.4</v>
      </c>
      <c r="AE36" s="100">
        <v>21.73</v>
      </c>
      <c r="AF36" s="100">
        <v>4.92</v>
      </c>
      <c r="AG36" s="100">
        <v>0</v>
      </c>
      <c r="AH36" s="100">
        <v>0</v>
      </c>
      <c r="AI36" s="100">
        <v>3.88</v>
      </c>
      <c r="AJ36" s="100">
        <v>2.85</v>
      </c>
      <c r="AK36" s="100">
        <v>1.5</v>
      </c>
      <c r="AL36" s="100">
        <v>2.05</v>
      </c>
      <c r="AM36" s="100">
        <v>1.83</v>
      </c>
      <c r="AN36" s="100">
        <v>3.48</v>
      </c>
      <c r="AO36" s="100">
        <v>4</v>
      </c>
      <c r="AP36" s="100">
        <v>4.13</v>
      </c>
      <c r="AQ36" s="100">
        <v>2.74</v>
      </c>
      <c r="AR36" s="100">
        <v>2.83</v>
      </c>
      <c r="AS36" s="100">
        <v>5.9</v>
      </c>
      <c r="AT36" s="100">
        <v>394.57</v>
      </c>
      <c r="AU36" s="100">
        <v>400.61</v>
      </c>
      <c r="AV36" s="100">
        <v>386.24</v>
      </c>
      <c r="AW36" s="100">
        <v>378.52</v>
      </c>
      <c r="AX36" s="100">
        <v>52.05</v>
      </c>
      <c r="AY36" s="100">
        <v>2864.95</v>
      </c>
      <c r="AZ36" s="100">
        <v>2532.81</v>
      </c>
      <c r="BA36" s="100">
        <v>2523.93</v>
      </c>
      <c r="BB36" s="100">
        <v>2601.6</v>
      </c>
      <c r="BC36" s="100">
        <v>2471.19</v>
      </c>
      <c r="BD36" s="100">
        <v>2492.71</v>
      </c>
      <c r="BE36" s="100">
        <v>2552.08</v>
      </c>
      <c r="BF36" s="100">
        <v>2470.18</v>
      </c>
      <c r="BG36" s="100">
        <v>2398.65</v>
      </c>
      <c r="BH36" s="100">
        <v>2425.75</v>
      </c>
      <c r="BI36" s="100">
        <v>2035.29</v>
      </c>
      <c r="BJ36" s="100">
        <v>1891.23</v>
      </c>
      <c r="BK36" s="100">
        <v>1691.19</v>
      </c>
      <c r="BL36" s="100">
        <v>277.75</v>
      </c>
      <c r="BM36" s="100">
        <v>221.85</v>
      </c>
      <c r="BN36" s="100">
        <v>242.37</v>
      </c>
      <c r="BO36" s="100">
        <v>196.89</v>
      </c>
      <c r="BP36" s="100">
        <v>114.9</v>
      </c>
      <c r="BQ36" s="100">
        <v>109.73</v>
      </c>
      <c r="BR36" s="100">
        <v>42.57</v>
      </c>
      <c r="BS36" s="100">
        <v>34.22</v>
      </c>
      <c r="BT36" s="100">
        <v>46.93</v>
      </c>
      <c r="BU36" s="100">
        <v>69.61</v>
      </c>
      <c r="BV36" s="100">
        <v>45.5</v>
      </c>
      <c r="BW36" s="100">
        <v>41.61</v>
      </c>
      <c r="BX36" s="100">
        <v>40.31</v>
      </c>
      <c r="BY36" s="101">
        <f t="shared" si="0"/>
        <v>40501.25000000001</v>
      </c>
    </row>
    <row r="37" spans="1:77" ht="15">
      <c r="A37" s="99" t="s">
        <v>149</v>
      </c>
      <c r="B37" s="99" t="s">
        <v>34</v>
      </c>
      <c r="C37" s="102" t="s">
        <v>301</v>
      </c>
      <c r="D37" s="100">
        <v>504.58</v>
      </c>
      <c r="E37" s="100">
        <v>585.18</v>
      </c>
      <c r="F37" s="100">
        <v>822.14</v>
      </c>
      <c r="G37" s="100">
        <v>1163.05</v>
      </c>
      <c r="H37" s="100">
        <v>1581.72</v>
      </c>
      <c r="I37" s="100">
        <v>1463.59</v>
      </c>
      <c r="J37" s="100">
        <v>1413.19</v>
      </c>
      <c r="K37" s="100">
        <v>1368.42</v>
      </c>
      <c r="L37" s="100">
        <v>1387.1</v>
      </c>
      <c r="M37" s="100">
        <v>1242.99</v>
      </c>
      <c r="N37" s="100">
        <v>1089.8</v>
      </c>
      <c r="O37" s="100">
        <v>1129.68</v>
      </c>
      <c r="P37" s="100">
        <v>1311.6</v>
      </c>
      <c r="Q37" s="100">
        <v>1301.6</v>
      </c>
      <c r="R37" s="100">
        <v>107.46</v>
      </c>
      <c r="S37" s="100">
        <v>63.26</v>
      </c>
      <c r="T37" s="100">
        <v>60.21</v>
      </c>
      <c r="U37" s="100">
        <v>46.95</v>
      </c>
      <c r="V37" s="100">
        <v>58.51</v>
      </c>
      <c r="W37" s="100">
        <v>47.99</v>
      </c>
      <c r="X37" s="100">
        <v>52.94</v>
      </c>
      <c r="Y37" s="100">
        <v>48.13</v>
      </c>
      <c r="Z37" s="100">
        <v>31.45</v>
      </c>
      <c r="AA37" s="100">
        <v>42.06</v>
      </c>
      <c r="AB37" s="100">
        <v>21.07</v>
      </c>
      <c r="AC37" s="100">
        <v>27.22</v>
      </c>
      <c r="AD37" s="100">
        <v>25.49</v>
      </c>
      <c r="AE37" s="100">
        <v>52.17</v>
      </c>
      <c r="AF37" s="100">
        <v>14.71</v>
      </c>
      <c r="AG37" s="100">
        <v>10.26</v>
      </c>
      <c r="AH37" s="100">
        <v>7.87</v>
      </c>
      <c r="AI37" s="100">
        <v>10.65</v>
      </c>
      <c r="AJ37" s="100">
        <v>13.7</v>
      </c>
      <c r="AK37" s="100">
        <v>9.79</v>
      </c>
      <c r="AL37" s="100">
        <v>15.01</v>
      </c>
      <c r="AM37" s="100">
        <v>13.26</v>
      </c>
      <c r="AN37" s="100">
        <v>6.28</v>
      </c>
      <c r="AO37" s="100">
        <v>8.65</v>
      </c>
      <c r="AP37" s="100">
        <v>4.91</v>
      </c>
      <c r="AQ37" s="100">
        <v>10.49</v>
      </c>
      <c r="AR37" s="100">
        <v>6.97</v>
      </c>
      <c r="AS37" s="100">
        <v>20.59</v>
      </c>
      <c r="AT37" s="100">
        <v>507.86</v>
      </c>
      <c r="AU37" s="100">
        <v>385.34</v>
      </c>
      <c r="AV37" s="100">
        <v>423.75</v>
      </c>
      <c r="AW37" s="100">
        <v>643.36</v>
      </c>
      <c r="AX37" s="100">
        <v>112.81</v>
      </c>
      <c r="AY37" s="100">
        <v>4617.44</v>
      </c>
      <c r="AZ37" s="100">
        <v>4833.58</v>
      </c>
      <c r="BA37" s="100">
        <v>4852.62</v>
      </c>
      <c r="BB37" s="100">
        <v>4809.96</v>
      </c>
      <c r="BC37" s="100">
        <v>4460.47</v>
      </c>
      <c r="BD37" s="100">
        <v>4185.37</v>
      </c>
      <c r="BE37" s="100">
        <v>4299.4</v>
      </c>
      <c r="BF37" s="100">
        <v>4382.44</v>
      </c>
      <c r="BG37" s="100">
        <v>4041.77</v>
      </c>
      <c r="BH37" s="100">
        <v>3626.09</v>
      </c>
      <c r="BI37" s="100">
        <v>3570.33</v>
      </c>
      <c r="BJ37" s="100">
        <v>3840.07</v>
      </c>
      <c r="BK37" s="100">
        <v>3407.42</v>
      </c>
      <c r="BL37" s="100">
        <v>1169.64</v>
      </c>
      <c r="BM37" s="100">
        <v>607.21</v>
      </c>
      <c r="BN37" s="100">
        <v>357.2</v>
      </c>
      <c r="BO37" s="100">
        <v>238.16</v>
      </c>
      <c r="BP37" s="100">
        <v>217.58</v>
      </c>
      <c r="BQ37" s="100">
        <v>208.92</v>
      </c>
      <c r="BR37" s="100">
        <v>194.49</v>
      </c>
      <c r="BS37" s="100">
        <v>208.16</v>
      </c>
      <c r="BT37" s="100">
        <v>264.6</v>
      </c>
      <c r="BU37" s="100">
        <v>208.38</v>
      </c>
      <c r="BV37" s="100">
        <v>283.98</v>
      </c>
      <c r="BW37" s="100">
        <v>290.69</v>
      </c>
      <c r="BX37" s="100">
        <v>275.88</v>
      </c>
      <c r="BY37" s="101">
        <f t="shared" si="0"/>
        <v>78727.66000000005</v>
      </c>
    </row>
    <row r="38" spans="1:77" ht="15">
      <c r="A38" s="99" t="s">
        <v>150</v>
      </c>
      <c r="B38" s="99" t="s">
        <v>35</v>
      </c>
      <c r="C38" s="102" t="s">
        <v>301</v>
      </c>
      <c r="D38" s="100">
        <v>583.41</v>
      </c>
      <c r="E38" s="100">
        <v>382.26</v>
      </c>
      <c r="F38" s="100">
        <v>455</v>
      </c>
      <c r="G38" s="100">
        <v>472.22</v>
      </c>
      <c r="H38" s="100">
        <v>499.98</v>
      </c>
      <c r="I38" s="100">
        <v>542.88</v>
      </c>
      <c r="J38" s="100">
        <v>502.57</v>
      </c>
      <c r="K38" s="100">
        <v>517.22</v>
      </c>
      <c r="L38" s="100">
        <v>462.25</v>
      </c>
      <c r="M38" s="100">
        <v>456.56</v>
      </c>
      <c r="N38" s="100">
        <v>473.33</v>
      </c>
      <c r="O38" s="100">
        <v>438.42</v>
      </c>
      <c r="P38" s="100">
        <v>333.49</v>
      </c>
      <c r="Q38" s="100">
        <v>244</v>
      </c>
      <c r="R38" s="100">
        <v>15.8</v>
      </c>
      <c r="S38" s="100">
        <v>24.5</v>
      </c>
      <c r="T38" s="100">
        <v>18.76</v>
      </c>
      <c r="U38" s="100">
        <v>20.92</v>
      </c>
      <c r="V38" s="100">
        <v>19.85</v>
      </c>
      <c r="W38" s="100">
        <v>17.42</v>
      </c>
      <c r="X38" s="100">
        <v>13.27</v>
      </c>
      <c r="Y38" s="100">
        <v>17.14</v>
      </c>
      <c r="Z38" s="100">
        <v>16.24</v>
      </c>
      <c r="AA38" s="100">
        <v>21.36</v>
      </c>
      <c r="AB38" s="100">
        <v>24.25</v>
      </c>
      <c r="AC38" s="100">
        <v>20.79</v>
      </c>
      <c r="AD38" s="100">
        <v>31</v>
      </c>
      <c r="AE38" s="100">
        <v>66.07</v>
      </c>
      <c r="AF38" s="100">
        <v>1.03</v>
      </c>
      <c r="AG38" s="100">
        <v>4.18</v>
      </c>
      <c r="AH38" s="100">
        <v>1.08</v>
      </c>
      <c r="AI38" s="100">
        <v>3.92</v>
      </c>
      <c r="AJ38" s="100">
        <v>5.14</v>
      </c>
      <c r="AK38" s="100">
        <v>3.19</v>
      </c>
      <c r="AL38" s="100">
        <v>9.9</v>
      </c>
      <c r="AM38" s="100">
        <v>2.96</v>
      </c>
      <c r="AN38" s="100">
        <v>5.48</v>
      </c>
      <c r="AO38" s="100">
        <v>8.77</v>
      </c>
      <c r="AP38" s="100">
        <v>4.54</v>
      </c>
      <c r="AQ38" s="100">
        <v>6.56</v>
      </c>
      <c r="AR38" s="100">
        <v>8.71</v>
      </c>
      <c r="AS38" s="100">
        <v>12.5</v>
      </c>
      <c r="AT38" s="100">
        <v>196.53</v>
      </c>
      <c r="AU38" s="100">
        <v>154.66</v>
      </c>
      <c r="AV38" s="100">
        <v>175.66</v>
      </c>
      <c r="AW38" s="100">
        <v>187.66</v>
      </c>
      <c r="AX38" s="100">
        <v>48.04</v>
      </c>
      <c r="AY38" s="100">
        <v>2164.39</v>
      </c>
      <c r="AZ38" s="100">
        <v>2200.33</v>
      </c>
      <c r="BA38" s="100">
        <v>1971.4</v>
      </c>
      <c r="BB38" s="100">
        <v>2104.02</v>
      </c>
      <c r="BC38" s="100">
        <v>2083.83</v>
      </c>
      <c r="BD38" s="100">
        <v>2018.37</v>
      </c>
      <c r="BE38" s="100">
        <v>1879.38</v>
      </c>
      <c r="BF38" s="100">
        <v>1941.11</v>
      </c>
      <c r="BG38" s="100">
        <v>1788.77</v>
      </c>
      <c r="BH38" s="100">
        <v>1987.93</v>
      </c>
      <c r="BI38" s="100">
        <v>1708.6</v>
      </c>
      <c r="BJ38" s="100">
        <v>1845.56</v>
      </c>
      <c r="BK38" s="100">
        <v>1404.3</v>
      </c>
      <c r="BL38" s="100">
        <v>38.53</v>
      </c>
      <c r="BM38" s="100">
        <v>45.73</v>
      </c>
      <c r="BN38" s="100">
        <v>27.86</v>
      </c>
      <c r="BO38" s="100">
        <v>23.53</v>
      </c>
      <c r="BP38" s="100">
        <v>16.97</v>
      </c>
      <c r="BQ38" s="100">
        <v>16.8</v>
      </c>
      <c r="BR38" s="100">
        <v>4.99</v>
      </c>
      <c r="BS38" s="100">
        <v>12.18</v>
      </c>
      <c r="BT38" s="100">
        <v>18.36</v>
      </c>
      <c r="BU38" s="100">
        <v>4.86</v>
      </c>
      <c r="BV38" s="100">
        <v>5.61</v>
      </c>
      <c r="BW38" s="100">
        <v>6.83</v>
      </c>
      <c r="BX38" s="100">
        <v>3.9</v>
      </c>
      <c r="BY38" s="101">
        <f t="shared" si="0"/>
        <v>32855.61000000001</v>
      </c>
    </row>
    <row r="39" spans="1:77" ht="15">
      <c r="A39" s="99" t="s">
        <v>151</v>
      </c>
      <c r="B39" s="99" t="s">
        <v>36</v>
      </c>
      <c r="C39" s="102" t="s">
        <v>301</v>
      </c>
      <c r="D39" s="100">
        <v>35.98</v>
      </c>
      <c r="E39" s="100">
        <v>102.43</v>
      </c>
      <c r="F39" s="100">
        <v>109.72</v>
      </c>
      <c r="G39" s="100">
        <v>118.3</v>
      </c>
      <c r="H39" s="100">
        <v>133.65</v>
      </c>
      <c r="I39" s="100">
        <v>143.9</v>
      </c>
      <c r="J39" s="100">
        <v>153.04</v>
      </c>
      <c r="K39" s="100">
        <v>179.82</v>
      </c>
      <c r="L39" s="100">
        <v>145.61</v>
      </c>
      <c r="M39" s="100">
        <v>147.05</v>
      </c>
      <c r="N39" s="100">
        <v>166.84</v>
      </c>
      <c r="O39" s="100">
        <v>116.74</v>
      </c>
      <c r="P39" s="100">
        <v>110</v>
      </c>
      <c r="Q39" s="100">
        <v>91.87</v>
      </c>
      <c r="R39" s="100">
        <v>0</v>
      </c>
      <c r="S39" s="100">
        <v>0</v>
      </c>
      <c r="T39" s="100">
        <v>1.81</v>
      </c>
      <c r="U39" s="100">
        <v>3.93</v>
      </c>
      <c r="V39" s="100">
        <v>2.93</v>
      </c>
      <c r="W39" s="100">
        <v>0</v>
      </c>
      <c r="X39" s="100">
        <v>2.06</v>
      </c>
      <c r="Y39" s="100">
        <v>0</v>
      </c>
      <c r="Z39" s="100">
        <v>0.94</v>
      </c>
      <c r="AA39" s="100">
        <v>0.91</v>
      </c>
      <c r="AB39" s="100">
        <v>0</v>
      </c>
      <c r="AC39" s="100">
        <v>0.79</v>
      </c>
      <c r="AD39" s="100">
        <v>0.8</v>
      </c>
      <c r="AE39" s="100">
        <v>3.77</v>
      </c>
      <c r="AF39" s="100">
        <v>0.07</v>
      </c>
      <c r="AG39" s="100">
        <v>0.08</v>
      </c>
      <c r="AH39" s="100">
        <v>0.14</v>
      </c>
      <c r="AI39" s="100">
        <v>0.07</v>
      </c>
      <c r="AJ39" s="100">
        <v>0</v>
      </c>
      <c r="AK39" s="100">
        <v>0</v>
      </c>
      <c r="AL39" s="100">
        <v>0</v>
      </c>
      <c r="AM39" s="100">
        <v>0</v>
      </c>
      <c r="AN39" s="100">
        <v>0.1</v>
      </c>
      <c r="AO39" s="100">
        <v>1.25</v>
      </c>
      <c r="AP39" s="100">
        <v>0.59</v>
      </c>
      <c r="AQ39" s="100">
        <v>0.9</v>
      </c>
      <c r="AR39" s="100">
        <v>0.53</v>
      </c>
      <c r="AS39" s="100">
        <v>0.19</v>
      </c>
      <c r="AT39" s="100">
        <v>44.28</v>
      </c>
      <c r="AU39" s="100">
        <v>33.64</v>
      </c>
      <c r="AV39" s="100">
        <v>38.73</v>
      </c>
      <c r="AW39" s="100">
        <v>38.03</v>
      </c>
      <c r="AX39" s="100">
        <v>7.88</v>
      </c>
      <c r="AY39" s="100">
        <v>431.12</v>
      </c>
      <c r="AZ39" s="100">
        <v>318.93</v>
      </c>
      <c r="BA39" s="100">
        <v>321.69</v>
      </c>
      <c r="BB39" s="100">
        <v>321.39</v>
      </c>
      <c r="BC39" s="100">
        <v>319.18</v>
      </c>
      <c r="BD39" s="100">
        <v>296.58</v>
      </c>
      <c r="BE39" s="100">
        <v>293.11</v>
      </c>
      <c r="BF39" s="100">
        <v>316.02</v>
      </c>
      <c r="BG39" s="100">
        <v>302.76</v>
      </c>
      <c r="BH39" s="100">
        <v>310.85</v>
      </c>
      <c r="BI39" s="100">
        <v>217.98</v>
      </c>
      <c r="BJ39" s="100">
        <v>288.23</v>
      </c>
      <c r="BK39" s="100">
        <v>196.69</v>
      </c>
      <c r="BL39" s="100">
        <v>12.61</v>
      </c>
      <c r="BM39" s="100">
        <v>10.76</v>
      </c>
      <c r="BN39" s="100">
        <v>10.45</v>
      </c>
      <c r="BO39" s="100">
        <v>12.92</v>
      </c>
      <c r="BP39" s="100">
        <v>4.75</v>
      </c>
      <c r="BQ39" s="100">
        <v>3.54</v>
      </c>
      <c r="BR39" s="100">
        <v>0.69</v>
      </c>
      <c r="BS39" s="100">
        <v>2.21</v>
      </c>
      <c r="BT39" s="100">
        <v>1.75</v>
      </c>
      <c r="BU39" s="100">
        <v>3.34</v>
      </c>
      <c r="BV39" s="100">
        <v>1.34</v>
      </c>
      <c r="BW39" s="100">
        <v>4.55</v>
      </c>
      <c r="BX39" s="100">
        <v>0.58</v>
      </c>
      <c r="BY39" s="101">
        <f t="shared" si="0"/>
        <v>5943.3899999999985</v>
      </c>
    </row>
    <row r="40" spans="1:77" ht="15">
      <c r="A40" s="99" t="s">
        <v>152</v>
      </c>
      <c r="B40" s="99" t="s">
        <v>37</v>
      </c>
      <c r="C40" s="102" t="s">
        <v>301</v>
      </c>
      <c r="D40" s="100">
        <v>16.45</v>
      </c>
      <c r="E40" s="100">
        <v>18.52</v>
      </c>
      <c r="F40" s="100">
        <v>22.67</v>
      </c>
      <c r="G40" s="100">
        <v>12.97</v>
      </c>
      <c r="H40" s="100">
        <v>20.8</v>
      </c>
      <c r="I40" s="100">
        <v>8.51</v>
      </c>
      <c r="J40" s="100">
        <v>14.02</v>
      </c>
      <c r="K40" s="100">
        <v>12.31</v>
      </c>
      <c r="L40" s="100">
        <v>20.67</v>
      </c>
      <c r="M40" s="100">
        <v>25.03</v>
      </c>
      <c r="N40" s="100">
        <v>40.33</v>
      </c>
      <c r="O40" s="100">
        <v>35.08</v>
      </c>
      <c r="P40" s="100">
        <v>13.79</v>
      </c>
      <c r="Q40" s="100">
        <v>16.29</v>
      </c>
      <c r="R40" s="100">
        <v>2.58</v>
      </c>
      <c r="S40" s="100">
        <v>2.05</v>
      </c>
      <c r="T40" s="100">
        <v>0</v>
      </c>
      <c r="U40" s="100">
        <v>3.32</v>
      </c>
      <c r="V40" s="100">
        <v>0</v>
      </c>
      <c r="W40" s="100">
        <v>0.95</v>
      </c>
      <c r="X40" s="100">
        <v>1.37</v>
      </c>
      <c r="Y40" s="100">
        <v>5.08</v>
      </c>
      <c r="Z40" s="100">
        <v>7.37</v>
      </c>
      <c r="AA40" s="100">
        <v>5.38</v>
      </c>
      <c r="AB40" s="100">
        <v>6.72</v>
      </c>
      <c r="AC40" s="100">
        <v>4.02</v>
      </c>
      <c r="AD40" s="100">
        <v>3.34</v>
      </c>
      <c r="AE40" s="100">
        <v>0</v>
      </c>
      <c r="AF40" s="100">
        <v>0</v>
      </c>
      <c r="AG40" s="100">
        <v>1.98</v>
      </c>
      <c r="AH40" s="100">
        <v>0.44</v>
      </c>
      <c r="AI40" s="100">
        <v>0</v>
      </c>
      <c r="AJ40" s="100">
        <v>0</v>
      </c>
      <c r="AK40" s="100">
        <v>0.92</v>
      </c>
      <c r="AL40" s="100">
        <v>0</v>
      </c>
      <c r="AM40" s="100">
        <v>0.34</v>
      </c>
      <c r="AN40" s="100">
        <v>0.24</v>
      </c>
      <c r="AO40" s="100">
        <v>0</v>
      </c>
      <c r="AP40" s="100">
        <v>0</v>
      </c>
      <c r="AQ40" s="100">
        <v>0.63</v>
      </c>
      <c r="AR40" s="100">
        <v>0</v>
      </c>
      <c r="AS40" s="100">
        <v>0</v>
      </c>
      <c r="AT40" s="100">
        <v>23.35</v>
      </c>
      <c r="AU40" s="100">
        <v>14.65</v>
      </c>
      <c r="AV40" s="100">
        <v>11.36</v>
      </c>
      <c r="AW40" s="100">
        <v>18.34</v>
      </c>
      <c r="AX40" s="100">
        <v>0</v>
      </c>
      <c r="AY40" s="100">
        <v>108.95</v>
      </c>
      <c r="AZ40" s="100">
        <v>96.22</v>
      </c>
      <c r="BA40" s="100">
        <v>102.8</v>
      </c>
      <c r="BB40" s="100">
        <v>90.24</v>
      </c>
      <c r="BC40" s="100">
        <v>88.85</v>
      </c>
      <c r="BD40" s="100">
        <v>88.18</v>
      </c>
      <c r="BE40" s="100">
        <v>86.36</v>
      </c>
      <c r="BF40" s="100">
        <v>76.56</v>
      </c>
      <c r="BG40" s="100">
        <v>65.59</v>
      </c>
      <c r="BH40" s="100">
        <v>80.61</v>
      </c>
      <c r="BI40" s="100">
        <v>48.96</v>
      </c>
      <c r="BJ40" s="100">
        <v>64.26</v>
      </c>
      <c r="BK40" s="100">
        <v>47.28</v>
      </c>
      <c r="BL40" s="100">
        <v>0.2</v>
      </c>
      <c r="BM40" s="100">
        <v>0</v>
      </c>
      <c r="BN40" s="100">
        <v>0</v>
      </c>
      <c r="BO40" s="100">
        <v>0.18</v>
      </c>
      <c r="BP40" s="100">
        <v>0</v>
      </c>
      <c r="BQ40" s="100">
        <v>0.19</v>
      </c>
      <c r="BR40" s="100">
        <v>0</v>
      </c>
      <c r="BS40" s="100">
        <v>0</v>
      </c>
      <c r="BT40" s="100">
        <v>0</v>
      </c>
      <c r="BU40" s="100">
        <v>0.16</v>
      </c>
      <c r="BV40" s="100">
        <v>0.11</v>
      </c>
      <c r="BW40" s="100">
        <v>0</v>
      </c>
      <c r="BX40" s="100">
        <v>0</v>
      </c>
      <c r="BY40" s="101">
        <f t="shared" si="0"/>
        <v>1437.5699999999997</v>
      </c>
    </row>
    <row r="41" spans="1:77" ht="15">
      <c r="A41" s="99" t="s">
        <v>153</v>
      </c>
      <c r="B41" s="99" t="s">
        <v>38</v>
      </c>
      <c r="C41" s="102" t="s">
        <v>301</v>
      </c>
      <c r="D41" s="100">
        <v>78.43</v>
      </c>
      <c r="E41" s="100">
        <v>42.87</v>
      </c>
      <c r="F41" s="100">
        <v>40.98</v>
      </c>
      <c r="G41" s="100">
        <v>52.1</v>
      </c>
      <c r="H41" s="100">
        <v>43.34</v>
      </c>
      <c r="I41" s="100">
        <v>43.98</v>
      </c>
      <c r="J41" s="100">
        <v>44.03</v>
      </c>
      <c r="K41" s="100">
        <v>37.67</v>
      </c>
      <c r="L41" s="100">
        <v>41.44</v>
      </c>
      <c r="M41" s="100">
        <v>66.45</v>
      </c>
      <c r="N41" s="100">
        <v>70.5</v>
      </c>
      <c r="O41" s="100">
        <v>56.86</v>
      </c>
      <c r="P41" s="100">
        <v>52.99</v>
      </c>
      <c r="Q41" s="100">
        <v>29.64</v>
      </c>
      <c r="R41" s="100">
        <v>1.03</v>
      </c>
      <c r="S41" s="100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24.28</v>
      </c>
      <c r="AU41" s="100">
        <v>24.52</v>
      </c>
      <c r="AV41" s="100">
        <v>21.24</v>
      </c>
      <c r="AW41" s="100">
        <v>32.37</v>
      </c>
      <c r="AX41" s="100">
        <v>7.14</v>
      </c>
      <c r="AY41" s="100">
        <v>162.11</v>
      </c>
      <c r="AZ41" s="100">
        <v>169.54</v>
      </c>
      <c r="BA41" s="100">
        <v>161.22</v>
      </c>
      <c r="BB41" s="100">
        <v>133.4</v>
      </c>
      <c r="BC41" s="100">
        <v>155.24</v>
      </c>
      <c r="BD41" s="100">
        <v>130.68</v>
      </c>
      <c r="BE41" s="100">
        <v>159.41</v>
      </c>
      <c r="BF41" s="100">
        <v>162.15</v>
      </c>
      <c r="BG41" s="100">
        <v>134.68</v>
      </c>
      <c r="BH41" s="100">
        <v>158.88</v>
      </c>
      <c r="BI41" s="100">
        <v>99.44</v>
      </c>
      <c r="BJ41" s="100">
        <v>130.81</v>
      </c>
      <c r="BK41" s="100">
        <v>107.15</v>
      </c>
      <c r="BL41" s="100">
        <v>1.07</v>
      </c>
      <c r="BM41" s="100">
        <v>0.9</v>
      </c>
      <c r="BN41" s="100">
        <v>0</v>
      </c>
      <c r="BO41" s="100">
        <v>0</v>
      </c>
      <c r="BP41" s="100">
        <v>0</v>
      </c>
      <c r="BQ41" s="100">
        <v>0</v>
      </c>
      <c r="BR41" s="100">
        <v>0</v>
      </c>
      <c r="BS41" s="100">
        <v>1.02</v>
      </c>
      <c r="BT41" s="100">
        <v>0</v>
      </c>
      <c r="BU41" s="100">
        <v>0</v>
      </c>
      <c r="BV41" s="100">
        <v>0</v>
      </c>
      <c r="BW41" s="100">
        <v>0</v>
      </c>
      <c r="BX41" s="100">
        <v>0</v>
      </c>
      <c r="BY41" s="101">
        <f t="shared" si="0"/>
        <v>2679.560000000001</v>
      </c>
    </row>
    <row r="42" spans="1:77" ht="15">
      <c r="A42" s="99" t="s">
        <v>154</v>
      </c>
      <c r="B42" s="99" t="s">
        <v>39</v>
      </c>
      <c r="C42" s="102" t="s">
        <v>301</v>
      </c>
      <c r="D42" s="100">
        <v>340.86</v>
      </c>
      <c r="E42" s="100">
        <v>378.2</v>
      </c>
      <c r="F42" s="100">
        <v>541.49</v>
      </c>
      <c r="G42" s="100">
        <v>696.85</v>
      </c>
      <c r="H42" s="100">
        <v>845.51</v>
      </c>
      <c r="I42" s="100">
        <v>851.47</v>
      </c>
      <c r="J42" s="100">
        <v>856.51</v>
      </c>
      <c r="K42" s="100">
        <v>719.05</v>
      </c>
      <c r="L42" s="100">
        <v>765.84</v>
      </c>
      <c r="M42" s="100">
        <v>683.74</v>
      </c>
      <c r="N42" s="100">
        <v>858.99</v>
      </c>
      <c r="O42" s="100">
        <v>672.01</v>
      </c>
      <c r="P42" s="100">
        <v>587.68</v>
      </c>
      <c r="Q42" s="100">
        <v>545.34</v>
      </c>
      <c r="R42" s="100">
        <v>79.05</v>
      </c>
      <c r="S42" s="100">
        <v>47.44</v>
      </c>
      <c r="T42" s="100">
        <v>40.77</v>
      </c>
      <c r="U42" s="100">
        <v>30.34</v>
      </c>
      <c r="V42" s="100">
        <v>39.54</v>
      </c>
      <c r="W42" s="100">
        <v>23.33</v>
      </c>
      <c r="X42" s="100">
        <v>26.66</v>
      </c>
      <c r="Y42" s="100">
        <v>24.58</v>
      </c>
      <c r="Z42" s="100">
        <v>16.33</v>
      </c>
      <c r="AA42" s="100">
        <v>17.58</v>
      </c>
      <c r="AB42" s="100">
        <v>14.15</v>
      </c>
      <c r="AC42" s="100">
        <v>10.31</v>
      </c>
      <c r="AD42" s="100">
        <v>4.85</v>
      </c>
      <c r="AE42" s="100">
        <v>21.32</v>
      </c>
      <c r="AF42" s="100">
        <v>3.7</v>
      </c>
      <c r="AG42" s="100">
        <v>3.06</v>
      </c>
      <c r="AH42" s="100">
        <v>2.01</v>
      </c>
      <c r="AI42" s="100">
        <v>0.38</v>
      </c>
      <c r="AJ42" s="100">
        <v>4.27</v>
      </c>
      <c r="AK42" s="100">
        <v>1.38</v>
      </c>
      <c r="AL42" s="100">
        <v>4.49</v>
      </c>
      <c r="AM42" s="100">
        <v>3.61</v>
      </c>
      <c r="AN42" s="100">
        <v>1.38</v>
      </c>
      <c r="AO42" s="100">
        <v>0.8</v>
      </c>
      <c r="AP42" s="100">
        <v>4</v>
      </c>
      <c r="AQ42" s="100">
        <v>3.59</v>
      </c>
      <c r="AR42" s="100">
        <v>5.62</v>
      </c>
      <c r="AS42" s="100">
        <v>11.23</v>
      </c>
      <c r="AT42" s="100">
        <v>329.94</v>
      </c>
      <c r="AU42" s="100">
        <v>227.05</v>
      </c>
      <c r="AV42" s="100">
        <v>228.85</v>
      </c>
      <c r="AW42" s="100">
        <v>301.02</v>
      </c>
      <c r="AX42" s="100">
        <v>94.18</v>
      </c>
      <c r="AY42" s="100">
        <v>2396.46</v>
      </c>
      <c r="AZ42" s="100">
        <v>2231.37</v>
      </c>
      <c r="BA42" s="100">
        <v>2266.11</v>
      </c>
      <c r="BB42" s="100">
        <v>2376.81</v>
      </c>
      <c r="BC42" s="100">
        <v>2389.2</v>
      </c>
      <c r="BD42" s="100">
        <v>2217.3</v>
      </c>
      <c r="BE42" s="100">
        <v>2251.24</v>
      </c>
      <c r="BF42" s="100">
        <v>2319.36</v>
      </c>
      <c r="BG42" s="100">
        <v>2355.94</v>
      </c>
      <c r="BH42" s="100">
        <v>2415.13</v>
      </c>
      <c r="BI42" s="100">
        <v>1864.53</v>
      </c>
      <c r="BJ42" s="100">
        <v>1772.51</v>
      </c>
      <c r="BK42" s="100">
        <v>1577.13</v>
      </c>
      <c r="BL42" s="100">
        <v>648.15</v>
      </c>
      <c r="BM42" s="100">
        <v>527.53</v>
      </c>
      <c r="BN42" s="100">
        <v>423.49</v>
      </c>
      <c r="BO42" s="100">
        <v>300.44</v>
      </c>
      <c r="BP42" s="100">
        <v>167.58</v>
      </c>
      <c r="BQ42" s="100">
        <v>92.72</v>
      </c>
      <c r="BR42" s="100">
        <v>77.52</v>
      </c>
      <c r="BS42" s="100">
        <v>87</v>
      </c>
      <c r="BT42" s="100">
        <v>68.81</v>
      </c>
      <c r="BU42" s="100">
        <v>116.2</v>
      </c>
      <c r="BV42" s="100">
        <v>78.79</v>
      </c>
      <c r="BW42" s="100">
        <v>66.54</v>
      </c>
      <c r="BX42" s="100">
        <v>36.75</v>
      </c>
      <c r="BY42" s="101">
        <f t="shared" si="0"/>
        <v>42094.96</v>
      </c>
    </row>
    <row r="43" spans="1:77" ht="15">
      <c r="A43" s="99" t="s">
        <v>155</v>
      </c>
      <c r="B43" s="99" t="s">
        <v>40</v>
      </c>
      <c r="C43" s="102" t="s">
        <v>301</v>
      </c>
      <c r="D43" s="100">
        <v>106.02</v>
      </c>
      <c r="E43" s="100">
        <v>355.73</v>
      </c>
      <c r="F43" s="100">
        <v>522.13</v>
      </c>
      <c r="G43" s="100">
        <v>590.64</v>
      </c>
      <c r="H43" s="100">
        <v>707.27</v>
      </c>
      <c r="I43" s="100">
        <v>700.54</v>
      </c>
      <c r="J43" s="100">
        <v>707.45</v>
      </c>
      <c r="K43" s="100">
        <v>668.4</v>
      </c>
      <c r="L43" s="100">
        <v>666.44</v>
      </c>
      <c r="M43" s="100">
        <v>632.33</v>
      </c>
      <c r="N43" s="100">
        <v>599.1</v>
      </c>
      <c r="O43" s="100">
        <v>618.5</v>
      </c>
      <c r="P43" s="100">
        <v>603.26</v>
      </c>
      <c r="Q43" s="100">
        <v>556.67</v>
      </c>
      <c r="R43" s="100">
        <v>161.79</v>
      </c>
      <c r="S43" s="100">
        <v>1.94</v>
      </c>
      <c r="T43" s="100">
        <v>5.67</v>
      </c>
      <c r="U43" s="100">
        <v>7.34</v>
      </c>
      <c r="V43" s="100">
        <v>0.48</v>
      </c>
      <c r="W43" s="100">
        <v>0.41</v>
      </c>
      <c r="X43" s="100">
        <v>0.66</v>
      </c>
      <c r="Y43" s="100">
        <v>0.49</v>
      </c>
      <c r="Z43" s="100">
        <v>0.62</v>
      </c>
      <c r="AA43" s="100">
        <v>26.23</v>
      </c>
      <c r="AB43" s="100">
        <v>16.36</v>
      </c>
      <c r="AC43" s="100">
        <v>26.83</v>
      </c>
      <c r="AD43" s="100">
        <v>14.67</v>
      </c>
      <c r="AE43" s="100">
        <v>18.99</v>
      </c>
      <c r="AF43" s="100">
        <v>4</v>
      </c>
      <c r="AG43" s="100">
        <v>1.72</v>
      </c>
      <c r="AH43" s="100">
        <v>0.33</v>
      </c>
      <c r="AI43" s="100">
        <v>1.62</v>
      </c>
      <c r="AJ43" s="100">
        <v>1.23</v>
      </c>
      <c r="AK43" s="100">
        <v>0</v>
      </c>
      <c r="AL43" s="100">
        <v>0.48</v>
      </c>
      <c r="AM43" s="100">
        <v>1.37</v>
      </c>
      <c r="AN43" s="100">
        <v>0.21</v>
      </c>
      <c r="AO43" s="100">
        <v>3.31</v>
      </c>
      <c r="AP43" s="100">
        <v>2.07</v>
      </c>
      <c r="AQ43" s="100">
        <v>0.31</v>
      </c>
      <c r="AR43" s="100">
        <v>2.28</v>
      </c>
      <c r="AS43" s="100">
        <v>2.15</v>
      </c>
      <c r="AT43" s="100">
        <v>418.03</v>
      </c>
      <c r="AU43" s="100">
        <v>262.86</v>
      </c>
      <c r="AV43" s="100">
        <v>275.43</v>
      </c>
      <c r="AW43" s="100">
        <v>683.02</v>
      </c>
      <c r="AX43" s="100">
        <v>27.56</v>
      </c>
      <c r="AY43" s="100">
        <v>2472.4</v>
      </c>
      <c r="AZ43" s="100">
        <v>2457.69</v>
      </c>
      <c r="BA43" s="100">
        <v>2502.58</v>
      </c>
      <c r="BB43" s="100">
        <v>2694.3</v>
      </c>
      <c r="BC43" s="100">
        <v>2491.87</v>
      </c>
      <c r="BD43" s="100">
        <v>2621.4</v>
      </c>
      <c r="BE43" s="100">
        <v>2480.1</v>
      </c>
      <c r="BF43" s="100">
        <v>2513.04</v>
      </c>
      <c r="BG43" s="100">
        <v>2518.34</v>
      </c>
      <c r="BH43" s="100">
        <v>2289.29</v>
      </c>
      <c r="BI43" s="100">
        <v>2178.92</v>
      </c>
      <c r="BJ43" s="100">
        <v>2137.48</v>
      </c>
      <c r="BK43" s="100">
        <v>1555.13</v>
      </c>
      <c r="BL43" s="100">
        <v>207.54</v>
      </c>
      <c r="BM43" s="100">
        <v>159.34</v>
      </c>
      <c r="BN43" s="100">
        <v>149.52</v>
      </c>
      <c r="BO43" s="100">
        <v>150.45</v>
      </c>
      <c r="BP43" s="100">
        <v>144.38</v>
      </c>
      <c r="BQ43" s="100">
        <v>91.5</v>
      </c>
      <c r="BR43" s="100">
        <v>51.24</v>
      </c>
      <c r="BS43" s="100">
        <v>53.71</v>
      </c>
      <c r="BT43" s="100">
        <v>49.5</v>
      </c>
      <c r="BU43" s="100">
        <v>28.95</v>
      </c>
      <c r="BV43" s="100">
        <v>38.23</v>
      </c>
      <c r="BW43" s="100">
        <v>41.73</v>
      </c>
      <c r="BX43" s="100">
        <v>24.12</v>
      </c>
      <c r="BY43" s="101">
        <f t="shared" si="0"/>
        <v>42107.68999999999</v>
      </c>
    </row>
    <row r="44" spans="1:77" ht="15">
      <c r="A44" s="99" t="s">
        <v>156</v>
      </c>
      <c r="B44" s="99" t="s">
        <v>41</v>
      </c>
      <c r="C44" s="102" t="s">
        <v>301</v>
      </c>
      <c r="D44" s="100">
        <v>85.42</v>
      </c>
      <c r="E44" s="100">
        <v>144.54</v>
      </c>
      <c r="F44" s="100">
        <v>190.78</v>
      </c>
      <c r="G44" s="100">
        <v>274</v>
      </c>
      <c r="H44" s="100">
        <v>295.48</v>
      </c>
      <c r="I44" s="100">
        <v>286.83</v>
      </c>
      <c r="J44" s="100">
        <v>316.43</v>
      </c>
      <c r="K44" s="100">
        <v>306.99</v>
      </c>
      <c r="L44" s="100">
        <v>291.64</v>
      </c>
      <c r="M44" s="100">
        <v>319.96</v>
      </c>
      <c r="N44" s="100">
        <v>201.34</v>
      </c>
      <c r="O44" s="100">
        <v>173.68</v>
      </c>
      <c r="P44" s="100">
        <v>166.24</v>
      </c>
      <c r="Q44" s="100">
        <v>179.18</v>
      </c>
      <c r="R44" s="100">
        <v>4.22</v>
      </c>
      <c r="S44" s="100">
        <v>4.08</v>
      </c>
      <c r="T44" s="100">
        <v>3.79</v>
      </c>
      <c r="U44" s="100">
        <v>8.5</v>
      </c>
      <c r="V44" s="100">
        <v>5.61</v>
      </c>
      <c r="W44" s="100">
        <v>7.15</v>
      </c>
      <c r="X44" s="100">
        <v>4.11</v>
      </c>
      <c r="Y44" s="100">
        <v>12.48</v>
      </c>
      <c r="Z44" s="100">
        <v>14.46</v>
      </c>
      <c r="AA44" s="100">
        <v>13.06</v>
      </c>
      <c r="AB44" s="100">
        <v>18.97</v>
      </c>
      <c r="AC44" s="100">
        <v>20.41</v>
      </c>
      <c r="AD44" s="100">
        <v>10.78</v>
      </c>
      <c r="AE44" s="100">
        <v>12.76</v>
      </c>
      <c r="AF44" s="100">
        <v>8.79</v>
      </c>
      <c r="AG44" s="100">
        <v>2.1</v>
      </c>
      <c r="AH44" s="100">
        <v>2.93</v>
      </c>
      <c r="AI44" s="100">
        <v>8.77</v>
      </c>
      <c r="AJ44" s="100">
        <v>4.8</v>
      </c>
      <c r="AK44" s="100">
        <v>7.64</v>
      </c>
      <c r="AL44" s="100">
        <v>7.42</v>
      </c>
      <c r="AM44" s="100">
        <v>8.38</v>
      </c>
      <c r="AN44" s="100">
        <v>7.71</v>
      </c>
      <c r="AO44" s="100">
        <v>7.32</v>
      </c>
      <c r="AP44" s="100">
        <v>13.27</v>
      </c>
      <c r="AQ44" s="100">
        <v>8.09</v>
      </c>
      <c r="AR44" s="100">
        <v>7.06</v>
      </c>
      <c r="AS44" s="100">
        <v>14.56</v>
      </c>
      <c r="AT44" s="100">
        <v>220.86</v>
      </c>
      <c r="AU44" s="100">
        <v>185.34</v>
      </c>
      <c r="AV44" s="100">
        <v>148.78</v>
      </c>
      <c r="AW44" s="100">
        <v>128.76</v>
      </c>
      <c r="AX44" s="100">
        <v>20.15</v>
      </c>
      <c r="AY44" s="100">
        <v>840.99</v>
      </c>
      <c r="AZ44" s="100">
        <v>851.46</v>
      </c>
      <c r="BA44" s="100">
        <v>838.07</v>
      </c>
      <c r="BB44" s="100">
        <v>829.8</v>
      </c>
      <c r="BC44" s="100">
        <v>911.44</v>
      </c>
      <c r="BD44" s="100">
        <v>936</v>
      </c>
      <c r="BE44" s="100">
        <v>964.79</v>
      </c>
      <c r="BF44" s="100">
        <v>1040.51</v>
      </c>
      <c r="BG44" s="100">
        <v>988.82</v>
      </c>
      <c r="BH44" s="100">
        <v>1050.43</v>
      </c>
      <c r="BI44" s="100">
        <v>993.78</v>
      </c>
      <c r="BJ44" s="100">
        <v>1012.24</v>
      </c>
      <c r="BK44" s="100">
        <v>959.44</v>
      </c>
      <c r="BL44" s="100">
        <v>274.59</v>
      </c>
      <c r="BM44" s="100">
        <v>215.75</v>
      </c>
      <c r="BN44" s="100">
        <v>175.87</v>
      </c>
      <c r="BO44" s="100">
        <v>119.84</v>
      </c>
      <c r="BP44" s="100">
        <v>118.29</v>
      </c>
      <c r="BQ44" s="100">
        <v>54.15</v>
      </c>
      <c r="BR44" s="100">
        <v>25.65</v>
      </c>
      <c r="BS44" s="100">
        <v>28.84</v>
      </c>
      <c r="BT44" s="100">
        <v>30.77</v>
      </c>
      <c r="BU44" s="100">
        <v>36.79</v>
      </c>
      <c r="BV44" s="100">
        <v>42.43</v>
      </c>
      <c r="BW44" s="100">
        <v>23.04</v>
      </c>
      <c r="BX44" s="100">
        <v>18.19</v>
      </c>
      <c r="BY44" s="101">
        <f t="shared" si="0"/>
        <v>17567.590000000004</v>
      </c>
    </row>
    <row r="45" spans="1:77" ht="15">
      <c r="A45" s="99" t="s">
        <v>157</v>
      </c>
      <c r="B45" s="99" t="s">
        <v>42</v>
      </c>
      <c r="C45" s="102" t="s">
        <v>301</v>
      </c>
      <c r="D45" s="100">
        <v>59.97</v>
      </c>
      <c r="E45" s="100">
        <v>79.01</v>
      </c>
      <c r="F45" s="100">
        <v>93.23</v>
      </c>
      <c r="G45" s="100">
        <v>109.58</v>
      </c>
      <c r="H45" s="100">
        <v>129.76</v>
      </c>
      <c r="I45" s="100">
        <v>146.31</v>
      </c>
      <c r="J45" s="100">
        <v>141.44</v>
      </c>
      <c r="K45" s="100">
        <v>160.3</v>
      </c>
      <c r="L45" s="100">
        <v>155.7</v>
      </c>
      <c r="M45" s="100">
        <v>191.94</v>
      </c>
      <c r="N45" s="100">
        <v>163.46</v>
      </c>
      <c r="O45" s="100">
        <v>170.58</v>
      </c>
      <c r="P45" s="100">
        <v>120.06</v>
      </c>
      <c r="Q45" s="100">
        <v>101.09</v>
      </c>
      <c r="R45" s="100">
        <v>0</v>
      </c>
      <c r="S45" s="100">
        <v>0</v>
      </c>
      <c r="T45" s="100">
        <v>7.14</v>
      </c>
      <c r="U45" s="100">
        <v>4.19</v>
      </c>
      <c r="V45" s="100">
        <v>6.35</v>
      </c>
      <c r="W45" s="100">
        <v>2.23</v>
      </c>
      <c r="X45" s="100">
        <v>6.77</v>
      </c>
      <c r="Y45" s="100">
        <v>2.04</v>
      </c>
      <c r="Z45" s="100">
        <v>6.16</v>
      </c>
      <c r="AA45" s="100">
        <v>5.12</v>
      </c>
      <c r="AB45" s="100">
        <v>0.93</v>
      </c>
      <c r="AC45" s="100">
        <v>5.24</v>
      </c>
      <c r="AD45" s="100">
        <v>2.08</v>
      </c>
      <c r="AE45" s="100">
        <v>2.26</v>
      </c>
      <c r="AF45" s="100">
        <v>0</v>
      </c>
      <c r="AG45" s="100">
        <v>1.08</v>
      </c>
      <c r="AH45" s="100">
        <v>0</v>
      </c>
      <c r="AI45" s="100">
        <v>0</v>
      </c>
      <c r="AJ45" s="100">
        <v>0</v>
      </c>
      <c r="AK45" s="100">
        <v>0</v>
      </c>
      <c r="AL45" s="100">
        <v>0.91</v>
      </c>
      <c r="AM45" s="100">
        <v>0</v>
      </c>
      <c r="AN45" s="100">
        <v>0</v>
      </c>
      <c r="AO45" s="100">
        <v>3.15</v>
      </c>
      <c r="AP45" s="100">
        <v>0.88</v>
      </c>
      <c r="AQ45" s="100">
        <v>0</v>
      </c>
      <c r="AR45" s="100">
        <v>0</v>
      </c>
      <c r="AS45" s="100">
        <v>3.2</v>
      </c>
      <c r="AT45" s="100">
        <v>74.7</v>
      </c>
      <c r="AU45" s="100">
        <v>37.81</v>
      </c>
      <c r="AV45" s="100">
        <v>56.79</v>
      </c>
      <c r="AW45" s="100">
        <v>46.6</v>
      </c>
      <c r="AX45" s="100">
        <v>1.07</v>
      </c>
      <c r="AY45" s="100">
        <v>490.98</v>
      </c>
      <c r="AZ45" s="100">
        <v>445.82</v>
      </c>
      <c r="BA45" s="100">
        <v>447.6</v>
      </c>
      <c r="BB45" s="100">
        <v>403.07</v>
      </c>
      <c r="BC45" s="100">
        <v>432.52</v>
      </c>
      <c r="BD45" s="100">
        <v>374.51</v>
      </c>
      <c r="BE45" s="100">
        <v>418.36</v>
      </c>
      <c r="BF45" s="100">
        <v>383.24</v>
      </c>
      <c r="BG45" s="100">
        <v>438.6</v>
      </c>
      <c r="BH45" s="100">
        <v>447.42</v>
      </c>
      <c r="BI45" s="100">
        <v>460.42</v>
      </c>
      <c r="BJ45" s="100">
        <v>390.53</v>
      </c>
      <c r="BK45" s="100">
        <v>371.85</v>
      </c>
      <c r="BL45" s="100">
        <v>49.86</v>
      </c>
      <c r="BM45" s="100">
        <v>38.39</v>
      </c>
      <c r="BN45" s="100">
        <v>37.75</v>
      </c>
      <c r="BO45" s="100">
        <v>27.44</v>
      </c>
      <c r="BP45" s="100">
        <v>22.38</v>
      </c>
      <c r="BQ45" s="100">
        <v>26.8</v>
      </c>
      <c r="BR45" s="100">
        <v>23.76</v>
      </c>
      <c r="BS45" s="100">
        <v>28.82</v>
      </c>
      <c r="BT45" s="100">
        <v>29.98</v>
      </c>
      <c r="BU45" s="100">
        <v>35.07</v>
      </c>
      <c r="BV45" s="100">
        <v>24.48</v>
      </c>
      <c r="BW45" s="100">
        <v>25.5</v>
      </c>
      <c r="BX45" s="100">
        <v>23.85</v>
      </c>
      <c r="BY45" s="101">
        <f t="shared" si="0"/>
        <v>7998.13</v>
      </c>
    </row>
    <row r="46" spans="1:77" ht="15">
      <c r="A46" s="99" t="s">
        <v>158</v>
      </c>
      <c r="B46" s="99" t="s">
        <v>43</v>
      </c>
      <c r="C46" s="102" t="s">
        <v>301</v>
      </c>
      <c r="D46" s="100">
        <v>94.78</v>
      </c>
      <c r="E46" s="100">
        <v>115.1</v>
      </c>
      <c r="F46" s="100">
        <v>144.44</v>
      </c>
      <c r="G46" s="100">
        <v>144.17</v>
      </c>
      <c r="H46" s="100">
        <v>142.67</v>
      </c>
      <c r="I46" s="100">
        <v>146.74</v>
      </c>
      <c r="J46" s="100">
        <v>165.15</v>
      </c>
      <c r="K46" s="100">
        <v>136.34</v>
      </c>
      <c r="L46" s="100">
        <v>146.62</v>
      </c>
      <c r="M46" s="100">
        <v>145</v>
      </c>
      <c r="N46" s="100">
        <v>144.96</v>
      </c>
      <c r="O46" s="100">
        <v>126.32</v>
      </c>
      <c r="P46" s="100">
        <v>122.21</v>
      </c>
      <c r="Q46" s="100">
        <v>135.25</v>
      </c>
      <c r="R46" s="100">
        <v>2.97</v>
      </c>
      <c r="S46" s="100">
        <v>2.07</v>
      </c>
      <c r="T46" s="100">
        <v>4.04</v>
      </c>
      <c r="U46" s="100">
        <v>3.87</v>
      </c>
      <c r="V46" s="100">
        <v>4.18</v>
      </c>
      <c r="W46" s="100">
        <v>2.99</v>
      </c>
      <c r="X46" s="100">
        <v>0.98</v>
      </c>
      <c r="Y46" s="100">
        <v>2.02</v>
      </c>
      <c r="Z46" s="100">
        <v>1.06</v>
      </c>
      <c r="AA46" s="100">
        <v>3.03</v>
      </c>
      <c r="AB46" s="100">
        <v>4.23</v>
      </c>
      <c r="AC46" s="100">
        <v>1.79</v>
      </c>
      <c r="AD46" s="100">
        <v>2.98</v>
      </c>
      <c r="AE46" s="100">
        <v>7.27</v>
      </c>
      <c r="AF46" s="100">
        <v>0</v>
      </c>
      <c r="AG46" s="100">
        <v>0.89</v>
      </c>
      <c r="AH46" s="100">
        <v>0.87</v>
      </c>
      <c r="AI46" s="100">
        <v>1.75</v>
      </c>
      <c r="AJ46" s="100">
        <v>0.91</v>
      </c>
      <c r="AK46" s="100">
        <v>0</v>
      </c>
      <c r="AL46" s="100">
        <v>2.54</v>
      </c>
      <c r="AM46" s="100">
        <v>2.62</v>
      </c>
      <c r="AN46" s="100">
        <v>1.83</v>
      </c>
      <c r="AO46" s="100">
        <v>0.88</v>
      </c>
      <c r="AP46" s="100">
        <v>0.92</v>
      </c>
      <c r="AQ46" s="100">
        <v>0.78</v>
      </c>
      <c r="AR46" s="100">
        <v>0.86</v>
      </c>
      <c r="AS46" s="100">
        <v>0.1</v>
      </c>
      <c r="AT46" s="100">
        <v>84.02</v>
      </c>
      <c r="AU46" s="100">
        <v>57.93</v>
      </c>
      <c r="AV46" s="100">
        <v>57.24</v>
      </c>
      <c r="AW46" s="100">
        <v>211.76</v>
      </c>
      <c r="AX46" s="100">
        <v>2.91</v>
      </c>
      <c r="AY46" s="100">
        <v>685.57</v>
      </c>
      <c r="AZ46" s="100">
        <v>651.85</v>
      </c>
      <c r="BA46" s="100">
        <v>645.34</v>
      </c>
      <c r="BB46" s="100">
        <v>702.77</v>
      </c>
      <c r="BC46" s="100">
        <v>673.22</v>
      </c>
      <c r="BD46" s="100">
        <v>658.73</v>
      </c>
      <c r="BE46" s="100">
        <v>763.6</v>
      </c>
      <c r="BF46" s="100">
        <v>753.51</v>
      </c>
      <c r="BG46" s="100">
        <v>711.06</v>
      </c>
      <c r="BH46" s="100">
        <v>680.08</v>
      </c>
      <c r="BI46" s="100">
        <v>619.4</v>
      </c>
      <c r="BJ46" s="100">
        <v>587.86</v>
      </c>
      <c r="BK46" s="100">
        <v>401.41</v>
      </c>
      <c r="BL46" s="100">
        <v>9.16</v>
      </c>
      <c r="BM46" s="100">
        <v>9.77</v>
      </c>
      <c r="BN46" s="100">
        <v>4.99</v>
      </c>
      <c r="BO46" s="100">
        <v>2.76</v>
      </c>
      <c r="BP46" s="100">
        <v>9.14</v>
      </c>
      <c r="BQ46" s="100">
        <v>4</v>
      </c>
      <c r="BR46" s="100">
        <v>2.36</v>
      </c>
      <c r="BS46" s="100">
        <v>1.83</v>
      </c>
      <c r="BT46" s="100">
        <v>3.5</v>
      </c>
      <c r="BU46" s="100">
        <v>3.03</v>
      </c>
      <c r="BV46" s="100">
        <v>0.78</v>
      </c>
      <c r="BW46" s="100">
        <v>0.68</v>
      </c>
      <c r="BX46" s="100">
        <v>2.76</v>
      </c>
      <c r="BY46" s="101">
        <f t="shared" si="0"/>
        <v>10971.200000000003</v>
      </c>
    </row>
    <row r="47" spans="1:77" ht="15">
      <c r="A47" s="99" t="s">
        <v>159</v>
      </c>
      <c r="B47" s="99" t="s">
        <v>44</v>
      </c>
      <c r="C47" s="102" t="s">
        <v>301</v>
      </c>
      <c r="D47" s="100">
        <v>167.99</v>
      </c>
      <c r="E47" s="100">
        <v>246.97</v>
      </c>
      <c r="F47" s="100">
        <v>313.05</v>
      </c>
      <c r="G47" s="100">
        <v>394.19</v>
      </c>
      <c r="H47" s="100">
        <v>481.64</v>
      </c>
      <c r="I47" s="100">
        <v>465.78</v>
      </c>
      <c r="J47" s="100">
        <v>410.93</v>
      </c>
      <c r="K47" s="100">
        <v>478.09</v>
      </c>
      <c r="L47" s="100">
        <v>468.54</v>
      </c>
      <c r="M47" s="100">
        <v>462.35</v>
      </c>
      <c r="N47" s="100">
        <v>517.16</v>
      </c>
      <c r="O47" s="100">
        <v>368.78</v>
      </c>
      <c r="P47" s="100">
        <v>256.4</v>
      </c>
      <c r="Q47" s="100">
        <v>220.3</v>
      </c>
      <c r="R47" s="100">
        <v>11.45</v>
      </c>
      <c r="S47" s="100">
        <v>9.4</v>
      </c>
      <c r="T47" s="100">
        <v>19.15</v>
      </c>
      <c r="U47" s="100">
        <v>8.67</v>
      </c>
      <c r="V47" s="100">
        <v>5.99</v>
      </c>
      <c r="W47" s="100">
        <v>10.36</v>
      </c>
      <c r="X47" s="100">
        <v>5.73</v>
      </c>
      <c r="Y47" s="100">
        <v>3.52</v>
      </c>
      <c r="Z47" s="100">
        <v>10.85</v>
      </c>
      <c r="AA47" s="100">
        <v>6.93</v>
      </c>
      <c r="AB47" s="100">
        <v>10.72</v>
      </c>
      <c r="AC47" s="100">
        <v>8.26</v>
      </c>
      <c r="AD47" s="100">
        <v>4.95</v>
      </c>
      <c r="AE47" s="100">
        <v>34.27</v>
      </c>
      <c r="AF47" s="100">
        <v>6.31</v>
      </c>
      <c r="AG47" s="100">
        <v>3.2</v>
      </c>
      <c r="AH47" s="100">
        <v>10.81</v>
      </c>
      <c r="AI47" s="100">
        <v>3.11</v>
      </c>
      <c r="AJ47" s="100">
        <v>7.27</v>
      </c>
      <c r="AK47" s="100">
        <v>4.36</v>
      </c>
      <c r="AL47" s="100">
        <v>7.06</v>
      </c>
      <c r="AM47" s="100">
        <v>5.96</v>
      </c>
      <c r="AN47" s="100">
        <v>6.31</v>
      </c>
      <c r="AO47" s="100">
        <v>13.09</v>
      </c>
      <c r="AP47" s="100">
        <v>5.08</v>
      </c>
      <c r="AQ47" s="100">
        <v>10.28</v>
      </c>
      <c r="AR47" s="100">
        <v>5.75</v>
      </c>
      <c r="AS47" s="100">
        <v>19.36</v>
      </c>
      <c r="AT47" s="100">
        <v>256.37</v>
      </c>
      <c r="AU47" s="100">
        <v>195.23</v>
      </c>
      <c r="AV47" s="100">
        <v>203.65</v>
      </c>
      <c r="AW47" s="100">
        <v>243.03</v>
      </c>
      <c r="AX47" s="100">
        <v>20.21</v>
      </c>
      <c r="AY47" s="100">
        <v>1976.35</v>
      </c>
      <c r="AZ47" s="100">
        <v>1814.79</v>
      </c>
      <c r="BA47" s="100">
        <v>1668.12</v>
      </c>
      <c r="BB47" s="100">
        <v>1733.29</v>
      </c>
      <c r="BC47" s="100">
        <v>1652.19</v>
      </c>
      <c r="BD47" s="100">
        <v>1582.04</v>
      </c>
      <c r="BE47" s="100">
        <v>1700.37</v>
      </c>
      <c r="BF47" s="100">
        <v>1749.19</v>
      </c>
      <c r="BG47" s="100">
        <v>1770.7</v>
      </c>
      <c r="BH47" s="100">
        <v>1772.08</v>
      </c>
      <c r="BI47" s="100">
        <v>1822.48</v>
      </c>
      <c r="BJ47" s="100">
        <v>1603.4</v>
      </c>
      <c r="BK47" s="100">
        <v>1315.56</v>
      </c>
      <c r="BL47" s="100">
        <v>92.23</v>
      </c>
      <c r="BM47" s="100">
        <v>78.58</v>
      </c>
      <c r="BN47" s="100">
        <v>59.63</v>
      </c>
      <c r="BO47" s="100">
        <v>26.61</v>
      </c>
      <c r="BP47" s="100">
        <v>33.34</v>
      </c>
      <c r="BQ47" s="100">
        <v>26.77</v>
      </c>
      <c r="BR47" s="100">
        <v>20.58</v>
      </c>
      <c r="BS47" s="100">
        <v>21.81</v>
      </c>
      <c r="BT47" s="100">
        <v>23.58</v>
      </c>
      <c r="BU47" s="100">
        <v>24.04</v>
      </c>
      <c r="BV47" s="100">
        <v>16.65</v>
      </c>
      <c r="BW47" s="100">
        <v>11.24</v>
      </c>
      <c r="BX47" s="100">
        <v>4.01</v>
      </c>
      <c r="BY47" s="101">
        <f t="shared" si="0"/>
        <v>29028.49000000001</v>
      </c>
    </row>
    <row r="48" spans="1:77" ht="15">
      <c r="A48" s="99" t="s">
        <v>160</v>
      </c>
      <c r="B48" s="99" t="s">
        <v>45</v>
      </c>
      <c r="C48" s="102" t="s">
        <v>301</v>
      </c>
      <c r="D48" s="100">
        <v>39.38</v>
      </c>
      <c r="E48" s="100">
        <v>93.9</v>
      </c>
      <c r="F48" s="100">
        <v>78.67</v>
      </c>
      <c r="G48" s="100">
        <v>104.63</v>
      </c>
      <c r="H48" s="100">
        <v>135.05</v>
      </c>
      <c r="I48" s="100">
        <v>122.05</v>
      </c>
      <c r="J48" s="100">
        <v>133.51</v>
      </c>
      <c r="K48" s="100">
        <v>123.92</v>
      </c>
      <c r="L48" s="100">
        <v>149.2</v>
      </c>
      <c r="M48" s="100">
        <v>129.35</v>
      </c>
      <c r="N48" s="100">
        <v>154.34</v>
      </c>
      <c r="O48" s="100">
        <v>116.88</v>
      </c>
      <c r="P48" s="100">
        <v>144.69</v>
      </c>
      <c r="Q48" s="100">
        <v>87.18</v>
      </c>
      <c r="R48" s="100">
        <v>3.94</v>
      </c>
      <c r="S48" s="100">
        <v>6.82</v>
      </c>
      <c r="T48" s="100">
        <v>6.99</v>
      </c>
      <c r="U48" s="100">
        <v>5.55</v>
      </c>
      <c r="V48" s="100">
        <v>5.71</v>
      </c>
      <c r="W48" s="100">
        <v>1.04</v>
      </c>
      <c r="X48" s="100">
        <v>0</v>
      </c>
      <c r="Y48" s="100">
        <v>0.94</v>
      </c>
      <c r="Z48" s="100">
        <v>0</v>
      </c>
      <c r="AA48" s="100">
        <v>0</v>
      </c>
      <c r="AB48" s="100">
        <v>0.97</v>
      </c>
      <c r="AC48" s="100">
        <v>0</v>
      </c>
      <c r="AD48" s="100">
        <v>2.67</v>
      </c>
      <c r="AE48" s="100">
        <v>0</v>
      </c>
      <c r="AF48" s="100">
        <v>0</v>
      </c>
      <c r="AG48" s="100">
        <v>0</v>
      </c>
      <c r="AH48" s="100">
        <v>0.83</v>
      </c>
      <c r="AI48" s="100">
        <v>0</v>
      </c>
      <c r="AJ48" s="100">
        <v>0.04</v>
      </c>
      <c r="AK48" s="100">
        <v>0.24</v>
      </c>
      <c r="AL48" s="100">
        <v>0</v>
      </c>
      <c r="AM48" s="100">
        <v>0</v>
      </c>
      <c r="AN48" s="100">
        <v>0</v>
      </c>
      <c r="AO48" s="100">
        <v>0.11</v>
      </c>
      <c r="AP48" s="100">
        <v>0.11</v>
      </c>
      <c r="AQ48" s="100">
        <v>0.17</v>
      </c>
      <c r="AR48" s="100">
        <v>0</v>
      </c>
      <c r="AS48" s="100">
        <v>0.17</v>
      </c>
      <c r="AT48" s="100">
        <v>48.07</v>
      </c>
      <c r="AU48" s="100">
        <v>84.04</v>
      </c>
      <c r="AV48" s="100">
        <v>56.31</v>
      </c>
      <c r="AW48" s="100">
        <v>42.37</v>
      </c>
      <c r="AX48" s="100">
        <v>12.67</v>
      </c>
      <c r="AY48" s="100">
        <v>364.84</v>
      </c>
      <c r="AZ48" s="100">
        <v>305.08</v>
      </c>
      <c r="BA48" s="100">
        <v>356.13</v>
      </c>
      <c r="BB48" s="100">
        <v>391.02</v>
      </c>
      <c r="BC48" s="100">
        <v>379.97</v>
      </c>
      <c r="BD48" s="100">
        <v>326.55</v>
      </c>
      <c r="BE48" s="100">
        <v>378.78</v>
      </c>
      <c r="BF48" s="100">
        <v>412.7</v>
      </c>
      <c r="BG48" s="100">
        <v>376.4</v>
      </c>
      <c r="BH48" s="100">
        <v>395.96</v>
      </c>
      <c r="BI48" s="100">
        <v>281.34</v>
      </c>
      <c r="BJ48" s="100">
        <v>355.89</v>
      </c>
      <c r="BK48" s="100">
        <v>265.96</v>
      </c>
      <c r="BL48" s="100">
        <v>109.06</v>
      </c>
      <c r="BM48" s="100">
        <v>97.66</v>
      </c>
      <c r="BN48" s="100">
        <v>35.27</v>
      </c>
      <c r="BO48" s="100">
        <v>16.77</v>
      </c>
      <c r="BP48" s="100">
        <v>10.94</v>
      </c>
      <c r="BQ48" s="100">
        <v>14.54</v>
      </c>
      <c r="BR48" s="100">
        <v>15.61</v>
      </c>
      <c r="BS48" s="100">
        <v>5.79</v>
      </c>
      <c r="BT48" s="100">
        <v>9.45</v>
      </c>
      <c r="BU48" s="100">
        <v>4.23</v>
      </c>
      <c r="BV48" s="100">
        <v>10.81</v>
      </c>
      <c r="BW48" s="100">
        <v>7.92</v>
      </c>
      <c r="BX48" s="100">
        <v>10.24</v>
      </c>
      <c r="BY48" s="101">
        <f t="shared" si="0"/>
        <v>6831.419999999999</v>
      </c>
    </row>
    <row r="49" spans="1:77" ht="15">
      <c r="A49" s="99" t="s">
        <v>161</v>
      </c>
      <c r="B49" s="99" t="s">
        <v>46</v>
      </c>
      <c r="C49" s="102" t="s">
        <v>301</v>
      </c>
      <c r="D49" s="100">
        <v>130.43</v>
      </c>
      <c r="E49" s="100">
        <v>762.93</v>
      </c>
      <c r="F49" s="100">
        <v>1238.08</v>
      </c>
      <c r="G49" s="100">
        <v>1737.41</v>
      </c>
      <c r="H49" s="100">
        <v>2512.34</v>
      </c>
      <c r="I49" s="100">
        <v>2489.29</v>
      </c>
      <c r="J49" s="100">
        <v>2763.53</v>
      </c>
      <c r="K49" s="100">
        <v>2735.8</v>
      </c>
      <c r="L49" s="100">
        <v>2883.19</v>
      </c>
      <c r="M49" s="100">
        <v>2645.39</v>
      </c>
      <c r="N49" s="100">
        <v>2215.47</v>
      </c>
      <c r="O49" s="100">
        <v>2483.1</v>
      </c>
      <c r="P49" s="100">
        <v>2227.88</v>
      </c>
      <c r="Q49" s="100">
        <v>2097.81</v>
      </c>
      <c r="R49" s="100">
        <v>569.49</v>
      </c>
      <c r="S49" s="100">
        <v>203.94</v>
      </c>
      <c r="T49" s="100">
        <v>126.47</v>
      </c>
      <c r="U49" s="100">
        <v>171.81</v>
      </c>
      <c r="V49" s="100">
        <v>178.26</v>
      </c>
      <c r="W49" s="100">
        <v>139.78</v>
      </c>
      <c r="X49" s="100">
        <v>163.81</v>
      </c>
      <c r="Y49" s="100">
        <v>107.42</v>
      </c>
      <c r="Z49" s="100">
        <v>101.34</v>
      </c>
      <c r="AA49" s="100">
        <v>118.78</v>
      </c>
      <c r="AB49" s="100">
        <v>66.21</v>
      </c>
      <c r="AC49" s="100">
        <v>103.73</v>
      </c>
      <c r="AD49" s="100">
        <v>92.85</v>
      </c>
      <c r="AE49" s="100">
        <v>178.79</v>
      </c>
      <c r="AF49" s="100">
        <v>56.74</v>
      </c>
      <c r="AG49" s="100">
        <v>45.91</v>
      </c>
      <c r="AH49" s="100">
        <v>57.74</v>
      </c>
      <c r="AI49" s="100">
        <v>45.72</v>
      </c>
      <c r="AJ49" s="100">
        <v>51.8</v>
      </c>
      <c r="AK49" s="100">
        <v>47.86</v>
      </c>
      <c r="AL49" s="100">
        <v>55.92</v>
      </c>
      <c r="AM49" s="100">
        <v>42.03</v>
      </c>
      <c r="AN49" s="100">
        <v>33.55</v>
      </c>
      <c r="AO49" s="100">
        <v>39.53</v>
      </c>
      <c r="AP49" s="100">
        <v>18.31</v>
      </c>
      <c r="AQ49" s="100">
        <v>22.79</v>
      </c>
      <c r="AR49" s="100">
        <v>35.64</v>
      </c>
      <c r="AS49" s="100">
        <v>73.59</v>
      </c>
      <c r="AT49" s="100">
        <v>633.61</v>
      </c>
      <c r="AU49" s="100">
        <v>635.01</v>
      </c>
      <c r="AV49" s="100">
        <v>688.06</v>
      </c>
      <c r="AW49" s="100">
        <v>878.44</v>
      </c>
      <c r="AX49" s="100">
        <v>178.74</v>
      </c>
      <c r="AY49" s="100">
        <v>9047</v>
      </c>
      <c r="AZ49" s="100">
        <v>8456.09</v>
      </c>
      <c r="BA49" s="100">
        <v>8099.64</v>
      </c>
      <c r="BB49" s="100">
        <v>8176.19</v>
      </c>
      <c r="BC49" s="100">
        <v>7808.42</v>
      </c>
      <c r="BD49" s="100">
        <v>8138.28</v>
      </c>
      <c r="BE49" s="100">
        <v>8068.56</v>
      </c>
      <c r="BF49" s="100">
        <v>8505.24</v>
      </c>
      <c r="BG49" s="100">
        <v>8563.52</v>
      </c>
      <c r="BH49" s="100">
        <v>7438.8</v>
      </c>
      <c r="BI49" s="100">
        <v>8863.6</v>
      </c>
      <c r="BJ49" s="100">
        <v>8721.8</v>
      </c>
      <c r="BK49" s="100">
        <v>8345.35</v>
      </c>
      <c r="BL49" s="100">
        <v>3169.14</v>
      </c>
      <c r="BM49" s="100">
        <v>2932.71</v>
      </c>
      <c r="BN49" s="100">
        <v>3123.74</v>
      </c>
      <c r="BO49" s="100">
        <v>3387.33</v>
      </c>
      <c r="BP49" s="100">
        <v>2388.75</v>
      </c>
      <c r="BQ49" s="100">
        <v>2126.51</v>
      </c>
      <c r="BR49" s="100">
        <v>1632.17</v>
      </c>
      <c r="BS49" s="100">
        <v>1439.76</v>
      </c>
      <c r="BT49" s="100">
        <v>1307.73</v>
      </c>
      <c r="BU49" s="100">
        <v>1010.07</v>
      </c>
      <c r="BV49" s="100">
        <v>1043.77</v>
      </c>
      <c r="BW49" s="100">
        <v>911.52</v>
      </c>
      <c r="BX49" s="100">
        <v>601.43</v>
      </c>
      <c r="BY49" s="101">
        <f t="shared" si="0"/>
        <v>168193.44000000003</v>
      </c>
    </row>
    <row r="50" spans="1:77" ht="15">
      <c r="A50" s="99" t="s">
        <v>162</v>
      </c>
      <c r="B50" s="99" t="s">
        <v>47</v>
      </c>
      <c r="C50" s="102" t="s">
        <v>301</v>
      </c>
      <c r="D50" s="100">
        <v>295.92</v>
      </c>
      <c r="E50" s="100">
        <v>325.33</v>
      </c>
      <c r="F50" s="100">
        <v>349.38</v>
      </c>
      <c r="G50" s="100">
        <v>401.41</v>
      </c>
      <c r="H50" s="100">
        <v>547.48</v>
      </c>
      <c r="I50" s="100">
        <v>564.33</v>
      </c>
      <c r="J50" s="100">
        <v>611.68</v>
      </c>
      <c r="K50" s="100">
        <v>600.64</v>
      </c>
      <c r="L50" s="100">
        <v>621.25</v>
      </c>
      <c r="M50" s="100">
        <v>607.84</v>
      </c>
      <c r="N50" s="100">
        <v>647.85</v>
      </c>
      <c r="O50" s="100">
        <v>558.56</v>
      </c>
      <c r="P50" s="100">
        <v>496.5</v>
      </c>
      <c r="Q50" s="100">
        <v>323.36</v>
      </c>
      <c r="R50" s="100">
        <v>67.3</v>
      </c>
      <c r="S50" s="100">
        <v>34.29</v>
      </c>
      <c r="T50" s="100">
        <v>35.7</v>
      </c>
      <c r="U50" s="100">
        <v>45.36</v>
      </c>
      <c r="V50" s="100">
        <v>47.12</v>
      </c>
      <c r="W50" s="100">
        <v>33.01</v>
      </c>
      <c r="X50" s="100">
        <v>39.59</v>
      </c>
      <c r="Y50" s="100">
        <v>33.6</v>
      </c>
      <c r="Z50" s="100">
        <v>30.01</v>
      </c>
      <c r="AA50" s="100">
        <v>41.71</v>
      </c>
      <c r="AB50" s="100">
        <v>77.33</v>
      </c>
      <c r="AC50" s="100">
        <v>64.79</v>
      </c>
      <c r="AD50" s="100">
        <v>41.37</v>
      </c>
      <c r="AE50" s="100">
        <v>55.15</v>
      </c>
      <c r="AF50" s="100">
        <v>8.44</v>
      </c>
      <c r="AG50" s="100">
        <v>3.74</v>
      </c>
      <c r="AH50" s="100">
        <v>6.61</v>
      </c>
      <c r="AI50" s="100">
        <v>4.53</v>
      </c>
      <c r="AJ50" s="100">
        <v>8.41</v>
      </c>
      <c r="AK50" s="100">
        <v>11.28</v>
      </c>
      <c r="AL50" s="100">
        <v>13.49</v>
      </c>
      <c r="AM50" s="100">
        <v>5.11</v>
      </c>
      <c r="AN50" s="100">
        <v>7.2</v>
      </c>
      <c r="AO50" s="100">
        <v>6.85</v>
      </c>
      <c r="AP50" s="100">
        <v>5.35</v>
      </c>
      <c r="AQ50" s="100">
        <v>4.08</v>
      </c>
      <c r="AR50" s="100">
        <v>1.03</v>
      </c>
      <c r="AS50" s="100">
        <v>15.19</v>
      </c>
      <c r="AT50" s="100">
        <v>224.38</v>
      </c>
      <c r="AU50" s="100">
        <v>181.12</v>
      </c>
      <c r="AV50" s="100">
        <v>221.21</v>
      </c>
      <c r="AW50" s="100">
        <v>386.23</v>
      </c>
      <c r="AX50" s="100">
        <v>28.51</v>
      </c>
      <c r="AY50" s="100">
        <v>2029.97</v>
      </c>
      <c r="AZ50" s="100">
        <v>2448.73</v>
      </c>
      <c r="BA50" s="100">
        <v>2708.68</v>
      </c>
      <c r="BB50" s="100">
        <v>2833.58</v>
      </c>
      <c r="BC50" s="100">
        <v>2698.13</v>
      </c>
      <c r="BD50" s="100">
        <v>2756.1</v>
      </c>
      <c r="BE50" s="100">
        <v>2911.85</v>
      </c>
      <c r="BF50" s="100">
        <v>2862.15</v>
      </c>
      <c r="BG50" s="100">
        <v>3090.62</v>
      </c>
      <c r="BH50" s="100">
        <v>3233.68</v>
      </c>
      <c r="BI50" s="100">
        <v>2895.12</v>
      </c>
      <c r="BJ50" s="100">
        <v>2844.12</v>
      </c>
      <c r="BK50" s="100">
        <v>1918.46</v>
      </c>
      <c r="BL50" s="100">
        <v>1116.23</v>
      </c>
      <c r="BM50" s="100">
        <v>833.75</v>
      </c>
      <c r="BN50" s="100">
        <v>675.78</v>
      </c>
      <c r="BO50" s="100">
        <v>593.45</v>
      </c>
      <c r="BP50" s="100">
        <v>479</v>
      </c>
      <c r="BQ50" s="100">
        <v>448.79</v>
      </c>
      <c r="BR50" s="100">
        <v>370.17</v>
      </c>
      <c r="BS50" s="100">
        <v>369.72</v>
      </c>
      <c r="BT50" s="100">
        <v>403</v>
      </c>
      <c r="BU50" s="100">
        <v>539.81</v>
      </c>
      <c r="BV50" s="100">
        <v>394.24</v>
      </c>
      <c r="BW50" s="100">
        <v>319.93</v>
      </c>
      <c r="BX50" s="100">
        <v>141.04</v>
      </c>
      <c r="BY50" s="101">
        <f t="shared" si="0"/>
        <v>50656.719999999994</v>
      </c>
    </row>
    <row r="51" spans="1:77" ht="15">
      <c r="A51" s="99" t="s">
        <v>163</v>
      </c>
      <c r="B51" s="99" t="s">
        <v>48</v>
      </c>
      <c r="C51" s="102" t="s">
        <v>301</v>
      </c>
      <c r="D51" s="100">
        <v>716.38</v>
      </c>
      <c r="E51" s="100">
        <v>1802.24</v>
      </c>
      <c r="F51" s="100">
        <v>2315.82</v>
      </c>
      <c r="G51" s="100">
        <v>2674.95</v>
      </c>
      <c r="H51" s="100">
        <v>3232.49</v>
      </c>
      <c r="I51" s="100">
        <v>3088.56</v>
      </c>
      <c r="J51" s="100">
        <v>3079.14</v>
      </c>
      <c r="K51" s="100">
        <v>2823.39</v>
      </c>
      <c r="L51" s="100">
        <v>2909.36</v>
      </c>
      <c r="M51" s="100">
        <v>2692.59</v>
      </c>
      <c r="N51" s="100">
        <v>1843.8</v>
      </c>
      <c r="O51" s="100">
        <v>1691.15</v>
      </c>
      <c r="P51" s="100">
        <v>1461.61</v>
      </c>
      <c r="Q51" s="100">
        <v>1448.2</v>
      </c>
      <c r="R51" s="100">
        <v>170.72</v>
      </c>
      <c r="S51" s="100">
        <v>93.5</v>
      </c>
      <c r="T51" s="100">
        <v>83.59</v>
      </c>
      <c r="U51" s="100">
        <v>78</v>
      </c>
      <c r="V51" s="100">
        <v>81.29</v>
      </c>
      <c r="W51" s="100">
        <v>71.72</v>
      </c>
      <c r="X51" s="100">
        <v>61.91</v>
      </c>
      <c r="Y51" s="100">
        <v>65.03</v>
      </c>
      <c r="Z51" s="100">
        <v>52.62</v>
      </c>
      <c r="AA51" s="100">
        <v>58.97</v>
      </c>
      <c r="AB51" s="100">
        <v>46.01</v>
      </c>
      <c r="AC51" s="100">
        <v>50.45</v>
      </c>
      <c r="AD51" s="100">
        <v>46.73</v>
      </c>
      <c r="AE51" s="100">
        <v>130.89</v>
      </c>
      <c r="AF51" s="100">
        <v>47.05</v>
      </c>
      <c r="AG51" s="100">
        <v>23.48</v>
      </c>
      <c r="AH51" s="100">
        <v>14.46</v>
      </c>
      <c r="AI51" s="100">
        <v>23.37</v>
      </c>
      <c r="AJ51" s="100">
        <v>18.56</v>
      </c>
      <c r="AK51" s="100">
        <v>14.58</v>
      </c>
      <c r="AL51" s="100">
        <v>18.93</v>
      </c>
      <c r="AM51" s="100">
        <v>15.87</v>
      </c>
      <c r="AN51" s="100">
        <v>13.35</v>
      </c>
      <c r="AO51" s="100">
        <v>29.07</v>
      </c>
      <c r="AP51" s="100">
        <v>23.87</v>
      </c>
      <c r="AQ51" s="100">
        <v>10.53</v>
      </c>
      <c r="AR51" s="100">
        <v>16.02</v>
      </c>
      <c r="AS51" s="100">
        <v>53.44</v>
      </c>
      <c r="AT51" s="100">
        <v>1429.72</v>
      </c>
      <c r="AU51" s="100">
        <v>1144.88</v>
      </c>
      <c r="AV51" s="100">
        <v>1151.23</v>
      </c>
      <c r="AW51" s="100">
        <v>1434.51</v>
      </c>
      <c r="AX51" s="100">
        <v>152.51</v>
      </c>
      <c r="AY51" s="100">
        <v>8870.63</v>
      </c>
      <c r="AZ51" s="100">
        <v>8040.52</v>
      </c>
      <c r="BA51" s="100">
        <v>7754.55</v>
      </c>
      <c r="BB51" s="100">
        <v>8218.66</v>
      </c>
      <c r="BC51" s="100">
        <v>8383.9</v>
      </c>
      <c r="BD51" s="100">
        <v>9024.69</v>
      </c>
      <c r="BE51" s="100">
        <v>9446.19</v>
      </c>
      <c r="BF51" s="100">
        <v>9813.75</v>
      </c>
      <c r="BG51" s="100">
        <v>9485.66</v>
      </c>
      <c r="BH51" s="100">
        <v>10165.92</v>
      </c>
      <c r="BI51" s="100">
        <v>9308.28</v>
      </c>
      <c r="BJ51" s="100">
        <v>9176.65</v>
      </c>
      <c r="BK51" s="100">
        <v>8217.41</v>
      </c>
      <c r="BL51" s="100">
        <v>2295.75</v>
      </c>
      <c r="BM51" s="100">
        <v>2210.65</v>
      </c>
      <c r="BN51" s="100">
        <v>2058.86</v>
      </c>
      <c r="BO51" s="100">
        <v>1752.51</v>
      </c>
      <c r="BP51" s="100">
        <v>1075.07</v>
      </c>
      <c r="BQ51" s="100">
        <v>601.56</v>
      </c>
      <c r="BR51" s="100">
        <v>405.22</v>
      </c>
      <c r="BS51" s="100">
        <v>471.79</v>
      </c>
      <c r="BT51" s="100">
        <v>522.05</v>
      </c>
      <c r="BU51" s="100">
        <v>680.17</v>
      </c>
      <c r="BV51" s="100">
        <v>706.57</v>
      </c>
      <c r="BW51" s="100">
        <v>733.75</v>
      </c>
      <c r="BX51" s="100">
        <v>528.85</v>
      </c>
      <c r="BY51" s="101">
        <f t="shared" si="0"/>
        <v>168456.15000000005</v>
      </c>
    </row>
    <row r="52" spans="1:77" ht="15">
      <c r="A52" s="99" t="s">
        <v>164</v>
      </c>
      <c r="B52" s="99" t="s">
        <v>49</v>
      </c>
      <c r="C52" s="102" t="s">
        <v>301</v>
      </c>
      <c r="D52" s="100">
        <v>225.41</v>
      </c>
      <c r="E52" s="100">
        <v>431.35</v>
      </c>
      <c r="F52" s="100">
        <v>570.96</v>
      </c>
      <c r="G52" s="100">
        <v>750.52</v>
      </c>
      <c r="H52" s="100">
        <v>1151.99</v>
      </c>
      <c r="I52" s="100">
        <v>1105.66</v>
      </c>
      <c r="J52" s="100">
        <v>1156.28</v>
      </c>
      <c r="K52" s="100">
        <v>1173.48</v>
      </c>
      <c r="L52" s="100">
        <v>1176.85</v>
      </c>
      <c r="M52" s="100">
        <v>1203.26</v>
      </c>
      <c r="N52" s="100">
        <v>1334.47</v>
      </c>
      <c r="O52" s="100">
        <v>1007</v>
      </c>
      <c r="P52" s="100">
        <v>946.93</v>
      </c>
      <c r="Q52" s="100">
        <v>697.3</v>
      </c>
      <c r="R52" s="100">
        <v>130.11</v>
      </c>
      <c r="S52" s="100">
        <v>52.06</v>
      </c>
      <c r="T52" s="100">
        <v>43.98</v>
      </c>
      <c r="U52" s="100">
        <v>43.68</v>
      </c>
      <c r="V52" s="100">
        <v>54.34</v>
      </c>
      <c r="W52" s="100">
        <v>44.21</v>
      </c>
      <c r="X52" s="100">
        <v>26.47</v>
      </c>
      <c r="Y52" s="100">
        <v>40.93</v>
      </c>
      <c r="Z52" s="100">
        <v>45.47</v>
      </c>
      <c r="AA52" s="100">
        <v>46.54</v>
      </c>
      <c r="AB52" s="100">
        <v>37.66</v>
      </c>
      <c r="AC52" s="100">
        <v>20.35</v>
      </c>
      <c r="AD52" s="100">
        <v>31.15</v>
      </c>
      <c r="AE52" s="100">
        <v>52.12</v>
      </c>
      <c r="AF52" s="100">
        <v>41.31</v>
      </c>
      <c r="AG52" s="100">
        <v>23.27</v>
      </c>
      <c r="AH52" s="100">
        <v>17.14</v>
      </c>
      <c r="AI52" s="100">
        <v>15.55</v>
      </c>
      <c r="AJ52" s="100">
        <v>16.52</v>
      </c>
      <c r="AK52" s="100">
        <v>13.34</v>
      </c>
      <c r="AL52" s="100">
        <v>14.3</v>
      </c>
      <c r="AM52" s="100">
        <v>11.39</v>
      </c>
      <c r="AN52" s="100">
        <v>16.56</v>
      </c>
      <c r="AO52" s="100">
        <v>24.46</v>
      </c>
      <c r="AP52" s="100">
        <v>19.71</v>
      </c>
      <c r="AQ52" s="100">
        <v>3.23</v>
      </c>
      <c r="AR52" s="100">
        <v>11.68</v>
      </c>
      <c r="AS52" s="100">
        <v>34.56</v>
      </c>
      <c r="AT52" s="100">
        <v>338.44</v>
      </c>
      <c r="AU52" s="100">
        <v>249.59</v>
      </c>
      <c r="AV52" s="100">
        <v>428.31</v>
      </c>
      <c r="AW52" s="100">
        <v>601.71</v>
      </c>
      <c r="AX52" s="100">
        <v>86.42</v>
      </c>
      <c r="AY52" s="100">
        <v>4300.21</v>
      </c>
      <c r="AZ52" s="100">
        <v>4016.17</v>
      </c>
      <c r="BA52" s="100">
        <v>4010.69</v>
      </c>
      <c r="BB52" s="100">
        <v>4017.62</v>
      </c>
      <c r="BC52" s="100">
        <v>4091</v>
      </c>
      <c r="BD52" s="100">
        <v>3856</v>
      </c>
      <c r="BE52" s="100">
        <v>3670.15</v>
      </c>
      <c r="BF52" s="100">
        <v>3900.14</v>
      </c>
      <c r="BG52" s="100">
        <v>3905.22</v>
      </c>
      <c r="BH52" s="100">
        <v>4189.91</v>
      </c>
      <c r="BI52" s="100">
        <v>3335.44</v>
      </c>
      <c r="BJ52" s="100">
        <v>3233.51</v>
      </c>
      <c r="BK52" s="100">
        <v>2185.89</v>
      </c>
      <c r="BL52" s="100">
        <v>435.96</v>
      </c>
      <c r="BM52" s="100">
        <v>344.87</v>
      </c>
      <c r="BN52" s="100">
        <v>215.43</v>
      </c>
      <c r="BO52" s="100">
        <v>153.62</v>
      </c>
      <c r="BP52" s="100">
        <v>107.69</v>
      </c>
      <c r="BQ52" s="100">
        <v>118.41</v>
      </c>
      <c r="BR52" s="100">
        <v>111.33</v>
      </c>
      <c r="BS52" s="100">
        <v>88.53</v>
      </c>
      <c r="BT52" s="100">
        <v>72.99</v>
      </c>
      <c r="BU52" s="100">
        <v>80.93</v>
      </c>
      <c r="BV52" s="100">
        <v>79.26</v>
      </c>
      <c r="BW52" s="100">
        <v>68.66</v>
      </c>
      <c r="BX52" s="100">
        <v>43.89</v>
      </c>
      <c r="BY52" s="101">
        <f t="shared" si="0"/>
        <v>66201.54</v>
      </c>
    </row>
    <row r="53" spans="1:77" ht="15">
      <c r="A53" s="99" t="s">
        <v>165</v>
      </c>
      <c r="B53" s="99" t="s">
        <v>50</v>
      </c>
      <c r="C53" s="102" t="s">
        <v>301</v>
      </c>
      <c r="D53" s="100">
        <v>742.96</v>
      </c>
      <c r="E53" s="100">
        <v>716.28</v>
      </c>
      <c r="F53" s="100">
        <v>1183.31</v>
      </c>
      <c r="G53" s="100">
        <v>1637.33</v>
      </c>
      <c r="H53" s="100">
        <v>1977.66</v>
      </c>
      <c r="I53" s="100">
        <v>2005.11</v>
      </c>
      <c r="J53" s="100">
        <v>2099.93</v>
      </c>
      <c r="K53" s="100">
        <v>1863.38</v>
      </c>
      <c r="L53" s="100">
        <v>1944.06</v>
      </c>
      <c r="M53" s="100">
        <v>1992.14</v>
      </c>
      <c r="N53" s="100">
        <v>1006.75</v>
      </c>
      <c r="O53" s="100">
        <v>971.88</v>
      </c>
      <c r="P53" s="100">
        <v>1207.59</v>
      </c>
      <c r="Q53" s="100">
        <v>1074.6</v>
      </c>
      <c r="R53" s="100">
        <v>53.19</v>
      </c>
      <c r="S53" s="100">
        <v>23.42</v>
      </c>
      <c r="T53" s="100">
        <v>31.07</v>
      </c>
      <c r="U53" s="100">
        <v>41.83</v>
      </c>
      <c r="V53" s="100">
        <v>50.59</v>
      </c>
      <c r="W53" s="100">
        <v>56.52</v>
      </c>
      <c r="X53" s="100">
        <v>65.04</v>
      </c>
      <c r="Y53" s="100">
        <v>55.13</v>
      </c>
      <c r="Z53" s="100">
        <v>74.19</v>
      </c>
      <c r="AA53" s="100">
        <v>81.35</v>
      </c>
      <c r="AB53" s="100">
        <v>70.3</v>
      </c>
      <c r="AC53" s="100">
        <v>58.35</v>
      </c>
      <c r="AD53" s="100">
        <v>84.46</v>
      </c>
      <c r="AE53" s="100">
        <v>188.54</v>
      </c>
      <c r="AF53" s="100">
        <v>33.72</v>
      </c>
      <c r="AG53" s="100">
        <v>9.65</v>
      </c>
      <c r="AH53" s="100">
        <v>19.9</v>
      </c>
      <c r="AI53" s="100">
        <v>21.09</v>
      </c>
      <c r="AJ53" s="100">
        <v>15.09</v>
      </c>
      <c r="AK53" s="100">
        <v>16.37</v>
      </c>
      <c r="AL53" s="100">
        <v>15.07</v>
      </c>
      <c r="AM53" s="100">
        <v>21.18</v>
      </c>
      <c r="AN53" s="100">
        <v>24.95</v>
      </c>
      <c r="AO53" s="100">
        <v>16.62</v>
      </c>
      <c r="AP53" s="100">
        <v>25.7</v>
      </c>
      <c r="AQ53" s="100">
        <v>15.16</v>
      </c>
      <c r="AR53" s="100">
        <v>18.09</v>
      </c>
      <c r="AS53" s="100">
        <v>68.16</v>
      </c>
      <c r="AT53" s="100">
        <v>770.06</v>
      </c>
      <c r="AU53" s="100">
        <v>528.78</v>
      </c>
      <c r="AV53" s="100">
        <v>778.93</v>
      </c>
      <c r="AW53" s="100">
        <v>1109.76</v>
      </c>
      <c r="AX53" s="100">
        <v>256.34</v>
      </c>
      <c r="AY53" s="100">
        <v>5980.74</v>
      </c>
      <c r="AZ53" s="100">
        <v>5710.68</v>
      </c>
      <c r="BA53" s="100">
        <v>5365.65</v>
      </c>
      <c r="BB53" s="100">
        <v>5439.96</v>
      </c>
      <c r="BC53" s="100">
        <v>5439.59</v>
      </c>
      <c r="BD53" s="100">
        <v>5329.83</v>
      </c>
      <c r="BE53" s="100">
        <v>5668.58</v>
      </c>
      <c r="BF53" s="100">
        <v>5687.9</v>
      </c>
      <c r="BG53" s="100">
        <v>5819.39</v>
      </c>
      <c r="BH53" s="100">
        <v>6733.28</v>
      </c>
      <c r="BI53" s="100">
        <v>5762.77</v>
      </c>
      <c r="BJ53" s="100">
        <v>6424.45</v>
      </c>
      <c r="BK53" s="100">
        <v>5625.7</v>
      </c>
      <c r="BL53" s="100">
        <v>584.84</v>
      </c>
      <c r="BM53" s="100">
        <v>523.68</v>
      </c>
      <c r="BN53" s="100">
        <v>414.82</v>
      </c>
      <c r="BO53" s="100">
        <v>326.45</v>
      </c>
      <c r="BP53" s="100">
        <v>215.08</v>
      </c>
      <c r="BQ53" s="100">
        <v>169.91</v>
      </c>
      <c r="BR53" s="100">
        <v>98.85</v>
      </c>
      <c r="BS53" s="100">
        <v>101.45</v>
      </c>
      <c r="BT53" s="100">
        <v>100.35</v>
      </c>
      <c r="BU53" s="100">
        <v>120.25</v>
      </c>
      <c r="BV53" s="100">
        <v>105.35</v>
      </c>
      <c r="BW53" s="100">
        <v>108.18</v>
      </c>
      <c r="BX53" s="100">
        <v>98.13</v>
      </c>
      <c r="BY53" s="101">
        <f t="shared" si="0"/>
        <v>103077.44</v>
      </c>
    </row>
    <row r="54" spans="1:77" ht="15">
      <c r="A54" s="99" t="s">
        <v>166</v>
      </c>
      <c r="B54" s="99" t="s">
        <v>51</v>
      </c>
      <c r="C54" s="102" t="s">
        <v>301</v>
      </c>
      <c r="D54" s="100">
        <v>502.98</v>
      </c>
      <c r="E54" s="100">
        <v>406.53</v>
      </c>
      <c r="F54" s="100">
        <v>564.22</v>
      </c>
      <c r="G54" s="100">
        <v>821.3</v>
      </c>
      <c r="H54" s="100">
        <v>1130.91</v>
      </c>
      <c r="I54" s="100">
        <v>1230.88</v>
      </c>
      <c r="J54" s="100">
        <v>1165.15</v>
      </c>
      <c r="K54" s="100">
        <v>1204.77</v>
      </c>
      <c r="L54" s="100">
        <v>1303.63</v>
      </c>
      <c r="M54" s="100">
        <v>1295.57</v>
      </c>
      <c r="N54" s="100">
        <v>1378.42</v>
      </c>
      <c r="O54" s="100">
        <v>1264.08</v>
      </c>
      <c r="P54" s="100">
        <v>1168.19</v>
      </c>
      <c r="Q54" s="100">
        <v>989.31</v>
      </c>
      <c r="R54" s="100">
        <v>68.78</v>
      </c>
      <c r="S54" s="100">
        <v>18.53</v>
      </c>
      <c r="T54" s="100">
        <v>11.74</v>
      </c>
      <c r="U54" s="100">
        <v>18.35</v>
      </c>
      <c r="V54" s="100">
        <v>13.59</v>
      </c>
      <c r="W54" s="100">
        <v>12.56</v>
      </c>
      <c r="X54" s="100">
        <v>10.89</v>
      </c>
      <c r="Y54" s="100">
        <v>19.47</v>
      </c>
      <c r="Z54" s="100">
        <v>13.42</v>
      </c>
      <c r="AA54" s="100">
        <v>10.72</v>
      </c>
      <c r="AB54" s="100">
        <v>5.77</v>
      </c>
      <c r="AC54" s="100">
        <v>13.68</v>
      </c>
      <c r="AD54" s="100">
        <v>13.53</v>
      </c>
      <c r="AE54" s="100">
        <v>48.97</v>
      </c>
      <c r="AF54" s="100">
        <v>16.22</v>
      </c>
      <c r="AG54" s="100">
        <v>7.07</v>
      </c>
      <c r="AH54" s="100">
        <v>9.42</v>
      </c>
      <c r="AI54" s="100">
        <v>10.01</v>
      </c>
      <c r="AJ54" s="100">
        <v>15.27</v>
      </c>
      <c r="AK54" s="100">
        <v>8.79</v>
      </c>
      <c r="AL54" s="100">
        <v>14.17</v>
      </c>
      <c r="AM54" s="100">
        <v>14.07</v>
      </c>
      <c r="AN54" s="100">
        <v>11.78</v>
      </c>
      <c r="AO54" s="100">
        <v>8.31</v>
      </c>
      <c r="AP54" s="100">
        <v>11.5</v>
      </c>
      <c r="AQ54" s="100">
        <v>17.51</v>
      </c>
      <c r="AR54" s="100">
        <v>16.15</v>
      </c>
      <c r="AS54" s="100">
        <v>45.53</v>
      </c>
      <c r="AT54" s="100">
        <v>795.86</v>
      </c>
      <c r="AU54" s="100">
        <v>611.95</v>
      </c>
      <c r="AV54" s="100">
        <v>673.47</v>
      </c>
      <c r="AW54" s="100">
        <v>990.72</v>
      </c>
      <c r="AX54" s="100">
        <v>116.32</v>
      </c>
      <c r="AY54" s="100">
        <v>5757.58</v>
      </c>
      <c r="AZ54" s="100">
        <v>5451.16</v>
      </c>
      <c r="BA54" s="100">
        <v>5962.73</v>
      </c>
      <c r="BB54" s="100">
        <v>6136.75</v>
      </c>
      <c r="BC54" s="100">
        <v>5825.28</v>
      </c>
      <c r="BD54" s="100">
        <v>5589.31</v>
      </c>
      <c r="BE54" s="100">
        <v>5619.4</v>
      </c>
      <c r="BF54" s="100">
        <v>5625.17</v>
      </c>
      <c r="BG54" s="100">
        <v>5095.33</v>
      </c>
      <c r="BH54" s="100">
        <v>4901.68</v>
      </c>
      <c r="BI54" s="100">
        <v>4709.4</v>
      </c>
      <c r="BJ54" s="100">
        <v>4169.5</v>
      </c>
      <c r="BK54" s="100">
        <v>3125</v>
      </c>
      <c r="BL54" s="100">
        <v>1126.82</v>
      </c>
      <c r="BM54" s="100">
        <v>1070.44</v>
      </c>
      <c r="BN54" s="100">
        <v>816.66</v>
      </c>
      <c r="BO54" s="100">
        <v>836.77</v>
      </c>
      <c r="BP54" s="100">
        <v>624.24</v>
      </c>
      <c r="BQ54" s="100">
        <v>432.45</v>
      </c>
      <c r="BR54" s="100">
        <v>303.38</v>
      </c>
      <c r="BS54" s="100">
        <v>266.07</v>
      </c>
      <c r="BT54" s="100">
        <v>220.52</v>
      </c>
      <c r="BU54" s="100">
        <v>216.14</v>
      </c>
      <c r="BV54" s="100">
        <v>234.78</v>
      </c>
      <c r="BW54" s="100">
        <v>203.35</v>
      </c>
      <c r="BX54" s="100">
        <v>133.48</v>
      </c>
      <c r="BY54" s="101">
        <f t="shared" si="0"/>
        <v>92553.45000000001</v>
      </c>
    </row>
    <row r="55" spans="1:77" ht="15">
      <c r="A55" s="99" t="s">
        <v>167</v>
      </c>
      <c r="B55" s="99" t="s">
        <v>52</v>
      </c>
      <c r="C55" s="102" t="s">
        <v>301</v>
      </c>
      <c r="D55" s="100">
        <v>99.06</v>
      </c>
      <c r="E55" s="100">
        <v>143.57</v>
      </c>
      <c r="F55" s="100">
        <v>142.76</v>
      </c>
      <c r="G55" s="100">
        <v>160.43</v>
      </c>
      <c r="H55" s="100">
        <v>206.14</v>
      </c>
      <c r="I55" s="100">
        <v>216.34</v>
      </c>
      <c r="J55" s="100">
        <v>201.6</v>
      </c>
      <c r="K55" s="100">
        <v>202.45</v>
      </c>
      <c r="L55" s="100">
        <v>206.29</v>
      </c>
      <c r="M55" s="100">
        <v>175.29</v>
      </c>
      <c r="N55" s="100">
        <v>206.23</v>
      </c>
      <c r="O55" s="100">
        <v>176.49</v>
      </c>
      <c r="P55" s="100">
        <v>136.42</v>
      </c>
      <c r="Q55" s="100">
        <v>115.4</v>
      </c>
      <c r="R55" s="100">
        <v>4.33</v>
      </c>
      <c r="S55" s="100">
        <v>3.11</v>
      </c>
      <c r="T55" s="100">
        <v>5.28</v>
      </c>
      <c r="U55" s="100">
        <v>3.79</v>
      </c>
      <c r="V55" s="100">
        <v>2.96</v>
      </c>
      <c r="W55" s="100">
        <v>1.04</v>
      </c>
      <c r="X55" s="100">
        <v>4.17</v>
      </c>
      <c r="Y55" s="100">
        <v>1.95</v>
      </c>
      <c r="Z55" s="100">
        <v>1.97</v>
      </c>
      <c r="AA55" s="100">
        <v>3.02</v>
      </c>
      <c r="AB55" s="100">
        <v>7.2</v>
      </c>
      <c r="AC55" s="100">
        <v>1.94</v>
      </c>
      <c r="AD55" s="100">
        <v>5.34</v>
      </c>
      <c r="AE55" s="100">
        <v>9.37</v>
      </c>
      <c r="AF55" s="100">
        <v>0</v>
      </c>
      <c r="AG55" s="100">
        <v>0</v>
      </c>
      <c r="AH55" s="100">
        <v>1.02</v>
      </c>
      <c r="AI55" s="100">
        <v>0.91</v>
      </c>
      <c r="AJ55" s="100">
        <v>0</v>
      </c>
      <c r="AK55" s="100">
        <v>0</v>
      </c>
      <c r="AL55" s="100">
        <v>1</v>
      </c>
      <c r="AM55" s="100">
        <v>0</v>
      </c>
      <c r="AN55" s="100">
        <v>0.12</v>
      </c>
      <c r="AO55" s="100">
        <v>2.06</v>
      </c>
      <c r="AP55" s="100">
        <v>2.01</v>
      </c>
      <c r="AQ55" s="100">
        <v>0.13</v>
      </c>
      <c r="AR55" s="100">
        <v>0.13</v>
      </c>
      <c r="AS55" s="100">
        <v>3.61</v>
      </c>
      <c r="AT55" s="100">
        <v>117.1</v>
      </c>
      <c r="AU55" s="100">
        <v>79.9</v>
      </c>
      <c r="AV55" s="100">
        <v>59.25</v>
      </c>
      <c r="AW55" s="100">
        <v>111.97</v>
      </c>
      <c r="AX55" s="100">
        <v>8.57</v>
      </c>
      <c r="AY55" s="100">
        <v>815.63</v>
      </c>
      <c r="AZ55" s="100">
        <v>751.64</v>
      </c>
      <c r="BA55" s="100">
        <v>633.49</v>
      </c>
      <c r="BB55" s="100">
        <v>637.52</v>
      </c>
      <c r="BC55" s="100">
        <v>646.9</v>
      </c>
      <c r="BD55" s="100">
        <v>641.76</v>
      </c>
      <c r="BE55" s="100">
        <v>656.99</v>
      </c>
      <c r="BF55" s="100">
        <v>635.35</v>
      </c>
      <c r="BG55" s="100">
        <v>650.17</v>
      </c>
      <c r="BH55" s="100">
        <v>492.43</v>
      </c>
      <c r="BI55" s="100">
        <v>507.25</v>
      </c>
      <c r="BJ55" s="100">
        <v>450.72</v>
      </c>
      <c r="BK55" s="100">
        <v>319.95</v>
      </c>
      <c r="BL55" s="100">
        <v>121.34</v>
      </c>
      <c r="BM55" s="100">
        <v>90.47</v>
      </c>
      <c r="BN55" s="100">
        <v>81.86</v>
      </c>
      <c r="BO55" s="100">
        <v>43.78</v>
      </c>
      <c r="BP55" s="100">
        <v>50.1</v>
      </c>
      <c r="BQ55" s="100">
        <v>27.01</v>
      </c>
      <c r="BR55" s="100">
        <v>9.82</v>
      </c>
      <c r="BS55" s="100">
        <v>8.03</v>
      </c>
      <c r="BT55" s="100">
        <v>4.54</v>
      </c>
      <c r="BU55" s="100">
        <v>9.6</v>
      </c>
      <c r="BV55" s="100">
        <v>4.68</v>
      </c>
      <c r="BW55" s="100">
        <v>4.57</v>
      </c>
      <c r="BX55" s="100">
        <v>4.41</v>
      </c>
      <c r="BY55" s="101">
        <f t="shared" si="0"/>
        <v>11131.730000000003</v>
      </c>
    </row>
    <row r="56" spans="1:77" ht="15">
      <c r="A56" s="99" t="s">
        <v>168</v>
      </c>
      <c r="B56" s="99" t="s">
        <v>53</v>
      </c>
      <c r="C56" s="102" t="s">
        <v>301</v>
      </c>
      <c r="D56" s="100">
        <v>140.58</v>
      </c>
      <c r="E56" s="100">
        <v>170.77</v>
      </c>
      <c r="F56" s="100">
        <v>313.17</v>
      </c>
      <c r="G56" s="100">
        <v>451.89</v>
      </c>
      <c r="H56" s="100">
        <v>609.39</v>
      </c>
      <c r="I56" s="100">
        <v>566.32</v>
      </c>
      <c r="J56" s="100">
        <v>588.99</v>
      </c>
      <c r="K56" s="100">
        <v>481.19</v>
      </c>
      <c r="L56" s="100">
        <v>483.77</v>
      </c>
      <c r="M56" s="100">
        <v>508.15</v>
      </c>
      <c r="N56" s="100">
        <v>303.02</v>
      </c>
      <c r="O56" s="100">
        <v>284.46</v>
      </c>
      <c r="P56" s="100">
        <v>241.38</v>
      </c>
      <c r="Q56" s="100">
        <v>191.95</v>
      </c>
      <c r="R56" s="100">
        <v>40.55</v>
      </c>
      <c r="S56" s="100">
        <v>24.12</v>
      </c>
      <c r="T56" s="100">
        <v>18.74</v>
      </c>
      <c r="U56" s="100">
        <v>15.27</v>
      </c>
      <c r="V56" s="100">
        <v>9.71</v>
      </c>
      <c r="W56" s="100">
        <v>12.49</v>
      </c>
      <c r="X56" s="100">
        <v>13.49</v>
      </c>
      <c r="Y56" s="100">
        <v>11.03</v>
      </c>
      <c r="Z56" s="100">
        <v>9.45</v>
      </c>
      <c r="AA56" s="100">
        <v>8.29</v>
      </c>
      <c r="AB56" s="100">
        <v>7.13</v>
      </c>
      <c r="AC56" s="100">
        <v>12.22</v>
      </c>
      <c r="AD56" s="100">
        <v>14.56</v>
      </c>
      <c r="AE56" s="100">
        <v>12.95</v>
      </c>
      <c r="AF56" s="100">
        <v>7.04</v>
      </c>
      <c r="AG56" s="100">
        <v>3.31</v>
      </c>
      <c r="AH56" s="100">
        <v>3.4</v>
      </c>
      <c r="AI56" s="100">
        <v>10.48</v>
      </c>
      <c r="AJ56" s="100">
        <v>4.17</v>
      </c>
      <c r="AK56" s="100">
        <v>4.22</v>
      </c>
      <c r="AL56" s="100">
        <v>5.69</v>
      </c>
      <c r="AM56" s="100">
        <v>2.02</v>
      </c>
      <c r="AN56" s="100">
        <v>6.4</v>
      </c>
      <c r="AO56" s="100">
        <v>14.08</v>
      </c>
      <c r="AP56" s="100">
        <v>4.36</v>
      </c>
      <c r="AQ56" s="100">
        <v>2.13</v>
      </c>
      <c r="AR56" s="100">
        <v>2.65</v>
      </c>
      <c r="AS56" s="100">
        <v>3.51</v>
      </c>
      <c r="AT56" s="100">
        <v>188.31</v>
      </c>
      <c r="AU56" s="100">
        <v>190.47</v>
      </c>
      <c r="AV56" s="100">
        <v>139.91</v>
      </c>
      <c r="AW56" s="100">
        <v>160.7</v>
      </c>
      <c r="AX56" s="100">
        <v>11.08</v>
      </c>
      <c r="AY56" s="100">
        <v>1910.62</v>
      </c>
      <c r="AZ56" s="100">
        <v>1832.18</v>
      </c>
      <c r="BA56" s="100">
        <v>1691.13</v>
      </c>
      <c r="BB56" s="100">
        <v>1618.81</v>
      </c>
      <c r="BC56" s="100">
        <v>1721.99</v>
      </c>
      <c r="BD56" s="100">
        <v>1721.05</v>
      </c>
      <c r="BE56" s="100">
        <v>1718.01</v>
      </c>
      <c r="BF56" s="100">
        <v>1871.88</v>
      </c>
      <c r="BG56" s="100">
        <v>1903.09</v>
      </c>
      <c r="BH56" s="100">
        <v>2041.93</v>
      </c>
      <c r="BI56" s="100">
        <v>1897.94</v>
      </c>
      <c r="BJ56" s="100">
        <v>1813.16</v>
      </c>
      <c r="BK56" s="100">
        <v>1616.83</v>
      </c>
      <c r="BL56" s="100">
        <v>15.61</v>
      </c>
      <c r="BM56" s="100">
        <v>4.83</v>
      </c>
      <c r="BN56" s="100">
        <v>3.41</v>
      </c>
      <c r="BO56" s="100">
        <v>4.49</v>
      </c>
      <c r="BP56" s="100">
        <v>6.45</v>
      </c>
      <c r="BQ56" s="100">
        <v>2.4</v>
      </c>
      <c r="BR56" s="100">
        <v>2.76</v>
      </c>
      <c r="BS56" s="100">
        <v>3.56</v>
      </c>
      <c r="BT56" s="100">
        <v>5.52</v>
      </c>
      <c r="BU56" s="100">
        <v>1.7</v>
      </c>
      <c r="BV56" s="100">
        <v>1.89</v>
      </c>
      <c r="BW56" s="100">
        <v>3.3</v>
      </c>
      <c r="BX56" s="100">
        <v>0.74</v>
      </c>
      <c r="BY56" s="101">
        <f t="shared" si="0"/>
        <v>29724.24</v>
      </c>
    </row>
    <row r="57" spans="1:77" ht="15">
      <c r="A57" s="99" t="s">
        <v>169</v>
      </c>
      <c r="B57" s="99" t="s">
        <v>54</v>
      </c>
      <c r="C57" s="102" t="s">
        <v>301</v>
      </c>
      <c r="D57" s="100">
        <v>129.69</v>
      </c>
      <c r="E57" s="100">
        <v>289.34</v>
      </c>
      <c r="F57" s="100">
        <v>312.13</v>
      </c>
      <c r="G57" s="100">
        <v>407.75</v>
      </c>
      <c r="H57" s="100">
        <v>476.34</v>
      </c>
      <c r="I57" s="100">
        <v>524.09</v>
      </c>
      <c r="J57" s="100">
        <v>556.6</v>
      </c>
      <c r="K57" s="100">
        <v>501.11</v>
      </c>
      <c r="L57" s="100">
        <v>506.11</v>
      </c>
      <c r="M57" s="100">
        <v>448.75</v>
      </c>
      <c r="N57" s="100">
        <v>438.86</v>
      </c>
      <c r="O57" s="100">
        <v>429.76</v>
      </c>
      <c r="P57" s="100">
        <v>427.44</v>
      </c>
      <c r="Q57" s="100">
        <v>290.85</v>
      </c>
      <c r="R57" s="100">
        <v>16.18</v>
      </c>
      <c r="S57" s="100">
        <v>4.76</v>
      </c>
      <c r="T57" s="100">
        <v>6.19</v>
      </c>
      <c r="U57" s="100">
        <v>9.11</v>
      </c>
      <c r="V57" s="100">
        <v>7.27</v>
      </c>
      <c r="W57" s="100">
        <v>10.89</v>
      </c>
      <c r="X57" s="100">
        <v>9.36</v>
      </c>
      <c r="Y57" s="100">
        <v>13.06</v>
      </c>
      <c r="Z57" s="100">
        <v>15.75</v>
      </c>
      <c r="AA57" s="100">
        <v>19.27</v>
      </c>
      <c r="AB57" s="100">
        <v>14.88</v>
      </c>
      <c r="AC57" s="100">
        <v>20.86</v>
      </c>
      <c r="AD57" s="100">
        <v>14.22</v>
      </c>
      <c r="AE57" s="100">
        <v>33.87</v>
      </c>
      <c r="AF57" s="100">
        <v>1.35</v>
      </c>
      <c r="AG57" s="100">
        <v>0.73</v>
      </c>
      <c r="AH57" s="100">
        <v>0</v>
      </c>
      <c r="AI57" s="100">
        <v>1.04</v>
      </c>
      <c r="AJ57" s="100">
        <v>1.07</v>
      </c>
      <c r="AK57" s="100">
        <v>2.24</v>
      </c>
      <c r="AL57" s="100">
        <v>3.56</v>
      </c>
      <c r="AM57" s="100">
        <v>0.45</v>
      </c>
      <c r="AN57" s="100">
        <v>2.81</v>
      </c>
      <c r="AO57" s="100">
        <v>3.28</v>
      </c>
      <c r="AP57" s="100">
        <v>3.66</v>
      </c>
      <c r="AQ57" s="100">
        <v>0.5</v>
      </c>
      <c r="AR57" s="100">
        <v>3.42</v>
      </c>
      <c r="AS57" s="100">
        <v>9.45</v>
      </c>
      <c r="AT57" s="100">
        <v>332.29</v>
      </c>
      <c r="AU57" s="100">
        <v>332.75</v>
      </c>
      <c r="AV57" s="100">
        <v>382.03</v>
      </c>
      <c r="AW57" s="100">
        <v>298.72</v>
      </c>
      <c r="AX57" s="100">
        <v>37.12</v>
      </c>
      <c r="AY57" s="100">
        <v>2654.64</v>
      </c>
      <c r="AZ57" s="100">
        <v>2354.68</v>
      </c>
      <c r="BA57" s="100">
        <v>2289.3</v>
      </c>
      <c r="BB57" s="100">
        <v>2529.44</v>
      </c>
      <c r="BC57" s="100">
        <v>2399.63</v>
      </c>
      <c r="BD57" s="100">
        <v>2319.51</v>
      </c>
      <c r="BE57" s="100">
        <v>2485.13</v>
      </c>
      <c r="BF57" s="100">
        <v>2413.92</v>
      </c>
      <c r="BG57" s="100">
        <v>2256.75</v>
      </c>
      <c r="BH57" s="100">
        <v>2437.28</v>
      </c>
      <c r="BI57" s="100">
        <v>2147.55</v>
      </c>
      <c r="BJ57" s="100">
        <v>1930.83</v>
      </c>
      <c r="BK57" s="100">
        <v>1591.23</v>
      </c>
      <c r="BL57" s="100">
        <v>539.68</v>
      </c>
      <c r="BM57" s="100">
        <v>375.02</v>
      </c>
      <c r="BN57" s="100">
        <v>318.4</v>
      </c>
      <c r="BO57" s="100">
        <v>302.94</v>
      </c>
      <c r="BP57" s="100">
        <v>165.44</v>
      </c>
      <c r="BQ57" s="100">
        <v>140.27</v>
      </c>
      <c r="BR57" s="100">
        <v>124.21</v>
      </c>
      <c r="BS57" s="100">
        <v>104.66</v>
      </c>
      <c r="BT57" s="100">
        <v>86.77</v>
      </c>
      <c r="BU57" s="100">
        <v>103.05</v>
      </c>
      <c r="BV57" s="100">
        <v>105.79</v>
      </c>
      <c r="BW57" s="100">
        <v>101.71</v>
      </c>
      <c r="BX57" s="100">
        <v>64.62</v>
      </c>
      <c r="BY57" s="101">
        <f t="shared" si="0"/>
        <v>39693.41000000002</v>
      </c>
    </row>
    <row r="58" spans="1:77" ht="15">
      <c r="A58" s="99" t="s">
        <v>170</v>
      </c>
      <c r="B58" s="99" t="s">
        <v>55</v>
      </c>
      <c r="C58" s="102" t="s">
        <v>301</v>
      </c>
      <c r="D58" s="100">
        <v>189.81</v>
      </c>
      <c r="E58" s="100">
        <v>236.59</v>
      </c>
      <c r="F58" s="100">
        <v>301.34</v>
      </c>
      <c r="G58" s="100">
        <v>390.18</v>
      </c>
      <c r="H58" s="100">
        <v>441.56</v>
      </c>
      <c r="I58" s="100">
        <v>476.93</v>
      </c>
      <c r="J58" s="100">
        <v>457.02</v>
      </c>
      <c r="K58" s="100">
        <v>361.61</v>
      </c>
      <c r="L58" s="100">
        <v>366.9</v>
      </c>
      <c r="M58" s="100">
        <v>367.71</v>
      </c>
      <c r="N58" s="100">
        <v>244.83</v>
      </c>
      <c r="O58" s="100">
        <v>231.53</v>
      </c>
      <c r="P58" s="100">
        <v>239.5</v>
      </c>
      <c r="Q58" s="100">
        <v>220.4</v>
      </c>
      <c r="R58" s="100">
        <v>36.02</v>
      </c>
      <c r="S58" s="100">
        <v>14.98</v>
      </c>
      <c r="T58" s="100">
        <v>8.25</v>
      </c>
      <c r="U58" s="100">
        <v>10.85</v>
      </c>
      <c r="V58" s="100">
        <v>11.59</v>
      </c>
      <c r="W58" s="100">
        <v>7.1</v>
      </c>
      <c r="X58" s="100">
        <v>3.97</v>
      </c>
      <c r="Y58" s="100">
        <v>6.95</v>
      </c>
      <c r="Z58" s="100">
        <v>5.88</v>
      </c>
      <c r="AA58" s="100">
        <v>7.6</v>
      </c>
      <c r="AB58" s="100">
        <v>10.78</v>
      </c>
      <c r="AC58" s="100">
        <v>6.31</v>
      </c>
      <c r="AD58" s="100">
        <v>6.8</v>
      </c>
      <c r="AE58" s="100">
        <v>21.18</v>
      </c>
      <c r="AF58" s="100">
        <v>12.05</v>
      </c>
      <c r="AG58" s="100">
        <v>2.09</v>
      </c>
      <c r="AH58" s="100">
        <v>1.96</v>
      </c>
      <c r="AI58" s="100">
        <v>1.92</v>
      </c>
      <c r="AJ58" s="100">
        <v>3.92</v>
      </c>
      <c r="AK58" s="100">
        <v>0.98</v>
      </c>
      <c r="AL58" s="100">
        <v>2.44</v>
      </c>
      <c r="AM58" s="100">
        <v>2.63</v>
      </c>
      <c r="AN58" s="100">
        <v>2.77</v>
      </c>
      <c r="AO58" s="100">
        <v>1.11</v>
      </c>
      <c r="AP58" s="100">
        <v>5.39</v>
      </c>
      <c r="AQ58" s="100">
        <v>2.39</v>
      </c>
      <c r="AR58" s="100">
        <v>2.03</v>
      </c>
      <c r="AS58" s="100">
        <v>7.3</v>
      </c>
      <c r="AT58" s="100">
        <v>138.49</v>
      </c>
      <c r="AU58" s="100">
        <v>166.94</v>
      </c>
      <c r="AV58" s="100">
        <v>155.48</v>
      </c>
      <c r="AW58" s="100">
        <v>213.09</v>
      </c>
      <c r="AX58" s="100">
        <v>10.61</v>
      </c>
      <c r="AY58" s="100">
        <v>1506.07</v>
      </c>
      <c r="AZ58" s="100">
        <v>1324.08</v>
      </c>
      <c r="BA58" s="100">
        <v>1360.2</v>
      </c>
      <c r="BB58" s="100">
        <v>1365.54</v>
      </c>
      <c r="BC58" s="100">
        <v>1409</v>
      </c>
      <c r="BD58" s="100">
        <v>1413.92</v>
      </c>
      <c r="BE58" s="100">
        <v>1553.63</v>
      </c>
      <c r="BF58" s="100">
        <v>1528.45</v>
      </c>
      <c r="BG58" s="100">
        <v>1525.42</v>
      </c>
      <c r="BH58" s="100">
        <v>1630.57</v>
      </c>
      <c r="BI58" s="100">
        <v>1532.74</v>
      </c>
      <c r="BJ58" s="100">
        <v>1534.39</v>
      </c>
      <c r="BK58" s="100">
        <v>1295.68</v>
      </c>
      <c r="BL58" s="100">
        <v>16.49</v>
      </c>
      <c r="BM58" s="100">
        <v>26.53</v>
      </c>
      <c r="BN58" s="100">
        <v>18.58</v>
      </c>
      <c r="BO58" s="100">
        <v>7.01</v>
      </c>
      <c r="BP58" s="100">
        <v>1.47</v>
      </c>
      <c r="BQ58" s="100">
        <v>5.76</v>
      </c>
      <c r="BR58" s="100">
        <v>7.11</v>
      </c>
      <c r="BS58" s="100">
        <v>15.14</v>
      </c>
      <c r="BT58" s="100">
        <v>11.53</v>
      </c>
      <c r="BU58" s="100">
        <v>10.6</v>
      </c>
      <c r="BV58" s="100">
        <v>6.21</v>
      </c>
      <c r="BW58" s="100">
        <v>6.45</v>
      </c>
      <c r="BX58" s="100">
        <v>8.15</v>
      </c>
      <c r="BY58" s="101">
        <f t="shared" si="0"/>
        <v>24538.48</v>
      </c>
    </row>
    <row r="59" spans="1:77" ht="15">
      <c r="A59" s="99" t="s">
        <v>171</v>
      </c>
      <c r="B59" s="99" t="s">
        <v>56</v>
      </c>
      <c r="C59" s="102" t="s">
        <v>301</v>
      </c>
      <c r="D59" s="100">
        <v>264.84</v>
      </c>
      <c r="E59" s="100">
        <v>230.35</v>
      </c>
      <c r="F59" s="100">
        <v>389.93</v>
      </c>
      <c r="G59" s="100">
        <v>611.11</v>
      </c>
      <c r="H59" s="100">
        <v>807.25</v>
      </c>
      <c r="I59" s="100">
        <v>951.28</v>
      </c>
      <c r="J59" s="100">
        <v>1009.24</v>
      </c>
      <c r="K59" s="100">
        <v>1006.48</v>
      </c>
      <c r="L59" s="100">
        <v>1051.71</v>
      </c>
      <c r="M59" s="100">
        <v>970.59</v>
      </c>
      <c r="N59" s="100">
        <v>849.07</v>
      </c>
      <c r="O59" s="100">
        <v>683.11</v>
      </c>
      <c r="P59" s="100">
        <v>609.11</v>
      </c>
      <c r="Q59" s="100">
        <v>539.95</v>
      </c>
      <c r="R59" s="100">
        <v>24.1</v>
      </c>
      <c r="S59" s="100">
        <v>19.39</v>
      </c>
      <c r="T59" s="100">
        <v>22.46</v>
      </c>
      <c r="U59" s="100">
        <v>23.88</v>
      </c>
      <c r="V59" s="100">
        <v>32.38</v>
      </c>
      <c r="W59" s="100">
        <v>20.09</v>
      </c>
      <c r="X59" s="100">
        <v>18.78</v>
      </c>
      <c r="Y59" s="100">
        <v>27.1</v>
      </c>
      <c r="Z59" s="100">
        <v>38.82</v>
      </c>
      <c r="AA59" s="100">
        <v>26.53</v>
      </c>
      <c r="AB59" s="100">
        <v>38.17</v>
      </c>
      <c r="AC59" s="100">
        <v>57.12</v>
      </c>
      <c r="AD59" s="100">
        <v>32.48</v>
      </c>
      <c r="AE59" s="100">
        <v>61.3</v>
      </c>
      <c r="AF59" s="100">
        <v>0.22</v>
      </c>
      <c r="AG59" s="100">
        <v>0</v>
      </c>
      <c r="AH59" s="100">
        <v>3.56</v>
      </c>
      <c r="AI59" s="100">
        <v>2.09</v>
      </c>
      <c r="AJ59" s="100">
        <v>0.12</v>
      </c>
      <c r="AK59" s="100">
        <v>4.1</v>
      </c>
      <c r="AL59" s="100">
        <v>4.52</v>
      </c>
      <c r="AM59" s="100">
        <v>6.26</v>
      </c>
      <c r="AN59" s="100">
        <v>10.82</v>
      </c>
      <c r="AO59" s="100">
        <v>3.24</v>
      </c>
      <c r="AP59" s="100">
        <v>17.95</v>
      </c>
      <c r="AQ59" s="100">
        <v>11.32</v>
      </c>
      <c r="AR59" s="100">
        <v>13.49</v>
      </c>
      <c r="AS59" s="100">
        <v>17.03</v>
      </c>
      <c r="AT59" s="100">
        <v>317.22</v>
      </c>
      <c r="AU59" s="100">
        <v>288.76</v>
      </c>
      <c r="AV59" s="100">
        <v>363.41</v>
      </c>
      <c r="AW59" s="100">
        <v>323.2</v>
      </c>
      <c r="AX59" s="100">
        <v>11.28</v>
      </c>
      <c r="AY59" s="100">
        <v>2261.63</v>
      </c>
      <c r="AZ59" s="100">
        <v>2197.58</v>
      </c>
      <c r="BA59" s="100">
        <v>2001.27</v>
      </c>
      <c r="BB59" s="100">
        <v>2030.04</v>
      </c>
      <c r="BC59" s="100">
        <v>1958.27</v>
      </c>
      <c r="BD59" s="100">
        <v>1977.55</v>
      </c>
      <c r="BE59" s="100">
        <v>2034.34</v>
      </c>
      <c r="BF59" s="100">
        <v>1964.68</v>
      </c>
      <c r="BG59" s="100">
        <v>2053.79</v>
      </c>
      <c r="BH59" s="100">
        <v>2212.6</v>
      </c>
      <c r="BI59" s="100">
        <v>2115.2</v>
      </c>
      <c r="BJ59" s="100">
        <v>1913.74</v>
      </c>
      <c r="BK59" s="100">
        <v>1741.36</v>
      </c>
      <c r="BL59" s="100">
        <v>348.97</v>
      </c>
      <c r="BM59" s="100">
        <v>329.95</v>
      </c>
      <c r="BN59" s="100">
        <v>219.41</v>
      </c>
      <c r="BO59" s="100">
        <v>172.8</v>
      </c>
      <c r="BP59" s="100">
        <v>142.49</v>
      </c>
      <c r="BQ59" s="100">
        <v>122.45</v>
      </c>
      <c r="BR59" s="100">
        <v>70.74</v>
      </c>
      <c r="BS59" s="100">
        <v>70</v>
      </c>
      <c r="BT59" s="100">
        <v>70.97</v>
      </c>
      <c r="BU59" s="100">
        <v>68.85</v>
      </c>
      <c r="BV59" s="100">
        <v>44.51</v>
      </c>
      <c r="BW59" s="100">
        <v>40.49</v>
      </c>
      <c r="BX59" s="100">
        <v>35.11</v>
      </c>
      <c r="BY59" s="101">
        <f t="shared" si="0"/>
        <v>40013.99999999999</v>
      </c>
    </row>
    <row r="60" spans="1:77" ht="15">
      <c r="A60" s="99" t="s">
        <v>172</v>
      </c>
      <c r="B60" s="99" t="s">
        <v>57</v>
      </c>
      <c r="C60" s="102" t="s">
        <v>301</v>
      </c>
      <c r="D60" s="100">
        <v>304.02</v>
      </c>
      <c r="E60" s="100">
        <v>373.17</v>
      </c>
      <c r="F60" s="100">
        <v>636.64</v>
      </c>
      <c r="G60" s="100">
        <v>828.84</v>
      </c>
      <c r="H60" s="100">
        <v>1046.74</v>
      </c>
      <c r="I60" s="100">
        <v>1062.1</v>
      </c>
      <c r="J60" s="100">
        <v>1090.15</v>
      </c>
      <c r="K60" s="100">
        <v>1134.86</v>
      </c>
      <c r="L60" s="100">
        <v>1125.93</v>
      </c>
      <c r="M60" s="100">
        <v>1145.11</v>
      </c>
      <c r="N60" s="100">
        <v>1027.15</v>
      </c>
      <c r="O60" s="100">
        <v>873.13</v>
      </c>
      <c r="P60" s="100">
        <v>600.33</v>
      </c>
      <c r="Q60" s="100">
        <v>504.68</v>
      </c>
      <c r="R60" s="100">
        <v>26.53</v>
      </c>
      <c r="S60" s="100">
        <v>13.68</v>
      </c>
      <c r="T60" s="100">
        <v>22.32</v>
      </c>
      <c r="U60" s="100">
        <v>25.13</v>
      </c>
      <c r="V60" s="100">
        <v>23.34</v>
      </c>
      <c r="W60" s="100">
        <v>19.42</v>
      </c>
      <c r="X60" s="100">
        <v>29.86</v>
      </c>
      <c r="Y60" s="100">
        <v>21.8</v>
      </c>
      <c r="Z60" s="100">
        <v>28.23</v>
      </c>
      <c r="AA60" s="100">
        <v>33.09</v>
      </c>
      <c r="AB60" s="100">
        <v>35.88</v>
      </c>
      <c r="AC60" s="100">
        <v>24.37</v>
      </c>
      <c r="AD60" s="100">
        <v>14.39</v>
      </c>
      <c r="AE60" s="100">
        <v>37.32</v>
      </c>
      <c r="AF60" s="100">
        <v>4.81</v>
      </c>
      <c r="AG60" s="100">
        <v>0.37</v>
      </c>
      <c r="AH60" s="100">
        <v>3.11</v>
      </c>
      <c r="AI60" s="100">
        <v>2.92</v>
      </c>
      <c r="AJ60" s="100">
        <v>8.15</v>
      </c>
      <c r="AK60" s="100">
        <v>2.1</v>
      </c>
      <c r="AL60" s="100">
        <v>2.05</v>
      </c>
      <c r="AM60" s="100">
        <v>1.82</v>
      </c>
      <c r="AN60" s="100">
        <v>5.29</v>
      </c>
      <c r="AO60" s="100">
        <v>4.99</v>
      </c>
      <c r="AP60" s="100">
        <v>2.37</v>
      </c>
      <c r="AQ60" s="100">
        <v>1.34</v>
      </c>
      <c r="AR60" s="100">
        <v>5.07</v>
      </c>
      <c r="AS60" s="100">
        <v>4.12</v>
      </c>
      <c r="AT60" s="100">
        <v>559.86</v>
      </c>
      <c r="AU60" s="100">
        <v>395.56</v>
      </c>
      <c r="AV60" s="100">
        <v>411.13</v>
      </c>
      <c r="AW60" s="100">
        <v>458.84</v>
      </c>
      <c r="AX60" s="100">
        <v>20.76</v>
      </c>
      <c r="AY60" s="100">
        <v>3742.15</v>
      </c>
      <c r="AZ60" s="100">
        <v>3692.7</v>
      </c>
      <c r="BA60" s="100">
        <v>3444.71</v>
      </c>
      <c r="BB60" s="100">
        <v>3626.3</v>
      </c>
      <c r="BC60" s="100">
        <v>3524.39</v>
      </c>
      <c r="BD60" s="100">
        <v>3673.95</v>
      </c>
      <c r="BE60" s="100">
        <v>3657.58</v>
      </c>
      <c r="BF60" s="100">
        <v>4018.5</v>
      </c>
      <c r="BG60" s="100">
        <v>3787.39</v>
      </c>
      <c r="BH60" s="100">
        <v>4241.3</v>
      </c>
      <c r="BI60" s="100">
        <v>3897.26</v>
      </c>
      <c r="BJ60" s="100">
        <v>3821.87</v>
      </c>
      <c r="BK60" s="100">
        <v>3363.05</v>
      </c>
      <c r="BL60" s="100">
        <v>287.6</v>
      </c>
      <c r="BM60" s="100">
        <v>288.23</v>
      </c>
      <c r="BN60" s="100">
        <v>192.88</v>
      </c>
      <c r="BO60" s="100">
        <v>199.97</v>
      </c>
      <c r="BP60" s="100">
        <v>135.91</v>
      </c>
      <c r="BQ60" s="100">
        <v>118.13</v>
      </c>
      <c r="BR60" s="100">
        <v>85.42</v>
      </c>
      <c r="BS60" s="100">
        <v>99.86</v>
      </c>
      <c r="BT60" s="100">
        <v>99.27</v>
      </c>
      <c r="BU60" s="100">
        <v>129.13</v>
      </c>
      <c r="BV60" s="100">
        <v>119.58</v>
      </c>
      <c r="BW60" s="100">
        <v>96.3</v>
      </c>
      <c r="BX60" s="100">
        <v>62.98</v>
      </c>
      <c r="BY60" s="101">
        <f t="shared" si="0"/>
        <v>64409.28000000001</v>
      </c>
    </row>
    <row r="61" spans="1:77" ht="15">
      <c r="A61" s="99" t="s">
        <v>173</v>
      </c>
      <c r="B61" s="99" t="s">
        <v>58</v>
      </c>
      <c r="C61" s="102" t="s">
        <v>301</v>
      </c>
      <c r="D61" s="100">
        <v>19.84</v>
      </c>
      <c r="E61" s="100">
        <v>104.66</v>
      </c>
      <c r="F61" s="100">
        <v>91.2</v>
      </c>
      <c r="G61" s="100">
        <v>94.7</v>
      </c>
      <c r="H61" s="100">
        <v>90.85</v>
      </c>
      <c r="I61" s="100">
        <v>113.11</v>
      </c>
      <c r="J61" s="100">
        <v>83.21</v>
      </c>
      <c r="K61" s="100">
        <v>89.79</v>
      </c>
      <c r="L61" s="100">
        <v>90.96</v>
      </c>
      <c r="M61" s="100">
        <v>117.62</v>
      </c>
      <c r="N61" s="100">
        <v>101.07</v>
      </c>
      <c r="O61" s="100">
        <v>98.78</v>
      </c>
      <c r="P61" s="100">
        <v>88.79</v>
      </c>
      <c r="Q61" s="100">
        <v>70.98</v>
      </c>
      <c r="R61" s="100">
        <v>0</v>
      </c>
      <c r="S61" s="100">
        <v>1.01</v>
      </c>
      <c r="T61" s="100">
        <v>0</v>
      </c>
      <c r="U61" s="100">
        <v>1.08</v>
      </c>
      <c r="V61" s="100">
        <v>0</v>
      </c>
      <c r="W61" s="100">
        <v>1.18</v>
      </c>
      <c r="X61" s="100">
        <v>0.97</v>
      </c>
      <c r="Y61" s="100">
        <v>3.1</v>
      </c>
      <c r="Z61" s="100">
        <v>5.89</v>
      </c>
      <c r="AA61" s="100">
        <v>6.31</v>
      </c>
      <c r="AB61" s="100">
        <v>7.04</v>
      </c>
      <c r="AC61" s="100">
        <v>1.77</v>
      </c>
      <c r="AD61" s="100">
        <v>2.25</v>
      </c>
      <c r="AE61" s="100">
        <v>6.48</v>
      </c>
      <c r="AF61" s="100">
        <v>0</v>
      </c>
      <c r="AG61" s="100">
        <v>0.96</v>
      </c>
      <c r="AH61" s="100">
        <v>2.03</v>
      </c>
      <c r="AI61" s="100">
        <v>0</v>
      </c>
      <c r="AJ61" s="100">
        <v>0</v>
      </c>
      <c r="AK61" s="100">
        <v>0</v>
      </c>
      <c r="AL61" s="100">
        <v>0</v>
      </c>
      <c r="AM61" s="100">
        <v>0.16</v>
      </c>
      <c r="AN61" s="100">
        <v>0</v>
      </c>
      <c r="AO61" s="100">
        <v>1</v>
      </c>
      <c r="AP61" s="100">
        <v>0</v>
      </c>
      <c r="AQ61" s="100">
        <v>0.84</v>
      </c>
      <c r="AR61" s="100">
        <v>0</v>
      </c>
      <c r="AS61" s="100">
        <v>0.88</v>
      </c>
      <c r="AT61" s="100">
        <v>80.52</v>
      </c>
      <c r="AU61" s="100">
        <v>68.9</v>
      </c>
      <c r="AV61" s="100">
        <v>89.68</v>
      </c>
      <c r="AW61" s="100">
        <v>107.1</v>
      </c>
      <c r="AX61" s="100">
        <v>12.68</v>
      </c>
      <c r="AY61" s="100">
        <v>464.86</v>
      </c>
      <c r="AZ61" s="100">
        <v>479.32</v>
      </c>
      <c r="BA61" s="100">
        <v>482.51</v>
      </c>
      <c r="BB61" s="100">
        <v>452.89</v>
      </c>
      <c r="BC61" s="100">
        <v>475.98</v>
      </c>
      <c r="BD61" s="100">
        <v>429.55</v>
      </c>
      <c r="BE61" s="100">
        <v>503.12</v>
      </c>
      <c r="BF61" s="100">
        <v>484.96</v>
      </c>
      <c r="BG61" s="100">
        <v>486.51</v>
      </c>
      <c r="BH61" s="100">
        <v>439.48</v>
      </c>
      <c r="BI61" s="100">
        <v>323.58</v>
      </c>
      <c r="BJ61" s="100">
        <v>350.79</v>
      </c>
      <c r="BK61" s="100">
        <v>267.92</v>
      </c>
      <c r="BL61" s="100">
        <v>48.1</v>
      </c>
      <c r="BM61" s="100">
        <v>49.26</v>
      </c>
      <c r="BN61" s="100">
        <v>22.72</v>
      </c>
      <c r="BO61" s="100">
        <v>4.6</v>
      </c>
      <c r="BP61" s="100">
        <v>6.53</v>
      </c>
      <c r="BQ61" s="100">
        <v>7.25</v>
      </c>
      <c r="BR61" s="100">
        <v>6.91</v>
      </c>
      <c r="BS61" s="100">
        <v>7.86</v>
      </c>
      <c r="BT61" s="100">
        <v>4.46</v>
      </c>
      <c r="BU61" s="100">
        <v>9.18</v>
      </c>
      <c r="BV61" s="100">
        <v>4.61</v>
      </c>
      <c r="BW61" s="100">
        <v>4.6</v>
      </c>
      <c r="BX61" s="100">
        <v>5.95</v>
      </c>
      <c r="BY61" s="101">
        <f t="shared" si="0"/>
        <v>7480.89</v>
      </c>
    </row>
    <row r="62" spans="1:77" ht="15">
      <c r="A62" s="99" t="s">
        <v>174</v>
      </c>
      <c r="B62" s="99" t="s">
        <v>59</v>
      </c>
      <c r="C62" s="102" t="s">
        <v>301</v>
      </c>
      <c r="D62" s="100">
        <v>70.38</v>
      </c>
      <c r="E62" s="100">
        <v>65.09</v>
      </c>
      <c r="F62" s="100">
        <v>54.85</v>
      </c>
      <c r="G62" s="100">
        <v>61.75</v>
      </c>
      <c r="H62" s="100">
        <v>80.93</v>
      </c>
      <c r="I62" s="100">
        <v>63.12</v>
      </c>
      <c r="J62" s="100">
        <v>75.94</v>
      </c>
      <c r="K62" s="100">
        <v>67.39</v>
      </c>
      <c r="L62" s="100">
        <v>61.91</v>
      </c>
      <c r="M62" s="100">
        <v>57.64</v>
      </c>
      <c r="N62" s="100">
        <v>65.01</v>
      </c>
      <c r="O62" s="100">
        <v>62.3</v>
      </c>
      <c r="P62" s="100">
        <v>38.06</v>
      </c>
      <c r="Q62" s="100">
        <v>24.63</v>
      </c>
      <c r="R62" s="100">
        <v>0</v>
      </c>
      <c r="S62" s="100">
        <v>0</v>
      </c>
      <c r="T62" s="100">
        <v>0</v>
      </c>
      <c r="U62" s="100">
        <v>0.44</v>
      </c>
      <c r="V62" s="100">
        <v>0.43</v>
      </c>
      <c r="W62" s="100">
        <v>0</v>
      </c>
      <c r="X62" s="100">
        <v>0.96</v>
      </c>
      <c r="Y62" s="100">
        <v>0</v>
      </c>
      <c r="Z62" s="100">
        <v>0.46</v>
      </c>
      <c r="AA62" s="100">
        <v>0</v>
      </c>
      <c r="AB62" s="100">
        <v>0</v>
      </c>
      <c r="AC62" s="100">
        <v>0</v>
      </c>
      <c r="AD62" s="100">
        <v>0</v>
      </c>
      <c r="AE62" s="100">
        <v>0.71</v>
      </c>
      <c r="AF62" s="100">
        <v>0</v>
      </c>
      <c r="AG62" s="100">
        <v>0</v>
      </c>
      <c r="AH62" s="100">
        <v>0</v>
      </c>
      <c r="AI62" s="100">
        <v>0</v>
      </c>
      <c r="AJ62" s="100">
        <v>0</v>
      </c>
      <c r="AK62" s="100">
        <v>0</v>
      </c>
      <c r="AL62" s="100">
        <v>0</v>
      </c>
      <c r="AM62" s="100">
        <v>0</v>
      </c>
      <c r="AN62" s="100">
        <v>0</v>
      </c>
      <c r="AO62" s="100">
        <v>0</v>
      </c>
      <c r="AP62" s="100">
        <v>0</v>
      </c>
      <c r="AQ62" s="100">
        <v>0</v>
      </c>
      <c r="AR62" s="100">
        <v>0</v>
      </c>
      <c r="AS62" s="100">
        <v>0</v>
      </c>
      <c r="AT62" s="100">
        <v>61.66</v>
      </c>
      <c r="AU62" s="100">
        <v>47.33</v>
      </c>
      <c r="AV62" s="100">
        <v>48.6</v>
      </c>
      <c r="AW62" s="100">
        <v>68.43</v>
      </c>
      <c r="AX62" s="100">
        <v>1.2</v>
      </c>
      <c r="AY62" s="100">
        <v>376.98</v>
      </c>
      <c r="AZ62" s="100">
        <v>368</v>
      </c>
      <c r="BA62" s="100">
        <v>383.77</v>
      </c>
      <c r="BB62" s="100">
        <v>368.05</v>
      </c>
      <c r="BC62" s="100">
        <v>389.41</v>
      </c>
      <c r="BD62" s="100">
        <v>358.78</v>
      </c>
      <c r="BE62" s="100">
        <v>373.84</v>
      </c>
      <c r="BF62" s="100">
        <v>378.33</v>
      </c>
      <c r="BG62" s="100">
        <v>331.64</v>
      </c>
      <c r="BH62" s="100">
        <v>419.9</v>
      </c>
      <c r="BI62" s="100">
        <v>371.27</v>
      </c>
      <c r="BJ62" s="100">
        <v>238.25</v>
      </c>
      <c r="BK62" s="100">
        <v>153.58</v>
      </c>
      <c r="BL62" s="100">
        <v>49.56</v>
      </c>
      <c r="BM62" s="100">
        <v>36.21</v>
      </c>
      <c r="BN62" s="100">
        <v>25.73</v>
      </c>
      <c r="BO62" s="100">
        <v>18.71</v>
      </c>
      <c r="BP62" s="100">
        <v>18.91</v>
      </c>
      <c r="BQ62" s="100">
        <v>2.44</v>
      </c>
      <c r="BR62" s="100">
        <v>5.74</v>
      </c>
      <c r="BS62" s="100">
        <v>9.84</v>
      </c>
      <c r="BT62" s="100">
        <v>4.12</v>
      </c>
      <c r="BU62" s="100">
        <v>1.58</v>
      </c>
      <c r="BV62" s="100">
        <v>3.33</v>
      </c>
      <c r="BW62" s="100">
        <v>3.15</v>
      </c>
      <c r="BX62" s="100">
        <v>0.68</v>
      </c>
      <c r="BY62" s="101">
        <f t="shared" si="0"/>
        <v>5771.0199999999995</v>
      </c>
    </row>
    <row r="63" spans="1:77" ht="15">
      <c r="A63" s="99" t="s">
        <v>175</v>
      </c>
      <c r="B63" s="99" t="s">
        <v>60</v>
      </c>
      <c r="C63" s="102" t="s">
        <v>301</v>
      </c>
      <c r="D63" s="100">
        <v>37.08</v>
      </c>
      <c r="E63" s="100">
        <v>47.61</v>
      </c>
      <c r="F63" s="100">
        <v>42.51</v>
      </c>
      <c r="G63" s="100">
        <v>39.66</v>
      </c>
      <c r="H63" s="100">
        <v>51.12</v>
      </c>
      <c r="I63" s="100">
        <v>39.32</v>
      </c>
      <c r="J63" s="100">
        <v>46.48</v>
      </c>
      <c r="K63" s="100">
        <v>41.96</v>
      </c>
      <c r="L63" s="100">
        <v>62.13</v>
      </c>
      <c r="M63" s="100">
        <v>44.69</v>
      </c>
      <c r="N63" s="100">
        <v>31.6</v>
      </c>
      <c r="O63" s="100">
        <v>29.74</v>
      </c>
      <c r="P63" s="100">
        <v>39.8</v>
      </c>
      <c r="Q63" s="100">
        <v>29.62</v>
      </c>
      <c r="R63" s="100">
        <v>0.85</v>
      </c>
      <c r="S63" s="100">
        <v>3.41</v>
      </c>
      <c r="T63" s="100">
        <v>1.57</v>
      </c>
      <c r="U63" s="100">
        <v>0</v>
      </c>
      <c r="V63" s="100">
        <v>0</v>
      </c>
      <c r="W63" s="100">
        <v>5.72</v>
      </c>
      <c r="X63" s="100">
        <v>0.89</v>
      </c>
      <c r="Y63" s="100">
        <v>3.05</v>
      </c>
      <c r="Z63" s="100">
        <v>1.03</v>
      </c>
      <c r="AA63" s="100">
        <v>2.96</v>
      </c>
      <c r="AB63" s="100">
        <v>2.73</v>
      </c>
      <c r="AC63" s="100">
        <v>1.45</v>
      </c>
      <c r="AD63" s="100">
        <v>2.08</v>
      </c>
      <c r="AE63" s="100">
        <v>0</v>
      </c>
      <c r="AF63" s="100">
        <v>0</v>
      </c>
      <c r="AG63" s="100">
        <v>0</v>
      </c>
      <c r="AH63" s="100">
        <v>0.77</v>
      </c>
      <c r="AI63" s="100">
        <v>0</v>
      </c>
      <c r="AJ63" s="100">
        <v>1.81</v>
      </c>
      <c r="AK63" s="100">
        <v>0.12</v>
      </c>
      <c r="AL63" s="100">
        <v>0.87</v>
      </c>
      <c r="AM63" s="100">
        <v>0</v>
      </c>
      <c r="AN63" s="100">
        <v>0</v>
      </c>
      <c r="AO63" s="100">
        <v>0</v>
      </c>
      <c r="AP63" s="100">
        <v>0</v>
      </c>
      <c r="AQ63" s="100">
        <v>0</v>
      </c>
      <c r="AR63" s="100">
        <v>0</v>
      </c>
      <c r="AS63" s="100">
        <v>1</v>
      </c>
      <c r="AT63" s="100">
        <v>1.41</v>
      </c>
      <c r="AU63" s="100">
        <v>3.15</v>
      </c>
      <c r="AV63" s="100">
        <v>10.85</v>
      </c>
      <c r="AW63" s="100">
        <v>20.85</v>
      </c>
      <c r="AX63" s="100">
        <v>3.33</v>
      </c>
      <c r="AY63" s="100">
        <v>224</v>
      </c>
      <c r="AZ63" s="100">
        <v>173.97</v>
      </c>
      <c r="BA63" s="100">
        <v>223.15</v>
      </c>
      <c r="BB63" s="100">
        <v>186.34</v>
      </c>
      <c r="BC63" s="100">
        <v>202.58</v>
      </c>
      <c r="BD63" s="100">
        <v>168.67</v>
      </c>
      <c r="BE63" s="100">
        <v>195.11</v>
      </c>
      <c r="BF63" s="100">
        <v>166.01</v>
      </c>
      <c r="BG63" s="100">
        <v>165.43</v>
      </c>
      <c r="BH63" s="100">
        <v>200.01</v>
      </c>
      <c r="BI63" s="100">
        <v>123.04</v>
      </c>
      <c r="BJ63" s="100">
        <v>131.99</v>
      </c>
      <c r="BK63" s="100">
        <v>79.11</v>
      </c>
      <c r="BL63" s="100">
        <v>0</v>
      </c>
      <c r="BM63" s="100">
        <v>0</v>
      </c>
      <c r="BN63" s="100">
        <v>0</v>
      </c>
      <c r="BO63" s="100">
        <v>0</v>
      </c>
      <c r="BP63" s="100">
        <v>0</v>
      </c>
      <c r="BQ63" s="100">
        <v>0</v>
      </c>
      <c r="BR63" s="100">
        <v>0</v>
      </c>
      <c r="BS63" s="100">
        <v>0</v>
      </c>
      <c r="BT63" s="100">
        <v>0</v>
      </c>
      <c r="BU63" s="100">
        <v>0.76</v>
      </c>
      <c r="BV63" s="100">
        <v>0</v>
      </c>
      <c r="BW63" s="100">
        <v>0</v>
      </c>
      <c r="BX63" s="100">
        <v>0</v>
      </c>
      <c r="BY63" s="101">
        <f t="shared" si="0"/>
        <v>2893.39</v>
      </c>
    </row>
    <row r="64" spans="1:77" ht="15">
      <c r="A64" s="99" t="s">
        <v>176</v>
      </c>
      <c r="B64" s="99" t="s">
        <v>61</v>
      </c>
      <c r="C64" s="102" t="s">
        <v>301</v>
      </c>
      <c r="D64" s="100">
        <v>10.83</v>
      </c>
      <c r="E64" s="100">
        <v>40.54</v>
      </c>
      <c r="F64" s="100">
        <v>36.99</v>
      </c>
      <c r="G64" s="100">
        <v>37.38</v>
      </c>
      <c r="H64" s="100">
        <v>24.45</v>
      </c>
      <c r="I64" s="100">
        <v>54.09</v>
      </c>
      <c r="J64" s="100">
        <v>30.41</v>
      </c>
      <c r="K64" s="100">
        <v>33.58</v>
      </c>
      <c r="L64" s="100">
        <v>27.54</v>
      </c>
      <c r="M64" s="100">
        <v>27.05</v>
      </c>
      <c r="N64" s="100">
        <v>36.33</v>
      </c>
      <c r="O64" s="100">
        <v>29.85</v>
      </c>
      <c r="P64" s="100">
        <v>22.14</v>
      </c>
      <c r="Q64" s="100">
        <v>27.45</v>
      </c>
      <c r="R64" s="100">
        <v>3.56</v>
      </c>
      <c r="S64" s="100">
        <v>0.93</v>
      </c>
      <c r="T64" s="100">
        <v>0</v>
      </c>
      <c r="U64" s="100">
        <v>0</v>
      </c>
      <c r="V64" s="100">
        <v>2.25</v>
      </c>
      <c r="W64" s="100">
        <v>2.32</v>
      </c>
      <c r="X64" s="100">
        <v>1.01</v>
      </c>
      <c r="Y64" s="100">
        <v>1.71</v>
      </c>
      <c r="Z64" s="100">
        <v>1.14</v>
      </c>
      <c r="AA64" s="100">
        <v>0</v>
      </c>
      <c r="AB64" s="100">
        <v>0.64</v>
      </c>
      <c r="AC64" s="100">
        <v>0</v>
      </c>
      <c r="AD64" s="100">
        <v>0</v>
      </c>
      <c r="AE64" s="100">
        <v>0</v>
      </c>
      <c r="AF64" s="100">
        <v>0</v>
      </c>
      <c r="AG64" s="100">
        <v>0</v>
      </c>
      <c r="AH64" s="100">
        <v>0</v>
      </c>
      <c r="AI64" s="100">
        <v>0</v>
      </c>
      <c r="AJ64" s="100">
        <v>0</v>
      </c>
      <c r="AK64" s="100">
        <v>0</v>
      </c>
      <c r="AL64" s="100">
        <v>0</v>
      </c>
      <c r="AM64" s="100">
        <v>0</v>
      </c>
      <c r="AN64" s="100">
        <v>0</v>
      </c>
      <c r="AO64" s="100">
        <v>0</v>
      </c>
      <c r="AP64" s="100">
        <v>0.65</v>
      </c>
      <c r="AQ64" s="100">
        <v>0</v>
      </c>
      <c r="AR64" s="100">
        <v>0</v>
      </c>
      <c r="AS64" s="100">
        <v>0</v>
      </c>
      <c r="AT64" s="100">
        <v>27.44</v>
      </c>
      <c r="AU64" s="100">
        <v>20.03</v>
      </c>
      <c r="AV64" s="100">
        <v>16.66</v>
      </c>
      <c r="AW64" s="100">
        <v>20.65</v>
      </c>
      <c r="AX64" s="100">
        <v>0</v>
      </c>
      <c r="AY64" s="100">
        <v>151.72</v>
      </c>
      <c r="AZ64" s="100">
        <v>149.04</v>
      </c>
      <c r="BA64" s="100">
        <v>142.32</v>
      </c>
      <c r="BB64" s="100">
        <v>132.89</v>
      </c>
      <c r="BC64" s="100">
        <v>146.08</v>
      </c>
      <c r="BD64" s="100">
        <v>143.54</v>
      </c>
      <c r="BE64" s="100">
        <v>131.13</v>
      </c>
      <c r="BF64" s="100">
        <v>166.14</v>
      </c>
      <c r="BG64" s="100">
        <v>127.42</v>
      </c>
      <c r="BH64" s="100">
        <v>87.19</v>
      </c>
      <c r="BI64" s="100">
        <v>110.43</v>
      </c>
      <c r="BJ64" s="100">
        <v>105.82</v>
      </c>
      <c r="BK64" s="100">
        <v>93.1</v>
      </c>
      <c r="BL64" s="100">
        <v>0</v>
      </c>
      <c r="BM64" s="100">
        <v>0</v>
      </c>
      <c r="BN64" s="100">
        <v>0</v>
      </c>
      <c r="BO64" s="100">
        <v>0</v>
      </c>
      <c r="BP64" s="100">
        <v>0</v>
      </c>
      <c r="BQ64" s="100">
        <v>0</v>
      </c>
      <c r="BR64" s="100">
        <v>0</v>
      </c>
      <c r="BS64" s="100">
        <v>0</v>
      </c>
      <c r="BT64" s="100">
        <v>0</v>
      </c>
      <c r="BU64" s="100">
        <v>0</v>
      </c>
      <c r="BV64" s="100">
        <v>0</v>
      </c>
      <c r="BW64" s="100">
        <v>0</v>
      </c>
      <c r="BX64" s="100">
        <v>0</v>
      </c>
      <c r="BY64" s="101">
        <f t="shared" si="0"/>
        <v>2224.4399999999996</v>
      </c>
    </row>
    <row r="65" spans="1:77" ht="15">
      <c r="A65" s="99" t="s">
        <v>177</v>
      </c>
      <c r="B65" s="99" t="s">
        <v>62</v>
      </c>
      <c r="C65" s="102" t="s">
        <v>301</v>
      </c>
      <c r="D65" s="100">
        <v>215.18</v>
      </c>
      <c r="E65" s="100">
        <v>437.82</v>
      </c>
      <c r="F65" s="100">
        <v>628.53</v>
      </c>
      <c r="G65" s="100">
        <v>721.22</v>
      </c>
      <c r="H65" s="100">
        <v>1019.63</v>
      </c>
      <c r="I65" s="100">
        <v>995.41</v>
      </c>
      <c r="J65" s="100">
        <v>1027.26</v>
      </c>
      <c r="K65" s="100">
        <v>1063.32</v>
      </c>
      <c r="L65" s="100">
        <v>1169.51</v>
      </c>
      <c r="M65" s="100">
        <v>1210.82</v>
      </c>
      <c r="N65" s="100">
        <v>1258.83</v>
      </c>
      <c r="O65" s="100">
        <v>923.71</v>
      </c>
      <c r="P65" s="100">
        <v>708.74</v>
      </c>
      <c r="Q65" s="100">
        <v>597.52</v>
      </c>
      <c r="R65" s="100">
        <v>95.76</v>
      </c>
      <c r="S65" s="100">
        <v>21.39</v>
      </c>
      <c r="T65" s="100">
        <v>25.72</v>
      </c>
      <c r="U65" s="100">
        <v>33.82</v>
      </c>
      <c r="V65" s="100">
        <v>31.33</v>
      </c>
      <c r="W65" s="100">
        <v>29.15</v>
      </c>
      <c r="X65" s="100">
        <v>29.5</v>
      </c>
      <c r="Y65" s="100">
        <v>41.89</v>
      </c>
      <c r="Z65" s="100">
        <v>47.34</v>
      </c>
      <c r="AA65" s="100">
        <v>43.39</v>
      </c>
      <c r="AB65" s="100">
        <v>46.35</v>
      </c>
      <c r="AC65" s="100">
        <v>34.58</v>
      </c>
      <c r="AD65" s="100">
        <v>18.03</v>
      </c>
      <c r="AE65" s="100">
        <v>77.16</v>
      </c>
      <c r="AF65" s="100">
        <v>4.99</v>
      </c>
      <c r="AG65" s="100">
        <v>6.71</v>
      </c>
      <c r="AH65" s="100">
        <v>8.26</v>
      </c>
      <c r="AI65" s="100">
        <v>7.3</v>
      </c>
      <c r="AJ65" s="100">
        <v>7.89</v>
      </c>
      <c r="AK65" s="100">
        <v>10.92</v>
      </c>
      <c r="AL65" s="100">
        <v>11.42</v>
      </c>
      <c r="AM65" s="100">
        <v>7.95</v>
      </c>
      <c r="AN65" s="100">
        <v>6.73</v>
      </c>
      <c r="AO65" s="100">
        <v>6.09</v>
      </c>
      <c r="AP65" s="100">
        <v>15.84</v>
      </c>
      <c r="AQ65" s="100">
        <v>5.72</v>
      </c>
      <c r="AR65" s="100">
        <v>2.35</v>
      </c>
      <c r="AS65" s="100">
        <v>26.54</v>
      </c>
      <c r="AT65" s="100">
        <v>493.48</v>
      </c>
      <c r="AU65" s="100">
        <v>428</v>
      </c>
      <c r="AV65" s="100">
        <v>485.45</v>
      </c>
      <c r="AW65" s="100">
        <v>429.38</v>
      </c>
      <c r="AX65" s="100">
        <v>120.67</v>
      </c>
      <c r="AY65" s="100">
        <v>3679.67</v>
      </c>
      <c r="AZ65" s="100">
        <v>3430.5</v>
      </c>
      <c r="BA65" s="100">
        <v>3325.99</v>
      </c>
      <c r="BB65" s="100">
        <v>3605.1</v>
      </c>
      <c r="BC65" s="100">
        <v>3435.35</v>
      </c>
      <c r="BD65" s="100">
        <v>3460.31</v>
      </c>
      <c r="BE65" s="100">
        <v>3564.72</v>
      </c>
      <c r="BF65" s="100">
        <v>3534.72</v>
      </c>
      <c r="BG65" s="100">
        <v>3514.26</v>
      </c>
      <c r="BH65" s="100">
        <v>3750.97</v>
      </c>
      <c r="BI65" s="100">
        <v>3359.87</v>
      </c>
      <c r="BJ65" s="100">
        <v>3084.02</v>
      </c>
      <c r="BK65" s="100">
        <v>2818.82</v>
      </c>
      <c r="BL65" s="100">
        <v>425.56</v>
      </c>
      <c r="BM65" s="100">
        <v>449.76</v>
      </c>
      <c r="BN65" s="100">
        <v>349.33</v>
      </c>
      <c r="BO65" s="100">
        <v>273.59</v>
      </c>
      <c r="BP65" s="100">
        <v>159.67</v>
      </c>
      <c r="BQ65" s="100">
        <v>166.06</v>
      </c>
      <c r="BR65" s="100">
        <v>82.32</v>
      </c>
      <c r="BS65" s="100">
        <v>103.8</v>
      </c>
      <c r="BT65" s="100">
        <v>68.31</v>
      </c>
      <c r="BU65" s="100">
        <v>51.31</v>
      </c>
      <c r="BV65" s="100">
        <v>45.49</v>
      </c>
      <c r="BW65" s="100">
        <v>29.45</v>
      </c>
      <c r="BX65" s="100">
        <v>24.31</v>
      </c>
      <c r="BY65" s="101">
        <f t="shared" si="0"/>
        <v>61431.85999999998</v>
      </c>
    </row>
    <row r="66" spans="1:77" ht="15">
      <c r="A66" s="99" t="s">
        <v>178</v>
      </c>
      <c r="B66" s="99" t="s">
        <v>63</v>
      </c>
      <c r="C66" s="102" t="s">
        <v>301</v>
      </c>
      <c r="D66" s="100">
        <v>315.43</v>
      </c>
      <c r="E66" s="100">
        <v>73.12</v>
      </c>
      <c r="F66" s="100">
        <v>51.7</v>
      </c>
      <c r="G66" s="100">
        <v>61.58</v>
      </c>
      <c r="H66" s="100">
        <v>95.69</v>
      </c>
      <c r="I66" s="100">
        <v>67.6</v>
      </c>
      <c r="J66" s="100">
        <v>68.04</v>
      </c>
      <c r="K66" s="100">
        <v>72.38</v>
      </c>
      <c r="L66" s="100">
        <v>75.05</v>
      </c>
      <c r="M66" s="100">
        <v>82.91</v>
      </c>
      <c r="N66" s="100">
        <v>81.06</v>
      </c>
      <c r="O66" s="100">
        <v>60.4</v>
      </c>
      <c r="P66" s="100">
        <v>65.53</v>
      </c>
      <c r="Q66" s="100">
        <v>55.66</v>
      </c>
      <c r="R66" s="100">
        <v>7.55</v>
      </c>
      <c r="S66" s="100">
        <v>0.94</v>
      </c>
      <c r="T66" s="100">
        <v>1.13</v>
      </c>
      <c r="U66" s="100">
        <v>0.79</v>
      </c>
      <c r="V66" s="100">
        <v>0</v>
      </c>
      <c r="W66" s="100">
        <v>0</v>
      </c>
      <c r="X66" s="100">
        <v>0</v>
      </c>
      <c r="Y66" s="100">
        <v>0</v>
      </c>
      <c r="Z66" s="100">
        <v>3.88</v>
      </c>
      <c r="AA66" s="100">
        <v>1.06</v>
      </c>
      <c r="AB66" s="100">
        <v>1.62</v>
      </c>
      <c r="AC66" s="100">
        <v>2.72</v>
      </c>
      <c r="AD66" s="100">
        <v>0</v>
      </c>
      <c r="AE66" s="100">
        <v>2.17</v>
      </c>
      <c r="AF66" s="100">
        <v>1.1</v>
      </c>
      <c r="AG66" s="100">
        <v>2.19</v>
      </c>
      <c r="AH66" s="100">
        <v>2.63</v>
      </c>
      <c r="AI66" s="100">
        <v>0.92</v>
      </c>
      <c r="AJ66" s="100">
        <v>2.52</v>
      </c>
      <c r="AK66" s="100">
        <v>2.42</v>
      </c>
      <c r="AL66" s="100">
        <v>0</v>
      </c>
      <c r="AM66" s="100">
        <v>0</v>
      </c>
      <c r="AN66" s="100">
        <v>0</v>
      </c>
      <c r="AO66" s="100">
        <v>1.2</v>
      </c>
      <c r="AP66" s="100">
        <v>0</v>
      </c>
      <c r="AQ66" s="100">
        <v>0</v>
      </c>
      <c r="AR66" s="100">
        <v>0</v>
      </c>
      <c r="AS66" s="100">
        <v>2.51</v>
      </c>
      <c r="AT66" s="100">
        <v>37.32</v>
      </c>
      <c r="AU66" s="100">
        <v>46.61</v>
      </c>
      <c r="AV66" s="100">
        <v>40.34</v>
      </c>
      <c r="AW66" s="100">
        <v>48.98</v>
      </c>
      <c r="AX66" s="100">
        <v>0.97</v>
      </c>
      <c r="AY66" s="100">
        <v>350.96</v>
      </c>
      <c r="AZ66" s="100">
        <v>366.89</v>
      </c>
      <c r="BA66" s="100">
        <v>285.92</v>
      </c>
      <c r="BB66" s="100">
        <v>353.01</v>
      </c>
      <c r="BC66" s="100">
        <v>338.5</v>
      </c>
      <c r="BD66" s="100">
        <v>322.22</v>
      </c>
      <c r="BE66" s="100">
        <v>328.46</v>
      </c>
      <c r="BF66" s="100">
        <v>307.12</v>
      </c>
      <c r="BG66" s="100">
        <v>304.76</v>
      </c>
      <c r="BH66" s="100">
        <v>227.48</v>
      </c>
      <c r="BI66" s="100">
        <v>236.62</v>
      </c>
      <c r="BJ66" s="100">
        <v>239.42</v>
      </c>
      <c r="BK66" s="100">
        <v>157</v>
      </c>
      <c r="BL66" s="100">
        <v>1.18</v>
      </c>
      <c r="BM66" s="100">
        <v>1.39</v>
      </c>
      <c r="BN66" s="100">
        <v>0</v>
      </c>
      <c r="BO66" s="100">
        <v>1.2</v>
      </c>
      <c r="BP66" s="100">
        <v>1.15</v>
      </c>
      <c r="BQ66" s="100">
        <v>0</v>
      </c>
      <c r="BR66" s="100">
        <v>0</v>
      </c>
      <c r="BS66" s="100">
        <v>0</v>
      </c>
      <c r="BT66" s="100">
        <v>0</v>
      </c>
      <c r="BU66" s="100">
        <v>0</v>
      </c>
      <c r="BV66" s="100">
        <v>0</v>
      </c>
      <c r="BW66" s="100">
        <v>0</v>
      </c>
      <c r="BX66" s="100">
        <v>1.26</v>
      </c>
      <c r="BY66" s="101">
        <f t="shared" si="0"/>
        <v>5262.26</v>
      </c>
    </row>
    <row r="67" spans="1:77" ht="15">
      <c r="A67" s="99" t="s">
        <v>179</v>
      </c>
      <c r="B67" s="99" t="s">
        <v>64</v>
      </c>
      <c r="C67" s="102" t="s">
        <v>301</v>
      </c>
      <c r="D67" s="100">
        <v>35.93</v>
      </c>
      <c r="E67" s="100">
        <v>47.71</v>
      </c>
      <c r="F67" s="100">
        <v>60.63</v>
      </c>
      <c r="G67" s="100">
        <v>59.89</v>
      </c>
      <c r="H67" s="100">
        <v>83.1</v>
      </c>
      <c r="I67" s="100">
        <v>73.44</v>
      </c>
      <c r="J67" s="100">
        <v>82.33</v>
      </c>
      <c r="K67" s="100">
        <v>80.59</v>
      </c>
      <c r="L67" s="100">
        <v>94.95</v>
      </c>
      <c r="M67" s="100">
        <v>98.27</v>
      </c>
      <c r="N67" s="100">
        <v>107.49</v>
      </c>
      <c r="O67" s="100">
        <v>96.08</v>
      </c>
      <c r="P67" s="100">
        <v>61.24</v>
      </c>
      <c r="Q67" s="100">
        <v>53.18</v>
      </c>
      <c r="R67" s="100">
        <v>5.44</v>
      </c>
      <c r="S67" s="100">
        <v>0</v>
      </c>
      <c r="T67" s="100">
        <v>1.2</v>
      </c>
      <c r="U67" s="100">
        <v>2.84</v>
      </c>
      <c r="V67" s="100">
        <v>0</v>
      </c>
      <c r="W67" s="100">
        <v>0</v>
      </c>
      <c r="X67" s="100">
        <v>0</v>
      </c>
      <c r="Y67" s="100">
        <v>0</v>
      </c>
      <c r="Z67" s="100">
        <v>0</v>
      </c>
      <c r="AA67" s="100">
        <v>1.23</v>
      </c>
      <c r="AB67" s="100">
        <v>0</v>
      </c>
      <c r="AC67" s="100">
        <v>0</v>
      </c>
      <c r="AD67" s="100">
        <v>0</v>
      </c>
      <c r="AE67" s="100">
        <v>0</v>
      </c>
      <c r="AF67" s="100">
        <v>0</v>
      </c>
      <c r="AG67" s="100">
        <v>0</v>
      </c>
      <c r="AH67" s="100">
        <v>0.12</v>
      </c>
      <c r="AI67" s="100">
        <v>0</v>
      </c>
      <c r="AJ67" s="100">
        <v>0.17</v>
      </c>
      <c r="AK67" s="100">
        <v>0</v>
      </c>
      <c r="AL67" s="100">
        <v>0</v>
      </c>
      <c r="AM67" s="100">
        <v>0</v>
      </c>
      <c r="AN67" s="100">
        <v>0.3</v>
      </c>
      <c r="AO67" s="100">
        <v>1.61</v>
      </c>
      <c r="AP67" s="100">
        <v>0.67</v>
      </c>
      <c r="AQ67" s="100">
        <v>0.34</v>
      </c>
      <c r="AR67" s="100">
        <v>0</v>
      </c>
      <c r="AS67" s="100">
        <v>0.22</v>
      </c>
      <c r="AT67" s="100">
        <v>40.71</v>
      </c>
      <c r="AU67" s="100">
        <v>36.73</v>
      </c>
      <c r="AV67" s="100">
        <v>45.01</v>
      </c>
      <c r="AW67" s="100">
        <v>68.39</v>
      </c>
      <c r="AX67" s="100">
        <v>2.73</v>
      </c>
      <c r="AY67" s="100">
        <v>552.9</v>
      </c>
      <c r="AZ67" s="100">
        <v>478.16</v>
      </c>
      <c r="BA67" s="100">
        <v>495.13</v>
      </c>
      <c r="BB67" s="100">
        <v>494.51</v>
      </c>
      <c r="BC67" s="100">
        <v>430.08</v>
      </c>
      <c r="BD67" s="100">
        <v>453.59</v>
      </c>
      <c r="BE67" s="100">
        <v>411.33</v>
      </c>
      <c r="BF67" s="100">
        <v>456.73</v>
      </c>
      <c r="BG67" s="100">
        <v>411.68</v>
      </c>
      <c r="BH67" s="100">
        <v>412.07</v>
      </c>
      <c r="BI67" s="100">
        <v>373.63</v>
      </c>
      <c r="BJ67" s="100">
        <v>264.71</v>
      </c>
      <c r="BK67" s="100">
        <v>318.38</v>
      </c>
      <c r="BL67" s="100">
        <v>30.76</v>
      </c>
      <c r="BM67" s="100">
        <v>18.03</v>
      </c>
      <c r="BN67" s="100">
        <v>18.12</v>
      </c>
      <c r="BO67" s="100">
        <v>12.57</v>
      </c>
      <c r="BP67" s="100">
        <v>5.35</v>
      </c>
      <c r="BQ67" s="100">
        <v>6.96</v>
      </c>
      <c r="BR67" s="100">
        <v>7.87</v>
      </c>
      <c r="BS67" s="100">
        <v>11.67</v>
      </c>
      <c r="BT67" s="100">
        <v>11.78</v>
      </c>
      <c r="BU67" s="100">
        <v>8.1</v>
      </c>
      <c r="BV67" s="100">
        <v>5.55</v>
      </c>
      <c r="BW67" s="100">
        <v>5.63</v>
      </c>
      <c r="BX67" s="100">
        <v>3.08</v>
      </c>
      <c r="BY67" s="101">
        <f aca="true" t="shared" si="1" ref="BY67:BY76">SUM(D67:BX67)</f>
        <v>6940.91</v>
      </c>
    </row>
    <row r="68" spans="1:77" ht="15">
      <c r="A68" s="99" t="s">
        <v>180</v>
      </c>
      <c r="B68" s="99" t="s">
        <v>65</v>
      </c>
      <c r="C68" s="102" t="s">
        <v>301</v>
      </c>
      <c r="D68" s="100">
        <v>24.54</v>
      </c>
      <c r="E68" s="100">
        <v>30.59</v>
      </c>
      <c r="F68" s="100">
        <v>29.89</v>
      </c>
      <c r="G68" s="100">
        <v>44.47</v>
      </c>
      <c r="H68" s="100">
        <v>40.51</v>
      </c>
      <c r="I68" s="100">
        <v>70.98</v>
      </c>
      <c r="J68" s="100">
        <v>49.13</v>
      </c>
      <c r="K68" s="100">
        <v>43.02</v>
      </c>
      <c r="L68" s="100">
        <v>45.75</v>
      </c>
      <c r="M68" s="100">
        <v>51.93</v>
      </c>
      <c r="N68" s="100">
        <v>73.74</v>
      </c>
      <c r="O68" s="100">
        <v>35.48</v>
      </c>
      <c r="P68" s="100">
        <v>22.75</v>
      </c>
      <c r="Q68" s="100">
        <v>19.06</v>
      </c>
      <c r="R68" s="100">
        <v>0</v>
      </c>
      <c r="S68" s="100">
        <v>1.06</v>
      </c>
      <c r="T68" s="100">
        <v>2.2</v>
      </c>
      <c r="U68" s="100">
        <v>2.09</v>
      </c>
      <c r="V68" s="100">
        <v>0.91</v>
      </c>
      <c r="W68" s="100">
        <v>2.03</v>
      </c>
      <c r="X68" s="100">
        <v>1.96</v>
      </c>
      <c r="Y68" s="100">
        <v>0</v>
      </c>
      <c r="Z68" s="100">
        <v>4.06</v>
      </c>
      <c r="AA68" s="100">
        <v>0</v>
      </c>
      <c r="AB68" s="100">
        <v>1.68</v>
      </c>
      <c r="AC68" s="100">
        <v>0</v>
      </c>
      <c r="AD68" s="100">
        <v>0</v>
      </c>
      <c r="AE68" s="100">
        <v>1.01</v>
      </c>
      <c r="AF68" s="100">
        <v>0</v>
      </c>
      <c r="AG68" s="100">
        <v>1.84</v>
      </c>
      <c r="AH68" s="100">
        <v>0.96</v>
      </c>
      <c r="AI68" s="100">
        <v>1.02</v>
      </c>
      <c r="AJ68" s="100">
        <v>0.14</v>
      </c>
      <c r="AK68" s="100">
        <v>0</v>
      </c>
      <c r="AL68" s="100">
        <v>1.81</v>
      </c>
      <c r="AM68" s="100">
        <v>0</v>
      </c>
      <c r="AN68" s="100">
        <v>0.1</v>
      </c>
      <c r="AO68" s="100">
        <v>0.1</v>
      </c>
      <c r="AP68" s="100">
        <v>0</v>
      </c>
      <c r="AQ68" s="100">
        <v>0.11</v>
      </c>
      <c r="AR68" s="100">
        <v>0.1</v>
      </c>
      <c r="AS68" s="100">
        <v>0</v>
      </c>
      <c r="AT68" s="100">
        <v>35.86</v>
      </c>
      <c r="AU68" s="100">
        <v>29.51</v>
      </c>
      <c r="AV68" s="100">
        <v>13.52</v>
      </c>
      <c r="AW68" s="100">
        <v>8.81</v>
      </c>
      <c r="AX68" s="100">
        <v>5.85</v>
      </c>
      <c r="AY68" s="100">
        <v>253.83</v>
      </c>
      <c r="AZ68" s="100">
        <v>261.44</v>
      </c>
      <c r="BA68" s="100">
        <v>209.69</v>
      </c>
      <c r="BB68" s="100">
        <v>204.19</v>
      </c>
      <c r="BC68" s="100">
        <v>204.3</v>
      </c>
      <c r="BD68" s="100">
        <v>213.58</v>
      </c>
      <c r="BE68" s="100">
        <v>233.79</v>
      </c>
      <c r="BF68" s="100">
        <v>222.75</v>
      </c>
      <c r="BG68" s="100">
        <v>201.71</v>
      </c>
      <c r="BH68" s="100">
        <v>168.09</v>
      </c>
      <c r="BI68" s="100">
        <v>203.41</v>
      </c>
      <c r="BJ68" s="100">
        <v>198.18</v>
      </c>
      <c r="BK68" s="100">
        <v>189.58</v>
      </c>
      <c r="BL68" s="100">
        <v>8.46</v>
      </c>
      <c r="BM68" s="100">
        <v>6.29</v>
      </c>
      <c r="BN68" s="100">
        <v>2.1</v>
      </c>
      <c r="BO68" s="100">
        <v>1.85</v>
      </c>
      <c r="BP68" s="100">
        <v>0</v>
      </c>
      <c r="BQ68" s="100">
        <v>1.06</v>
      </c>
      <c r="BR68" s="100">
        <v>0.95</v>
      </c>
      <c r="BS68" s="100">
        <v>0</v>
      </c>
      <c r="BT68" s="100">
        <v>0</v>
      </c>
      <c r="BU68" s="100">
        <v>0</v>
      </c>
      <c r="BV68" s="100">
        <v>2.25</v>
      </c>
      <c r="BW68" s="100">
        <v>0.9</v>
      </c>
      <c r="BX68" s="100">
        <v>0</v>
      </c>
      <c r="BY68" s="101">
        <f t="shared" si="1"/>
        <v>3486.9699999999993</v>
      </c>
    </row>
    <row r="69" spans="1:77" ht="15">
      <c r="A69" s="99" t="s">
        <v>181</v>
      </c>
      <c r="B69" s="99" t="s">
        <v>182</v>
      </c>
      <c r="C69" s="102" t="s">
        <v>301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1.36</v>
      </c>
      <c r="L69" s="100">
        <v>11.22</v>
      </c>
      <c r="M69" s="100">
        <v>27.55</v>
      </c>
      <c r="N69" s="100">
        <v>97.29</v>
      </c>
      <c r="O69" s="100">
        <v>44.9</v>
      </c>
      <c r="P69" s="100">
        <v>21.08</v>
      </c>
      <c r="Q69" s="100">
        <v>5.1</v>
      </c>
      <c r="R69" s="100">
        <v>0</v>
      </c>
      <c r="S69" s="100">
        <v>0</v>
      </c>
      <c r="T69" s="100">
        <v>0</v>
      </c>
      <c r="U69" s="100">
        <v>0</v>
      </c>
      <c r="V69" s="100">
        <v>0</v>
      </c>
      <c r="W69" s="100">
        <v>0</v>
      </c>
      <c r="X69" s="100">
        <v>0</v>
      </c>
      <c r="Y69" s="100">
        <v>0</v>
      </c>
      <c r="Z69" s="100">
        <v>0</v>
      </c>
      <c r="AA69" s="100">
        <v>0</v>
      </c>
      <c r="AB69" s="100">
        <v>0</v>
      </c>
      <c r="AC69" s="100">
        <v>0</v>
      </c>
      <c r="AD69" s="100">
        <v>0</v>
      </c>
      <c r="AE69" s="100">
        <v>0</v>
      </c>
      <c r="AF69" s="100">
        <v>0</v>
      </c>
      <c r="AG69" s="100">
        <v>0</v>
      </c>
      <c r="AH69" s="100">
        <v>0</v>
      </c>
      <c r="AI69" s="100">
        <v>0</v>
      </c>
      <c r="AJ69" s="100">
        <v>0</v>
      </c>
      <c r="AK69" s="100">
        <v>0</v>
      </c>
      <c r="AL69" s="100">
        <v>0</v>
      </c>
      <c r="AM69" s="100">
        <v>0</v>
      </c>
      <c r="AN69" s="100">
        <v>0</v>
      </c>
      <c r="AO69" s="100">
        <v>0</v>
      </c>
      <c r="AP69" s="100">
        <v>0</v>
      </c>
      <c r="AQ69" s="100">
        <v>0</v>
      </c>
      <c r="AR69" s="100">
        <v>0</v>
      </c>
      <c r="AS69" s="100">
        <v>0</v>
      </c>
      <c r="AT69" s="100">
        <v>26.27</v>
      </c>
      <c r="AU69" s="100">
        <v>21.4</v>
      </c>
      <c r="AV69" s="100">
        <v>8.23</v>
      </c>
      <c r="AW69" s="100">
        <v>6.91</v>
      </c>
      <c r="AX69" s="100">
        <v>0</v>
      </c>
      <c r="AY69" s="100">
        <v>0</v>
      </c>
      <c r="AZ69" s="100">
        <v>0</v>
      </c>
      <c r="BA69" s="100">
        <v>0</v>
      </c>
      <c r="BB69" s="100">
        <v>0</v>
      </c>
      <c r="BC69" s="100">
        <v>0</v>
      </c>
      <c r="BD69" s="100">
        <v>0</v>
      </c>
      <c r="BE69" s="100">
        <v>3.4</v>
      </c>
      <c r="BF69" s="100">
        <v>11.9</v>
      </c>
      <c r="BG69" s="100">
        <v>33.68</v>
      </c>
      <c r="BH69" s="100">
        <v>78.86</v>
      </c>
      <c r="BI69" s="100">
        <v>60.6</v>
      </c>
      <c r="BJ69" s="100">
        <v>14.98</v>
      </c>
      <c r="BK69" s="100">
        <v>7.63</v>
      </c>
      <c r="BL69" s="100">
        <v>0</v>
      </c>
      <c r="BM69" s="100">
        <v>0</v>
      </c>
      <c r="BN69" s="100">
        <v>0</v>
      </c>
      <c r="BO69" s="100">
        <v>0</v>
      </c>
      <c r="BP69" s="100">
        <v>0</v>
      </c>
      <c r="BQ69" s="100">
        <v>0</v>
      </c>
      <c r="BR69" s="100">
        <v>0</v>
      </c>
      <c r="BS69" s="100">
        <v>0</v>
      </c>
      <c r="BT69" s="100">
        <v>0</v>
      </c>
      <c r="BU69" s="100">
        <v>0</v>
      </c>
      <c r="BV69" s="100">
        <v>0</v>
      </c>
      <c r="BW69" s="100">
        <v>0</v>
      </c>
      <c r="BX69" s="100">
        <v>0</v>
      </c>
      <c r="BY69" s="101">
        <f t="shared" si="1"/>
        <v>482.36000000000007</v>
      </c>
    </row>
    <row r="70" spans="1:77" ht="15">
      <c r="A70" s="99" t="s">
        <v>183</v>
      </c>
      <c r="B70" s="99" t="s">
        <v>184</v>
      </c>
      <c r="C70" s="102" t="s">
        <v>301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00">
        <v>0</v>
      </c>
      <c r="AA70" s="100">
        <v>0</v>
      </c>
      <c r="AB70" s="100">
        <v>0</v>
      </c>
      <c r="AC70" s="100">
        <v>0</v>
      </c>
      <c r="AD70" s="100">
        <v>0</v>
      </c>
      <c r="AE70" s="100">
        <v>0</v>
      </c>
      <c r="AF70" s="100">
        <v>0</v>
      </c>
      <c r="AG70" s="100">
        <v>0</v>
      </c>
      <c r="AH70" s="100">
        <v>0</v>
      </c>
      <c r="AI70" s="100">
        <v>0</v>
      </c>
      <c r="AJ70" s="100">
        <v>0</v>
      </c>
      <c r="AK70" s="100">
        <v>0</v>
      </c>
      <c r="AL70" s="100">
        <v>0</v>
      </c>
      <c r="AM70" s="100">
        <v>0</v>
      </c>
      <c r="AN70" s="100">
        <v>0</v>
      </c>
      <c r="AO70" s="100">
        <v>0</v>
      </c>
      <c r="AP70" s="100">
        <v>0</v>
      </c>
      <c r="AQ70" s="100">
        <v>0</v>
      </c>
      <c r="AR70" s="100">
        <v>0</v>
      </c>
      <c r="AS70" s="100">
        <v>0</v>
      </c>
      <c r="AT70" s="100">
        <v>0</v>
      </c>
      <c r="AU70" s="100">
        <v>0</v>
      </c>
      <c r="AV70" s="100">
        <v>0</v>
      </c>
      <c r="AW70" s="100">
        <v>0</v>
      </c>
      <c r="AX70" s="100">
        <v>0</v>
      </c>
      <c r="AY70" s="100">
        <v>56.48</v>
      </c>
      <c r="AZ70" s="100">
        <v>32.83</v>
      </c>
      <c r="BA70" s="100">
        <v>34.58</v>
      </c>
      <c r="BB70" s="100">
        <v>29.97</v>
      </c>
      <c r="BC70" s="100">
        <v>47.26</v>
      </c>
      <c r="BD70" s="100">
        <v>46.01</v>
      </c>
      <c r="BE70" s="100">
        <v>51.1</v>
      </c>
      <c r="BF70" s="100">
        <v>37.05</v>
      </c>
      <c r="BG70" s="100">
        <v>47.26</v>
      </c>
      <c r="BH70" s="100">
        <v>47.82</v>
      </c>
      <c r="BI70" s="100">
        <v>52.86</v>
      </c>
      <c r="BJ70" s="100">
        <v>52.86</v>
      </c>
      <c r="BK70" s="100">
        <v>33.97</v>
      </c>
      <c r="BL70" s="100">
        <v>5</v>
      </c>
      <c r="BM70" s="100">
        <v>5</v>
      </c>
      <c r="BN70" s="100">
        <v>5</v>
      </c>
      <c r="BO70" s="100">
        <v>5</v>
      </c>
      <c r="BP70" s="100">
        <v>2</v>
      </c>
      <c r="BQ70" s="100">
        <v>2</v>
      </c>
      <c r="BR70" s="100">
        <v>2</v>
      </c>
      <c r="BS70" s="100">
        <v>2</v>
      </c>
      <c r="BT70" s="100">
        <v>2</v>
      </c>
      <c r="BU70" s="100">
        <v>0</v>
      </c>
      <c r="BV70" s="100">
        <v>0</v>
      </c>
      <c r="BW70" s="100">
        <v>0</v>
      </c>
      <c r="BX70" s="100">
        <v>0</v>
      </c>
      <c r="BY70" s="101">
        <f t="shared" si="1"/>
        <v>600.0500000000001</v>
      </c>
    </row>
    <row r="71" spans="1:77" ht="15">
      <c r="A71" s="99" t="s">
        <v>185</v>
      </c>
      <c r="B71" s="99" t="s">
        <v>107</v>
      </c>
      <c r="C71" s="102" t="s">
        <v>301</v>
      </c>
      <c r="D71" s="100">
        <v>0</v>
      </c>
      <c r="E71" s="100">
        <v>6.83</v>
      </c>
      <c r="F71" s="100">
        <v>10</v>
      </c>
      <c r="G71" s="100">
        <v>10</v>
      </c>
      <c r="H71" s="100">
        <v>10</v>
      </c>
      <c r="I71" s="100">
        <v>8</v>
      </c>
      <c r="J71" s="100">
        <v>6</v>
      </c>
      <c r="K71" s="100">
        <v>6</v>
      </c>
      <c r="L71" s="100">
        <v>4</v>
      </c>
      <c r="M71" s="100">
        <v>3.53</v>
      </c>
      <c r="N71" s="100">
        <v>0</v>
      </c>
      <c r="O71" s="100">
        <v>0.93</v>
      </c>
      <c r="P71" s="100">
        <v>0</v>
      </c>
      <c r="Q71" s="100">
        <v>0</v>
      </c>
      <c r="R71" s="100">
        <v>0</v>
      </c>
      <c r="S71" s="100">
        <v>0</v>
      </c>
      <c r="T71" s="100">
        <v>0</v>
      </c>
      <c r="U71" s="100">
        <v>0</v>
      </c>
      <c r="V71" s="100">
        <v>0</v>
      </c>
      <c r="W71" s="100">
        <v>0</v>
      </c>
      <c r="X71" s="100">
        <v>0</v>
      </c>
      <c r="Y71" s="100">
        <v>0</v>
      </c>
      <c r="Z71" s="100">
        <v>0</v>
      </c>
      <c r="AA71" s="100">
        <v>0</v>
      </c>
      <c r="AB71" s="100">
        <v>0</v>
      </c>
      <c r="AC71" s="100">
        <v>0</v>
      </c>
      <c r="AD71" s="100">
        <v>0</v>
      </c>
      <c r="AE71" s="100">
        <v>0</v>
      </c>
      <c r="AF71" s="100">
        <v>0</v>
      </c>
      <c r="AG71" s="100">
        <v>0</v>
      </c>
      <c r="AH71" s="100">
        <v>0</v>
      </c>
      <c r="AI71" s="100">
        <v>0</v>
      </c>
      <c r="AJ71" s="100">
        <v>0</v>
      </c>
      <c r="AK71" s="100">
        <v>0</v>
      </c>
      <c r="AL71" s="100">
        <v>0</v>
      </c>
      <c r="AM71" s="100">
        <v>0</v>
      </c>
      <c r="AN71" s="100">
        <v>0</v>
      </c>
      <c r="AO71" s="100">
        <v>0</v>
      </c>
      <c r="AP71" s="100">
        <v>0</v>
      </c>
      <c r="AQ71" s="100">
        <v>0</v>
      </c>
      <c r="AR71" s="100">
        <v>0</v>
      </c>
      <c r="AS71" s="100">
        <v>0</v>
      </c>
      <c r="AT71" s="100">
        <v>0</v>
      </c>
      <c r="AU71" s="100">
        <v>0</v>
      </c>
      <c r="AV71" s="100">
        <v>0</v>
      </c>
      <c r="AW71" s="100">
        <v>0</v>
      </c>
      <c r="AX71" s="100">
        <v>0</v>
      </c>
      <c r="AY71" s="100">
        <v>47</v>
      </c>
      <c r="AZ71" s="100">
        <v>46</v>
      </c>
      <c r="BA71" s="100">
        <v>46</v>
      </c>
      <c r="BB71" s="100">
        <v>44.98</v>
      </c>
      <c r="BC71" s="100">
        <v>58</v>
      </c>
      <c r="BD71" s="100">
        <v>59</v>
      </c>
      <c r="BE71" s="100">
        <v>64</v>
      </c>
      <c r="BF71" s="100">
        <v>63</v>
      </c>
      <c r="BG71" s="100">
        <v>56.45</v>
      </c>
      <c r="BH71" s="100">
        <v>40</v>
      </c>
      <c r="BI71" s="100">
        <v>18</v>
      </c>
      <c r="BJ71" s="100">
        <v>17</v>
      </c>
      <c r="BK71" s="100">
        <v>15.08</v>
      </c>
      <c r="BL71" s="100">
        <v>0.5</v>
      </c>
      <c r="BM71" s="100">
        <v>0.5</v>
      </c>
      <c r="BN71" s="100">
        <v>0.56</v>
      </c>
      <c r="BO71" s="100">
        <v>0</v>
      </c>
      <c r="BP71" s="100">
        <v>0</v>
      </c>
      <c r="BQ71" s="100">
        <v>0</v>
      </c>
      <c r="BR71" s="100">
        <v>0</v>
      </c>
      <c r="BS71" s="100">
        <v>0</v>
      </c>
      <c r="BT71" s="100">
        <v>0</v>
      </c>
      <c r="BU71" s="100">
        <v>0</v>
      </c>
      <c r="BV71" s="100">
        <v>0</v>
      </c>
      <c r="BW71" s="100">
        <v>0</v>
      </c>
      <c r="BX71" s="100">
        <v>0</v>
      </c>
      <c r="BY71" s="101">
        <f t="shared" si="1"/>
        <v>641.36</v>
      </c>
    </row>
    <row r="72" spans="1:77" ht="15">
      <c r="A72" s="99" t="s">
        <v>186</v>
      </c>
      <c r="B72" s="99" t="s">
        <v>187</v>
      </c>
      <c r="C72" s="102" t="s">
        <v>301</v>
      </c>
      <c r="D72" s="100">
        <v>0</v>
      </c>
      <c r="E72" s="100">
        <v>8</v>
      </c>
      <c r="F72" s="100">
        <v>11</v>
      </c>
      <c r="G72" s="100">
        <v>14</v>
      </c>
      <c r="H72" s="100">
        <v>14.05</v>
      </c>
      <c r="I72" s="100">
        <v>14.45</v>
      </c>
      <c r="J72" s="100">
        <v>14.45</v>
      </c>
      <c r="K72" s="100">
        <v>16.45</v>
      </c>
      <c r="L72" s="100">
        <v>15.45</v>
      </c>
      <c r="M72" s="100">
        <v>12.85</v>
      </c>
      <c r="N72" s="100">
        <v>0</v>
      </c>
      <c r="O72" s="100">
        <v>0</v>
      </c>
      <c r="P72" s="100">
        <v>0</v>
      </c>
      <c r="Q72" s="100">
        <v>0</v>
      </c>
      <c r="R72" s="100">
        <v>0</v>
      </c>
      <c r="S72" s="100">
        <v>0</v>
      </c>
      <c r="T72" s="100">
        <v>2</v>
      </c>
      <c r="U72" s="100">
        <v>2</v>
      </c>
      <c r="V72" s="100">
        <v>2.07</v>
      </c>
      <c r="W72" s="100">
        <v>2</v>
      </c>
      <c r="X72" s="100">
        <v>2</v>
      </c>
      <c r="Y72" s="100">
        <v>2</v>
      </c>
      <c r="Z72" s="100">
        <v>2</v>
      </c>
      <c r="AA72" s="100">
        <v>2</v>
      </c>
      <c r="AB72" s="100">
        <v>0</v>
      </c>
      <c r="AC72" s="100">
        <v>0</v>
      </c>
      <c r="AD72" s="100">
        <v>0</v>
      </c>
      <c r="AE72" s="100">
        <v>0</v>
      </c>
      <c r="AF72" s="100">
        <v>0</v>
      </c>
      <c r="AG72" s="100">
        <v>0</v>
      </c>
      <c r="AH72" s="100">
        <v>0</v>
      </c>
      <c r="AI72" s="100">
        <v>0</v>
      </c>
      <c r="AJ72" s="100">
        <v>0</v>
      </c>
      <c r="AK72" s="100">
        <v>0</v>
      </c>
      <c r="AL72" s="100">
        <v>0</v>
      </c>
      <c r="AM72" s="100">
        <v>0</v>
      </c>
      <c r="AN72" s="100">
        <v>0</v>
      </c>
      <c r="AO72" s="100">
        <v>0</v>
      </c>
      <c r="AP72" s="100">
        <v>0</v>
      </c>
      <c r="AQ72" s="100">
        <v>0</v>
      </c>
      <c r="AR72" s="100">
        <v>0</v>
      </c>
      <c r="AS72" s="100">
        <v>0</v>
      </c>
      <c r="AT72" s="100">
        <v>0</v>
      </c>
      <c r="AU72" s="100">
        <v>0</v>
      </c>
      <c r="AV72" s="100">
        <v>0</v>
      </c>
      <c r="AW72" s="100">
        <v>0</v>
      </c>
      <c r="AX72" s="100">
        <v>0</v>
      </c>
      <c r="AY72" s="100">
        <v>143</v>
      </c>
      <c r="AZ72" s="100">
        <v>142</v>
      </c>
      <c r="BA72" s="100">
        <v>141</v>
      </c>
      <c r="BB72" s="100">
        <v>139.49</v>
      </c>
      <c r="BC72" s="100">
        <v>127</v>
      </c>
      <c r="BD72" s="100">
        <v>128</v>
      </c>
      <c r="BE72" s="100">
        <v>192</v>
      </c>
      <c r="BF72" s="100">
        <v>201</v>
      </c>
      <c r="BG72" s="100">
        <v>184.6</v>
      </c>
      <c r="BH72" s="100">
        <v>0</v>
      </c>
      <c r="BI72" s="100">
        <v>0</v>
      </c>
      <c r="BJ72" s="100">
        <v>0</v>
      </c>
      <c r="BK72" s="100">
        <v>0</v>
      </c>
      <c r="BL72" s="100">
        <v>0</v>
      </c>
      <c r="BM72" s="100">
        <v>0</v>
      </c>
      <c r="BN72" s="100">
        <v>0</v>
      </c>
      <c r="BO72" s="100">
        <v>0</v>
      </c>
      <c r="BP72" s="100">
        <v>0</v>
      </c>
      <c r="BQ72" s="100">
        <v>0</v>
      </c>
      <c r="BR72" s="100">
        <v>0</v>
      </c>
      <c r="BS72" s="100">
        <v>0</v>
      </c>
      <c r="BT72" s="100">
        <v>0</v>
      </c>
      <c r="BU72" s="100">
        <v>0</v>
      </c>
      <c r="BV72" s="100">
        <v>0</v>
      </c>
      <c r="BW72" s="100">
        <v>0</v>
      </c>
      <c r="BX72" s="100">
        <v>0</v>
      </c>
      <c r="BY72" s="101">
        <f t="shared" si="1"/>
        <v>1534.86</v>
      </c>
    </row>
    <row r="73" spans="1:77" ht="15">
      <c r="A73" s="99" t="s">
        <v>188</v>
      </c>
      <c r="B73" s="99" t="s">
        <v>189</v>
      </c>
      <c r="C73" s="102" t="s">
        <v>301</v>
      </c>
      <c r="D73" s="100">
        <v>0</v>
      </c>
      <c r="E73" s="100">
        <v>9</v>
      </c>
      <c r="F73" s="100">
        <v>15</v>
      </c>
      <c r="G73" s="100">
        <v>14</v>
      </c>
      <c r="H73" s="100">
        <v>20</v>
      </c>
      <c r="I73" s="100">
        <v>20</v>
      </c>
      <c r="J73" s="100">
        <v>22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0">
        <v>0</v>
      </c>
      <c r="R73" s="100">
        <v>0</v>
      </c>
      <c r="S73" s="100">
        <v>4</v>
      </c>
      <c r="T73" s="100">
        <v>2</v>
      </c>
      <c r="U73" s="100">
        <v>2</v>
      </c>
      <c r="V73" s="100">
        <v>3</v>
      </c>
      <c r="W73" s="100">
        <v>0</v>
      </c>
      <c r="X73" s="100">
        <v>1</v>
      </c>
      <c r="Y73" s="100">
        <v>0</v>
      </c>
      <c r="Z73" s="100">
        <v>0</v>
      </c>
      <c r="AA73" s="100">
        <v>0</v>
      </c>
      <c r="AB73" s="100">
        <v>0</v>
      </c>
      <c r="AC73" s="100">
        <v>0</v>
      </c>
      <c r="AD73" s="100">
        <v>0</v>
      </c>
      <c r="AE73" s="100">
        <v>0</v>
      </c>
      <c r="AF73" s="100">
        <v>0</v>
      </c>
      <c r="AG73" s="100">
        <v>0</v>
      </c>
      <c r="AH73" s="100">
        <v>0</v>
      </c>
      <c r="AI73" s="100">
        <v>0</v>
      </c>
      <c r="AJ73" s="100">
        <v>0</v>
      </c>
      <c r="AK73" s="100">
        <v>0</v>
      </c>
      <c r="AL73" s="100">
        <v>0</v>
      </c>
      <c r="AM73" s="100">
        <v>0</v>
      </c>
      <c r="AN73" s="100">
        <v>0</v>
      </c>
      <c r="AO73" s="100">
        <v>0</v>
      </c>
      <c r="AP73" s="100">
        <v>0</v>
      </c>
      <c r="AQ73" s="100">
        <v>0</v>
      </c>
      <c r="AR73" s="100">
        <v>0</v>
      </c>
      <c r="AS73" s="100">
        <v>0</v>
      </c>
      <c r="AT73" s="100">
        <v>0</v>
      </c>
      <c r="AU73" s="100">
        <v>0</v>
      </c>
      <c r="AV73" s="100">
        <v>0</v>
      </c>
      <c r="AW73" s="100">
        <v>0</v>
      </c>
      <c r="AX73" s="100">
        <v>0</v>
      </c>
      <c r="AY73" s="100">
        <v>72.32</v>
      </c>
      <c r="AZ73" s="100">
        <v>93.24</v>
      </c>
      <c r="BA73" s="100">
        <v>91.04</v>
      </c>
      <c r="BB73" s="100">
        <v>97</v>
      </c>
      <c r="BC73" s="100">
        <v>85</v>
      </c>
      <c r="BD73" s="100">
        <v>79</v>
      </c>
      <c r="BE73" s="100">
        <v>0</v>
      </c>
      <c r="BF73" s="100">
        <v>0</v>
      </c>
      <c r="BG73" s="100">
        <v>0</v>
      </c>
      <c r="BH73" s="100">
        <v>0</v>
      </c>
      <c r="BI73" s="100">
        <v>0</v>
      </c>
      <c r="BJ73" s="100">
        <v>0</v>
      </c>
      <c r="BK73" s="100">
        <v>0</v>
      </c>
      <c r="BL73" s="100">
        <v>9.66</v>
      </c>
      <c r="BM73" s="100">
        <v>6.76</v>
      </c>
      <c r="BN73" s="100">
        <v>0.96</v>
      </c>
      <c r="BO73" s="100">
        <v>0</v>
      </c>
      <c r="BP73" s="100">
        <v>0</v>
      </c>
      <c r="BQ73" s="100">
        <v>0</v>
      </c>
      <c r="BR73" s="100">
        <v>0</v>
      </c>
      <c r="BS73" s="100">
        <v>0</v>
      </c>
      <c r="BT73" s="100">
        <v>0</v>
      </c>
      <c r="BU73" s="100">
        <v>0</v>
      </c>
      <c r="BV73" s="100">
        <v>0</v>
      </c>
      <c r="BW73" s="100">
        <v>0</v>
      </c>
      <c r="BX73" s="100">
        <v>0</v>
      </c>
      <c r="BY73" s="101">
        <f t="shared" si="1"/>
        <v>646.98</v>
      </c>
    </row>
    <row r="74" spans="1:77" ht="15">
      <c r="A74" s="99" t="s">
        <v>190</v>
      </c>
      <c r="B74" s="99" t="s">
        <v>191</v>
      </c>
      <c r="C74" s="102" t="s">
        <v>301</v>
      </c>
      <c r="D74" s="100">
        <v>0</v>
      </c>
      <c r="E74" s="100">
        <v>2</v>
      </c>
      <c r="F74" s="100">
        <v>13</v>
      </c>
      <c r="G74" s="100">
        <v>12</v>
      </c>
      <c r="H74" s="100">
        <v>13</v>
      </c>
      <c r="I74" s="100">
        <v>17</v>
      </c>
      <c r="J74" s="100">
        <v>14</v>
      </c>
      <c r="K74" s="100">
        <v>14</v>
      </c>
      <c r="L74" s="100">
        <v>27</v>
      </c>
      <c r="M74" s="100">
        <v>13</v>
      </c>
      <c r="N74" s="100">
        <v>24</v>
      </c>
      <c r="O74" s="100">
        <v>17.65</v>
      </c>
      <c r="P74" s="100">
        <v>19</v>
      </c>
      <c r="Q74" s="100">
        <v>16.5</v>
      </c>
      <c r="R74" s="100">
        <v>0</v>
      </c>
      <c r="S74" s="100">
        <v>0</v>
      </c>
      <c r="T74" s="100">
        <v>0</v>
      </c>
      <c r="U74" s="100">
        <v>0</v>
      </c>
      <c r="V74" s="100">
        <v>0</v>
      </c>
      <c r="W74" s="100">
        <v>0</v>
      </c>
      <c r="X74" s="100">
        <v>0</v>
      </c>
      <c r="Y74" s="100">
        <v>0</v>
      </c>
      <c r="Z74" s="100">
        <v>0</v>
      </c>
      <c r="AA74" s="100">
        <v>0</v>
      </c>
      <c r="AB74" s="100">
        <v>0</v>
      </c>
      <c r="AC74" s="100">
        <v>0</v>
      </c>
      <c r="AD74" s="100">
        <v>0</v>
      </c>
      <c r="AE74" s="100">
        <v>0</v>
      </c>
      <c r="AF74" s="100">
        <v>0</v>
      </c>
      <c r="AG74" s="100">
        <v>0</v>
      </c>
      <c r="AH74" s="100">
        <v>0</v>
      </c>
      <c r="AI74" s="100">
        <v>0</v>
      </c>
      <c r="AJ74" s="100">
        <v>0</v>
      </c>
      <c r="AK74" s="100">
        <v>0</v>
      </c>
      <c r="AL74" s="100">
        <v>0</v>
      </c>
      <c r="AM74" s="100">
        <v>0</v>
      </c>
      <c r="AN74" s="100">
        <v>0</v>
      </c>
      <c r="AO74" s="100">
        <v>0</v>
      </c>
      <c r="AP74" s="100">
        <v>0</v>
      </c>
      <c r="AQ74" s="100">
        <v>0</v>
      </c>
      <c r="AR74" s="100">
        <v>0</v>
      </c>
      <c r="AS74" s="100">
        <v>0</v>
      </c>
      <c r="AT74" s="100">
        <v>17.84</v>
      </c>
      <c r="AU74" s="100">
        <v>4.68</v>
      </c>
      <c r="AV74" s="100">
        <v>8</v>
      </c>
      <c r="AW74" s="100">
        <v>29.02</v>
      </c>
      <c r="AX74" s="100">
        <v>0</v>
      </c>
      <c r="AY74" s="100">
        <v>70</v>
      </c>
      <c r="AZ74" s="100">
        <v>65</v>
      </c>
      <c r="BA74" s="100">
        <v>67.16</v>
      </c>
      <c r="BB74" s="100">
        <v>77.16</v>
      </c>
      <c r="BC74" s="100">
        <v>74</v>
      </c>
      <c r="BD74" s="100">
        <v>77</v>
      </c>
      <c r="BE74" s="100">
        <v>149.5</v>
      </c>
      <c r="BF74" s="100">
        <v>136.15</v>
      </c>
      <c r="BG74" s="100">
        <v>153</v>
      </c>
      <c r="BH74" s="100">
        <v>131.48</v>
      </c>
      <c r="BI74" s="100">
        <v>130</v>
      </c>
      <c r="BJ74" s="100">
        <v>122.2</v>
      </c>
      <c r="BK74" s="100">
        <v>81.32</v>
      </c>
      <c r="BL74" s="100">
        <v>0</v>
      </c>
      <c r="BM74" s="100">
        <v>0</v>
      </c>
      <c r="BN74" s="100">
        <v>0.84</v>
      </c>
      <c r="BO74" s="100">
        <v>0.84</v>
      </c>
      <c r="BP74" s="100">
        <v>0</v>
      </c>
      <c r="BQ74" s="100">
        <v>0</v>
      </c>
      <c r="BR74" s="100">
        <v>0.5</v>
      </c>
      <c r="BS74" s="100">
        <v>0.84</v>
      </c>
      <c r="BT74" s="100">
        <v>0</v>
      </c>
      <c r="BU74" s="100">
        <v>0.66</v>
      </c>
      <c r="BV74" s="100">
        <v>0</v>
      </c>
      <c r="BW74" s="100">
        <v>0.66</v>
      </c>
      <c r="BX74" s="100">
        <v>0</v>
      </c>
      <c r="BY74" s="101">
        <f t="shared" si="1"/>
        <v>1599.9999999999998</v>
      </c>
    </row>
    <row r="75" spans="1:77" ht="15">
      <c r="A75" s="99" t="s">
        <v>192</v>
      </c>
      <c r="B75" s="99" t="s">
        <v>108</v>
      </c>
      <c r="C75" s="102" t="s">
        <v>301</v>
      </c>
      <c r="D75" s="100">
        <v>0</v>
      </c>
      <c r="E75" s="100">
        <v>0</v>
      </c>
      <c r="F75" s="100">
        <v>2</v>
      </c>
      <c r="G75" s="100">
        <v>1</v>
      </c>
      <c r="H75" s="100">
        <v>15</v>
      </c>
      <c r="I75" s="100">
        <v>25</v>
      </c>
      <c r="J75" s="100">
        <v>30</v>
      </c>
      <c r="K75" s="100">
        <v>28</v>
      </c>
      <c r="L75" s="100">
        <v>45</v>
      </c>
      <c r="M75" s="100">
        <v>37</v>
      </c>
      <c r="N75" s="100">
        <v>12</v>
      </c>
      <c r="O75" s="100">
        <v>11</v>
      </c>
      <c r="P75" s="100">
        <v>12</v>
      </c>
      <c r="Q75" s="100">
        <v>8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0</v>
      </c>
      <c r="X75" s="100">
        <v>0</v>
      </c>
      <c r="Y75" s="100">
        <v>0</v>
      </c>
      <c r="Z75" s="100">
        <v>0</v>
      </c>
      <c r="AA75" s="100">
        <v>0</v>
      </c>
      <c r="AB75" s="100">
        <v>0</v>
      </c>
      <c r="AC75" s="100">
        <v>0</v>
      </c>
      <c r="AD75" s="100">
        <v>0</v>
      </c>
      <c r="AE75" s="100">
        <v>0</v>
      </c>
      <c r="AF75" s="100">
        <v>0</v>
      </c>
      <c r="AG75" s="100">
        <v>0</v>
      </c>
      <c r="AH75" s="100">
        <v>0</v>
      </c>
      <c r="AI75" s="100">
        <v>0</v>
      </c>
      <c r="AJ75" s="100">
        <v>0</v>
      </c>
      <c r="AK75" s="100">
        <v>0</v>
      </c>
      <c r="AL75" s="100">
        <v>0</v>
      </c>
      <c r="AM75" s="100">
        <v>0</v>
      </c>
      <c r="AN75" s="100">
        <v>0</v>
      </c>
      <c r="AO75" s="100">
        <v>0</v>
      </c>
      <c r="AP75" s="100">
        <v>0</v>
      </c>
      <c r="AQ75" s="100">
        <v>0</v>
      </c>
      <c r="AR75" s="100">
        <v>0</v>
      </c>
      <c r="AS75" s="100">
        <v>0</v>
      </c>
      <c r="AT75" s="100">
        <v>0</v>
      </c>
      <c r="AU75" s="100">
        <v>0</v>
      </c>
      <c r="AV75" s="100">
        <v>0</v>
      </c>
      <c r="AW75" s="100">
        <v>0</v>
      </c>
      <c r="AX75" s="100">
        <v>0</v>
      </c>
      <c r="AY75" s="100">
        <v>54</v>
      </c>
      <c r="AZ75" s="100">
        <v>52</v>
      </c>
      <c r="BA75" s="100">
        <v>53</v>
      </c>
      <c r="BB75" s="100">
        <v>39</v>
      </c>
      <c r="BC75" s="100">
        <v>41</v>
      </c>
      <c r="BD75" s="100">
        <v>36</v>
      </c>
      <c r="BE75" s="100">
        <v>82</v>
      </c>
      <c r="BF75" s="100">
        <v>65</v>
      </c>
      <c r="BG75" s="100">
        <v>73</v>
      </c>
      <c r="BH75" s="100">
        <v>108</v>
      </c>
      <c r="BI75" s="100">
        <v>109</v>
      </c>
      <c r="BJ75" s="100">
        <v>104</v>
      </c>
      <c r="BK75" s="100">
        <v>108</v>
      </c>
      <c r="BL75" s="100">
        <v>0</v>
      </c>
      <c r="BM75" s="100">
        <v>0</v>
      </c>
      <c r="BN75" s="100">
        <v>0</v>
      </c>
      <c r="BO75" s="100">
        <v>0</v>
      </c>
      <c r="BP75" s="100">
        <v>0</v>
      </c>
      <c r="BQ75" s="100">
        <v>0</v>
      </c>
      <c r="BR75" s="100">
        <v>0</v>
      </c>
      <c r="BS75" s="100">
        <v>0</v>
      </c>
      <c r="BT75" s="100">
        <v>0</v>
      </c>
      <c r="BU75" s="100">
        <v>0</v>
      </c>
      <c r="BV75" s="100">
        <v>0</v>
      </c>
      <c r="BW75" s="100">
        <v>0</v>
      </c>
      <c r="BX75" s="100">
        <v>0</v>
      </c>
      <c r="BY75" s="101">
        <f t="shared" si="1"/>
        <v>1150</v>
      </c>
    </row>
    <row r="76" spans="1:77" ht="15">
      <c r="A76" s="99" t="s">
        <v>193</v>
      </c>
      <c r="B76" s="99" t="s">
        <v>194</v>
      </c>
      <c r="C76" s="102" t="s">
        <v>301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0">
        <v>0</v>
      </c>
      <c r="R76" s="100">
        <v>0</v>
      </c>
      <c r="S76" s="100">
        <v>0</v>
      </c>
      <c r="T76" s="100">
        <v>0</v>
      </c>
      <c r="U76" s="100">
        <v>0</v>
      </c>
      <c r="V76" s="100">
        <v>0</v>
      </c>
      <c r="W76" s="100">
        <v>0</v>
      </c>
      <c r="X76" s="100">
        <v>0</v>
      </c>
      <c r="Y76" s="100">
        <v>0</v>
      </c>
      <c r="Z76" s="100">
        <v>0</v>
      </c>
      <c r="AA76" s="100">
        <v>0</v>
      </c>
      <c r="AB76" s="100">
        <v>0</v>
      </c>
      <c r="AC76" s="100">
        <v>0</v>
      </c>
      <c r="AD76" s="100">
        <v>0</v>
      </c>
      <c r="AE76" s="100">
        <v>0</v>
      </c>
      <c r="AF76" s="100">
        <v>0</v>
      </c>
      <c r="AG76" s="100">
        <v>0</v>
      </c>
      <c r="AH76" s="100">
        <v>0</v>
      </c>
      <c r="AI76" s="100">
        <v>0</v>
      </c>
      <c r="AJ76" s="100">
        <v>0</v>
      </c>
      <c r="AK76" s="100">
        <v>0</v>
      </c>
      <c r="AL76" s="100">
        <v>0</v>
      </c>
      <c r="AM76" s="100">
        <v>0</v>
      </c>
      <c r="AN76" s="100">
        <v>0</v>
      </c>
      <c r="AO76" s="100">
        <v>0</v>
      </c>
      <c r="AP76" s="100">
        <v>0</v>
      </c>
      <c r="AQ76" s="100">
        <v>0</v>
      </c>
      <c r="AR76" s="100">
        <v>0</v>
      </c>
      <c r="AS76" s="100">
        <v>0</v>
      </c>
      <c r="AT76" s="100">
        <v>0</v>
      </c>
      <c r="AU76" s="100">
        <v>0</v>
      </c>
      <c r="AV76" s="100">
        <v>0</v>
      </c>
      <c r="AW76" s="100">
        <v>0</v>
      </c>
      <c r="AX76" s="100">
        <v>0</v>
      </c>
      <c r="AY76" s="100">
        <v>0</v>
      </c>
      <c r="AZ76" s="100">
        <v>0</v>
      </c>
      <c r="BA76" s="100">
        <v>0</v>
      </c>
      <c r="BB76" s="100">
        <v>0</v>
      </c>
      <c r="BC76" s="100">
        <v>0</v>
      </c>
      <c r="BD76" s="100">
        <v>0</v>
      </c>
      <c r="BE76" s="100">
        <v>493.34</v>
      </c>
      <c r="BF76" s="100">
        <v>882.48</v>
      </c>
      <c r="BG76" s="100">
        <v>1294.54</v>
      </c>
      <c r="BH76" s="100">
        <v>2015.57</v>
      </c>
      <c r="BI76" s="100">
        <v>3913.34</v>
      </c>
      <c r="BJ76" s="100">
        <v>4675.52</v>
      </c>
      <c r="BK76" s="100">
        <v>7243.43</v>
      </c>
      <c r="BL76" s="100">
        <v>0</v>
      </c>
      <c r="BM76" s="100">
        <v>0</v>
      </c>
      <c r="BN76" s="100">
        <v>0</v>
      </c>
      <c r="BO76" s="100">
        <v>0</v>
      </c>
      <c r="BP76" s="100">
        <v>0</v>
      </c>
      <c r="BQ76" s="100">
        <v>0</v>
      </c>
      <c r="BR76" s="100">
        <v>0</v>
      </c>
      <c r="BS76" s="100">
        <v>0</v>
      </c>
      <c r="BT76" s="100">
        <v>0</v>
      </c>
      <c r="BU76" s="100">
        <v>0</v>
      </c>
      <c r="BV76" s="100">
        <v>0</v>
      </c>
      <c r="BW76" s="100">
        <v>0</v>
      </c>
      <c r="BX76" s="100">
        <v>0</v>
      </c>
      <c r="BY76" s="101">
        <f t="shared" si="1"/>
        <v>20518.22</v>
      </c>
    </row>
    <row r="77" spans="2:77" ht="15">
      <c r="B77" s="103" t="s">
        <v>207</v>
      </c>
      <c r="C77" s="79"/>
      <c r="D77" s="87">
        <f aca="true" t="shared" si="2" ref="D77:AI77">SUM(D2:D76)</f>
        <v>14607.789999999999</v>
      </c>
      <c r="E77" s="87">
        <f t="shared" si="2"/>
        <v>19006.690000000002</v>
      </c>
      <c r="F77" s="87">
        <f t="shared" si="2"/>
        <v>27221.51999999999</v>
      </c>
      <c r="G77" s="87">
        <f t="shared" si="2"/>
        <v>34503.090000000004</v>
      </c>
      <c r="H77" s="87">
        <f t="shared" si="2"/>
        <v>43395.579999999994</v>
      </c>
      <c r="I77" s="87">
        <f t="shared" si="2"/>
        <v>44342.42999999999</v>
      </c>
      <c r="J77" s="87">
        <f t="shared" si="2"/>
        <v>45353.19</v>
      </c>
      <c r="K77" s="87">
        <f t="shared" si="2"/>
        <v>43658.54999999999</v>
      </c>
      <c r="L77" s="87">
        <f t="shared" si="2"/>
        <v>44357.889999999985</v>
      </c>
      <c r="M77" s="87">
        <f t="shared" si="2"/>
        <v>41167.85</v>
      </c>
      <c r="N77" s="87">
        <f t="shared" si="2"/>
        <v>39059.280000000006</v>
      </c>
      <c r="O77" s="87">
        <f t="shared" si="2"/>
        <v>33860.540000000015</v>
      </c>
      <c r="P77" s="87">
        <f t="shared" si="2"/>
        <v>30717.92000000001</v>
      </c>
      <c r="Q77" s="87">
        <f t="shared" si="2"/>
        <v>28367.570000000003</v>
      </c>
      <c r="R77" s="87">
        <f t="shared" si="2"/>
        <v>3226.020000000001</v>
      </c>
      <c r="S77" s="87">
        <f t="shared" si="2"/>
        <v>1360.5500000000004</v>
      </c>
      <c r="T77" s="87">
        <f t="shared" si="2"/>
        <v>1264.4599999999998</v>
      </c>
      <c r="U77" s="87">
        <f t="shared" si="2"/>
        <v>1323.9199999999994</v>
      </c>
      <c r="V77" s="87">
        <f t="shared" si="2"/>
        <v>1369.0299999999997</v>
      </c>
      <c r="W77" s="87">
        <f t="shared" si="2"/>
        <v>1142.6100000000001</v>
      </c>
      <c r="X77" s="87">
        <f t="shared" si="2"/>
        <v>1196.5900000000001</v>
      </c>
      <c r="Y77" s="87">
        <f t="shared" si="2"/>
        <v>1188.36</v>
      </c>
      <c r="Z77" s="87">
        <f t="shared" si="2"/>
        <v>1234.9600000000007</v>
      </c>
      <c r="AA77" s="87">
        <f t="shared" si="2"/>
        <v>1309.4499999999996</v>
      </c>
      <c r="AB77" s="87">
        <f t="shared" si="2"/>
        <v>1245.8600000000006</v>
      </c>
      <c r="AC77" s="87">
        <f t="shared" si="2"/>
        <v>1210.3499999999997</v>
      </c>
      <c r="AD77" s="87">
        <f t="shared" si="2"/>
        <v>990.5600000000001</v>
      </c>
      <c r="AE77" s="87">
        <f t="shared" si="2"/>
        <v>2419.1799999999994</v>
      </c>
      <c r="AF77" s="87">
        <f t="shared" si="2"/>
        <v>525.3100000000001</v>
      </c>
      <c r="AG77" s="87">
        <f t="shared" si="2"/>
        <v>297.9299999999999</v>
      </c>
      <c r="AH77" s="87">
        <f t="shared" si="2"/>
        <v>313.1499999999999</v>
      </c>
      <c r="AI77" s="87">
        <f t="shared" si="2"/>
        <v>317.8200000000001</v>
      </c>
      <c r="AJ77" s="87">
        <f aca="true" t="shared" si="3" ref="AJ77:BO77">SUM(AJ2:AJ76)</f>
        <v>375.74999999999994</v>
      </c>
      <c r="AK77" s="87">
        <f t="shared" si="3"/>
        <v>335.8400000000001</v>
      </c>
      <c r="AL77" s="87">
        <f t="shared" si="3"/>
        <v>442.39000000000016</v>
      </c>
      <c r="AM77" s="87">
        <f t="shared" si="3"/>
        <v>362.93000000000006</v>
      </c>
      <c r="AN77" s="87">
        <f t="shared" si="3"/>
        <v>388.52000000000004</v>
      </c>
      <c r="AO77" s="87">
        <f t="shared" si="3"/>
        <v>474.38999999999993</v>
      </c>
      <c r="AP77" s="87">
        <f t="shared" si="3"/>
        <v>510.11</v>
      </c>
      <c r="AQ77" s="87">
        <f t="shared" si="3"/>
        <v>400.9299999999998</v>
      </c>
      <c r="AR77" s="87">
        <f t="shared" si="3"/>
        <v>409.82999999999987</v>
      </c>
      <c r="AS77" s="87">
        <f t="shared" si="3"/>
        <v>963.51</v>
      </c>
      <c r="AT77" s="87">
        <f t="shared" si="3"/>
        <v>17017.96000000001</v>
      </c>
      <c r="AU77" s="87">
        <f t="shared" si="3"/>
        <v>15590.800000000003</v>
      </c>
      <c r="AV77" s="87">
        <f t="shared" si="3"/>
        <v>17043.159999999993</v>
      </c>
      <c r="AW77" s="87">
        <f t="shared" si="3"/>
        <v>22873.700000000008</v>
      </c>
      <c r="AX77" s="87">
        <f t="shared" si="3"/>
        <v>2565.7500000000005</v>
      </c>
      <c r="AY77" s="87">
        <f t="shared" si="3"/>
        <v>149780.94000000006</v>
      </c>
      <c r="AZ77" s="87">
        <f t="shared" si="3"/>
        <v>143505.04</v>
      </c>
      <c r="BA77" s="87">
        <f t="shared" si="3"/>
        <v>143056.44999999998</v>
      </c>
      <c r="BB77" s="87">
        <f t="shared" si="3"/>
        <v>146067.57000000007</v>
      </c>
      <c r="BC77" s="87">
        <f t="shared" si="3"/>
        <v>143106.94999999998</v>
      </c>
      <c r="BD77" s="87">
        <f t="shared" si="3"/>
        <v>141470.12</v>
      </c>
      <c r="BE77" s="87">
        <f t="shared" si="3"/>
        <v>145106.65999999995</v>
      </c>
      <c r="BF77" s="87">
        <f t="shared" si="3"/>
        <v>148636.47999999998</v>
      </c>
      <c r="BG77" s="87">
        <f t="shared" si="3"/>
        <v>147706.52000000008</v>
      </c>
      <c r="BH77" s="87">
        <f t="shared" si="3"/>
        <v>152301.83000000002</v>
      </c>
      <c r="BI77" s="87">
        <f t="shared" si="3"/>
        <v>139557.06999999998</v>
      </c>
      <c r="BJ77" s="87">
        <f t="shared" si="3"/>
        <v>134763.72999999998</v>
      </c>
      <c r="BK77" s="87">
        <f t="shared" si="3"/>
        <v>118454.11000000004</v>
      </c>
      <c r="BL77" s="87">
        <f t="shared" si="3"/>
        <v>29917.34</v>
      </c>
      <c r="BM77" s="87">
        <f t="shared" si="3"/>
        <v>25168.67</v>
      </c>
      <c r="BN77" s="87">
        <f t="shared" si="3"/>
        <v>18459.32000000001</v>
      </c>
      <c r="BO77" s="87">
        <f t="shared" si="3"/>
        <v>16179.320000000002</v>
      </c>
      <c r="BP77" s="87">
        <f aca="true" t="shared" si="4" ref="BP77:BY77">SUM(BP2:BP76)</f>
        <v>11450.740000000002</v>
      </c>
      <c r="BQ77" s="87">
        <f t="shared" si="4"/>
        <v>9290.409999999998</v>
      </c>
      <c r="BR77" s="87">
        <f t="shared" si="4"/>
        <v>7936.159999999996</v>
      </c>
      <c r="BS77" s="87">
        <f t="shared" si="4"/>
        <v>8028.520000000001</v>
      </c>
      <c r="BT77" s="87">
        <f t="shared" si="4"/>
        <v>7807.200000000003</v>
      </c>
      <c r="BU77" s="87">
        <f t="shared" si="4"/>
        <v>8840.2</v>
      </c>
      <c r="BV77" s="87">
        <f t="shared" si="4"/>
        <v>7932.0999999999985</v>
      </c>
      <c r="BW77" s="87">
        <f t="shared" si="4"/>
        <v>7313.639999999998</v>
      </c>
      <c r="BX77" s="87">
        <f t="shared" si="4"/>
        <v>4786.51</v>
      </c>
      <c r="BY77" s="92">
        <f t="shared" si="4"/>
        <v>2607935.1700000004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&amp;R2009-10 District Forecast FTE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77"/>
  <sheetViews>
    <sheetView zoomScalePageLayoutView="0" workbookViewId="0" topLeftCell="A1">
      <selection activeCell="C2" sqref="C2:L76"/>
    </sheetView>
  </sheetViews>
  <sheetFormatPr defaultColWidth="9.140625" defaultRowHeight="12.75"/>
  <cols>
    <col min="1" max="1" width="4.28125" style="0" bestFit="1" customWidth="1"/>
    <col min="2" max="2" width="11.421875" style="0" bestFit="1" customWidth="1"/>
    <col min="3" max="9" width="11.28125" style="0" bestFit="1" customWidth="1"/>
    <col min="10" max="10" width="10.28125" style="0" bestFit="1" customWidth="1"/>
    <col min="11" max="11" width="9.28125" style="0" bestFit="1" customWidth="1"/>
    <col min="12" max="12" width="10.28125" style="0" bestFit="1" customWidth="1"/>
    <col min="13" max="13" width="12.8515625" style="0" bestFit="1" customWidth="1"/>
  </cols>
  <sheetData>
    <row r="1" spans="1:13" ht="12.75">
      <c r="A1" s="77" t="s">
        <v>195</v>
      </c>
      <c r="B1" s="77" t="s">
        <v>111</v>
      </c>
      <c r="C1" s="77" t="s">
        <v>196</v>
      </c>
      <c r="D1" s="77" t="s">
        <v>197</v>
      </c>
      <c r="E1" s="77" t="s">
        <v>198</v>
      </c>
      <c r="F1" s="77" t="s">
        <v>199</v>
      </c>
      <c r="G1" s="77" t="s">
        <v>200</v>
      </c>
      <c r="H1" s="77" t="s">
        <v>201</v>
      </c>
      <c r="I1" s="77" t="s">
        <v>202</v>
      </c>
      <c r="J1" s="77" t="s">
        <v>203</v>
      </c>
      <c r="K1" s="77" t="s">
        <v>204</v>
      </c>
      <c r="L1" s="77" t="s">
        <v>205</v>
      </c>
      <c r="M1" s="75" t="s">
        <v>206</v>
      </c>
    </row>
    <row r="2" spans="1:13" ht="12.75">
      <c r="A2">
        <v>1</v>
      </c>
      <c r="B2" t="s">
        <v>1</v>
      </c>
      <c r="C2" s="76">
        <v>5894.719999999999</v>
      </c>
      <c r="D2" s="76">
        <v>5740.58</v>
      </c>
      <c r="E2" s="76">
        <v>6205.160000000001</v>
      </c>
      <c r="F2" s="76">
        <v>2262.54</v>
      </c>
      <c r="G2" s="76">
        <v>4005.08</v>
      </c>
      <c r="H2" s="76">
        <v>1827.3600000000001</v>
      </c>
      <c r="I2" s="76">
        <v>318.86</v>
      </c>
      <c r="J2" s="76">
        <v>137.67000000000002</v>
      </c>
      <c r="K2" s="76">
        <v>31.83</v>
      </c>
      <c r="L2" s="76">
        <v>476.36</v>
      </c>
      <c r="M2" s="80">
        <f>SUM(C2:L2)</f>
        <v>26900.160000000003</v>
      </c>
    </row>
    <row r="3" spans="1:13" ht="12.75">
      <c r="A3">
        <v>2</v>
      </c>
      <c r="B3" t="s">
        <v>2</v>
      </c>
      <c r="C3" s="76">
        <v>1533.04</v>
      </c>
      <c r="D3" s="76">
        <v>1627.28</v>
      </c>
      <c r="E3" s="76">
        <v>884.93</v>
      </c>
      <c r="F3" s="76">
        <v>201.01999999999998</v>
      </c>
      <c r="G3" s="76">
        <v>210.31</v>
      </c>
      <c r="H3" s="76">
        <v>158.44</v>
      </c>
      <c r="I3" s="76">
        <v>3.4</v>
      </c>
      <c r="J3" s="76">
        <v>9.54</v>
      </c>
      <c r="K3" s="76">
        <v>5.340000000000001</v>
      </c>
      <c r="L3" s="76">
        <v>278.49</v>
      </c>
      <c r="M3" s="80">
        <f aca="true" t="shared" si="0" ref="M3:M66">SUM(C3:L3)</f>
        <v>4911.789999999999</v>
      </c>
    </row>
    <row r="4" spans="1:13" ht="12.75">
      <c r="A4">
        <v>3</v>
      </c>
      <c r="B4" t="s">
        <v>3</v>
      </c>
      <c r="C4" s="76">
        <v>6488.45</v>
      </c>
      <c r="D4" s="76">
        <v>7564.52</v>
      </c>
      <c r="E4" s="76">
        <v>5255.05</v>
      </c>
      <c r="F4" s="76">
        <v>1507.83</v>
      </c>
      <c r="G4" s="76">
        <v>1911.85</v>
      </c>
      <c r="H4" s="76">
        <v>872.7900000000001</v>
      </c>
      <c r="I4" s="76">
        <v>257.55999999999995</v>
      </c>
      <c r="J4" s="76">
        <v>359.09999999999997</v>
      </c>
      <c r="K4" s="76">
        <v>105.78999999999999</v>
      </c>
      <c r="L4" s="76">
        <v>695.86</v>
      </c>
      <c r="M4" s="80">
        <f t="shared" si="0"/>
        <v>25018.8</v>
      </c>
    </row>
    <row r="5" spans="1:13" ht="12.75">
      <c r="A5">
        <v>4</v>
      </c>
      <c r="B5" t="s">
        <v>4</v>
      </c>
      <c r="C5" s="76">
        <v>778.1</v>
      </c>
      <c r="D5" s="76">
        <v>863.7</v>
      </c>
      <c r="E5" s="76">
        <v>519.81</v>
      </c>
      <c r="F5" s="76">
        <v>221.96</v>
      </c>
      <c r="G5" s="76">
        <v>366.81</v>
      </c>
      <c r="H5" s="76">
        <v>215.85</v>
      </c>
      <c r="I5" s="76">
        <v>5.84</v>
      </c>
      <c r="J5" s="76">
        <v>32.00000000000001</v>
      </c>
      <c r="K5" s="76">
        <v>1.27</v>
      </c>
      <c r="L5" s="76">
        <v>136.89</v>
      </c>
      <c r="M5" s="80">
        <f t="shared" si="0"/>
        <v>3142.23</v>
      </c>
    </row>
    <row r="6" spans="1:13" ht="12.75">
      <c r="A6">
        <v>5</v>
      </c>
      <c r="B6" t="s">
        <v>5</v>
      </c>
      <c r="C6" s="76">
        <v>16020.349999999999</v>
      </c>
      <c r="D6" s="76">
        <v>19308.82</v>
      </c>
      <c r="E6" s="76">
        <v>15023.36</v>
      </c>
      <c r="F6" s="76">
        <v>4821.85</v>
      </c>
      <c r="G6" s="76">
        <v>7019.74</v>
      </c>
      <c r="H6" s="76">
        <v>4469.54</v>
      </c>
      <c r="I6" s="76">
        <v>1124.52</v>
      </c>
      <c r="J6" s="76">
        <v>679.69</v>
      </c>
      <c r="K6" s="76">
        <v>148.28</v>
      </c>
      <c r="L6" s="76">
        <v>1843.64</v>
      </c>
      <c r="M6" s="80">
        <f t="shared" si="0"/>
        <v>70459.79</v>
      </c>
    </row>
    <row r="7" spans="1:13" ht="12.75">
      <c r="A7">
        <v>6</v>
      </c>
      <c r="B7" t="s">
        <v>6</v>
      </c>
      <c r="C7" s="76">
        <v>53988.71</v>
      </c>
      <c r="D7" s="76">
        <v>73717.31</v>
      </c>
      <c r="E7" s="76">
        <v>56213.08</v>
      </c>
      <c r="F7" s="76">
        <v>11697.76</v>
      </c>
      <c r="G7" s="76">
        <v>18315.850000000002</v>
      </c>
      <c r="H7" s="76">
        <v>10556.140000000001</v>
      </c>
      <c r="I7" s="76">
        <v>18422.59</v>
      </c>
      <c r="J7" s="76">
        <v>1863.3</v>
      </c>
      <c r="K7" s="76">
        <v>1118.76</v>
      </c>
      <c r="L7" s="76">
        <v>6671.98</v>
      </c>
      <c r="M7" s="80">
        <f t="shared" si="0"/>
        <v>252565.48</v>
      </c>
    </row>
    <row r="8" spans="1:13" ht="12.75">
      <c r="A8">
        <v>7</v>
      </c>
      <c r="B8" t="s">
        <v>7</v>
      </c>
      <c r="C8" s="76">
        <v>515</v>
      </c>
      <c r="D8" s="76">
        <v>609.72</v>
      </c>
      <c r="E8" s="76">
        <v>359.94</v>
      </c>
      <c r="F8" s="76">
        <v>214.40000000000003</v>
      </c>
      <c r="G8" s="76">
        <v>226.84000000000003</v>
      </c>
      <c r="H8" s="76">
        <v>122.19</v>
      </c>
      <c r="I8" s="76">
        <v>10.01</v>
      </c>
      <c r="J8" s="76">
        <v>24.83</v>
      </c>
      <c r="K8" s="76">
        <v>3.5400000000000005</v>
      </c>
      <c r="L8" s="76">
        <v>83.34</v>
      </c>
      <c r="M8" s="80">
        <f t="shared" si="0"/>
        <v>2169.8100000000004</v>
      </c>
    </row>
    <row r="9" spans="1:13" ht="12.75">
      <c r="A9">
        <v>8</v>
      </c>
      <c r="B9" t="s">
        <v>8</v>
      </c>
      <c r="C9" s="76">
        <v>3571.5299999999997</v>
      </c>
      <c r="D9" s="76">
        <v>4883.860000000001</v>
      </c>
      <c r="E9" s="76">
        <v>4077.7000000000003</v>
      </c>
      <c r="F9" s="76">
        <v>932.5100000000001</v>
      </c>
      <c r="G9" s="76">
        <v>1319.8899999999999</v>
      </c>
      <c r="H9" s="76">
        <v>1049.36</v>
      </c>
      <c r="I9" s="76">
        <v>156.46</v>
      </c>
      <c r="J9" s="76">
        <v>162.38</v>
      </c>
      <c r="K9" s="76">
        <v>16.81</v>
      </c>
      <c r="L9" s="76">
        <v>602.7</v>
      </c>
      <c r="M9" s="80">
        <f t="shared" si="0"/>
        <v>16773.199999999997</v>
      </c>
    </row>
    <row r="10" spans="1:13" ht="12.75">
      <c r="A10">
        <v>9</v>
      </c>
      <c r="B10" t="s">
        <v>9</v>
      </c>
      <c r="C10" s="76">
        <v>3694.52</v>
      </c>
      <c r="D10" s="76">
        <v>4596.4400000000005</v>
      </c>
      <c r="E10" s="76">
        <v>3335.5699999999997</v>
      </c>
      <c r="F10" s="76">
        <v>798.1500000000001</v>
      </c>
      <c r="G10" s="76">
        <v>1344.26</v>
      </c>
      <c r="H10" s="76">
        <v>778.47</v>
      </c>
      <c r="I10" s="76">
        <v>103.16999999999999</v>
      </c>
      <c r="J10" s="76">
        <v>165.31</v>
      </c>
      <c r="K10" s="76">
        <v>26.649999999999995</v>
      </c>
      <c r="L10" s="76">
        <v>712.47</v>
      </c>
      <c r="M10" s="80">
        <f t="shared" si="0"/>
        <v>15555.009999999998</v>
      </c>
    </row>
    <row r="11" spans="1:13" ht="12.75">
      <c r="A11">
        <v>10</v>
      </c>
      <c r="B11" t="s">
        <v>10</v>
      </c>
      <c r="C11" s="76">
        <v>7902.560000000001</v>
      </c>
      <c r="D11" s="76">
        <v>10168.31</v>
      </c>
      <c r="E11" s="76">
        <v>8470.710000000001</v>
      </c>
      <c r="F11" s="76">
        <v>2668</v>
      </c>
      <c r="G11" s="76">
        <v>3340.47</v>
      </c>
      <c r="H11" s="76">
        <v>1805.2599999999998</v>
      </c>
      <c r="I11" s="76">
        <v>324.84</v>
      </c>
      <c r="J11" s="76">
        <v>199.59999999999997</v>
      </c>
      <c r="K11" s="76">
        <v>102.34</v>
      </c>
      <c r="L11" s="76">
        <v>916.05</v>
      </c>
      <c r="M11" s="80">
        <f t="shared" si="0"/>
        <v>35898.14</v>
      </c>
    </row>
    <row r="12" spans="1:13" ht="12.75">
      <c r="A12">
        <v>11</v>
      </c>
      <c r="B12" t="s">
        <v>11</v>
      </c>
      <c r="C12" s="76">
        <v>8593.59</v>
      </c>
      <c r="D12" s="76">
        <v>10509.419999999998</v>
      </c>
      <c r="E12" s="76">
        <v>8473.86</v>
      </c>
      <c r="F12" s="76">
        <v>2009.0699999999997</v>
      </c>
      <c r="G12" s="76">
        <v>3477.0399999999995</v>
      </c>
      <c r="H12" s="76">
        <v>2272.27</v>
      </c>
      <c r="I12" s="76">
        <v>5225.639999999999</v>
      </c>
      <c r="J12" s="76">
        <v>222.95000000000005</v>
      </c>
      <c r="K12" s="76">
        <v>148.39</v>
      </c>
      <c r="L12" s="76">
        <v>659.93</v>
      </c>
      <c r="M12" s="80">
        <f t="shared" si="0"/>
        <v>41592.15999999999</v>
      </c>
    </row>
    <row r="13" spans="1:13" ht="12.75">
      <c r="A13">
        <v>12</v>
      </c>
      <c r="B13" t="s">
        <v>12</v>
      </c>
      <c r="C13" s="76">
        <v>2772.7700000000004</v>
      </c>
      <c r="D13" s="76">
        <v>3115.35</v>
      </c>
      <c r="E13" s="76">
        <v>1836.42</v>
      </c>
      <c r="F13" s="76">
        <v>755.7</v>
      </c>
      <c r="G13" s="76">
        <v>784.38</v>
      </c>
      <c r="H13" s="76">
        <v>446.28999999999996</v>
      </c>
      <c r="I13" s="76">
        <v>50.690000000000005</v>
      </c>
      <c r="J13" s="76">
        <v>40.84</v>
      </c>
      <c r="K13" s="76">
        <v>17.58</v>
      </c>
      <c r="L13" s="76">
        <v>319.41</v>
      </c>
      <c r="M13" s="80">
        <f t="shared" si="0"/>
        <v>10139.43</v>
      </c>
    </row>
    <row r="14" spans="1:13" ht="12.75">
      <c r="A14">
        <v>13</v>
      </c>
      <c r="B14" t="s">
        <v>125</v>
      </c>
      <c r="C14" s="76">
        <v>69691.23</v>
      </c>
      <c r="D14" s="76">
        <v>88768.17000000001</v>
      </c>
      <c r="E14" s="76">
        <v>59117.719999999994</v>
      </c>
      <c r="F14" s="76">
        <v>17090.510000000002</v>
      </c>
      <c r="G14" s="76">
        <v>33574.14</v>
      </c>
      <c r="H14" s="76">
        <v>23866.45</v>
      </c>
      <c r="I14" s="76">
        <v>35338.549999999996</v>
      </c>
      <c r="J14" s="76">
        <v>2935.24</v>
      </c>
      <c r="K14" s="76">
        <v>359.06</v>
      </c>
      <c r="L14" s="76">
        <v>9485.72</v>
      </c>
      <c r="M14" s="80">
        <f t="shared" si="0"/>
        <v>340226.79</v>
      </c>
    </row>
    <row r="15" spans="1:13" ht="12.75">
      <c r="A15">
        <v>14</v>
      </c>
      <c r="B15" t="s">
        <v>127</v>
      </c>
      <c r="C15" s="76">
        <v>1042.83</v>
      </c>
      <c r="D15" s="76">
        <v>1387.5300000000002</v>
      </c>
      <c r="E15" s="76">
        <v>926.9</v>
      </c>
      <c r="F15" s="76">
        <v>324.26</v>
      </c>
      <c r="G15" s="76">
        <v>293.97</v>
      </c>
      <c r="H15" s="76">
        <v>362.71000000000004</v>
      </c>
      <c r="I15" s="76">
        <v>422.62999999999994</v>
      </c>
      <c r="J15" s="76">
        <v>6.260000000000001</v>
      </c>
      <c r="K15" s="76">
        <v>6.41</v>
      </c>
      <c r="L15" s="76">
        <v>172.9</v>
      </c>
      <c r="M15" s="80">
        <f t="shared" si="0"/>
        <v>4946.400000000001</v>
      </c>
    </row>
    <row r="16" spans="1:13" ht="12.75">
      <c r="A16">
        <v>15</v>
      </c>
      <c r="B16" t="s">
        <v>13</v>
      </c>
      <c r="C16" s="76">
        <v>568.1600000000001</v>
      </c>
      <c r="D16" s="76">
        <v>558.49</v>
      </c>
      <c r="E16" s="76">
        <v>385.5</v>
      </c>
      <c r="F16" s="76">
        <v>197.5</v>
      </c>
      <c r="G16" s="76">
        <v>168.48000000000002</v>
      </c>
      <c r="H16" s="76">
        <v>89.79</v>
      </c>
      <c r="I16" s="76">
        <v>0</v>
      </c>
      <c r="J16" s="76">
        <v>17.75</v>
      </c>
      <c r="K16" s="76">
        <v>3.16</v>
      </c>
      <c r="L16" s="76">
        <v>70.72</v>
      </c>
      <c r="M16" s="80">
        <f t="shared" si="0"/>
        <v>2059.55</v>
      </c>
    </row>
    <row r="17" spans="1:13" ht="12.75">
      <c r="A17">
        <v>16</v>
      </c>
      <c r="B17" t="s">
        <v>14</v>
      </c>
      <c r="C17" s="76">
        <v>34959.3</v>
      </c>
      <c r="D17" s="76">
        <v>35323.850000000006</v>
      </c>
      <c r="E17" s="76">
        <v>25166.55</v>
      </c>
      <c r="F17" s="76">
        <v>6339.4800000000005</v>
      </c>
      <c r="G17" s="76">
        <v>9612.69</v>
      </c>
      <c r="H17" s="76">
        <v>5512.33</v>
      </c>
      <c r="I17" s="76">
        <v>2695.9700000000003</v>
      </c>
      <c r="J17" s="76">
        <v>959.3600000000001</v>
      </c>
      <c r="K17" s="76">
        <v>383.35</v>
      </c>
      <c r="L17" s="76">
        <v>2388.4300000000003</v>
      </c>
      <c r="M17" s="80">
        <f t="shared" si="0"/>
        <v>123341.31000000003</v>
      </c>
    </row>
    <row r="18" spans="1:13" ht="12.75">
      <c r="A18">
        <v>17</v>
      </c>
      <c r="B18" t="s">
        <v>15</v>
      </c>
      <c r="C18" s="76">
        <v>10073.48</v>
      </c>
      <c r="D18" s="76">
        <v>11424.32</v>
      </c>
      <c r="E18" s="76">
        <v>7591.139999999999</v>
      </c>
      <c r="F18" s="76">
        <v>2778.0299999999997</v>
      </c>
      <c r="G18" s="76">
        <v>3253.6400000000003</v>
      </c>
      <c r="H18" s="76">
        <v>2383.89</v>
      </c>
      <c r="I18" s="76">
        <v>233.86000000000004</v>
      </c>
      <c r="J18" s="76">
        <v>272.84</v>
      </c>
      <c r="K18" s="76">
        <v>156.95999999999998</v>
      </c>
      <c r="L18" s="76">
        <v>1161.05</v>
      </c>
      <c r="M18" s="80">
        <f t="shared" si="0"/>
        <v>39329.21</v>
      </c>
    </row>
    <row r="19" spans="1:13" ht="12.75">
      <c r="A19">
        <v>18</v>
      </c>
      <c r="B19" t="s">
        <v>16</v>
      </c>
      <c r="C19" s="76">
        <v>3392.1200000000003</v>
      </c>
      <c r="D19" s="76">
        <v>4100.73</v>
      </c>
      <c r="E19" s="76">
        <v>2723</v>
      </c>
      <c r="F19" s="76">
        <v>525.9200000000001</v>
      </c>
      <c r="G19" s="76">
        <v>893.88</v>
      </c>
      <c r="H19" s="76">
        <v>625.3</v>
      </c>
      <c r="I19" s="76">
        <v>267.8999999999999</v>
      </c>
      <c r="J19" s="76">
        <v>61.93</v>
      </c>
      <c r="K19" s="76">
        <v>26.6</v>
      </c>
      <c r="L19" s="76">
        <v>432.62</v>
      </c>
      <c r="M19" s="80">
        <f t="shared" si="0"/>
        <v>13050</v>
      </c>
    </row>
    <row r="20" spans="1:13" ht="12.75">
      <c r="A20">
        <v>19</v>
      </c>
      <c r="B20" t="s">
        <v>17</v>
      </c>
      <c r="C20" s="76">
        <v>374.27000000000004</v>
      </c>
      <c r="D20" s="76">
        <v>397.66</v>
      </c>
      <c r="E20" s="76">
        <v>173.15</v>
      </c>
      <c r="F20" s="76">
        <v>83.13000000000001</v>
      </c>
      <c r="G20" s="76">
        <v>89.37</v>
      </c>
      <c r="H20" s="76">
        <v>44.760000000000005</v>
      </c>
      <c r="I20" s="76">
        <v>5.789999999999999</v>
      </c>
      <c r="J20" s="76">
        <v>14</v>
      </c>
      <c r="K20" s="76">
        <v>2.08</v>
      </c>
      <c r="L20" s="76">
        <v>52.82</v>
      </c>
      <c r="M20" s="80">
        <f t="shared" si="0"/>
        <v>1237.0299999999997</v>
      </c>
    </row>
    <row r="21" spans="1:13" ht="12.75">
      <c r="A21">
        <v>20</v>
      </c>
      <c r="B21" t="s">
        <v>18</v>
      </c>
      <c r="C21" s="76">
        <v>1701.0500000000002</v>
      </c>
      <c r="D21" s="76">
        <v>1740.77</v>
      </c>
      <c r="E21" s="76">
        <v>942.1700000000001</v>
      </c>
      <c r="F21" s="76">
        <v>359.95000000000005</v>
      </c>
      <c r="G21" s="76">
        <v>346.84000000000003</v>
      </c>
      <c r="H21" s="76">
        <v>211.06</v>
      </c>
      <c r="I21" s="76">
        <v>271.30000000000007</v>
      </c>
      <c r="J21" s="76">
        <v>47.79</v>
      </c>
      <c r="K21" s="76">
        <v>22.33</v>
      </c>
      <c r="L21" s="76">
        <v>131.95999999999998</v>
      </c>
      <c r="M21" s="80">
        <f t="shared" si="0"/>
        <v>5775.22</v>
      </c>
    </row>
    <row r="22" spans="1:13" ht="12.75">
      <c r="A22">
        <v>21</v>
      </c>
      <c r="B22" t="s">
        <v>19</v>
      </c>
      <c r="C22" s="76">
        <v>587.9999999999999</v>
      </c>
      <c r="D22" s="76">
        <v>650</v>
      </c>
      <c r="E22" s="76">
        <v>390.99999999999994</v>
      </c>
      <c r="F22" s="76">
        <v>229</v>
      </c>
      <c r="G22" s="76">
        <v>337</v>
      </c>
      <c r="H22" s="76">
        <v>238.00000000000003</v>
      </c>
      <c r="I22" s="76">
        <v>29.490000000000002</v>
      </c>
      <c r="J22" s="76">
        <v>40.29</v>
      </c>
      <c r="K22" s="76">
        <v>8.330000000000002</v>
      </c>
      <c r="L22" s="76">
        <v>100.95</v>
      </c>
      <c r="M22" s="80">
        <f t="shared" si="0"/>
        <v>2612.0599999999995</v>
      </c>
    </row>
    <row r="23" spans="1:13" ht="12.75">
      <c r="A23">
        <v>22</v>
      </c>
      <c r="B23" t="s">
        <v>20</v>
      </c>
      <c r="C23" s="76">
        <v>440.25</v>
      </c>
      <c r="D23" s="76">
        <v>459</v>
      </c>
      <c r="E23" s="76">
        <v>154.04999999999998</v>
      </c>
      <c r="F23" s="76">
        <v>81.33999999999999</v>
      </c>
      <c r="G23" s="76">
        <v>100.69</v>
      </c>
      <c r="H23" s="76">
        <v>57.07000000000001</v>
      </c>
      <c r="I23" s="76">
        <v>45.78</v>
      </c>
      <c r="J23" s="76">
        <v>1.19</v>
      </c>
      <c r="K23" s="76">
        <v>0</v>
      </c>
      <c r="L23" s="76">
        <v>42.88</v>
      </c>
      <c r="M23" s="80">
        <f t="shared" si="0"/>
        <v>1382.25</v>
      </c>
    </row>
    <row r="24" spans="1:13" ht="12.75">
      <c r="A24">
        <v>23</v>
      </c>
      <c r="B24" t="s">
        <v>21</v>
      </c>
      <c r="C24" s="76">
        <v>444</v>
      </c>
      <c r="D24" s="76">
        <v>595</v>
      </c>
      <c r="E24" s="76">
        <v>459.99999999999994</v>
      </c>
      <c r="F24" s="76">
        <v>70</v>
      </c>
      <c r="G24" s="76">
        <v>159</v>
      </c>
      <c r="H24" s="76">
        <v>179</v>
      </c>
      <c r="I24" s="76">
        <v>0</v>
      </c>
      <c r="J24" s="76">
        <v>23</v>
      </c>
      <c r="K24" s="76">
        <v>8</v>
      </c>
      <c r="L24" s="76">
        <v>50</v>
      </c>
      <c r="M24" s="80">
        <f t="shared" si="0"/>
        <v>1988</v>
      </c>
    </row>
    <row r="25" spans="1:13" ht="12.75">
      <c r="A25">
        <v>24</v>
      </c>
      <c r="B25" t="s">
        <v>22</v>
      </c>
      <c r="C25" s="76">
        <v>542.4599999999999</v>
      </c>
      <c r="D25" s="76">
        <v>572.73</v>
      </c>
      <c r="E25" s="76">
        <v>288</v>
      </c>
      <c r="F25" s="76">
        <v>86.77</v>
      </c>
      <c r="G25" s="76">
        <v>56.74</v>
      </c>
      <c r="H25" s="76">
        <v>59.61</v>
      </c>
      <c r="I25" s="76">
        <v>48.18</v>
      </c>
      <c r="J25" s="76">
        <v>20.110000000000003</v>
      </c>
      <c r="K25" s="76">
        <v>16.34</v>
      </c>
      <c r="L25" s="76">
        <v>66.02</v>
      </c>
      <c r="M25" s="80">
        <f t="shared" si="0"/>
        <v>1756.9599999999998</v>
      </c>
    </row>
    <row r="26" spans="1:13" ht="12.75">
      <c r="A26">
        <v>25</v>
      </c>
      <c r="B26" t="s">
        <v>23</v>
      </c>
      <c r="C26" s="76">
        <v>1409.79</v>
      </c>
      <c r="D26" s="76">
        <v>1525.6699999999998</v>
      </c>
      <c r="E26" s="76">
        <v>878.5</v>
      </c>
      <c r="F26" s="76">
        <v>255</v>
      </c>
      <c r="G26" s="76">
        <v>386.5</v>
      </c>
      <c r="H26" s="76">
        <v>299.36</v>
      </c>
      <c r="I26" s="76">
        <v>275.84</v>
      </c>
      <c r="J26" s="76">
        <v>16.35</v>
      </c>
      <c r="K26" s="76">
        <v>2.58</v>
      </c>
      <c r="L26" s="76">
        <v>114.41000000000001</v>
      </c>
      <c r="M26" s="80">
        <f t="shared" si="0"/>
        <v>5164</v>
      </c>
    </row>
    <row r="27" spans="1:13" ht="12.75">
      <c r="A27">
        <v>26</v>
      </c>
      <c r="B27" t="s">
        <v>24</v>
      </c>
      <c r="C27" s="76">
        <v>1678.23</v>
      </c>
      <c r="D27" s="76">
        <v>1972.6299999999999</v>
      </c>
      <c r="E27" s="76">
        <v>1289.0300000000002</v>
      </c>
      <c r="F27" s="76">
        <v>356.77000000000004</v>
      </c>
      <c r="G27" s="76">
        <v>465.66</v>
      </c>
      <c r="H27" s="76">
        <v>387.16999999999996</v>
      </c>
      <c r="I27" s="76">
        <v>287.54</v>
      </c>
      <c r="J27" s="76">
        <v>18.590000000000003</v>
      </c>
      <c r="K27" s="76">
        <v>5.359999999999999</v>
      </c>
      <c r="L27" s="76">
        <v>296.36</v>
      </c>
      <c r="M27" s="80">
        <f t="shared" si="0"/>
        <v>6757.339999999999</v>
      </c>
    </row>
    <row r="28" spans="1:13" ht="12.75">
      <c r="A28">
        <v>27</v>
      </c>
      <c r="B28" t="s">
        <v>25</v>
      </c>
      <c r="C28" s="76">
        <v>5443.51</v>
      </c>
      <c r="D28" s="76">
        <v>7051.15</v>
      </c>
      <c r="E28" s="76">
        <v>4570.47</v>
      </c>
      <c r="F28" s="76">
        <v>1203.48</v>
      </c>
      <c r="G28" s="76">
        <v>1572.29</v>
      </c>
      <c r="H28" s="76">
        <v>1115.2800000000002</v>
      </c>
      <c r="I28" s="76">
        <v>537.5</v>
      </c>
      <c r="J28" s="76">
        <v>116.83999999999999</v>
      </c>
      <c r="K28" s="76">
        <v>43.17</v>
      </c>
      <c r="L28" s="76">
        <v>874.97</v>
      </c>
      <c r="M28" s="80">
        <f t="shared" si="0"/>
        <v>22528.66</v>
      </c>
    </row>
    <row r="29" spans="1:13" ht="12.75">
      <c r="A29">
        <v>28</v>
      </c>
      <c r="B29" t="s">
        <v>26</v>
      </c>
      <c r="C29" s="76">
        <v>3137.75</v>
      </c>
      <c r="D29" s="76">
        <v>3722.54</v>
      </c>
      <c r="E29" s="76">
        <v>2408.1</v>
      </c>
      <c r="F29" s="76">
        <v>491.09000000000003</v>
      </c>
      <c r="G29" s="76">
        <v>815.2</v>
      </c>
      <c r="H29" s="76">
        <v>564.66</v>
      </c>
      <c r="I29" s="76">
        <v>538.24</v>
      </c>
      <c r="J29" s="76">
        <v>128.85</v>
      </c>
      <c r="K29" s="76">
        <v>33.89</v>
      </c>
      <c r="L29" s="76">
        <v>354.92999999999995</v>
      </c>
      <c r="M29" s="80">
        <f t="shared" si="0"/>
        <v>12195.25</v>
      </c>
    </row>
    <row r="30" spans="1:13" ht="12.75">
      <c r="A30">
        <v>29</v>
      </c>
      <c r="B30" t="s">
        <v>27</v>
      </c>
      <c r="C30" s="76">
        <v>40356.7</v>
      </c>
      <c r="D30" s="76">
        <v>52700.58</v>
      </c>
      <c r="E30" s="76">
        <v>37567.19</v>
      </c>
      <c r="F30" s="76">
        <v>11441.77</v>
      </c>
      <c r="G30" s="76">
        <v>16075.420000000002</v>
      </c>
      <c r="H30" s="76">
        <v>6535.929999999999</v>
      </c>
      <c r="I30" s="76">
        <v>15716.119999999997</v>
      </c>
      <c r="J30" s="76">
        <v>1168.45</v>
      </c>
      <c r="K30" s="76">
        <v>362.76</v>
      </c>
      <c r="L30" s="76">
        <v>6302.210000000001</v>
      </c>
      <c r="M30" s="80">
        <f t="shared" si="0"/>
        <v>188227.13</v>
      </c>
    </row>
    <row r="31" spans="1:13" ht="12.75">
      <c r="A31">
        <v>30</v>
      </c>
      <c r="B31" t="s">
        <v>28</v>
      </c>
      <c r="C31" s="76">
        <v>902.54</v>
      </c>
      <c r="D31" s="76">
        <v>1096.8899999999999</v>
      </c>
      <c r="E31" s="76">
        <v>702.6099999999999</v>
      </c>
      <c r="F31" s="76">
        <v>189.01999999999998</v>
      </c>
      <c r="G31" s="76">
        <v>190.45999999999998</v>
      </c>
      <c r="H31" s="76">
        <v>122.32</v>
      </c>
      <c r="I31" s="76">
        <v>0.36</v>
      </c>
      <c r="J31" s="76">
        <v>10.45</v>
      </c>
      <c r="K31" s="76">
        <v>0</v>
      </c>
      <c r="L31" s="76">
        <v>130.07</v>
      </c>
      <c r="M31" s="80">
        <f t="shared" si="0"/>
        <v>3344.7200000000003</v>
      </c>
    </row>
    <row r="32" spans="1:13" ht="12.75">
      <c r="A32">
        <v>31</v>
      </c>
      <c r="B32" t="s">
        <v>29</v>
      </c>
      <c r="C32" s="76">
        <v>4230.25</v>
      </c>
      <c r="D32" s="76">
        <v>5266.280000000001</v>
      </c>
      <c r="E32" s="76">
        <v>3618.82</v>
      </c>
      <c r="F32" s="76">
        <v>589.13</v>
      </c>
      <c r="G32" s="76">
        <v>1260.94</v>
      </c>
      <c r="H32" s="76">
        <v>1070.1999999999998</v>
      </c>
      <c r="I32" s="76">
        <v>853.7300000000001</v>
      </c>
      <c r="J32" s="76">
        <v>108.26999999999998</v>
      </c>
      <c r="K32" s="76">
        <v>38.24</v>
      </c>
      <c r="L32" s="76">
        <v>604.8</v>
      </c>
      <c r="M32" s="80">
        <f t="shared" si="0"/>
        <v>17640.66</v>
      </c>
    </row>
    <row r="33" spans="1:13" ht="12.75">
      <c r="A33">
        <v>32</v>
      </c>
      <c r="B33" t="s">
        <v>30</v>
      </c>
      <c r="C33" s="76">
        <v>1875.21</v>
      </c>
      <c r="D33" s="76">
        <v>2125.74</v>
      </c>
      <c r="E33" s="76">
        <v>1240.73</v>
      </c>
      <c r="F33" s="76">
        <v>518.74</v>
      </c>
      <c r="G33" s="76">
        <v>460.45000000000005</v>
      </c>
      <c r="H33" s="76">
        <v>307.87</v>
      </c>
      <c r="I33" s="76">
        <v>48.290000000000006</v>
      </c>
      <c r="J33" s="76">
        <v>129.01000000000002</v>
      </c>
      <c r="K33" s="76">
        <v>4.16</v>
      </c>
      <c r="L33" s="76">
        <v>315.33</v>
      </c>
      <c r="M33" s="80">
        <f t="shared" si="0"/>
        <v>7025.53</v>
      </c>
    </row>
    <row r="34" spans="1:13" ht="12.75">
      <c r="A34">
        <v>33</v>
      </c>
      <c r="B34" t="s">
        <v>31</v>
      </c>
      <c r="C34" s="76">
        <v>314.88</v>
      </c>
      <c r="D34" s="76">
        <v>351.22</v>
      </c>
      <c r="E34" s="76">
        <v>125.64000000000001</v>
      </c>
      <c r="F34" s="76">
        <v>96.78</v>
      </c>
      <c r="G34" s="76">
        <v>68.28</v>
      </c>
      <c r="H34" s="76">
        <v>58.470000000000006</v>
      </c>
      <c r="I34" s="76">
        <v>19.29</v>
      </c>
      <c r="J34" s="76">
        <v>3.5199999999999996</v>
      </c>
      <c r="K34" s="76">
        <v>0.43000000000000005</v>
      </c>
      <c r="L34" s="76">
        <v>44.28</v>
      </c>
      <c r="M34" s="80">
        <f t="shared" si="0"/>
        <v>1082.79</v>
      </c>
    </row>
    <row r="35" spans="1:13" ht="12.75">
      <c r="A35">
        <v>34</v>
      </c>
      <c r="B35" t="s">
        <v>32</v>
      </c>
      <c r="C35" s="76">
        <v>301.26</v>
      </c>
      <c r="D35" s="76">
        <v>345.56</v>
      </c>
      <c r="E35" s="76">
        <v>186.52</v>
      </c>
      <c r="F35" s="76">
        <v>69.98</v>
      </c>
      <c r="G35" s="76">
        <v>60.81999999999999</v>
      </c>
      <c r="H35" s="76">
        <v>36.989999999999995</v>
      </c>
      <c r="I35" s="76">
        <v>40.11</v>
      </c>
      <c r="J35" s="76">
        <v>2.51</v>
      </c>
      <c r="K35" s="76">
        <v>0</v>
      </c>
      <c r="L35" s="76">
        <v>34.59</v>
      </c>
      <c r="M35" s="80">
        <f t="shared" si="0"/>
        <v>1078.3399999999997</v>
      </c>
    </row>
    <row r="36" spans="1:13" ht="12.75">
      <c r="A36">
        <v>35</v>
      </c>
      <c r="B36" t="s">
        <v>33</v>
      </c>
      <c r="C36" s="76">
        <v>10575.34</v>
      </c>
      <c r="D36" s="76">
        <v>12384.81</v>
      </c>
      <c r="E36" s="76">
        <v>8043.460000000001</v>
      </c>
      <c r="F36" s="76">
        <v>1783.24</v>
      </c>
      <c r="G36" s="76">
        <v>2657.0099999999998</v>
      </c>
      <c r="H36" s="76">
        <v>1755.7</v>
      </c>
      <c r="I36" s="76">
        <v>1484.2399999999998</v>
      </c>
      <c r="J36" s="76">
        <v>217.39999999999998</v>
      </c>
      <c r="K36" s="76">
        <v>40.11</v>
      </c>
      <c r="L36" s="76">
        <v>1559.94</v>
      </c>
      <c r="M36" s="80">
        <f t="shared" si="0"/>
        <v>40501.25</v>
      </c>
    </row>
    <row r="37" spans="1:13" ht="12.75">
      <c r="A37">
        <v>36</v>
      </c>
      <c r="B37" t="s">
        <v>34</v>
      </c>
      <c r="C37" s="76">
        <v>19226.41</v>
      </c>
      <c r="D37" s="76">
        <v>21369.45</v>
      </c>
      <c r="E37" s="76">
        <v>14443.91</v>
      </c>
      <c r="F37" s="76">
        <v>4656.67</v>
      </c>
      <c r="G37" s="76">
        <v>6875.289999999999</v>
      </c>
      <c r="H37" s="76">
        <v>4832.68</v>
      </c>
      <c r="I37" s="76">
        <v>4524.889999999999</v>
      </c>
      <c r="J37" s="76">
        <v>684.9100000000001</v>
      </c>
      <c r="K37" s="76">
        <v>153.14000000000001</v>
      </c>
      <c r="L37" s="76">
        <v>1960.31</v>
      </c>
      <c r="M37" s="80">
        <f t="shared" si="0"/>
        <v>78727.66</v>
      </c>
    </row>
    <row r="38" spans="1:13" ht="12.75">
      <c r="A38">
        <v>37</v>
      </c>
      <c r="B38" t="s">
        <v>35</v>
      </c>
      <c r="C38" s="76">
        <v>8488.18</v>
      </c>
      <c r="D38" s="76">
        <v>9711.46</v>
      </c>
      <c r="E38" s="76">
        <v>6946.39</v>
      </c>
      <c r="F38" s="76">
        <v>2392.87</v>
      </c>
      <c r="G38" s="76">
        <v>2481.48</v>
      </c>
      <c r="H38" s="76">
        <v>1489.24</v>
      </c>
      <c r="I38" s="76">
        <v>226.15000000000003</v>
      </c>
      <c r="J38" s="76">
        <v>327.37000000000006</v>
      </c>
      <c r="K38" s="76">
        <v>77.96000000000001</v>
      </c>
      <c r="L38" s="76">
        <v>714.51</v>
      </c>
      <c r="M38" s="80">
        <f t="shared" si="0"/>
        <v>32855.61</v>
      </c>
    </row>
    <row r="39" spans="1:13" ht="12.75">
      <c r="A39">
        <v>38</v>
      </c>
      <c r="B39" t="s">
        <v>36</v>
      </c>
      <c r="C39" s="76">
        <v>1401.0100000000002</v>
      </c>
      <c r="D39" s="76">
        <v>1527.6499999999999</v>
      </c>
      <c r="E39" s="76">
        <v>1013.75</v>
      </c>
      <c r="F39" s="76">
        <v>500.08000000000004</v>
      </c>
      <c r="G39" s="76">
        <v>769.4200000000001</v>
      </c>
      <c r="H39" s="76">
        <v>485.45</v>
      </c>
      <c r="I39" s="76">
        <v>69.49</v>
      </c>
      <c r="J39" s="76">
        <v>17.94</v>
      </c>
      <c r="K39" s="76">
        <v>3.9199999999999995</v>
      </c>
      <c r="L39" s="76">
        <v>154.68</v>
      </c>
      <c r="M39" s="80">
        <f t="shared" si="0"/>
        <v>5943.389999999999</v>
      </c>
    </row>
    <row r="40" spans="1:13" ht="12.75">
      <c r="A40">
        <v>39</v>
      </c>
      <c r="B40" t="s">
        <v>37</v>
      </c>
      <c r="C40" s="76">
        <v>398.21000000000004</v>
      </c>
      <c r="D40" s="76">
        <v>405.53999999999996</v>
      </c>
      <c r="E40" s="76">
        <v>241.10999999999999</v>
      </c>
      <c r="F40" s="76">
        <v>91.41</v>
      </c>
      <c r="G40" s="76">
        <v>80.54</v>
      </c>
      <c r="H40" s="76">
        <v>105.48999999999998</v>
      </c>
      <c r="I40" s="76">
        <v>0.8400000000000001</v>
      </c>
      <c r="J40" s="76">
        <v>42.18000000000001</v>
      </c>
      <c r="K40" s="76">
        <v>4.55</v>
      </c>
      <c r="L40" s="76">
        <v>67.7</v>
      </c>
      <c r="M40" s="80">
        <f t="shared" si="0"/>
        <v>1437.57</v>
      </c>
    </row>
    <row r="41" spans="1:13" ht="12.75">
      <c r="A41">
        <v>40</v>
      </c>
      <c r="B41" t="s">
        <v>38</v>
      </c>
      <c r="C41" s="76">
        <v>633.41</v>
      </c>
      <c r="D41" s="76">
        <v>742.1600000000001</v>
      </c>
      <c r="E41" s="76">
        <v>496.28</v>
      </c>
      <c r="F41" s="76">
        <v>257.72</v>
      </c>
      <c r="G41" s="76">
        <v>233.57</v>
      </c>
      <c r="H41" s="76">
        <v>209.99</v>
      </c>
      <c r="I41" s="76">
        <v>2.99</v>
      </c>
      <c r="J41" s="76">
        <v>1.03</v>
      </c>
      <c r="K41" s="76">
        <v>0</v>
      </c>
      <c r="L41" s="76">
        <v>102.41</v>
      </c>
      <c r="M41" s="80">
        <f t="shared" si="0"/>
        <v>2679.56</v>
      </c>
    </row>
    <row r="42" spans="1:13" ht="12.75">
      <c r="A42">
        <v>41</v>
      </c>
      <c r="B42" t="s">
        <v>39</v>
      </c>
      <c r="C42" s="76">
        <v>9364.93</v>
      </c>
      <c r="D42" s="76">
        <v>11533.04</v>
      </c>
      <c r="E42" s="76">
        <v>7629.3</v>
      </c>
      <c r="F42" s="76">
        <v>2802.91</v>
      </c>
      <c r="G42" s="76">
        <v>3876.6099999999997</v>
      </c>
      <c r="H42" s="76">
        <v>2664.02</v>
      </c>
      <c r="I42" s="76">
        <v>2691.5199999999995</v>
      </c>
      <c r="J42" s="76">
        <v>396.24999999999994</v>
      </c>
      <c r="K42" s="76">
        <v>49.519999999999996</v>
      </c>
      <c r="L42" s="76">
        <v>1086.8600000000001</v>
      </c>
      <c r="M42" s="80">
        <f t="shared" si="0"/>
        <v>42094.95999999999</v>
      </c>
    </row>
    <row r="43" spans="1:13" ht="12.75">
      <c r="A43">
        <v>42</v>
      </c>
      <c r="B43" t="s">
        <v>40</v>
      </c>
      <c r="C43" s="76">
        <v>10154.529999999999</v>
      </c>
      <c r="D43" s="76">
        <v>12624.75</v>
      </c>
      <c r="E43" s="76">
        <v>8160.820000000001</v>
      </c>
      <c r="F43" s="76">
        <v>2281.79</v>
      </c>
      <c r="G43" s="76">
        <v>3375.16</v>
      </c>
      <c r="H43" s="76">
        <v>2377.5299999999997</v>
      </c>
      <c r="I43" s="76">
        <v>1190.2099999999998</v>
      </c>
      <c r="J43" s="76">
        <v>282.47999999999996</v>
      </c>
      <c r="K43" s="76">
        <v>21.08</v>
      </c>
      <c r="L43" s="76">
        <v>1639.34</v>
      </c>
      <c r="M43" s="80">
        <f t="shared" si="0"/>
        <v>42107.69</v>
      </c>
    </row>
    <row r="44" spans="1:13" ht="12.75">
      <c r="A44">
        <v>43</v>
      </c>
      <c r="B44" t="s">
        <v>41</v>
      </c>
      <c r="C44" s="76">
        <v>3380.4700000000003</v>
      </c>
      <c r="D44" s="76">
        <v>4841.5599999999995</v>
      </c>
      <c r="E44" s="76">
        <v>4015.89</v>
      </c>
      <c r="F44" s="76">
        <v>990.22</v>
      </c>
      <c r="G44" s="76">
        <v>1521.85</v>
      </c>
      <c r="H44" s="76">
        <v>720.44</v>
      </c>
      <c r="I44" s="76">
        <v>1164.2</v>
      </c>
      <c r="J44" s="76">
        <v>140.38</v>
      </c>
      <c r="K44" s="76">
        <v>108.84</v>
      </c>
      <c r="L44" s="76">
        <v>683.74</v>
      </c>
      <c r="M44" s="80">
        <f t="shared" si="0"/>
        <v>17567.59</v>
      </c>
    </row>
    <row r="45" spans="1:13" ht="12.75">
      <c r="A45">
        <v>44</v>
      </c>
      <c r="B45" t="s">
        <v>42</v>
      </c>
      <c r="C45" s="76">
        <v>1788.54</v>
      </c>
      <c r="D45" s="76">
        <v>2047.23</v>
      </c>
      <c r="E45" s="76">
        <v>1670.2199999999998</v>
      </c>
      <c r="F45" s="76">
        <v>471.55</v>
      </c>
      <c r="G45" s="76">
        <v>795.69</v>
      </c>
      <c r="H45" s="76">
        <v>555.19</v>
      </c>
      <c r="I45" s="76">
        <v>394.08000000000004</v>
      </c>
      <c r="J45" s="76">
        <v>50.50999999999999</v>
      </c>
      <c r="K45" s="76">
        <v>9.22</v>
      </c>
      <c r="L45" s="76">
        <v>215.9</v>
      </c>
      <c r="M45" s="80">
        <f t="shared" si="0"/>
        <v>7998.13</v>
      </c>
    </row>
    <row r="46" spans="1:13" ht="12.75">
      <c r="A46">
        <v>45</v>
      </c>
      <c r="B46" t="s">
        <v>43</v>
      </c>
      <c r="C46" s="76">
        <v>2688.44</v>
      </c>
      <c r="D46" s="76">
        <v>3560.1200000000003</v>
      </c>
      <c r="E46" s="76">
        <v>2288.75</v>
      </c>
      <c r="F46" s="76">
        <v>641.16</v>
      </c>
      <c r="G46" s="76">
        <v>739.85</v>
      </c>
      <c r="H46" s="76">
        <v>528.74</v>
      </c>
      <c r="I46" s="76">
        <v>54.76</v>
      </c>
      <c r="J46" s="76">
        <v>43.47999999999999</v>
      </c>
      <c r="K46" s="76">
        <v>14.95</v>
      </c>
      <c r="L46" s="76">
        <v>410.95</v>
      </c>
      <c r="M46" s="80">
        <f t="shared" si="0"/>
        <v>10971.200000000003</v>
      </c>
    </row>
    <row r="47" spans="1:13" ht="12.75">
      <c r="A47">
        <v>46</v>
      </c>
      <c r="B47" t="s">
        <v>44</v>
      </c>
      <c r="C47" s="76">
        <v>7212.759999999999</v>
      </c>
      <c r="D47" s="76">
        <v>8454.490000000002</v>
      </c>
      <c r="E47" s="76">
        <v>6513.52</v>
      </c>
      <c r="F47" s="76">
        <v>1603.8400000000001</v>
      </c>
      <c r="G47" s="76">
        <v>2285.69</v>
      </c>
      <c r="H47" s="76">
        <v>1362.6399999999999</v>
      </c>
      <c r="I47" s="76">
        <v>439.06999999999994</v>
      </c>
      <c r="J47" s="76">
        <v>150.25000000000003</v>
      </c>
      <c r="K47" s="76">
        <v>107.95</v>
      </c>
      <c r="L47" s="76">
        <v>898.28</v>
      </c>
      <c r="M47" s="80">
        <f t="shared" si="0"/>
        <v>29028.489999999998</v>
      </c>
    </row>
    <row r="48" spans="1:13" ht="12.75">
      <c r="A48">
        <v>47</v>
      </c>
      <c r="B48" t="s">
        <v>45</v>
      </c>
      <c r="C48" s="76">
        <v>1429.7399999999998</v>
      </c>
      <c r="D48" s="76">
        <v>1874.4</v>
      </c>
      <c r="E48" s="76">
        <v>1299.15</v>
      </c>
      <c r="F48" s="76">
        <v>451.63</v>
      </c>
      <c r="G48" s="76">
        <v>658.0300000000001</v>
      </c>
      <c r="H48" s="76">
        <v>503.09000000000003</v>
      </c>
      <c r="I48" s="76">
        <v>348.2900000000001</v>
      </c>
      <c r="J48" s="76">
        <v>34.63</v>
      </c>
      <c r="K48" s="76">
        <v>1.67</v>
      </c>
      <c r="L48" s="76">
        <v>230.79000000000002</v>
      </c>
      <c r="M48" s="80">
        <f t="shared" si="0"/>
        <v>6831.42</v>
      </c>
    </row>
    <row r="49" spans="1:13" ht="12.75">
      <c r="A49">
        <v>48</v>
      </c>
      <c r="B49" t="s">
        <v>46</v>
      </c>
      <c r="C49" s="76">
        <v>33957.66</v>
      </c>
      <c r="D49" s="76">
        <v>41084.020000000004</v>
      </c>
      <c r="E49" s="76">
        <v>33369.55</v>
      </c>
      <c r="F49" s="76">
        <v>6381.19</v>
      </c>
      <c r="G49" s="76">
        <v>13517.199999999999</v>
      </c>
      <c r="H49" s="76">
        <v>9024.26</v>
      </c>
      <c r="I49" s="76">
        <v>25074.629999999997</v>
      </c>
      <c r="J49" s="76">
        <v>2322.68</v>
      </c>
      <c r="K49" s="76">
        <v>627.1300000000001</v>
      </c>
      <c r="L49" s="76">
        <v>2835.12</v>
      </c>
      <c r="M49" s="80">
        <f t="shared" si="0"/>
        <v>168193.44</v>
      </c>
    </row>
    <row r="50" spans="1:13" ht="12.75">
      <c r="A50">
        <v>49</v>
      </c>
      <c r="B50" t="s">
        <v>47</v>
      </c>
      <c r="C50" s="76">
        <v>10049.47</v>
      </c>
      <c r="D50" s="76">
        <v>14318.849999999999</v>
      </c>
      <c r="E50" s="76">
        <v>10891.379999999997</v>
      </c>
      <c r="F50" s="76">
        <v>1919.52</v>
      </c>
      <c r="G50" s="76">
        <v>3005.7400000000002</v>
      </c>
      <c r="H50" s="76">
        <v>2026.27</v>
      </c>
      <c r="I50" s="76">
        <v>6684.910000000001</v>
      </c>
      <c r="J50" s="76">
        <v>646.3299999999999</v>
      </c>
      <c r="K50" s="76">
        <v>101.30999999999999</v>
      </c>
      <c r="L50" s="76">
        <v>1012.94</v>
      </c>
      <c r="M50" s="80">
        <f t="shared" si="0"/>
        <v>50656.719999999994</v>
      </c>
    </row>
    <row r="51" spans="1:13" ht="12.75">
      <c r="A51">
        <v>50</v>
      </c>
      <c r="B51" t="s">
        <v>48</v>
      </c>
      <c r="C51" s="76">
        <v>33036.869999999995</v>
      </c>
      <c r="D51" s="76">
        <v>46154.19</v>
      </c>
      <c r="E51" s="76">
        <v>36868.259999999995</v>
      </c>
      <c r="F51" s="76">
        <v>10741.880000000001</v>
      </c>
      <c r="G51" s="76">
        <v>14593.04</v>
      </c>
      <c r="H51" s="76">
        <v>6444.759999999999</v>
      </c>
      <c r="I51" s="76">
        <v>14042.8</v>
      </c>
      <c r="J51" s="76">
        <v>1091.43</v>
      </c>
      <c r="K51" s="76">
        <v>322.58000000000004</v>
      </c>
      <c r="L51" s="76">
        <v>5160.34</v>
      </c>
      <c r="M51" s="80">
        <f t="shared" si="0"/>
        <v>168456.14999999997</v>
      </c>
    </row>
    <row r="52" spans="1:13" ht="12.75">
      <c r="A52">
        <v>51</v>
      </c>
      <c r="B52" t="s">
        <v>49</v>
      </c>
      <c r="C52" s="76">
        <v>16431.11</v>
      </c>
      <c r="D52" s="76">
        <v>19422.51</v>
      </c>
      <c r="E52" s="76">
        <v>12944.75</v>
      </c>
      <c r="F52" s="76">
        <v>3130.23</v>
      </c>
      <c r="G52" s="76">
        <v>5815.530000000001</v>
      </c>
      <c r="H52" s="76">
        <v>3985.7</v>
      </c>
      <c r="I52" s="76">
        <v>1921.5700000000004</v>
      </c>
      <c r="J52" s="76">
        <v>669.0699999999998</v>
      </c>
      <c r="K52" s="76">
        <v>263.02</v>
      </c>
      <c r="L52" s="76">
        <v>1618.05</v>
      </c>
      <c r="M52" s="80">
        <f t="shared" si="0"/>
        <v>66201.54</v>
      </c>
    </row>
    <row r="53" spans="1:13" ht="12.75">
      <c r="A53">
        <v>52</v>
      </c>
      <c r="B53" t="s">
        <v>50</v>
      </c>
      <c r="C53" s="76">
        <v>22753.37</v>
      </c>
      <c r="D53" s="76">
        <v>27945.29</v>
      </c>
      <c r="E53" s="76">
        <v>24546.2</v>
      </c>
      <c r="F53" s="76">
        <v>6257.54</v>
      </c>
      <c r="G53" s="76">
        <v>9904.619999999999</v>
      </c>
      <c r="H53" s="76">
        <v>4260.82</v>
      </c>
      <c r="I53" s="76">
        <v>2967.3399999999992</v>
      </c>
      <c r="J53" s="76">
        <v>933.98</v>
      </c>
      <c r="K53" s="76">
        <v>320.75</v>
      </c>
      <c r="L53" s="76">
        <v>3187.5299999999997</v>
      </c>
      <c r="M53" s="80">
        <f t="shared" si="0"/>
        <v>103077.43999999999</v>
      </c>
    </row>
    <row r="54" spans="1:13" ht="12.75">
      <c r="A54">
        <v>53</v>
      </c>
      <c r="B54" t="s">
        <v>51</v>
      </c>
      <c r="C54" s="76">
        <v>23424.54</v>
      </c>
      <c r="D54" s="76">
        <v>27754.489999999998</v>
      </c>
      <c r="E54" s="76">
        <v>16905.58</v>
      </c>
      <c r="F54" s="76">
        <v>3425.9399999999996</v>
      </c>
      <c r="G54" s="76">
        <v>6200</v>
      </c>
      <c r="H54" s="76">
        <v>4800</v>
      </c>
      <c r="I54" s="76">
        <v>6485.1</v>
      </c>
      <c r="J54" s="76">
        <v>280</v>
      </c>
      <c r="K54" s="76">
        <v>205.8</v>
      </c>
      <c r="L54" s="76">
        <v>3072</v>
      </c>
      <c r="M54" s="80">
        <f t="shared" si="0"/>
        <v>92553.45000000001</v>
      </c>
    </row>
    <row r="55" spans="1:13" ht="12.75">
      <c r="A55">
        <v>54</v>
      </c>
      <c r="B55" t="s">
        <v>52</v>
      </c>
      <c r="C55" s="76">
        <v>2846.85</v>
      </c>
      <c r="D55" s="76">
        <v>3231.17</v>
      </c>
      <c r="E55" s="76">
        <v>1770.3500000000001</v>
      </c>
      <c r="F55" s="76">
        <v>751.9599999999999</v>
      </c>
      <c r="G55" s="76">
        <v>1001.9699999999999</v>
      </c>
      <c r="H55" s="76">
        <v>634.54</v>
      </c>
      <c r="I55" s="76">
        <v>460.2100000000001</v>
      </c>
      <c r="J55" s="76">
        <v>55.46999999999999</v>
      </c>
      <c r="K55" s="76">
        <v>10.99</v>
      </c>
      <c r="L55" s="76">
        <v>368.22</v>
      </c>
      <c r="M55" s="80">
        <f t="shared" si="0"/>
        <v>11131.73</v>
      </c>
    </row>
    <row r="56" spans="1:13" ht="12.75">
      <c r="A56">
        <v>55</v>
      </c>
      <c r="B56" t="s">
        <v>53</v>
      </c>
      <c r="C56" s="76">
        <v>7063.82</v>
      </c>
      <c r="D56" s="76">
        <v>8936.02</v>
      </c>
      <c r="E56" s="76">
        <v>7369.86</v>
      </c>
      <c r="F56" s="76">
        <v>1685.7999999999997</v>
      </c>
      <c r="G56" s="76">
        <v>2628.42</v>
      </c>
      <c r="H56" s="76">
        <v>1020.81</v>
      </c>
      <c r="I56" s="76">
        <v>56.660000000000004</v>
      </c>
      <c r="J56" s="76">
        <v>209.99999999999994</v>
      </c>
      <c r="K56" s="76">
        <v>73.46000000000001</v>
      </c>
      <c r="L56" s="76">
        <v>679.3899999999999</v>
      </c>
      <c r="M56" s="80">
        <f t="shared" si="0"/>
        <v>29724.239999999998</v>
      </c>
    </row>
    <row r="57" spans="1:13" ht="12.75">
      <c r="A57">
        <v>56</v>
      </c>
      <c r="B57" t="s">
        <v>54</v>
      </c>
      <c r="C57" s="76">
        <v>9865.18</v>
      </c>
      <c r="D57" s="76">
        <v>11874.94</v>
      </c>
      <c r="E57" s="76">
        <v>8106.889999999999</v>
      </c>
      <c r="F57" s="76">
        <v>1615.2499999999998</v>
      </c>
      <c r="G57" s="76">
        <v>2536.6600000000003</v>
      </c>
      <c r="H57" s="76">
        <v>1586.9099999999999</v>
      </c>
      <c r="I57" s="76">
        <v>2532.56</v>
      </c>
      <c r="J57" s="76">
        <v>195.67</v>
      </c>
      <c r="K57" s="76">
        <v>33.56</v>
      </c>
      <c r="L57" s="76">
        <v>1345.79</v>
      </c>
      <c r="M57" s="80">
        <f t="shared" si="0"/>
        <v>39693.409999999996</v>
      </c>
    </row>
    <row r="58" spans="1:13" ht="12.75">
      <c r="A58">
        <v>57</v>
      </c>
      <c r="B58" t="s">
        <v>55</v>
      </c>
      <c r="C58" s="76">
        <v>5566.5</v>
      </c>
      <c r="D58" s="76">
        <v>7430.42</v>
      </c>
      <c r="E58" s="76">
        <v>5993.38</v>
      </c>
      <c r="F58" s="76">
        <v>1559.48</v>
      </c>
      <c r="G58" s="76">
        <v>2030.17</v>
      </c>
      <c r="H58" s="76">
        <v>936.26</v>
      </c>
      <c r="I58" s="76">
        <v>141.03</v>
      </c>
      <c r="J58" s="76">
        <v>158.26</v>
      </c>
      <c r="K58" s="76">
        <v>48.980000000000004</v>
      </c>
      <c r="L58" s="76">
        <v>674</v>
      </c>
      <c r="M58" s="80">
        <f t="shared" si="0"/>
        <v>24538.479999999992</v>
      </c>
    </row>
    <row r="59" spans="1:13" ht="12.75">
      <c r="A59">
        <v>58</v>
      </c>
      <c r="B59" t="s">
        <v>56</v>
      </c>
      <c r="C59" s="76">
        <v>8501.8</v>
      </c>
      <c r="D59" s="76">
        <v>9988.630000000001</v>
      </c>
      <c r="E59" s="76">
        <v>7982.899999999999</v>
      </c>
      <c r="F59" s="76">
        <v>2303.48</v>
      </c>
      <c r="G59" s="76">
        <v>4989.3</v>
      </c>
      <c r="H59" s="76">
        <v>2681.24</v>
      </c>
      <c r="I59" s="76">
        <v>1736.74</v>
      </c>
      <c r="J59" s="76">
        <v>442.6</v>
      </c>
      <c r="K59" s="76">
        <v>94.71999999999998</v>
      </c>
      <c r="L59" s="76">
        <v>1292.5900000000001</v>
      </c>
      <c r="M59" s="80">
        <f t="shared" si="0"/>
        <v>40014</v>
      </c>
    </row>
    <row r="60" spans="1:13" ht="12.75">
      <c r="A60">
        <v>59</v>
      </c>
      <c r="B60" t="s">
        <v>57</v>
      </c>
      <c r="C60" s="76">
        <v>14526.619999999999</v>
      </c>
      <c r="D60" s="76">
        <v>18661.81</v>
      </c>
      <c r="E60" s="76">
        <v>15323.48</v>
      </c>
      <c r="F60" s="76">
        <v>3189.41</v>
      </c>
      <c r="G60" s="76">
        <v>5558.15</v>
      </c>
      <c r="H60" s="76">
        <v>3005.29</v>
      </c>
      <c r="I60" s="76">
        <v>1915.26</v>
      </c>
      <c r="J60" s="76">
        <v>355.36</v>
      </c>
      <c r="K60" s="76">
        <v>48.51</v>
      </c>
      <c r="L60" s="76">
        <v>1825.39</v>
      </c>
      <c r="M60" s="80">
        <f t="shared" si="0"/>
        <v>64409.28000000001</v>
      </c>
    </row>
    <row r="61" spans="1:13" ht="12.75">
      <c r="A61">
        <v>60</v>
      </c>
      <c r="B61" t="s">
        <v>58</v>
      </c>
      <c r="C61" s="76">
        <v>1892.2599999999998</v>
      </c>
      <c r="D61" s="76">
        <v>2380.12</v>
      </c>
      <c r="E61" s="76">
        <v>1381.77</v>
      </c>
      <c r="F61" s="76">
        <v>401.25</v>
      </c>
      <c r="G61" s="76">
        <v>494.69</v>
      </c>
      <c r="H61" s="76">
        <v>359.62</v>
      </c>
      <c r="I61" s="76">
        <v>182.03</v>
      </c>
      <c r="J61" s="76">
        <v>37.08</v>
      </c>
      <c r="K61" s="76">
        <v>5.87</v>
      </c>
      <c r="L61" s="76">
        <v>346.20000000000005</v>
      </c>
      <c r="M61" s="80">
        <f t="shared" si="0"/>
        <v>7480.8899999999985</v>
      </c>
    </row>
    <row r="62" spans="1:13" ht="12.75">
      <c r="A62">
        <v>61</v>
      </c>
      <c r="B62" t="s">
        <v>59</v>
      </c>
      <c r="C62" s="76">
        <v>1498</v>
      </c>
      <c r="D62" s="76">
        <v>1832</v>
      </c>
      <c r="E62" s="76">
        <v>1183</v>
      </c>
      <c r="F62" s="76">
        <v>333</v>
      </c>
      <c r="G62" s="76">
        <v>326</v>
      </c>
      <c r="H62" s="76">
        <v>190</v>
      </c>
      <c r="I62" s="76">
        <v>180.00000000000006</v>
      </c>
      <c r="J62" s="76">
        <v>3</v>
      </c>
      <c r="K62" s="76">
        <v>0</v>
      </c>
      <c r="L62" s="76">
        <v>226.02</v>
      </c>
      <c r="M62" s="80">
        <f t="shared" si="0"/>
        <v>5771.02</v>
      </c>
    </row>
    <row r="63" spans="1:13" ht="12.75">
      <c r="A63">
        <v>62</v>
      </c>
      <c r="B63" t="s">
        <v>60</v>
      </c>
      <c r="C63" s="76">
        <v>810.7900000000001</v>
      </c>
      <c r="D63" s="76">
        <v>897.8</v>
      </c>
      <c r="E63" s="76">
        <v>534.15</v>
      </c>
      <c r="F63" s="76">
        <v>217.98</v>
      </c>
      <c r="G63" s="76">
        <v>234.57999999999998</v>
      </c>
      <c r="H63" s="76">
        <v>130.76</v>
      </c>
      <c r="I63" s="76">
        <v>0.76</v>
      </c>
      <c r="J63" s="76">
        <v>25.740000000000002</v>
      </c>
      <c r="K63" s="76">
        <v>4.57</v>
      </c>
      <c r="L63" s="76">
        <v>36.260000000000005</v>
      </c>
      <c r="M63" s="80">
        <f t="shared" si="0"/>
        <v>2893.390000000001</v>
      </c>
    </row>
    <row r="64" spans="1:13" ht="12.75">
      <c r="A64">
        <v>63</v>
      </c>
      <c r="B64" t="s">
        <v>61</v>
      </c>
      <c r="C64" s="76">
        <v>575.97</v>
      </c>
      <c r="D64" s="76">
        <v>714.31</v>
      </c>
      <c r="E64" s="76">
        <v>396.53999999999996</v>
      </c>
      <c r="F64" s="76">
        <v>150.19</v>
      </c>
      <c r="G64" s="76">
        <v>172.67000000000002</v>
      </c>
      <c r="H64" s="76">
        <v>115.77000000000001</v>
      </c>
      <c r="I64" s="76">
        <v>0</v>
      </c>
      <c r="J64" s="76">
        <v>13.560000000000002</v>
      </c>
      <c r="K64" s="76">
        <v>0.65</v>
      </c>
      <c r="L64" s="76">
        <v>84.78</v>
      </c>
      <c r="M64" s="80">
        <f t="shared" si="0"/>
        <v>2224.4400000000005</v>
      </c>
    </row>
    <row r="65" spans="1:13" ht="12.75">
      <c r="A65">
        <v>64</v>
      </c>
      <c r="B65" t="s">
        <v>62</v>
      </c>
      <c r="C65" s="76">
        <v>14161.93</v>
      </c>
      <c r="D65" s="76">
        <v>17509.36</v>
      </c>
      <c r="E65" s="76">
        <v>13013.68</v>
      </c>
      <c r="F65" s="76">
        <v>3022.38</v>
      </c>
      <c r="G65" s="76">
        <v>5466.32</v>
      </c>
      <c r="H65" s="76">
        <v>3488.7999999999997</v>
      </c>
      <c r="I65" s="76">
        <v>2228.959999999999</v>
      </c>
      <c r="J65" s="76">
        <v>575.41</v>
      </c>
      <c r="K65" s="76">
        <v>128.71</v>
      </c>
      <c r="L65" s="76">
        <v>1836.31</v>
      </c>
      <c r="M65" s="80">
        <f t="shared" si="0"/>
        <v>61431.86</v>
      </c>
    </row>
    <row r="66" spans="1:13" ht="12.75">
      <c r="A66">
        <v>65</v>
      </c>
      <c r="B66" t="s">
        <v>63</v>
      </c>
      <c r="C66" s="76">
        <v>1357.75</v>
      </c>
      <c r="D66" s="76">
        <v>1601.0600000000002</v>
      </c>
      <c r="E66" s="76">
        <v>860.52</v>
      </c>
      <c r="F66" s="76">
        <v>597.52</v>
      </c>
      <c r="G66" s="76">
        <v>365.98</v>
      </c>
      <c r="H66" s="76">
        <v>262.65</v>
      </c>
      <c r="I66" s="76">
        <v>6.18</v>
      </c>
      <c r="J66" s="76">
        <v>21.86</v>
      </c>
      <c r="K66" s="76">
        <v>15.489999999999998</v>
      </c>
      <c r="L66" s="76">
        <v>173.25</v>
      </c>
      <c r="M66" s="80">
        <f t="shared" si="0"/>
        <v>5262.259999999999</v>
      </c>
    </row>
    <row r="67" spans="1:13" ht="12.75">
      <c r="A67">
        <v>66</v>
      </c>
      <c r="B67" t="s">
        <v>64</v>
      </c>
      <c r="C67" s="76">
        <v>2023.43</v>
      </c>
      <c r="D67" s="76">
        <v>2163.41</v>
      </c>
      <c r="E67" s="76">
        <v>1368.79</v>
      </c>
      <c r="F67" s="76">
        <v>287.26</v>
      </c>
      <c r="G67" s="76">
        <v>429.58</v>
      </c>
      <c r="H67" s="76">
        <v>317.99</v>
      </c>
      <c r="I67" s="76">
        <v>145.47000000000003</v>
      </c>
      <c r="J67" s="76">
        <v>10.71</v>
      </c>
      <c r="K67" s="76">
        <v>3.43</v>
      </c>
      <c r="L67" s="76">
        <v>190.83999999999997</v>
      </c>
      <c r="M67" s="80">
        <f aca="true" t="shared" si="1" ref="M67:M76">SUM(C67:L67)</f>
        <v>6940.910000000001</v>
      </c>
    </row>
    <row r="68" spans="1:13" ht="12.75">
      <c r="A68">
        <v>67</v>
      </c>
      <c r="B68" t="s">
        <v>65</v>
      </c>
      <c r="C68" s="76">
        <v>935</v>
      </c>
      <c r="D68" s="76">
        <v>1076.1299999999999</v>
      </c>
      <c r="E68" s="76">
        <v>759.2600000000001</v>
      </c>
      <c r="F68" s="76">
        <v>170</v>
      </c>
      <c r="G68" s="76">
        <v>260.81</v>
      </c>
      <c r="H68" s="76">
        <v>151.03</v>
      </c>
      <c r="I68" s="76">
        <v>23.86</v>
      </c>
      <c r="J68" s="76">
        <v>17</v>
      </c>
      <c r="K68" s="76">
        <v>6.179999999999999</v>
      </c>
      <c r="L68" s="76">
        <v>87.7</v>
      </c>
      <c r="M68" s="80">
        <f t="shared" si="1"/>
        <v>3486.97</v>
      </c>
    </row>
    <row r="69" spans="1:13" ht="12.75">
      <c r="A69">
        <v>68</v>
      </c>
      <c r="B69" t="s">
        <v>182</v>
      </c>
      <c r="C69" s="76">
        <v>0</v>
      </c>
      <c r="D69" s="76">
        <v>48.980000000000004</v>
      </c>
      <c r="E69" s="76">
        <v>162.07</v>
      </c>
      <c r="F69" s="76">
        <v>0</v>
      </c>
      <c r="G69" s="76">
        <v>40.13</v>
      </c>
      <c r="H69" s="76">
        <v>168.36999999999998</v>
      </c>
      <c r="I69" s="76">
        <v>0</v>
      </c>
      <c r="J69" s="76">
        <v>0</v>
      </c>
      <c r="K69" s="76">
        <v>0</v>
      </c>
      <c r="L69" s="76">
        <v>62.81</v>
      </c>
      <c r="M69" s="80">
        <f t="shared" si="1"/>
        <v>482.35999999999996</v>
      </c>
    </row>
    <row r="70" spans="1:13" ht="12.75">
      <c r="A70">
        <v>69</v>
      </c>
      <c r="B70" t="s">
        <v>184</v>
      </c>
      <c r="C70" s="76">
        <v>153.86</v>
      </c>
      <c r="D70" s="76">
        <v>228.68</v>
      </c>
      <c r="E70" s="76">
        <v>187.51000000000002</v>
      </c>
      <c r="F70" s="76">
        <v>0</v>
      </c>
      <c r="G70" s="76">
        <v>0</v>
      </c>
      <c r="H70" s="76">
        <v>0</v>
      </c>
      <c r="I70" s="76">
        <v>30</v>
      </c>
      <c r="J70" s="76">
        <v>0</v>
      </c>
      <c r="K70" s="76">
        <v>0</v>
      </c>
      <c r="L70" s="76">
        <v>0</v>
      </c>
      <c r="M70" s="80">
        <f t="shared" si="1"/>
        <v>600.0500000000001</v>
      </c>
    </row>
    <row r="71" spans="1:13" ht="12.75">
      <c r="A71">
        <v>70</v>
      </c>
      <c r="B71" t="s">
        <v>107</v>
      </c>
      <c r="C71" s="76">
        <v>183.98</v>
      </c>
      <c r="D71" s="76">
        <v>300.45</v>
      </c>
      <c r="E71" s="76">
        <v>90.08</v>
      </c>
      <c r="F71" s="76">
        <v>36.83</v>
      </c>
      <c r="G71" s="76">
        <v>27.53</v>
      </c>
      <c r="H71" s="76">
        <v>0.93</v>
      </c>
      <c r="I71" s="76">
        <v>1.56</v>
      </c>
      <c r="J71" s="76">
        <v>0</v>
      </c>
      <c r="K71" s="76">
        <v>0</v>
      </c>
      <c r="L71" s="76">
        <v>0</v>
      </c>
      <c r="M71" s="80">
        <f t="shared" si="1"/>
        <v>641.3599999999999</v>
      </c>
    </row>
    <row r="72" spans="1:13" ht="12.75">
      <c r="A72">
        <v>71</v>
      </c>
      <c r="B72" t="s">
        <v>187</v>
      </c>
      <c r="C72" s="76">
        <v>565.49</v>
      </c>
      <c r="D72" s="76">
        <v>832.6</v>
      </c>
      <c r="E72" s="76">
        <v>0</v>
      </c>
      <c r="F72" s="76">
        <v>47.05</v>
      </c>
      <c r="G72" s="76">
        <v>73.64999999999999</v>
      </c>
      <c r="H72" s="76">
        <v>0</v>
      </c>
      <c r="I72" s="76">
        <v>0</v>
      </c>
      <c r="J72" s="76">
        <v>16.07</v>
      </c>
      <c r="K72" s="76">
        <v>0</v>
      </c>
      <c r="L72" s="76">
        <v>0</v>
      </c>
      <c r="M72" s="80">
        <f t="shared" si="1"/>
        <v>1534.8600000000001</v>
      </c>
    </row>
    <row r="73" spans="1:13" ht="12.75">
      <c r="A73">
        <v>72</v>
      </c>
      <c r="B73" t="s">
        <v>189</v>
      </c>
      <c r="C73" s="76">
        <v>353.6</v>
      </c>
      <c r="D73" s="76">
        <v>164</v>
      </c>
      <c r="E73" s="76">
        <v>0</v>
      </c>
      <c r="F73" s="76">
        <v>58</v>
      </c>
      <c r="G73" s="76">
        <v>42</v>
      </c>
      <c r="H73" s="76">
        <v>0</v>
      </c>
      <c r="I73" s="76">
        <v>17.380000000000003</v>
      </c>
      <c r="J73" s="76">
        <v>12</v>
      </c>
      <c r="K73" s="76">
        <v>0</v>
      </c>
      <c r="L73" s="76">
        <v>0</v>
      </c>
      <c r="M73" s="80">
        <f t="shared" si="1"/>
        <v>646.98</v>
      </c>
    </row>
    <row r="74" spans="1:13" ht="12.75">
      <c r="A74">
        <v>73</v>
      </c>
      <c r="B74" t="s">
        <v>191</v>
      </c>
      <c r="C74" s="76">
        <v>279.32</v>
      </c>
      <c r="D74" s="76">
        <v>589.65</v>
      </c>
      <c r="E74" s="76">
        <v>465</v>
      </c>
      <c r="F74" s="76">
        <v>40</v>
      </c>
      <c r="G74" s="76">
        <v>85</v>
      </c>
      <c r="H74" s="76">
        <v>77.15</v>
      </c>
      <c r="I74" s="76">
        <v>4.34</v>
      </c>
      <c r="J74" s="76">
        <v>0</v>
      </c>
      <c r="K74" s="76">
        <v>0</v>
      </c>
      <c r="L74" s="76">
        <v>59.54</v>
      </c>
      <c r="M74" s="80">
        <f t="shared" si="1"/>
        <v>1600</v>
      </c>
    </row>
    <row r="75" spans="1:13" ht="12.75">
      <c r="A75">
        <v>74</v>
      </c>
      <c r="B75" t="s">
        <v>108</v>
      </c>
      <c r="C75" s="76">
        <v>198</v>
      </c>
      <c r="D75" s="76">
        <v>297</v>
      </c>
      <c r="E75" s="76">
        <v>429</v>
      </c>
      <c r="F75" s="76">
        <v>18</v>
      </c>
      <c r="G75" s="76">
        <v>165</v>
      </c>
      <c r="H75" s="76">
        <v>43</v>
      </c>
      <c r="I75" s="76">
        <v>0</v>
      </c>
      <c r="J75" s="76">
        <v>0</v>
      </c>
      <c r="K75" s="76">
        <v>0</v>
      </c>
      <c r="L75" s="76">
        <v>0</v>
      </c>
      <c r="M75" s="80">
        <f t="shared" si="1"/>
        <v>1150</v>
      </c>
    </row>
    <row r="76" spans="1:13" ht="12.75">
      <c r="A76">
        <v>75</v>
      </c>
      <c r="B76" t="s">
        <v>194</v>
      </c>
      <c r="C76" s="76">
        <v>0</v>
      </c>
      <c r="D76" s="76">
        <v>2670.3599999999997</v>
      </c>
      <c r="E76" s="76">
        <v>17847.86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80">
        <f t="shared" si="1"/>
        <v>20518.22</v>
      </c>
    </row>
    <row r="77" spans="1:13" ht="12.75">
      <c r="A77" s="78">
        <v>99</v>
      </c>
      <c r="B77" s="79" t="s">
        <v>207</v>
      </c>
      <c r="C77" s="80">
        <f aca="true" t="shared" si="2" ref="C77:M77">SUM(C2:C76)</f>
        <v>584975.75</v>
      </c>
      <c r="D77" s="80">
        <f t="shared" si="2"/>
        <v>726026.7300000002</v>
      </c>
      <c r="E77" s="80">
        <f t="shared" si="2"/>
        <v>545076.74</v>
      </c>
      <c r="F77" s="80">
        <f t="shared" si="2"/>
        <v>138734.67</v>
      </c>
      <c r="G77" s="80">
        <f t="shared" si="2"/>
        <v>218879.91000000003</v>
      </c>
      <c r="H77" s="80">
        <f t="shared" si="2"/>
        <v>132005.30999999997</v>
      </c>
      <c r="I77" s="80">
        <f t="shared" si="2"/>
        <v>163110.12999999995</v>
      </c>
      <c r="J77" s="80">
        <f t="shared" si="2"/>
        <v>20481.900000000005</v>
      </c>
      <c r="K77" s="80">
        <f t="shared" si="2"/>
        <v>6118.409999999998</v>
      </c>
      <c r="L77" s="80">
        <f t="shared" si="2"/>
        <v>72525.61999999997</v>
      </c>
      <c r="M77" s="81">
        <f t="shared" si="2"/>
        <v>2607935.17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&amp;R2009-10 District Forecast FTE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7"/>
  <sheetViews>
    <sheetView zoomScalePageLayoutView="0" workbookViewId="0" topLeftCell="A34">
      <selection activeCell="C2" sqref="C2:P68"/>
    </sheetView>
  </sheetViews>
  <sheetFormatPr defaultColWidth="9.140625" defaultRowHeight="12.75"/>
  <cols>
    <col min="1" max="1" width="4.421875" style="0" bestFit="1" customWidth="1"/>
    <col min="2" max="2" width="12.28125" style="0" bestFit="1" customWidth="1"/>
    <col min="3" max="3" width="10.57421875" style="0" bestFit="1" customWidth="1"/>
    <col min="4" max="16" width="11.57421875" style="0" bestFit="1" customWidth="1"/>
    <col min="17" max="17" width="13.28125" style="0" bestFit="1" customWidth="1"/>
  </cols>
  <sheetData>
    <row r="1" spans="1:17" ht="15">
      <c r="A1" s="88" t="s">
        <v>195</v>
      </c>
      <c r="B1" s="88" t="s">
        <v>111</v>
      </c>
      <c r="C1" s="89" t="s">
        <v>211</v>
      </c>
      <c r="D1" s="89" t="s">
        <v>212</v>
      </c>
      <c r="E1" s="89" t="s">
        <v>213</v>
      </c>
      <c r="F1" s="89" t="s">
        <v>214</v>
      </c>
      <c r="G1" s="89" t="s">
        <v>215</v>
      </c>
      <c r="H1" s="89" t="s">
        <v>216</v>
      </c>
      <c r="I1" s="89" t="s">
        <v>217</v>
      </c>
      <c r="J1" s="89" t="s">
        <v>218</v>
      </c>
      <c r="K1" s="89" t="s">
        <v>219</v>
      </c>
      <c r="L1" s="89" t="s">
        <v>220</v>
      </c>
      <c r="M1" s="89" t="s">
        <v>221</v>
      </c>
      <c r="N1" s="89" t="s">
        <v>222</v>
      </c>
      <c r="O1" s="89" t="s">
        <v>223</v>
      </c>
      <c r="P1" s="89" t="s">
        <v>224</v>
      </c>
      <c r="Q1" s="89" t="s">
        <v>0</v>
      </c>
    </row>
    <row r="2" spans="1:17" ht="15">
      <c r="A2" s="93">
        <v>1</v>
      </c>
      <c r="B2" s="93" t="s">
        <v>1</v>
      </c>
      <c r="C2" s="94">
        <v>195.12</v>
      </c>
      <c r="D2" s="94">
        <v>2032.89</v>
      </c>
      <c r="E2" s="94">
        <v>2027.53</v>
      </c>
      <c r="F2" s="94">
        <v>1950.02</v>
      </c>
      <c r="G2" s="94">
        <v>2140.1099999999997</v>
      </c>
      <c r="H2" s="94">
        <v>1944.8100000000002</v>
      </c>
      <c r="I2" s="94">
        <v>1974.05</v>
      </c>
      <c r="J2" s="94">
        <v>1961.0300000000002</v>
      </c>
      <c r="K2" s="94">
        <v>1978.5000000000002</v>
      </c>
      <c r="L2" s="94">
        <v>2044.44</v>
      </c>
      <c r="M2" s="94">
        <v>2342.6400000000003</v>
      </c>
      <c r="N2" s="94">
        <v>2236.3900000000003</v>
      </c>
      <c r="O2" s="94">
        <v>2340.12</v>
      </c>
      <c r="P2" s="94">
        <v>1732.51</v>
      </c>
      <c r="Q2" s="95">
        <f>SUM(C2:P2)</f>
        <v>26900.159999999993</v>
      </c>
    </row>
    <row r="3" spans="1:17" ht="15">
      <c r="A3" s="93">
        <v>2</v>
      </c>
      <c r="B3" s="93" t="s">
        <v>2</v>
      </c>
      <c r="C3" s="94">
        <v>11.3</v>
      </c>
      <c r="D3" s="94">
        <v>465.02</v>
      </c>
      <c r="E3" s="94">
        <v>409.32000000000005</v>
      </c>
      <c r="F3" s="94">
        <v>435.17</v>
      </c>
      <c r="G3" s="94">
        <v>425.47999999999996</v>
      </c>
      <c r="H3" s="94">
        <v>409.7</v>
      </c>
      <c r="I3" s="94">
        <v>360.96999999999997</v>
      </c>
      <c r="J3" s="94">
        <v>375.96</v>
      </c>
      <c r="K3" s="94">
        <v>410.18</v>
      </c>
      <c r="L3" s="94">
        <v>285.2</v>
      </c>
      <c r="M3" s="94">
        <v>371.40999999999997</v>
      </c>
      <c r="N3" s="94">
        <v>342.15</v>
      </c>
      <c r="O3" s="94">
        <v>318.65</v>
      </c>
      <c r="P3" s="94">
        <v>291.28</v>
      </c>
      <c r="Q3" s="95">
        <f aca="true" t="shared" si="0" ref="Q3:Q66">SUM(C3:P3)</f>
        <v>4911.789999999999</v>
      </c>
    </row>
    <row r="4" spans="1:17" ht="15">
      <c r="A4" s="93">
        <v>3</v>
      </c>
      <c r="B4" s="93" t="s">
        <v>3</v>
      </c>
      <c r="C4" s="94">
        <v>233.42</v>
      </c>
      <c r="D4" s="94">
        <v>2152.71</v>
      </c>
      <c r="E4" s="94">
        <v>1973.33</v>
      </c>
      <c r="F4" s="94">
        <v>1946.16</v>
      </c>
      <c r="G4" s="94">
        <v>1972.75</v>
      </c>
      <c r="H4" s="94">
        <v>1982.46</v>
      </c>
      <c r="I4" s="94">
        <v>1948.12</v>
      </c>
      <c r="J4" s="94">
        <v>1899.8</v>
      </c>
      <c r="K4" s="94">
        <v>1965.26</v>
      </c>
      <c r="L4" s="94">
        <v>1951.8400000000001</v>
      </c>
      <c r="M4" s="94">
        <v>1870.66</v>
      </c>
      <c r="N4" s="94">
        <v>1849.95</v>
      </c>
      <c r="O4" s="94">
        <v>1726.1100000000001</v>
      </c>
      <c r="P4" s="94">
        <v>1546.23</v>
      </c>
      <c r="Q4" s="95">
        <f t="shared" si="0"/>
        <v>25018.8</v>
      </c>
    </row>
    <row r="5" spans="1:17" ht="15">
      <c r="A5" s="93">
        <v>4</v>
      </c>
      <c r="B5" s="93" t="s">
        <v>4</v>
      </c>
      <c r="C5" s="94">
        <v>20.15</v>
      </c>
      <c r="D5" s="94">
        <v>284.28999999999996</v>
      </c>
      <c r="E5" s="94">
        <v>205.53</v>
      </c>
      <c r="F5" s="94">
        <v>254.14</v>
      </c>
      <c r="G5" s="94">
        <v>247.92</v>
      </c>
      <c r="H5" s="94">
        <v>264.07</v>
      </c>
      <c r="I5" s="94">
        <v>241.82</v>
      </c>
      <c r="J5" s="94">
        <v>261.97</v>
      </c>
      <c r="K5" s="94">
        <v>256.78999999999996</v>
      </c>
      <c r="L5" s="94">
        <v>223.85000000000002</v>
      </c>
      <c r="M5" s="94">
        <v>278.05</v>
      </c>
      <c r="N5" s="94">
        <v>244.09</v>
      </c>
      <c r="O5" s="94">
        <v>238.84</v>
      </c>
      <c r="P5" s="94">
        <v>120.72</v>
      </c>
      <c r="Q5" s="95">
        <f t="shared" si="0"/>
        <v>3142.23</v>
      </c>
    </row>
    <row r="6" spans="1:17" ht="15">
      <c r="A6" s="93">
        <v>5</v>
      </c>
      <c r="B6" s="93" t="s">
        <v>5</v>
      </c>
      <c r="C6" s="94">
        <v>548.8299999999999</v>
      </c>
      <c r="D6" s="94">
        <v>5653.72</v>
      </c>
      <c r="E6" s="94">
        <v>5123.910000000001</v>
      </c>
      <c r="F6" s="94">
        <v>5109.3</v>
      </c>
      <c r="G6" s="94">
        <v>5238.849999999999</v>
      </c>
      <c r="H6" s="94">
        <v>5481.5599999999995</v>
      </c>
      <c r="I6" s="94">
        <v>5305.98</v>
      </c>
      <c r="J6" s="94">
        <v>5247.849999999999</v>
      </c>
      <c r="K6" s="94">
        <v>5599.71</v>
      </c>
      <c r="L6" s="94">
        <v>5358.79</v>
      </c>
      <c r="M6" s="94">
        <v>6395.4800000000005</v>
      </c>
      <c r="N6" s="94">
        <v>5921.5</v>
      </c>
      <c r="O6" s="94">
        <v>4908.37</v>
      </c>
      <c r="P6" s="94">
        <v>4565.94</v>
      </c>
      <c r="Q6" s="95">
        <f t="shared" si="0"/>
        <v>70459.79000000001</v>
      </c>
    </row>
    <row r="7" spans="1:17" ht="15">
      <c r="A7" s="93">
        <v>6</v>
      </c>
      <c r="B7" s="93" t="s">
        <v>6</v>
      </c>
      <c r="C7" s="94">
        <v>2599.7200000000003</v>
      </c>
      <c r="D7" s="94">
        <v>17767.49</v>
      </c>
      <c r="E7" s="94">
        <v>18483.280000000002</v>
      </c>
      <c r="F7" s="94">
        <v>18295.149999999998</v>
      </c>
      <c r="G7" s="94">
        <v>19421.9</v>
      </c>
      <c r="H7" s="94">
        <v>19278.06</v>
      </c>
      <c r="I7" s="94">
        <v>19094.36</v>
      </c>
      <c r="J7" s="94">
        <v>19478.489999999998</v>
      </c>
      <c r="K7" s="94">
        <v>20348.86</v>
      </c>
      <c r="L7" s="94">
        <v>19424.010000000002</v>
      </c>
      <c r="M7" s="94">
        <v>22546.899999999998</v>
      </c>
      <c r="N7" s="94">
        <v>19816.53</v>
      </c>
      <c r="O7" s="94">
        <v>18542.28</v>
      </c>
      <c r="P7" s="94">
        <v>17468.45</v>
      </c>
      <c r="Q7" s="95">
        <f t="shared" si="0"/>
        <v>252565.48</v>
      </c>
    </row>
    <row r="8" spans="1:17" ht="15">
      <c r="A8" s="93">
        <v>7</v>
      </c>
      <c r="B8" s="93" t="s">
        <v>7</v>
      </c>
      <c r="C8" s="94">
        <v>83.09</v>
      </c>
      <c r="D8" s="94">
        <v>148.34</v>
      </c>
      <c r="E8" s="94">
        <v>177.88</v>
      </c>
      <c r="F8" s="94">
        <v>164.1</v>
      </c>
      <c r="G8" s="94">
        <v>174.51</v>
      </c>
      <c r="H8" s="94">
        <v>186.83</v>
      </c>
      <c r="I8" s="94">
        <v>169.74</v>
      </c>
      <c r="J8" s="94">
        <v>167.16</v>
      </c>
      <c r="K8" s="94">
        <v>169.31</v>
      </c>
      <c r="L8" s="94">
        <v>152.34</v>
      </c>
      <c r="M8" s="94">
        <v>155.28</v>
      </c>
      <c r="N8" s="94">
        <v>138.92000000000002</v>
      </c>
      <c r="O8" s="94">
        <v>157.81</v>
      </c>
      <c r="P8" s="94">
        <v>124.5</v>
      </c>
      <c r="Q8" s="95">
        <f t="shared" si="0"/>
        <v>2169.81</v>
      </c>
    </row>
    <row r="9" spans="1:17" ht="15">
      <c r="A9" s="93">
        <v>8</v>
      </c>
      <c r="B9" s="93" t="s">
        <v>8</v>
      </c>
      <c r="C9" s="94">
        <v>133.16</v>
      </c>
      <c r="D9" s="94">
        <v>1083.5900000000001</v>
      </c>
      <c r="E9" s="94">
        <v>1081.23</v>
      </c>
      <c r="F9" s="94">
        <v>1147.27</v>
      </c>
      <c r="G9" s="94">
        <v>1189.05</v>
      </c>
      <c r="H9" s="94">
        <v>1140.75</v>
      </c>
      <c r="I9" s="94">
        <v>1163.5099999999998</v>
      </c>
      <c r="J9" s="94">
        <v>1291.72</v>
      </c>
      <c r="K9" s="94">
        <v>1272.5200000000002</v>
      </c>
      <c r="L9" s="94">
        <v>1446.5199999999998</v>
      </c>
      <c r="M9" s="94">
        <v>1467.43</v>
      </c>
      <c r="N9" s="94">
        <v>1330.7700000000002</v>
      </c>
      <c r="O9" s="94">
        <v>1526.57</v>
      </c>
      <c r="P9" s="94">
        <v>1499.1100000000001</v>
      </c>
      <c r="Q9" s="95">
        <f t="shared" si="0"/>
        <v>16773.2</v>
      </c>
    </row>
    <row r="10" spans="1:17" ht="15">
      <c r="A10" s="93">
        <v>9</v>
      </c>
      <c r="B10" s="93" t="s">
        <v>9</v>
      </c>
      <c r="C10" s="94">
        <v>105.65</v>
      </c>
      <c r="D10" s="94">
        <v>1159.1299999999999</v>
      </c>
      <c r="E10" s="94">
        <v>1144.02</v>
      </c>
      <c r="F10" s="94">
        <v>1058.4699999999998</v>
      </c>
      <c r="G10" s="94">
        <v>1111.19</v>
      </c>
      <c r="H10" s="94">
        <v>1174.11</v>
      </c>
      <c r="I10" s="94">
        <v>1132.78</v>
      </c>
      <c r="J10" s="94">
        <v>1196.87</v>
      </c>
      <c r="K10" s="94">
        <v>1248.0399999999997</v>
      </c>
      <c r="L10" s="94">
        <v>1275.26</v>
      </c>
      <c r="M10" s="94">
        <v>1431.07</v>
      </c>
      <c r="N10" s="94">
        <v>1241.34</v>
      </c>
      <c r="O10" s="94">
        <v>1138.46</v>
      </c>
      <c r="P10" s="94">
        <v>1138.62</v>
      </c>
      <c r="Q10" s="95">
        <f t="shared" si="0"/>
        <v>15555.009999999998</v>
      </c>
    </row>
    <row r="11" spans="1:17" ht="15">
      <c r="A11" s="93">
        <v>10</v>
      </c>
      <c r="B11" s="93" t="s">
        <v>10</v>
      </c>
      <c r="C11" s="94">
        <v>331.85</v>
      </c>
      <c r="D11" s="94">
        <v>2648.7300000000005</v>
      </c>
      <c r="E11" s="94">
        <v>2560.14</v>
      </c>
      <c r="F11" s="94">
        <v>2536.4900000000002</v>
      </c>
      <c r="G11" s="94">
        <v>2706.2999999999997</v>
      </c>
      <c r="H11" s="94">
        <v>2699.1800000000003</v>
      </c>
      <c r="I11" s="94">
        <v>2683.96</v>
      </c>
      <c r="J11" s="94">
        <v>2811.61</v>
      </c>
      <c r="K11" s="94">
        <v>2722.87</v>
      </c>
      <c r="L11" s="94">
        <v>2807.34</v>
      </c>
      <c r="M11" s="94">
        <v>2761.27</v>
      </c>
      <c r="N11" s="94">
        <v>2894.9300000000003</v>
      </c>
      <c r="O11" s="94">
        <v>3029.2599999999998</v>
      </c>
      <c r="P11" s="94">
        <v>2704.21</v>
      </c>
      <c r="Q11" s="95">
        <f t="shared" si="0"/>
        <v>35898.14</v>
      </c>
    </row>
    <row r="12" spans="1:17" ht="15">
      <c r="A12" s="93">
        <v>11</v>
      </c>
      <c r="B12" s="93" t="s">
        <v>11</v>
      </c>
      <c r="C12" s="94">
        <v>384.25</v>
      </c>
      <c r="D12" s="94">
        <v>3505.4</v>
      </c>
      <c r="E12" s="94">
        <v>3305.69</v>
      </c>
      <c r="F12" s="94">
        <v>3394.1400000000003</v>
      </c>
      <c r="G12" s="94">
        <v>3218.2799999999997</v>
      </c>
      <c r="H12" s="94">
        <v>3091.21</v>
      </c>
      <c r="I12" s="94">
        <v>2994.43</v>
      </c>
      <c r="J12" s="94">
        <v>3116.18</v>
      </c>
      <c r="K12" s="94">
        <v>3056.8599999999997</v>
      </c>
      <c r="L12" s="94">
        <v>3109.44</v>
      </c>
      <c r="M12" s="94">
        <v>3265.08</v>
      </c>
      <c r="N12" s="94">
        <v>2738.67</v>
      </c>
      <c r="O12" s="94">
        <v>2789.25</v>
      </c>
      <c r="P12" s="94">
        <v>3623.28</v>
      </c>
      <c r="Q12" s="95">
        <f t="shared" si="0"/>
        <v>41592.159999999996</v>
      </c>
    </row>
    <row r="13" spans="1:17" ht="15">
      <c r="A13" s="93">
        <v>12</v>
      </c>
      <c r="B13" s="93" t="s">
        <v>12</v>
      </c>
      <c r="C13" s="94">
        <v>145.14</v>
      </c>
      <c r="D13" s="94">
        <v>908.48</v>
      </c>
      <c r="E13" s="94">
        <v>867.07</v>
      </c>
      <c r="F13" s="94">
        <v>850.4300000000001</v>
      </c>
      <c r="G13" s="94">
        <v>804.2900000000001</v>
      </c>
      <c r="H13" s="94">
        <v>875.22</v>
      </c>
      <c r="I13" s="94">
        <v>775.47</v>
      </c>
      <c r="J13" s="94">
        <v>777.9</v>
      </c>
      <c r="K13" s="94">
        <v>772.7199999999999</v>
      </c>
      <c r="L13" s="94">
        <v>736.5400000000001</v>
      </c>
      <c r="M13" s="94">
        <v>820.4899999999999</v>
      </c>
      <c r="N13" s="94">
        <v>612.08</v>
      </c>
      <c r="O13" s="94">
        <v>640.1</v>
      </c>
      <c r="P13" s="94">
        <v>553.5</v>
      </c>
      <c r="Q13" s="95">
        <f t="shared" si="0"/>
        <v>10139.43</v>
      </c>
    </row>
    <row r="14" spans="1:17" ht="15">
      <c r="A14" s="93">
        <v>13</v>
      </c>
      <c r="B14" s="93" t="s">
        <v>125</v>
      </c>
      <c r="C14" s="94">
        <v>2251.0099999999998</v>
      </c>
      <c r="D14" s="94">
        <v>25778.320000000003</v>
      </c>
      <c r="E14" s="94">
        <v>25931.340000000004</v>
      </c>
      <c r="F14" s="94">
        <v>26405.66</v>
      </c>
      <c r="G14" s="94">
        <v>27060.78</v>
      </c>
      <c r="H14" s="94">
        <v>26355.83</v>
      </c>
      <c r="I14" s="94">
        <v>26031.78</v>
      </c>
      <c r="J14" s="94">
        <v>26119.920000000002</v>
      </c>
      <c r="K14" s="94">
        <v>26793.449999999997</v>
      </c>
      <c r="L14" s="94">
        <v>26276.25</v>
      </c>
      <c r="M14" s="94">
        <v>29405.98</v>
      </c>
      <c r="N14" s="94">
        <v>25083.91</v>
      </c>
      <c r="O14" s="94">
        <v>23747.04</v>
      </c>
      <c r="P14" s="94">
        <v>22985.52</v>
      </c>
      <c r="Q14" s="95">
        <f t="shared" si="0"/>
        <v>340226.79</v>
      </c>
    </row>
    <row r="15" spans="1:17" ht="15">
      <c r="A15" s="93">
        <v>14</v>
      </c>
      <c r="B15" s="93" t="s">
        <v>127</v>
      </c>
      <c r="C15" s="94">
        <v>59.4</v>
      </c>
      <c r="D15" s="94">
        <v>428.91</v>
      </c>
      <c r="E15" s="94">
        <v>411.38</v>
      </c>
      <c r="F15" s="94">
        <v>424.55</v>
      </c>
      <c r="G15" s="94">
        <v>398.21999999999997</v>
      </c>
      <c r="H15" s="94">
        <v>397.96</v>
      </c>
      <c r="I15" s="94">
        <v>356.03</v>
      </c>
      <c r="J15" s="94">
        <v>328.87</v>
      </c>
      <c r="K15" s="94">
        <v>323.55</v>
      </c>
      <c r="L15" s="94">
        <v>348.13</v>
      </c>
      <c r="M15" s="94">
        <v>519.75</v>
      </c>
      <c r="N15" s="94">
        <v>404.67</v>
      </c>
      <c r="O15" s="94">
        <v>297.69</v>
      </c>
      <c r="P15" s="94">
        <v>247.29</v>
      </c>
      <c r="Q15" s="95">
        <f t="shared" si="0"/>
        <v>4946.4</v>
      </c>
    </row>
    <row r="16" spans="1:17" ht="15">
      <c r="A16" s="93">
        <v>15</v>
      </c>
      <c r="B16" s="93" t="s">
        <v>13</v>
      </c>
      <c r="C16" s="94">
        <v>55.550000000000004</v>
      </c>
      <c r="D16" s="94">
        <v>212.87</v>
      </c>
      <c r="E16" s="94">
        <v>166.01000000000002</v>
      </c>
      <c r="F16" s="94">
        <v>159.81</v>
      </c>
      <c r="G16" s="94">
        <v>179.16</v>
      </c>
      <c r="H16" s="94">
        <v>167.08</v>
      </c>
      <c r="I16" s="94">
        <v>154.08</v>
      </c>
      <c r="J16" s="94">
        <v>144.93</v>
      </c>
      <c r="K16" s="94">
        <v>139.8</v>
      </c>
      <c r="L16" s="94">
        <v>128.18</v>
      </c>
      <c r="M16" s="94">
        <v>164.98000000000002</v>
      </c>
      <c r="N16" s="94">
        <v>127.12</v>
      </c>
      <c r="O16" s="94">
        <v>137.9</v>
      </c>
      <c r="P16" s="94">
        <v>122.08</v>
      </c>
      <c r="Q16" s="95">
        <f t="shared" si="0"/>
        <v>2059.55</v>
      </c>
    </row>
    <row r="17" spans="1:17" ht="15">
      <c r="A17" s="93">
        <v>16</v>
      </c>
      <c r="B17" s="93" t="s">
        <v>14</v>
      </c>
      <c r="C17" s="94">
        <v>911.1500000000001</v>
      </c>
      <c r="D17" s="94">
        <v>10540.960000000001</v>
      </c>
      <c r="E17" s="94">
        <v>10347.869999999999</v>
      </c>
      <c r="F17" s="94">
        <v>10191.76</v>
      </c>
      <c r="G17" s="94">
        <v>10602.64</v>
      </c>
      <c r="H17" s="94">
        <v>9683.470000000001</v>
      </c>
      <c r="I17" s="94">
        <v>9361.5</v>
      </c>
      <c r="J17" s="94">
        <v>9289.6</v>
      </c>
      <c r="K17" s="94">
        <v>9285.52</v>
      </c>
      <c r="L17" s="94">
        <v>8654.900000000001</v>
      </c>
      <c r="M17" s="94">
        <v>9561.51</v>
      </c>
      <c r="N17" s="94">
        <v>8740.34</v>
      </c>
      <c r="O17" s="94">
        <v>8636.78</v>
      </c>
      <c r="P17" s="94">
        <v>7533.3099999999995</v>
      </c>
      <c r="Q17" s="95">
        <f t="shared" si="0"/>
        <v>123341.30999999998</v>
      </c>
    </row>
    <row r="18" spans="1:17" ht="15">
      <c r="A18" s="93">
        <v>17</v>
      </c>
      <c r="B18" s="93" t="s">
        <v>15</v>
      </c>
      <c r="C18" s="94">
        <v>371.7</v>
      </c>
      <c r="D18" s="94">
        <v>3281.2200000000003</v>
      </c>
      <c r="E18" s="94">
        <v>3097.1800000000003</v>
      </c>
      <c r="F18" s="94">
        <v>3084.79</v>
      </c>
      <c r="G18" s="94">
        <v>3287.24</v>
      </c>
      <c r="H18" s="94">
        <v>3026.7000000000003</v>
      </c>
      <c r="I18" s="94">
        <v>3066.55</v>
      </c>
      <c r="J18" s="94">
        <v>2871.61</v>
      </c>
      <c r="K18" s="94">
        <v>3036.9700000000003</v>
      </c>
      <c r="L18" s="94">
        <v>2901.2999999999997</v>
      </c>
      <c r="M18" s="94">
        <v>3608.6699999999996</v>
      </c>
      <c r="N18" s="94">
        <v>2947.42</v>
      </c>
      <c r="O18" s="94">
        <v>2407.91</v>
      </c>
      <c r="P18" s="94">
        <v>2339.9500000000003</v>
      </c>
      <c r="Q18" s="95">
        <f t="shared" si="0"/>
        <v>39329.20999999999</v>
      </c>
    </row>
    <row r="19" spans="1:17" ht="15">
      <c r="A19" s="93">
        <v>18</v>
      </c>
      <c r="B19" s="93" t="s">
        <v>16</v>
      </c>
      <c r="C19" s="94">
        <v>75.44000000000001</v>
      </c>
      <c r="D19" s="94">
        <v>1007.3199999999999</v>
      </c>
      <c r="E19" s="94">
        <v>1005.1500000000001</v>
      </c>
      <c r="F19" s="94">
        <v>1016.9100000000001</v>
      </c>
      <c r="G19" s="94">
        <v>993.0999999999999</v>
      </c>
      <c r="H19" s="94">
        <v>1037.81</v>
      </c>
      <c r="I19" s="94">
        <v>980.4</v>
      </c>
      <c r="J19" s="94">
        <v>1030.95</v>
      </c>
      <c r="K19" s="94">
        <v>1049.17</v>
      </c>
      <c r="L19" s="94">
        <v>994.01</v>
      </c>
      <c r="M19" s="94">
        <v>1193.79</v>
      </c>
      <c r="N19" s="94">
        <v>965.97</v>
      </c>
      <c r="O19" s="94">
        <v>867.68</v>
      </c>
      <c r="P19" s="94">
        <v>832.3000000000001</v>
      </c>
      <c r="Q19" s="95">
        <f t="shared" si="0"/>
        <v>13049.999999999998</v>
      </c>
    </row>
    <row r="20" spans="1:17" ht="15">
      <c r="A20" s="93">
        <v>19</v>
      </c>
      <c r="B20" s="93" t="s">
        <v>17</v>
      </c>
      <c r="C20" s="94">
        <v>22.11</v>
      </c>
      <c r="D20" s="94">
        <v>137.06</v>
      </c>
      <c r="E20" s="94">
        <v>107.1</v>
      </c>
      <c r="F20" s="94">
        <v>107.7</v>
      </c>
      <c r="G20" s="94">
        <v>95.26</v>
      </c>
      <c r="H20" s="94">
        <v>115.1</v>
      </c>
      <c r="I20" s="94">
        <v>104.7</v>
      </c>
      <c r="J20" s="94">
        <v>109.47</v>
      </c>
      <c r="K20" s="94">
        <v>92.7</v>
      </c>
      <c r="L20" s="94">
        <v>72.38</v>
      </c>
      <c r="M20" s="94">
        <v>81.43</v>
      </c>
      <c r="N20" s="94">
        <v>71.04</v>
      </c>
      <c r="O20" s="94">
        <v>62.28999999999999</v>
      </c>
      <c r="P20" s="94">
        <v>58.690000000000005</v>
      </c>
      <c r="Q20" s="95">
        <f t="shared" si="0"/>
        <v>1237.03</v>
      </c>
    </row>
    <row r="21" spans="1:17" ht="15">
      <c r="A21" s="93">
        <v>20</v>
      </c>
      <c r="B21" s="93" t="s">
        <v>18</v>
      </c>
      <c r="C21" s="94">
        <v>123.42</v>
      </c>
      <c r="D21" s="94">
        <v>528.6600000000001</v>
      </c>
      <c r="E21" s="94">
        <v>533.11</v>
      </c>
      <c r="F21" s="94">
        <v>493.17</v>
      </c>
      <c r="G21" s="94">
        <v>617.5400000000001</v>
      </c>
      <c r="H21" s="94">
        <v>412.66</v>
      </c>
      <c r="I21" s="94">
        <v>478.1499999999999</v>
      </c>
      <c r="J21" s="94">
        <v>432.36999999999995</v>
      </c>
      <c r="K21" s="94">
        <v>429.21000000000004</v>
      </c>
      <c r="L21" s="94">
        <v>410.84</v>
      </c>
      <c r="M21" s="94">
        <v>328.86000000000007</v>
      </c>
      <c r="N21" s="94">
        <v>352.46000000000004</v>
      </c>
      <c r="O21" s="94">
        <v>331.37</v>
      </c>
      <c r="P21" s="94">
        <v>303.40000000000003</v>
      </c>
      <c r="Q21" s="95">
        <f t="shared" si="0"/>
        <v>5775.219999999999</v>
      </c>
    </row>
    <row r="22" spans="1:17" ht="15">
      <c r="A22" s="93">
        <v>21</v>
      </c>
      <c r="B22" s="93" t="s">
        <v>19</v>
      </c>
      <c r="C22" s="94">
        <v>56.64</v>
      </c>
      <c r="D22" s="94">
        <v>203.20999999999998</v>
      </c>
      <c r="E22" s="94">
        <v>202.08</v>
      </c>
      <c r="F22" s="94">
        <v>214.41</v>
      </c>
      <c r="G22" s="94">
        <v>191.62</v>
      </c>
      <c r="H22" s="94">
        <v>208.39000000000001</v>
      </c>
      <c r="I22" s="94">
        <v>190.36</v>
      </c>
      <c r="J22" s="94">
        <v>215.5</v>
      </c>
      <c r="K22" s="94">
        <v>190.18</v>
      </c>
      <c r="L22" s="94">
        <v>200.26</v>
      </c>
      <c r="M22" s="94">
        <v>226.9</v>
      </c>
      <c r="N22" s="94">
        <v>181.13999999999996</v>
      </c>
      <c r="O22" s="94">
        <v>157.64</v>
      </c>
      <c r="P22" s="94">
        <v>173.73000000000002</v>
      </c>
      <c r="Q22" s="95">
        <f t="shared" si="0"/>
        <v>2612.06</v>
      </c>
    </row>
    <row r="23" spans="1:17" ht="15">
      <c r="A23" s="93">
        <v>22</v>
      </c>
      <c r="B23" s="93" t="s">
        <v>20</v>
      </c>
      <c r="C23" s="94">
        <v>12.33</v>
      </c>
      <c r="D23" s="94">
        <v>164.42999999999998</v>
      </c>
      <c r="E23" s="94">
        <v>117.13</v>
      </c>
      <c r="F23" s="94">
        <v>137.39000000000001</v>
      </c>
      <c r="G23" s="94">
        <v>117.07</v>
      </c>
      <c r="H23" s="94">
        <v>131.42</v>
      </c>
      <c r="I23" s="94">
        <v>113.04</v>
      </c>
      <c r="J23" s="94">
        <v>140.37</v>
      </c>
      <c r="K23" s="94">
        <v>104.47</v>
      </c>
      <c r="L23" s="94">
        <v>80.53</v>
      </c>
      <c r="M23" s="94">
        <v>110.4</v>
      </c>
      <c r="N23" s="94">
        <v>58.07</v>
      </c>
      <c r="O23" s="94">
        <v>54.11</v>
      </c>
      <c r="P23" s="94">
        <v>41.489999999999995</v>
      </c>
      <c r="Q23" s="95">
        <f t="shared" si="0"/>
        <v>1382.2499999999998</v>
      </c>
    </row>
    <row r="24" spans="1:17" ht="15">
      <c r="A24" s="93">
        <v>23</v>
      </c>
      <c r="B24" s="93" t="s">
        <v>21</v>
      </c>
      <c r="C24" s="94">
        <v>0</v>
      </c>
      <c r="D24" s="94">
        <v>139.42000000000002</v>
      </c>
      <c r="E24" s="94">
        <v>115.97</v>
      </c>
      <c r="F24" s="94">
        <v>127.02999999999999</v>
      </c>
      <c r="G24" s="94">
        <v>141.02</v>
      </c>
      <c r="H24" s="94">
        <v>151.34</v>
      </c>
      <c r="I24" s="94">
        <v>156.14</v>
      </c>
      <c r="J24" s="94">
        <v>147.35999999999999</v>
      </c>
      <c r="K24" s="94">
        <v>169.52</v>
      </c>
      <c r="L24" s="94">
        <v>148.77</v>
      </c>
      <c r="M24" s="94">
        <v>160.94</v>
      </c>
      <c r="N24" s="94">
        <v>194.07999999999998</v>
      </c>
      <c r="O24" s="94">
        <v>178.14</v>
      </c>
      <c r="P24" s="94">
        <v>158.26999999999998</v>
      </c>
      <c r="Q24" s="95">
        <f t="shared" si="0"/>
        <v>1988</v>
      </c>
    </row>
    <row r="25" spans="1:17" ht="15">
      <c r="A25" s="93">
        <v>24</v>
      </c>
      <c r="B25" s="93" t="s">
        <v>22</v>
      </c>
      <c r="C25" s="94">
        <v>18.48</v>
      </c>
      <c r="D25" s="94">
        <v>183.42</v>
      </c>
      <c r="E25" s="94">
        <v>140.85000000000002</v>
      </c>
      <c r="F25" s="94">
        <v>174</v>
      </c>
      <c r="G25" s="94">
        <v>161.44</v>
      </c>
      <c r="H25" s="94">
        <v>125</v>
      </c>
      <c r="I25" s="94">
        <v>135.08</v>
      </c>
      <c r="J25" s="94">
        <v>133.62</v>
      </c>
      <c r="K25" s="94">
        <v>123.80000000000001</v>
      </c>
      <c r="L25" s="94">
        <v>130.26</v>
      </c>
      <c r="M25" s="94">
        <v>131.62</v>
      </c>
      <c r="N25" s="94">
        <v>91.92</v>
      </c>
      <c r="O25" s="94">
        <v>109.55000000000001</v>
      </c>
      <c r="P25" s="94">
        <v>97.92</v>
      </c>
      <c r="Q25" s="95">
        <f t="shared" si="0"/>
        <v>1756.9600000000003</v>
      </c>
    </row>
    <row r="26" spans="1:17" ht="15">
      <c r="A26" s="93">
        <v>25</v>
      </c>
      <c r="B26" s="93" t="s">
        <v>23</v>
      </c>
      <c r="C26" s="94">
        <v>36.38</v>
      </c>
      <c r="D26" s="94">
        <v>488.85</v>
      </c>
      <c r="E26" s="94">
        <v>485.56000000000006</v>
      </c>
      <c r="F26" s="94">
        <v>429.28999999999996</v>
      </c>
      <c r="G26" s="94">
        <v>442.12</v>
      </c>
      <c r="H26" s="94">
        <v>417.28</v>
      </c>
      <c r="I26" s="94">
        <v>379.29</v>
      </c>
      <c r="J26" s="94">
        <v>373.74</v>
      </c>
      <c r="K26" s="94">
        <v>395.64</v>
      </c>
      <c r="L26" s="94">
        <v>387.41</v>
      </c>
      <c r="M26" s="94">
        <v>414.01000000000005</v>
      </c>
      <c r="N26" s="94">
        <v>389.65000000000003</v>
      </c>
      <c r="O26" s="94">
        <v>329.94</v>
      </c>
      <c r="P26" s="94">
        <v>194.84</v>
      </c>
      <c r="Q26" s="95">
        <f t="shared" si="0"/>
        <v>5163.999999999998</v>
      </c>
    </row>
    <row r="27" spans="1:17" ht="15">
      <c r="A27" s="93">
        <v>26</v>
      </c>
      <c r="B27" s="93" t="s">
        <v>24</v>
      </c>
      <c r="C27" s="94">
        <v>34.29</v>
      </c>
      <c r="D27" s="94">
        <v>570.97</v>
      </c>
      <c r="E27" s="94">
        <v>543.25</v>
      </c>
      <c r="F27" s="94">
        <v>567.48</v>
      </c>
      <c r="G27" s="94">
        <v>546.3</v>
      </c>
      <c r="H27" s="94">
        <v>522.51</v>
      </c>
      <c r="I27" s="94">
        <v>512.5</v>
      </c>
      <c r="J27" s="94">
        <v>489.42</v>
      </c>
      <c r="K27" s="94">
        <v>531.3100000000001</v>
      </c>
      <c r="L27" s="94">
        <v>426.27</v>
      </c>
      <c r="M27" s="94">
        <v>606.1199999999999</v>
      </c>
      <c r="N27" s="94">
        <v>465.22999999999996</v>
      </c>
      <c r="O27" s="94">
        <v>487.33</v>
      </c>
      <c r="P27" s="94">
        <v>454.36000000000007</v>
      </c>
      <c r="Q27" s="95">
        <f t="shared" si="0"/>
        <v>6757.34</v>
      </c>
    </row>
    <row r="28" spans="1:17" ht="15">
      <c r="A28" s="93">
        <v>27</v>
      </c>
      <c r="B28" s="93" t="s">
        <v>25</v>
      </c>
      <c r="C28" s="94">
        <v>188.57999999999998</v>
      </c>
      <c r="D28" s="94">
        <v>1593.68</v>
      </c>
      <c r="E28" s="94">
        <v>1616.8</v>
      </c>
      <c r="F28" s="94">
        <v>1638.2</v>
      </c>
      <c r="G28" s="94">
        <v>1886.66</v>
      </c>
      <c r="H28" s="94">
        <v>1826.69</v>
      </c>
      <c r="I28" s="94">
        <v>1777.87</v>
      </c>
      <c r="J28" s="94">
        <v>1789.1399999999999</v>
      </c>
      <c r="K28" s="94">
        <v>1706.7</v>
      </c>
      <c r="L28" s="94">
        <v>1805.6099999999997</v>
      </c>
      <c r="M28" s="94">
        <v>2127.08</v>
      </c>
      <c r="N28" s="94">
        <v>1669.51</v>
      </c>
      <c r="O28" s="94">
        <v>1604.59</v>
      </c>
      <c r="P28" s="94">
        <v>1297.55</v>
      </c>
      <c r="Q28" s="95">
        <f t="shared" si="0"/>
        <v>22528.66</v>
      </c>
    </row>
    <row r="29" spans="1:17" ht="15">
      <c r="A29" s="93">
        <v>28</v>
      </c>
      <c r="B29" s="93" t="s">
        <v>26</v>
      </c>
      <c r="C29" s="94">
        <v>89.56</v>
      </c>
      <c r="D29" s="94">
        <v>1015.02</v>
      </c>
      <c r="E29" s="94">
        <v>1001.26</v>
      </c>
      <c r="F29" s="94">
        <v>985.86</v>
      </c>
      <c r="G29" s="94">
        <v>967.7599999999999</v>
      </c>
      <c r="H29" s="94">
        <v>920.44</v>
      </c>
      <c r="I29" s="94">
        <v>946.4899999999999</v>
      </c>
      <c r="J29" s="94">
        <v>983.02</v>
      </c>
      <c r="K29" s="94">
        <v>920.92</v>
      </c>
      <c r="L29" s="94">
        <v>920.03</v>
      </c>
      <c r="M29" s="94">
        <v>1129.17</v>
      </c>
      <c r="N29" s="94">
        <v>925.04</v>
      </c>
      <c r="O29" s="94">
        <v>711.92</v>
      </c>
      <c r="P29" s="94">
        <v>678.76</v>
      </c>
      <c r="Q29" s="95">
        <f t="shared" si="0"/>
        <v>12195.25</v>
      </c>
    </row>
    <row r="30" spans="1:17" ht="15">
      <c r="A30" s="93">
        <v>29</v>
      </c>
      <c r="B30" s="93" t="s">
        <v>27</v>
      </c>
      <c r="C30" s="94">
        <v>1312.47</v>
      </c>
      <c r="D30" s="94">
        <v>14883.8</v>
      </c>
      <c r="E30" s="94">
        <v>15078.080000000002</v>
      </c>
      <c r="F30" s="94">
        <v>14458.74</v>
      </c>
      <c r="G30" s="94">
        <v>15279.04</v>
      </c>
      <c r="H30" s="94">
        <v>15056.939999999999</v>
      </c>
      <c r="I30" s="94">
        <v>14812.49</v>
      </c>
      <c r="J30" s="94">
        <v>14864.4</v>
      </c>
      <c r="K30" s="94">
        <v>14788.53</v>
      </c>
      <c r="L30" s="94">
        <v>14759.59</v>
      </c>
      <c r="M30" s="94">
        <v>15082.88</v>
      </c>
      <c r="N30" s="94">
        <v>13777.73</v>
      </c>
      <c r="O30" s="94">
        <v>13020.109999999999</v>
      </c>
      <c r="P30" s="94">
        <v>11052.33</v>
      </c>
      <c r="Q30" s="95">
        <f t="shared" si="0"/>
        <v>188227.12999999998</v>
      </c>
    </row>
    <row r="31" spans="1:17" ht="15">
      <c r="A31" s="93">
        <v>30</v>
      </c>
      <c r="B31" s="93" t="s">
        <v>28</v>
      </c>
      <c r="C31" s="94">
        <v>14.93</v>
      </c>
      <c r="D31" s="94">
        <v>297</v>
      </c>
      <c r="E31" s="94">
        <v>266.59999999999997</v>
      </c>
      <c r="F31" s="94">
        <v>276.34000000000003</v>
      </c>
      <c r="G31" s="94">
        <v>240.79000000000002</v>
      </c>
      <c r="H31" s="94">
        <v>263.57</v>
      </c>
      <c r="I31" s="94">
        <v>242.11</v>
      </c>
      <c r="J31" s="94">
        <v>239.75</v>
      </c>
      <c r="K31" s="94">
        <v>273.27000000000004</v>
      </c>
      <c r="L31" s="94">
        <v>273.43</v>
      </c>
      <c r="M31" s="94">
        <v>290.85</v>
      </c>
      <c r="N31" s="94">
        <v>253.46999999999997</v>
      </c>
      <c r="O31" s="94">
        <v>213.91</v>
      </c>
      <c r="P31" s="94">
        <v>198.7</v>
      </c>
      <c r="Q31" s="95">
        <f t="shared" si="0"/>
        <v>3344.7199999999993</v>
      </c>
    </row>
    <row r="32" spans="1:17" ht="15">
      <c r="A32" s="93">
        <v>31</v>
      </c>
      <c r="B32" s="93" t="s">
        <v>29</v>
      </c>
      <c r="C32" s="94">
        <v>97.55000000000001</v>
      </c>
      <c r="D32" s="94">
        <v>1348.9899999999998</v>
      </c>
      <c r="E32" s="94">
        <v>1363.86</v>
      </c>
      <c r="F32" s="94">
        <v>1304.08</v>
      </c>
      <c r="G32" s="94">
        <v>1330.24</v>
      </c>
      <c r="H32" s="94">
        <v>1305.35</v>
      </c>
      <c r="I32" s="94">
        <v>1362.9</v>
      </c>
      <c r="J32" s="94">
        <v>1372.2600000000002</v>
      </c>
      <c r="K32" s="94">
        <v>1347.18</v>
      </c>
      <c r="L32" s="94">
        <v>1337.98</v>
      </c>
      <c r="M32" s="94">
        <v>1884.9499999999998</v>
      </c>
      <c r="N32" s="94">
        <v>1272.09</v>
      </c>
      <c r="O32" s="94">
        <v>1181.35</v>
      </c>
      <c r="P32" s="94">
        <v>1131.88</v>
      </c>
      <c r="Q32" s="95">
        <f t="shared" si="0"/>
        <v>17640.66</v>
      </c>
    </row>
    <row r="33" spans="1:17" ht="15">
      <c r="A33" s="93">
        <v>32</v>
      </c>
      <c r="B33" s="93" t="s">
        <v>30</v>
      </c>
      <c r="C33" s="94">
        <v>98.65</v>
      </c>
      <c r="D33" s="94">
        <v>622.68</v>
      </c>
      <c r="E33" s="94">
        <v>598.42</v>
      </c>
      <c r="F33" s="94">
        <v>567.27</v>
      </c>
      <c r="G33" s="94">
        <v>572.39</v>
      </c>
      <c r="H33" s="94">
        <v>539.9200000000001</v>
      </c>
      <c r="I33" s="94">
        <v>524.0899999999999</v>
      </c>
      <c r="J33" s="94">
        <v>564.96</v>
      </c>
      <c r="K33" s="94">
        <v>501.64000000000004</v>
      </c>
      <c r="L33" s="94">
        <v>523.27</v>
      </c>
      <c r="M33" s="94">
        <v>550.9499999999999</v>
      </c>
      <c r="N33" s="94">
        <v>507.04999999999995</v>
      </c>
      <c r="O33" s="94">
        <v>400.71999999999997</v>
      </c>
      <c r="P33" s="94">
        <v>453.52</v>
      </c>
      <c r="Q33" s="95">
        <f t="shared" si="0"/>
        <v>7025.530000000001</v>
      </c>
    </row>
    <row r="34" spans="1:17" ht="15">
      <c r="A34" s="93">
        <v>33</v>
      </c>
      <c r="B34" s="93" t="s">
        <v>31</v>
      </c>
      <c r="C34" s="94">
        <v>51.32</v>
      </c>
      <c r="D34" s="94">
        <v>108.41999999999999</v>
      </c>
      <c r="E34" s="94">
        <v>81.68</v>
      </c>
      <c r="F34" s="94">
        <v>78.09</v>
      </c>
      <c r="G34" s="94">
        <v>106.17</v>
      </c>
      <c r="H34" s="94">
        <v>104.99</v>
      </c>
      <c r="I34" s="94">
        <v>71.75</v>
      </c>
      <c r="J34" s="94">
        <v>82.19</v>
      </c>
      <c r="K34" s="94">
        <v>70.79</v>
      </c>
      <c r="L34" s="94">
        <v>98.58000000000001</v>
      </c>
      <c r="M34" s="94">
        <v>92.01</v>
      </c>
      <c r="N34" s="94">
        <v>48.120000000000005</v>
      </c>
      <c r="O34" s="94">
        <v>53.51</v>
      </c>
      <c r="P34" s="94">
        <v>35.17</v>
      </c>
      <c r="Q34" s="95">
        <f t="shared" si="0"/>
        <v>1082.79</v>
      </c>
    </row>
    <row r="35" spans="1:17" ht="15">
      <c r="A35" s="93">
        <v>34</v>
      </c>
      <c r="B35" s="93" t="s">
        <v>32</v>
      </c>
      <c r="C35" s="94">
        <v>10.77</v>
      </c>
      <c r="D35" s="94">
        <v>91.61</v>
      </c>
      <c r="E35" s="94">
        <v>88.33</v>
      </c>
      <c r="F35" s="94">
        <v>109.51</v>
      </c>
      <c r="G35" s="94">
        <v>103.89</v>
      </c>
      <c r="H35" s="94">
        <v>88.33</v>
      </c>
      <c r="I35" s="94">
        <v>84.51</v>
      </c>
      <c r="J35" s="94">
        <v>81.13</v>
      </c>
      <c r="K35" s="94">
        <v>81.09</v>
      </c>
      <c r="L35" s="94">
        <v>78.10000000000001</v>
      </c>
      <c r="M35" s="94">
        <v>68.69999999999999</v>
      </c>
      <c r="N35" s="94">
        <v>70.65</v>
      </c>
      <c r="O35" s="94">
        <v>59.11</v>
      </c>
      <c r="P35" s="94">
        <v>62.61</v>
      </c>
      <c r="Q35" s="95">
        <f t="shared" si="0"/>
        <v>1078.34</v>
      </c>
    </row>
    <row r="36" spans="1:17" ht="15">
      <c r="A36" s="93">
        <v>35</v>
      </c>
      <c r="B36" s="93" t="s">
        <v>33</v>
      </c>
      <c r="C36" s="94">
        <v>252.19</v>
      </c>
      <c r="D36" s="94">
        <v>3424.72</v>
      </c>
      <c r="E36" s="94">
        <v>3128.0099999999998</v>
      </c>
      <c r="F36" s="94">
        <v>3251.2099999999996</v>
      </c>
      <c r="G36" s="94">
        <v>3342.49</v>
      </c>
      <c r="H36" s="94">
        <v>3145.23</v>
      </c>
      <c r="I36" s="94">
        <v>3173.38</v>
      </c>
      <c r="J36" s="94">
        <v>3078.42</v>
      </c>
      <c r="K36" s="94">
        <v>3101.8199999999997</v>
      </c>
      <c r="L36" s="94">
        <v>2976.42</v>
      </c>
      <c r="M36" s="94">
        <v>3409.85</v>
      </c>
      <c r="N36" s="94">
        <v>2948.35</v>
      </c>
      <c r="O36" s="94">
        <v>2757.34</v>
      </c>
      <c r="P36" s="94">
        <v>2511.82</v>
      </c>
      <c r="Q36" s="95">
        <f t="shared" si="0"/>
        <v>40501.24999999999</v>
      </c>
    </row>
    <row r="37" spans="1:17" ht="15">
      <c r="A37" s="93">
        <v>36</v>
      </c>
      <c r="B37" s="93" t="s">
        <v>34</v>
      </c>
      <c r="C37" s="94">
        <v>739.56</v>
      </c>
      <c r="D37" s="94">
        <v>6445.78</v>
      </c>
      <c r="E37" s="94">
        <v>6331.01</v>
      </c>
      <c r="F37" s="94">
        <v>6430.47</v>
      </c>
      <c r="G37" s="94">
        <v>6702.05</v>
      </c>
      <c r="H37" s="94">
        <v>6199.42</v>
      </c>
      <c r="I37" s="94">
        <v>5875.43</v>
      </c>
      <c r="J37" s="94">
        <v>5923.7</v>
      </c>
      <c r="K37" s="94">
        <v>6015.429999999999</v>
      </c>
      <c r="L37" s="94">
        <v>5600.070000000001</v>
      </c>
      <c r="M37" s="94">
        <v>5458.11</v>
      </c>
      <c r="N37" s="94">
        <v>5407.039999999999</v>
      </c>
      <c r="O37" s="94">
        <v>5898.57</v>
      </c>
      <c r="P37" s="94">
        <v>5701.0199999999995</v>
      </c>
      <c r="Q37" s="95">
        <f t="shared" si="0"/>
        <v>78727.65999999999</v>
      </c>
    </row>
    <row r="38" spans="1:17" ht="15">
      <c r="A38" s="93">
        <v>37</v>
      </c>
      <c r="B38" s="93" t="s">
        <v>35</v>
      </c>
      <c r="C38" s="94">
        <v>648.2799999999999</v>
      </c>
      <c r="D38" s="94">
        <v>2613.86</v>
      </c>
      <c r="E38" s="94">
        <v>2720.9</v>
      </c>
      <c r="F38" s="94">
        <v>2496.32</v>
      </c>
      <c r="G38" s="94">
        <v>2652.52</v>
      </c>
      <c r="H38" s="94">
        <v>2664.2899999999995</v>
      </c>
      <c r="I38" s="94">
        <v>2560.91</v>
      </c>
      <c r="J38" s="94">
        <v>2421.69</v>
      </c>
      <c r="K38" s="94">
        <v>2437.2599999999998</v>
      </c>
      <c r="L38" s="94">
        <v>2293.82</v>
      </c>
      <c r="M38" s="94">
        <v>2691.44</v>
      </c>
      <c r="N38" s="94">
        <v>2334.64</v>
      </c>
      <c r="O38" s="94">
        <v>2401.25</v>
      </c>
      <c r="P38" s="94">
        <v>1918.43</v>
      </c>
      <c r="Q38" s="95">
        <f t="shared" si="0"/>
        <v>32855.60999999999</v>
      </c>
    </row>
    <row r="39" spans="1:17" ht="15">
      <c r="A39" s="93">
        <v>38</v>
      </c>
      <c r="B39" s="93" t="s">
        <v>36</v>
      </c>
      <c r="C39" s="94">
        <v>43.93</v>
      </c>
      <c r="D39" s="94">
        <v>546.24</v>
      </c>
      <c r="E39" s="94">
        <v>441.36</v>
      </c>
      <c r="F39" s="94">
        <v>454.44</v>
      </c>
      <c r="G39" s="94">
        <v>470.89000000000004</v>
      </c>
      <c r="H39" s="94">
        <v>467.83000000000004</v>
      </c>
      <c r="I39" s="94">
        <v>455.21999999999997</v>
      </c>
      <c r="J39" s="94">
        <v>473.62</v>
      </c>
      <c r="K39" s="94">
        <v>464.87999999999994</v>
      </c>
      <c r="L39" s="94">
        <v>453.72</v>
      </c>
      <c r="M39" s="94">
        <v>525.9000000000001</v>
      </c>
      <c r="N39" s="94">
        <v>371.38999999999993</v>
      </c>
      <c r="O39" s="94">
        <v>442.84000000000003</v>
      </c>
      <c r="P39" s="94">
        <v>331.13</v>
      </c>
      <c r="Q39" s="95">
        <f t="shared" si="0"/>
        <v>5943.390000000001</v>
      </c>
    </row>
    <row r="40" spans="1:17" ht="15">
      <c r="A40" s="93">
        <v>39</v>
      </c>
      <c r="B40" s="93" t="s">
        <v>37</v>
      </c>
      <c r="C40" s="94">
        <v>19.03</v>
      </c>
      <c r="D40" s="94">
        <v>131.7</v>
      </c>
      <c r="E40" s="94">
        <v>119.33</v>
      </c>
      <c r="F40" s="94">
        <v>119.09</v>
      </c>
      <c r="G40" s="94">
        <v>111.22</v>
      </c>
      <c r="H40" s="94">
        <v>99.22999999999999</v>
      </c>
      <c r="I40" s="94">
        <v>103.76</v>
      </c>
      <c r="J40" s="94">
        <v>104.09</v>
      </c>
      <c r="K40" s="94">
        <v>104.84</v>
      </c>
      <c r="L40" s="94">
        <v>96</v>
      </c>
      <c r="M40" s="94">
        <v>151.17</v>
      </c>
      <c r="N40" s="94">
        <v>103.45</v>
      </c>
      <c r="O40" s="94">
        <v>92.75</v>
      </c>
      <c r="P40" s="94">
        <v>81.91</v>
      </c>
      <c r="Q40" s="95">
        <f t="shared" si="0"/>
        <v>1437.5700000000002</v>
      </c>
    </row>
    <row r="41" spans="1:17" ht="15">
      <c r="A41" s="93">
        <v>40</v>
      </c>
      <c r="B41" s="93" t="s">
        <v>38</v>
      </c>
      <c r="C41" s="94">
        <v>86.60000000000001</v>
      </c>
      <c r="D41" s="94">
        <v>206.05</v>
      </c>
      <c r="E41" s="94">
        <v>211.42</v>
      </c>
      <c r="F41" s="94">
        <v>213.32</v>
      </c>
      <c r="G41" s="94">
        <v>176.74</v>
      </c>
      <c r="H41" s="94">
        <v>199.22</v>
      </c>
      <c r="I41" s="94">
        <v>174.71</v>
      </c>
      <c r="J41" s="94">
        <v>197.07999999999998</v>
      </c>
      <c r="K41" s="94">
        <v>204.61</v>
      </c>
      <c r="L41" s="94">
        <v>201.13</v>
      </c>
      <c r="M41" s="94">
        <v>253.66</v>
      </c>
      <c r="N41" s="94">
        <v>180.82</v>
      </c>
      <c r="O41" s="94">
        <v>205.04000000000002</v>
      </c>
      <c r="P41" s="94">
        <v>169.16</v>
      </c>
      <c r="Q41" s="95">
        <f t="shared" si="0"/>
        <v>2679.56</v>
      </c>
    </row>
    <row r="42" spans="1:17" ht="15">
      <c r="A42" s="93">
        <v>41</v>
      </c>
      <c r="B42" s="93" t="s">
        <v>39</v>
      </c>
      <c r="C42" s="94">
        <v>517.79</v>
      </c>
      <c r="D42" s="94">
        <v>3473.31</v>
      </c>
      <c r="E42" s="94">
        <v>3343.17</v>
      </c>
      <c r="F42" s="94">
        <v>3417.17</v>
      </c>
      <c r="G42" s="94">
        <v>3566.57</v>
      </c>
      <c r="H42" s="94">
        <v>3432.96</v>
      </c>
      <c r="I42" s="94">
        <v>3197.68</v>
      </c>
      <c r="J42" s="94">
        <v>3075.9999999999995</v>
      </c>
      <c r="K42" s="94">
        <v>3189.9100000000003</v>
      </c>
      <c r="L42" s="94">
        <v>3126.87</v>
      </c>
      <c r="M42" s="94">
        <v>3738.41</v>
      </c>
      <c r="N42" s="94">
        <v>2856.2799999999997</v>
      </c>
      <c r="O42" s="94">
        <v>2666.05</v>
      </c>
      <c r="P42" s="94">
        <v>2492.79</v>
      </c>
      <c r="Q42" s="95">
        <f t="shared" si="0"/>
        <v>42094.96</v>
      </c>
    </row>
    <row r="43" spans="1:17" ht="15">
      <c r="A43" s="93">
        <v>42</v>
      </c>
      <c r="B43" s="93" t="s">
        <v>40</v>
      </c>
      <c r="C43" s="94">
        <v>299.37</v>
      </c>
      <c r="D43" s="94">
        <v>3039.33</v>
      </c>
      <c r="E43" s="94">
        <v>3145.1600000000003</v>
      </c>
      <c r="F43" s="94">
        <v>3251.7</v>
      </c>
      <c r="G43" s="94">
        <v>3553.73</v>
      </c>
      <c r="H43" s="94">
        <v>3337.2</v>
      </c>
      <c r="I43" s="94">
        <v>3421.4900000000002</v>
      </c>
      <c r="J43" s="94">
        <v>3201.5999999999995</v>
      </c>
      <c r="K43" s="94">
        <v>3234.02</v>
      </c>
      <c r="L43" s="94">
        <v>3229.71</v>
      </c>
      <c r="M43" s="94">
        <v>3353.7999999999997</v>
      </c>
      <c r="N43" s="94">
        <v>3125.65</v>
      </c>
      <c r="O43" s="94">
        <v>3074.85</v>
      </c>
      <c r="P43" s="94">
        <v>2840.08</v>
      </c>
      <c r="Q43" s="95">
        <f t="shared" si="0"/>
        <v>42107.69</v>
      </c>
    </row>
    <row r="44" spans="1:17" ht="15">
      <c r="A44" s="93">
        <v>43</v>
      </c>
      <c r="B44" s="93" t="s">
        <v>41</v>
      </c>
      <c r="C44" s="94">
        <v>118.58000000000001</v>
      </c>
      <c r="D44" s="94">
        <v>1266.3</v>
      </c>
      <c r="E44" s="94">
        <v>1264.71</v>
      </c>
      <c r="F44" s="94">
        <v>1305.21</v>
      </c>
      <c r="G44" s="94">
        <v>1255.53</v>
      </c>
      <c r="H44" s="94">
        <v>1331.35</v>
      </c>
      <c r="I44" s="94">
        <v>1318.1100000000001</v>
      </c>
      <c r="J44" s="94">
        <v>1318.29</v>
      </c>
      <c r="K44" s="94">
        <v>1383.1599999999999</v>
      </c>
      <c r="L44" s="94">
        <v>1359.93</v>
      </c>
      <c r="M44" s="94">
        <v>1541.66</v>
      </c>
      <c r="N44" s="94">
        <v>1423.73</v>
      </c>
      <c r="O44" s="94">
        <v>1368.1399999999999</v>
      </c>
      <c r="P44" s="94">
        <v>1312.89</v>
      </c>
      <c r="Q44" s="95">
        <f t="shared" si="0"/>
        <v>17567.59</v>
      </c>
    </row>
    <row r="45" spans="1:17" ht="15">
      <c r="A45" s="93">
        <v>44</v>
      </c>
      <c r="B45" s="93" t="s">
        <v>42</v>
      </c>
      <c r="C45" s="94">
        <v>61.04</v>
      </c>
      <c r="D45" s="94">
        <v>620.9300000000001</v>
      </c>
      <c r="E45" s="94">
        <v>584.58</v>
      </c>
      <c r="F45" s="94">
        <v>599.12</v>
      </c>
      <c r="G45" s="94">
        <v>566.62</v>
      </c>
      <c r="H45" s="94">
        <v>603.4399999999999</v>
      </c>
      <c r="I45" s="94">
        <v>550.43</v>
      </c>
      <c r="J45" s="94">
        <v>604.46</v>
      </c>
      <c r="K45" s="94">
        <v>573.9200000000001</v>
      </c>
      <c r="L45" s="94">
        <v>668.7900000000001</v>
      </c>
      <c r="M45" s="94">
        <v>722.4600000000002</v>
      </c>
      <c r="N45" s="94">
        <v>698.5300000000001</v>
      </c>
      <c r="O45" s="94">
        <v>594.96</v>
      </c>
      <c r="P45" s="94">
        <v>548.85</v>
      </c>
      <c r="Q45" s="95">
        <f t="shared" si="0"/>
        <v>7998.13</v>
      </c>
    </row>
    <row r="46" spans="1:17" ht="15">
      <c r="A46" s="93">
        <v>45</v>
      </c>
      <c r="B46" s="93" t="s">
        <v>43</v>
      </c>
      <c r="C46" s="94">
        <v>100.66</v>
      </c>
      <c r="D46" s="94">
        <v>812.79</v>
      </c>
      <c r="E46" s="94">
        <v>810.97</v>
      </c>
      <c r="F46" s="94">
        <v>800.12</v>
      </c>
      <c r="G46" s="94">
        <v>853.29</v>
      </c>
      <c r="H46" s="94">
        <v>832.09</v>
      </c>
      <c r="I46" s="94">
        <v>831.4</v>
      </c>
      <c r="J46" s="94">
        <v>906.94</v>
      </c>
      <c r="K46" s="94">
        <v>904.85</v>
      </c>
      <c r="L46" s="94">
        <v>863.4699999999999</v>
      </c>
      <c r="M46" s="94">
        <v>917.24</v>
      </c>
      <c r="N46" s="94">
        <v>807</v>
      </c>
      <c r="O46" s="94">
        <v>771.8299999999999</v>
      </c>
      <c r="P46" s="94">
        <v>758.55</v>
      </c>
      <c r="Q46" s="95">
        <f t="shared" si="0"/>
        <v>10971.2</v>
      </c>
    </row>
    <row r="47" spans="1:17" ht="15">
      <c r="A47" s="93">
        <v>46</v>
      </c>
      <c r="B47" s="93" t="s">
        <v>44</v>
      </c>
      <c r="C47" s="94">
        <v>205.96</v>
      </c>
      <c r="D47" s="94">
        <v>2328.15</v>
      </c>
      <c r="E47" s="94">
        <v>2236.38</v>
      </c>
      <c r="F47" s="94">
        <v>2133.7200000000003</v>
      </c>
      <c r="G47" s="94">
        <v>2254.8</v>
      </c>
      <c r="H47" s="94">
        <v>2166.03</v>
      </c>
      <c r="I47" s="94">
        <v>2032.53</v>
      </c>
      <c r="J47" s="94">
        <v>2208.5199999999995</v>
      </c>
      <c r="K47" s="94">
        <v>2256.7000000000003</v>
      </c>
      <c r="L47" s="94">
        <v>2276.65</v>
      </c>
      <c r="M47" s="94">
        <v>2585.45</v>
      </c>
      <c r="N47" s="94">
        <v>2421.68</v>
      </c>
      <c r="O47" s="94">
        <v>2085.39</v>
      </c>
      <c r="P47" s="94">
        <v>1836.53</v>
      </c>
      <c r="Q47" s="95">
        <f t="shared" si="0"/>
        <v>29028.49</v>
      </c>
    </row>
    <row r="48" spans="1:17" ht="15">
      <c r="A48" s="93">
        <v>47</v>
      </c>
      <c r="B48" s="93" t="s">
        <v>45</v>
      </c>
      <c r="C48" s="94">
        <v>55.99</v>
      </c>
      <c r="D48" s="94">
        <v>574.6199999999999</v>
      </c>
      <c r="E48" s="94">
        <v>489.23</v>
      </c>
      <c r="F48" s="94">
        <v>501.58</v>
      </c>
      <c r="G48" s="94">
        <v>548.5899999999999</v>
      </c>
      <c r="H48" s="94">
        <v>514.24</v>
      </c>
      <c r="I48" s="94">
        <v>474.6</v>
      </c>
      <c r="J48" s="94">
        <v>519.25</v>
      </c>
      <c r="K48" s="94">
        <v>567.6899999999999</v>
      </c>
      <c r="L48" s="94">
        <v>515.3100000000001</v>
      </c>
      <c r="M48" s="94">
        <v>603.6800000000001</v>
      </c>
      <c r="N48" s="94">
        <v>493.23999999999995</v>
      </c>
      <c r="O48" s="94">
        <v>567.4799999999999</v>
      </c>
      <c r="P48" s="94">
        <v>405.91999999999996</v>
      </c>
      <c r="Q48" s="95">
        <f t="shared" si="0"/>
        <v>6831.42</v>
      </c>
    </row>
    <row r="49" spans="1:17" ht="15">
      <c r="A49" s="93">
        <v>48</v>
      </c>
      <c r="B49" s="93" t="s">
        <v>46</v>
      </c>
      <c r="C49" s="94">
        <v>935.4000000000001</v>
      </c>
      <c r="D49" s="94">
        <v>13228.92</v>
      </c>
      <c r="E49" s="94">
        <v>12811.09</v>
      </c>
      <c r="F49" s="94">
        <v>13178.32</v>
      </c>
      <c r="G49" s="94">
        <v>14305.92</v>
      </c>
      <c r="H49" s="94">
        <v>12874.1</v>
      </c>
      <c r="I49" s="94">
        <v>13248.050000000001</v>
      </c>
      <c r="J49" s="94">
        <v>12585.980000000001</v>
      </c>
      <c r="K49" s="94">
        <v>12963.08</v>
      </c>
      <c r="L49" s="94">
        <v>12674.95</v>
      </c>
      <c r="M49" s="94">
        <v>11382.47</v>
      </c>
      <c r="N49" s="94">
        <v>13152</v>
      </c>
      <c r="O49" s="94">
        <v>12677.75</v>
      </c>
      <c r="P49" s="94">
        <v>12175.41</v>
      </c>
      <c r="Q49" s="95">
        <f t="shared" si="0"/>
        <v>168193.44</v>
      </c>
    </row>
    <row r="50" spans="1:17" ht="15">
      <c r="A50" s="93">
        <v>49</v>
      </c>
      <c r="B50" s="93" t="s">
        <v>47</v>
      </c>
      <c r="C50" s="94">
        <v>400.17</v>
      </c>
      <c r="D50" s="94">
        <v>3509.56</v>
      </c>
      <c r="E50" s="94">
        <v>3674.17</v>
      </c>
      <c r="F50" s="94">
        <v>3835.76</v>
      </c>
      <c r="G50" s="94">
        <v>4030.04</v>
      </c>
      <c r="H50" s="94">
        <v>3785.75</v>
      </c>
      <c r="I50" s="94">
        <v>3869.6499999999996</v>
      </c>
      <c r="J50" s="94">
        <v>3921.37</v>
      </c>
      <c r="K50" s="94">
        <v>3890.33</v>
      </c>
      <c r="L50" s="94">
        <v>4150.02</v>
      </c>
      <c r="M50" s="94">
        <v>4728.4</v>
      </c>
      <c r="N50" s="94">
        <v>4097.91</v>
      </c>
      <c r="O50" s="94">
        <v>3924.16</v>
      </c>
      <c r="P50" s="94">
        <v>2839.4300000000003</v>
      </c>
      <c r="Q50" s="95">
        <f t="shared" si="0"/>
        <v>50656.719999999994</v>
      </c>
    </row>
    <row r="51" spans="1:17" ht="15">
      <c r="A51" s="93">
        <v>50</v>
      </c>
      <c r="B51" s="93" t="s">
        <v>48</v>
      </c>
      <c r="C51" s="94">
        <v>1086.6599999999999</v>
      </c>
      <c r="D51" s="94">
        <v>13085.599999999999</v>
      </c>
      <c r="E51" s="94">
        <v>12665.04</v>
      </c>
      <c r="F51" s="94">
        <v>12589.73</v>
      </c>
      <c r="G51" s="94">
        <v>13303.51</v>
      </c>
      <c r="H51" s="94">
        <v>12633.829999999998</v>
      </c>
      <c r="I51" s="94">
        <v>12786.23</v>
      </c>
      <c r="J51" s="94">
        <v>12755.699999999999</v>
      </c>
      <c r="K51" s="94">
        <v>13260.87</v>
      </c>
      <c r="L51" s="94">
        <v>12788.34</v>
      </c>
      <c r="M51" s="94">
        <v>14189.49</v>
      </c>
      <c r="N51" s="94">
        <v>12911.86</v>
      </c>
      <c r="O51" s="94">
        <v>12585.99</v>
      </c>
      <c r="P51" s="94">
        <v>11813.300000000001</v>
      </c>
      <c r="Q51" s="95">
        <f t="shared" si="0"/>
        <v>168456.14999999997</v>
      </c>
    </row>
    <row r="52" spans="1:17" ht="15">
      <c r="A52" s="93">
        <v>51</v>
      </c>
      <c r="B52" s="93" t="s">
        <v>49</v>
      </c>
      <c r="C52" s="94">
        <v>483.25</v>
      </c>
      <c r="D52" s="94">
        <v>5242.85</v>
      </c>
      <c r="E52" s="94">
        <v>4993.12</v>
      </c>
      <c r="F52" s="94">
        <v>5035.87</v>
      </c>
      <c r="G52" s="94">
        <v>5394.089999999999</v>
      </c>
      <c r="H52" s="94">
        <v>5361.9</v>
      </c>
      <c r="I52" s="94">
        <v>5171.46</v>
      </c>
      <c r="J52" s="94">
        <v>5007.280000000001</v>
      </c>
      <c r="K52" s="94">
        <v>5227.549999999999</v>
      </c>
      <c r="L52" s="94">
        <v>5252.469999999999</v>
      </c>
      <c r="M52" s="94">
        <v>6001.120000000001</v>
      </c>
      <c r="N52" s="94">
        <v>4694.87</v>
      </c>
      <c r="O52" s="94">
        <v>4720.24</v>
      </c>
      <c r="P52" s="94">
        <v>3615.47</v>
      </c>
      <c r="Q52" s="95">
        <f t="shared" si="0"/>
        <v>66201.54</v>
      </c>
    </row>
    <row r="53" spans="1:17" ht="15">
      <c r="A53" s="93">
        <v>52</v>
      </c>
      <c r="B53" s="93" t="s">
        <v>50</v>
      </c>
      <c r="C53" s="94">
        <v>1086.21</v>
      </c>
      <c r="D53" s="94">
        <v>7314.93</v>
      </c>
      <c r="E53" s="94">
        <v>7468.64</v>
      </c>
      <c r="F53" s="94">
        <v>7480.719999999999</v>
      </c>
      <c r="G53" s="94">
        <v>7809.75</v>
      </c>
      <c r="H53" s="94">
        <v>7732.67</v>
      </c>
      <c r="I53" s="94">
        <v>7679.78</v>
      </c>
      <c r="J53" s="94">
        <v>7707.120000000001</v>
      </c>
      <c r="K53" s="94">
        <v>7832.549999999999</v>
      </c>
      <c r="L53" s="94">
        <v>8009.85</v>
      </c>
      <c r="M53" s="94">
        <v>8726.34</v>
      </c>
      <c r="N53" s="94">
        <v>7442.290000000001</v>
      </c>
      <c r="O53" s="94">
        <v>8621.7</v>
      </c>
      <c r="P53" s="94">
        <v>8164.89</v>
      </c>
      <c r="Q53" s="95">
        <f t="shared" si="0"/>
        <v>103077.44</v>
      </c>
    </row>
    <row r="54" spans="1:17" ht="15">
      <c r="A54" s="93">
        <v>53</v>
      </c>
      <c r="B54" s="93" t="s">
        <v>51</v>
      </c>
      <c r="C54" s="94">
        <v>704.3</v>
      </c>
      <c r="D54" s="94">
        <v>7316.53</v>
      </c>
      <c r="E54" s="94">
        <v>7106.98</v>
      </c>
      <c r="F54" s="94">
        <v>7629.049999999999</v>
      </c>
      <c r="G54" s="94">
        <v>8133.290000000001</v>
      </c>
      <c r="H54" s="94">
        <v>7701.75</v>
      </c>
      <c r="I54" s="94">
        <v>7211.97</v>
      </c>
      <c r="J54" s="94">
        <v>7161.089999999999</v>
      </c>
      <c r="K54" s="94">
        <v>7220.07</v>
      </c>
      <c r="L54" s="94">
        <v>6630.450000000001</v>
      </c>
      <c r="M54" s="94">
        <v>7309.370000000001</v>
      </c>
      <c r="N54" s="94">
        <v>6851.4</v>
      </c>
      <c r="O54" s="94">
        <v>6244.1900000000005</v>
      </c>
      <c r="P54" s="94">
        <v>5333.009999999999</v>
      </c>
      <c r="Q54" s="95">
        <f t="shared" si="0"/>
        <v>92553.44999999998</v>
      </c>
    </row>
    <row r="55" spans="1:17" ht="15">
      <c r="A55" s="93">
        <v>54</v>
      </c>
      <c r="B55" s="93" t="s">
        <v>52</v>
      </c>
      <c r="C55" s="94">
        <v>111.96000000000001</v>
      </c>
      <c r="D55" s="94">
        <v>1083.6499999999999</v>
      </c>
      <c r="E55" s="94">
        <v>991.1700000000001</v>
      </c>
      <c r="F55" s="94">
        <v>880.48</v>
      </c>
      <c r="G55" s="94">
        <v>890.4</v>
      </c>
      <c r="H55" s="94">
        <v>914.38</v>
      </c>
      <c r="I55" s="94">
        <v>875.54</v>
      </c>
      <c r="J55" s="94">
        <v>871.21</v>
      </c>
      <c r="K55" s="94">
        <v>851.76</v>
      </c>
      <c r="L55" s="94">
        <v>835.0799999999999</v>
      </c>
      <c r="M55" s="94">
        <v>834.57</v>
      </c>
      <c r="N55" s="94">
        <v>770.39</v>
      </c>
      <c r="O55" s="94">
        <v>656.4300000000001</v>
      </c>
      <c r="P55" s="94">
        <v>564.7099999999999</v>
      </c>
      <c r="Q55" s="95">
        <f t="shared" si="0"/>
        <v>11131.73</v>
      </c>
    </row>
    <row r="56" spans="1:17" ht="15">
      <c r="A56" s="93">
        <v>55</v>
      </c>
      <c r="B56" s="93" t="s">
        <v>53</v>
      </c>
      <c r="C56" s="94">
        <v>199.25</v>
      </c>
      <c r="D56" s="94">
        <v>2124.43</v>
      </c>
      <c r="E56" s="94">
        <v>2172.32</v>
      </c>
      <c r="F56" s="94">
        <v>2172.18</v>
      </c>
      <c r="G56" s="94">
        <v>2246.5699999999997</v>
      </c>
      <c r="H56" s="94">
        <v>2311.47</v>
      </c>
      <c r="I56" s="94">
        <v>2331.6200000000003</v>
      </c>
      <c r="J56" s="94">
        <v>2215.01</v>
      </c>
      <c r="K56" s="94">
        <v>2375.06</v>
      </c>
      <c r="L56" s="94">
        <v>2439.1299999999997</v>
      </c>
      <c r="M56" s="94">
        <v>2546.45</v>
      </c>
      <c r="N56" s="94">
        <v>2389.11</v>
      </c>
      <c r="O56" s="94">
        <v>2214.96</v>
      </c>
      <c r="P56" s="94">
        <v>1986.6799999999998</v>
      </c>
      <c r="Q56" s="95">
        <f t="shared" si="0"/>
        <v>29724.24</v>
      </c>
    </row>
    <row r="57" spans="1:17" ht="15">
      <c r="A57" s="93">
        <v>56</v>
      </c>
      <c r="B57" s="93" t="s">
        <v>54</v>
      </c>
      <c r="C57" s="94">
        <v>184.34</v>
      </c>
      <c r="D57" s="94">
        <v>3489.1499999999996</v>
      </c>
      <c r="E57" s="94">
        <v>3048.02</v>
      </c>
      <c r="F57" s="94">
        <v>3025.6000000000004</v>
      </c>
      <c r="G57" s="94">
        <v>3317.06</v>
      </c>
      <c r="H57" s="94">
        <v>3102.2900000000004</v>
      </c>
      <c r="I57" s="94">
        <v>3029.3</v>
      </c>
      <c r="J57" s="94">
        <v>3123.96</v>
      </c>
      <c r="K57" s="94">
        <v>3043.25</v>
      </c>
      <c r="L57" s="94">
        <v>2814.82</v>
      </c>
      <c r="M57" s="94">
        <v>3330.0200000000004</v>
      </c>
      <c r="N57" s="94">
        <v>3037.21</v>
      </c>
      <c r="O57" s="94">
        <v>2859.65</v>
      </c>
      <c r="P57" s="94">
        <v>2288.74</v>
      </c>
      <c r="Q57" s="95">
        <f t="shared" si="0"/>
        <v>39693.41</v>
      </c>
    </row>
    <row r="58" spans="1:17" ht="15">
      <c r="A58" s="93">
        <v>57</v>
      </c>
      <c r="B58" s="93" t="s">
        <v>55</v>
      </c>
      <c r="C58" s="94">
        <v>248.49</v>
      </c>
      <c r="D58" s="94">
        <v>1776.22</v>
      </c>
      <c r="E58" s="94">
        <v>1662.1599999999999</v>
      </c>
      <c r="F58" s="94">
        <v>1781.73</v>
      </c>
      <c r="G58" s="94">
        <v>1829.62</v>
      </c>
      <c r="H58" s="94">
        <v>1895.48</v>
      </c>
      <c r="I58" s="94">
        <v>1883.1100000000001</v>
      </c>
      <c r="J58" s="94">
        <v>1931.93</v>
      </c>
      <c r="K58" s="94">
        <v>1919.14</v>
      </c>
      <c r="L58" s="94">
        <v>1913.3700000000001</v>
      </c>
      <c r="M58" s="94">
        <v>2040.6599999999999</v>
      </c>
      <c r="N58" s="94">
        <v>1946.12</v>
      </c>
      <c r="O58" s="94">
        <v>1944.65</v>
      </c>
      <c r="P58" s="94">
        <v>1765.8000000000002</v>
      </c>
      <c r="Q58" s="95">
        <f t="shared" si="0"/>
        <v>24538.48</v>
      </c>
    </row>
    <row r="59" spans="1:17" ht="15">
      <c r="A59" s="93">
        <v>58</v>
      </c>
      <c r="B59" s="93" t="s">
        <v>56</v>
      </c>
      <c r="C59" s="94">
        <v>300.44</v>
      </c>
      <c r="D59" s="94">
        <v>2860.34</v>
      </c>
      <c r="E59" s="94">
        <v>2943.4799999999996</v>
      </c>
      <c r="F59" s="94">
        <v>2857.7599999999998</v>
      </c>
      <c r="G59" s="94">
        <v>3042.59</v>
      </c>
      <c r="H59" s="94">
        <v>3076.2299999999996</v>
      </c>
      <c r="I59" s="94">
        <v>3132.54</v>
      </c>
      <c r="J59" s="94">
        <v>3144.9199999999996</v>
      </c>
      <c r="K59" s="94">
        <v>3136.0299999999997</v>
      </c>
      <c r="L59" s="94">
        <v>3125.12</v>
      </c>
      <c r="M59" s="94">
        <v>3503.86</v>
      </c>
      <c r="N59" s="94">
        <v>3200.02</v>
      </c>
      <c r="O59" s="94">
        <v>2972.72</v>
      </c>
      <c r="P59" s="94">
        <v>2717.9500000000003</v>
      </c>
      <c r="Q59" s="95">
        <f t="shared" si="0"/>
        <v>40013.99999999999</v>
      </c>
    </row>
    <row r="60" spans="1:17" ht="15">
      <c r="A60" s="93">
        <v>59</v>
      </c>
      <c r="B60" s="93" t="s">
        <v>57</v>
      </c>
      <c r="C60" s="94">
        <v>356.11999999999995</v>
      </c>
      <c r="D60" s="94">
        <v>4416.97</v>
      </c>
      <c r="E60" s="94">
        <v>4643</v>
      </c>
      <c r="F60" s="94">
        <v>4494.4800000000005</v>
      </c>
      <c r="G60" s="94">
        <v>4904.500000000001</v>
      </c>
      <c r="H60" s="94">
        <v>4743.92</v>
      </c>
      <c r="I60" s="94">
        <v>4914.14</v>
      </c>
      <c r="J60" s="94">
        <v>4901.48</v>
      </c>
      <c r="K60" s="94">
        <v>5277.8099999999995</v>
      </c>
      <c r="L60" s="94">
        <v>5069.85</v>
      </c>
      <c r="M60" s="94">
        <v>5995.6900000000005</v>
      </c>
      <c r="N60" s="94">
        <v>5311.24</v>
      </c>
      <c r="O60" s="94">
        <v>4949.09</v>
      </c>
      <c r="P60" s="94">
        <v>4430.99</v>
      </c>
      <c r="Q60" s="95">
        <f t="shared" si="0"/>
        <v>64409.27999999999</v>
      </c>
    </row>
    <row r="61" spans="1:17" ht="15">
      <c r="A61" s="93">
        <v>60</v>
      </c>
      <c r="B61" s="93" t="s">
        <v>58</v>
      </c>
      <c r="C61" s="94">
        <v>32.519999999999996</v>
      </c>
      <c r="D61" s="94">
        <v>619.59</v>
      </c>
      <c r="E61" s="94">
        <v>621.81</v>
      </c>
      <c r="F61" s="94">
        <v>601.01</v>
      </c>
      <c r="G61" s="94">
        <v>548.34</v>
      </c>
      <c r="H61" s="94">
        <v>596.8</v>
      </c>
      <c r="I61" s="94">
        <v>520.98</v>
      </c>
      <c r="J61" s="94">
        <v>603.0799999999999</v>
      </c>
      <c r="K61" s="94">
        <v>589.67</v>
      </c>
      <c r="L61" s="94">
        <v>615.9000000000001</v>
      </c>
      <c r="M61" s="94">
        <v>637.29</v>
      </c>
      <c r="N61" s="94">
        <v>498.48</v>
      </c>
      <c r="O61" s="94">
        <v>536.11</v>
      </c>
      <c r="P61" s="94">
        <v>459.31</v>
      </c>
      <c r="Q61" s="95">
        <f t="shared" si="0"/>
        <v>7480.889999999999</v>
      </c>
    </row>
    <row r="62" spans="1:17" ht="15">
      <c r="A62" s="93">
        <v>61</v>
      </c>
      <c r="B62" s="93" t="s">
        <v>59</v>
      </c>
      <c r="C62" s="94">
        <v>71.58</v>
      </c>
      <c r="D62" s="94">
        <v>491.63000000000005</v>
      </c>
      <c r="E62" s="94">
        <v>459.06</v>
      </c>
      <c r="F62" s="94">
        <v>471.69</v>
      </c>
      <c r="G62" s="94">
        <v>468.12</v>
      </c>
      <c r="H62" s="94">
        <v>471.44000000000005</v>
      </c>
      <c r="I62" s="94">
        <v>438.11999999999995</v>
      </c>
      <c r="J62" s="94">
        <v>446.96999999999997</v>
      </c>
      <c r="K62" s="94">
        <v>450.53999999999996</v>
      </c>
      <c r="L62" s="94">
        <v>393.4</v>
      </c>
      <c r="M62" s="94">
        <v>548.15</v>
      </c>
      <c r="N62" s="94">
        <v>484.22999999999996</v>
      </c>
      <c r="O62" s="94">
        <v>328.05999999999995</v>
      </c>
      <c r="P62" s="94">
        <v>248.03000000000003</v>
      </c>
      <c r="Q62" s="95">
        <f t="shared" si="0"/>
        <v>5771.019999999998</v>
      </c>
    </row>
    <row r="63" spans="1:17" ht="15">
      <c r="A63" s="93">
        <v>62</v>
      </c>
      <c r="B63" s="93" t="s">
        <v>60</v>
      </c>
      <c r="C63" s="94">
        <v>41.26</v>
      </c>
      <c r="D63" s="94">
        <v>275.02</v>
      </c>
      <c r="E63" s="94">
        <v>218.82</v>
      </c>
      <c r="F63" s="94">
        <v>262.81</v>
      </c>
      <c r="G63" s="94">
        <v>239.27</v>
      </c>
      <c r="H63" s="94">
        <v>247.74</v>
      </c>
      <c r="I63" s="94">
        <v>216.90999999999997</v>
      </c>
      <c r="J63" s="94">
        <v>240.12</v>
      </c>
      <c r="K63" s="94">
        <v>229.17</v>
      </c>
      <c r="L63" s="94">
        <v>213.08</v>
      </c>
      <c r="M63" s="94">
        <v>236.51</v>
      </c>
      <c r="N63" s="94">
        <v>157.38</v>
      </c>
      <c r="O63" s="94">
        <v>184.72</v>
      </c>
      <c r="P63" s="94">
        <v>130.57999999999998</v>
      </c>
      <c r="Q63" s="95">
        <f t="shared" si="0"/>
        <v>2893.39</v>
      </c>
    </row>
    <row r="64" spans="1:17" ht="15">
      <c r="A64" s="93">
        <v>63</v>
      </c>
      <c r="B64" s="93" t="s">
        <v>61</v>
      </c>
      <c r="C64" s="94">
        <v>14.39</v>
      </c>
      <c r="D64" s="94">
        <v>193.19</v>
      </c>
      <c r="E64" s="94">
        <v>186.03</v>
      </c>
      <c r="F64" s="94">
        <v>179.7</v>
      </c>
      <c r="G64" s="94">
        <v>159.58999999999997</v>
      </c>
      <c r="H64" s="94">
        <v>202.49</v>
      </c>
      <c r="I64" s="94">
        <v>174.95999999999998</v>
      </c>
      <c r="J64" s="94">
        <v>166.42</v>
      </c>
      <c r="K64" s="94">
        <v>194.82</v>
      </c>
      <c r="L64" s="94">
        <v>154.47</v>
      </c>
      <c r="M64" s="94">
        <v>152.25</v>
      </c>
      <c r="N64" s="94">
        <v>160.31</v>
      </c>
      <c r="O64" s="94">
        <v>144.62</v>
      </c>
      <c r="P64" s="94">
        <v>141.2</v>
      </c>
      <c r="Q64" s="95">
        <f t="shared" si="0"/>
        <v>2224.4399999999996</v>
      </c>
    </row>
    <row r="65" spans="1:17" ht="15">
      <c r="A65" s="93">
        <v>64</v>
      </c>
      <c r="B65" s="93" t="s">
        <v>62</v>
      </c>
      <c r="C65" s="94">
        <v>436.6</v>
      </c>
      <c r="D65" s="94">
        <v>4571.150000000001</v>
      </c>
      <c r="E65" s="94">
        <v>4542.77</v>
      </c>
      <c r="F65" s="94">
        <v>4437.66</v>
      </c>
      <c r="G65" s="94">
        <v>4937.54</v>
      </c>
      <c r="H65" s="94">
        <v>4630.5</v>
      </c>
      <c r="I65" s="94">
        <v>4694.55</v>
      </c>
      <c r="J65" s="94">
        <v>4760.2</v>
      </c>
      <c r="K65" s="94">
        <v>4862.099999999999</v>
      </c>
      <c r="L65" s="94">
        <v>4842.870000000001</v>
      </c>
      <c r="M65" s="94">
        <v>5616.78</v>
      </c>
      <c r="N65" s="94">
        <v>4797.37</v>
      </c>
      <c r="O65" s="94">
        <v>4328.04</v>
      </c>
      <c r="P65" s="94">
        <v>3973.73</v>
      </c>
      <c r="Q65" s="95">
        <f t="shared" si="0"/>
        <v>61431.86000000001</v>
      </c>
    </row>
    <row r="66" spans="1:17" ht="15">
      <c r="A66" s="93">
        <v>65</v>
      </c>
      <c r="B66" s="93" t="s">
        <v>63</v>
      </c>
      <c r="C66" s="94">
        <v>325.05000000000007</v>
      </c>
      <c r="D66" s="94">
        <v>428.39</v>
      </c>
      <c r="E66" s="94">
        <v>423.74</v>
      </c>
      <c r="F66" s="94">
        <v>349.21000000000004</v>
      </c>
      <c r="G66" s="94">
        <v>452.41999999999996</v>
      </c>
      <c r="H66" s="94">
        <v>409.66999999999996</v>
      </c>
      <c r="I66" s="94">
        <v>390.26000000000005</v>
      </c>
      <c r="J66" s="94">
        <v>400.84</v>
      </c>
      <c r="K66" s="94">
        <v>386.05</v>
      </c>
      <c r="L66" s="94">
        <v>389.93</v>
      </c>
      <c r="M66" s="94">
        <v>347.48</v>
      </c>
      <c r="N66" s="94">
        <v>346.35</v>
      </c>
      <c r="O66" s="94">
        <v>345.28999999999996</v>
      </c>
      <c r="P66" s="94">
        <v>267.58</v>
      </c>
      <c r="Q66" s="95">
        <f t="shared" si="0"/>
        <v>5262.260000000001</v>
      </c>
    </row>
    <row r="67" spans="1:17" ht="15">
      <c r="A67" s="93">
        <v>66</v>
      </c>
      <c r="B67" s="93" t="s">
        <v>64</v>
      </c>
      <c r="C67" s="94">
        <v>44.099999999999994</v>
      </c>
      <c r="D67" s="94">
        <v>631.37</v>
      </c>
      <c r="E67" s="94">
        <v>558.14</v>
      </c>
      <c r="F67" s="94">
        <v>575.98</v>
      </c>
      <c r="G67" s="94">
        <v>590.35</v>
      </c>
      <c r="H67" s="94">
        <v>508.87</v>
      </c>
      <c r="I67" s="94">
        <v>542.88</v>
      </c>
      <c r="J67" s="94">
        <v>499.78999999999996</v>
      </c>
      <c r="K67" s="94">
        <v>563.65</v>
      </c>
      <c r="L67" s="94">
        <v>524.5699999999999</v>
      </c>
      <c r="M67" s="94">
        <v>569.0400000000001</v>
      </c>
      <c r="N67" s="94">
        <v>512.3299999999999</v>
      </c>
      <c r="O67" s="94">
        <v>376.59</v>
      </c>
      <c r="P67" s="94">
        <v>443.24999999999994</v>
      </c>
      <c r="Q67" s="95">
        <f aca="true" t="shared" si="1" ref="Q67:Q76">SUM(C67:P67)</f>
        <v>6940.91</v>
      </c>
    </row>
    <row r="68" spans="1:17" ht="15">
      <c r="A68" s="93">
        <v>67</v>
      </c>
      <c r="B68" s="93" t="s">
        <v>65</v>
      </c>
      <c r="C68" s="94">
        <v>30.39</v>
      </c>
      <c r="D68" s="94">
        <v>295.78</v>
      </c>
      <c r="E68" s="94">
        <v>300.78000000000003</v>
      </c>
      <c r="F68" s="94">
        <v>259.37</v>
      </c>
      <c r="G68" s="94">
        <v>247.6</v>
      </c>
      <c r="H68" s="94">
        <v>277.31</v>
      </c>
      <c r="I68" s="94">
        <v>267.54</v>
      </c>
      <c r="J68" s="94">
        <v>277.76</v>
      </c>
      <c r="K68" s="94">
        <v>272.66</v>
      </c>
      <c r="L68" s="94">
        <v>253.74</v>
      </c>
      <c r="M68" s="94">
        <v>279.37</v>
      </c>
      <c r="N68" s="94">
        <v>270.76</v>
      </c>
      <c r="O68" s="94">
        <v>235.45000000000002</v>
      </c>
      <c r="P68" s="94">
        <v>218.46</v>
      </c>
      <c r="Q68" s="95">
        <f t="shared" si="1"/>
        <v>3486.9700000000003</v>
      </c>
    </row>
    <row r="69" spans="1:17" ht="15">
      <c r="A69" s="93">
        <v>68</v>
      </c>
      <c r="B69" s="93" t="s">
        <v>182</v>
      </c>
      <c r="C69" s="94">
        <v>0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  <c r="J69" s="94">
        <v>4.76</v>
      </c>
      <c r="K69" s="94">
        <v>23.12</v>
      </c>
      <c r="L69" s="94">
        <v>61.230000000000004</v>
      </c>
      <c r="M69" s="94">
        <v>202.42000000000002</v>
      </c>
      <c r="N69" s="94">
        <v>126.9</v>
      </c>
      <c r="O69" s="94">
        <v>44.29</v>
      </c>
      <c r="P69" s="94">
        <v>19.64</v>
      </c>
      <c r="Q69" s="95">
        <f t="shared" si="1"/>
        <v>482.36000000000007</v>
      </c>
    </row>
    <row r="70" spans="1:17" ht="15">
      <c r="A70" s="93">
        <v>69</v>
      </c>
      <c r="B70" s="93" t="s">
        <v>184</v>
      </c>
      <c r="C70" s="94">
        <v>0</v>
      </c>
      <c r="D70" s="94">
        <v>61.48</v>
      </c>
      <c r="E70" s="94">
        <v>37.83</v>
      </c>
      <c r="F70" s="94">
        <v>39.58</v>
      </c>
      <c r="G70" s="94">
        <v>34.97</v>
      </c>
      <c r="H70" s="94">
        <v>49.26</v>
      </c>
      <c r="I70" s="94">
        <v>48.01</v>
      </c>
      <c r="J70" s="94">
        <v>53.1</v>
      </c>
      <c r="K70" s="94">
        <v>39.05</v>
      </c>
      <c r="L70" s="94">
        <v>49.26</v>
      </c>
      <c r="M70" s="94">
        <v>47.82</v>
      </c>
      <c r="N70" s="94">
        <v>52.86</v>
      </c>
      <c r="O70" s="94">
        <v>52.86</v>
      </c>
      <c r="P70" s="94">
        <v>33.97</v>
      </c>
      <c r="Q70" s="95">
        <f t="shared" si="1"/>
        <v>600.0500000000001</v>
      </c>
    </row>
    <row r="71" spans="1:17" ht="15">
      <c r="A71" s="93">
        <v>70</v>
      </c>
      <c r="B71" s="93" t="s">
        <v>107</v>
      </c>
      <c r="C71" s="94">
        <v>0</v>
      </c>
      <c r="D71" s="94">
        <v>54.33</v>
      </c>
      <c r="E71" s="94">
        <v>56.5</v>
      </c>
      <c r="F71" s="94">
        <v>56.56</v>
      </c>
      <c r="G71" s="94">
        <v>54.98</v>
      </c>
      <c r="H71" s="94">
        <v>66</v>
      </c>
      <c r="I71" s="94">
        <v>65</v>
      </c>
      <c r="J71" s="94">
        <v>70</v>
      </c>
      <c r="K71" s="94">
        <v>67</v>
      </c>
      <c r="L71" s="94">
        <v>59.980000000000004</v>
      </c>
      <c r="M71" s="94">
        <v>40</v>
      </c>
      <c r="N71" s="94">
        <v>18.93</v>
      </c>
      <c r="O71" s="94">
        <v>17</v>
      </c>
      <c r="P71" s="94">
        <v>15.08</v>
      </c>
      <c r="Q71" s="95">
        <f t="shared" si="1"/>
        <v>641.36</v>
      </c>
    </row>
    <row r="72" spans="1:17" ht="15">
      <c r="A72" s="93">
        <v>71</v>
      </c>
      <c r="B72" s="93" t="s">
        <v>187</v>
      </c>
      <c r="C72" s="94">
        <v>0</v>
      </c>
      <c r="D72" s="94">
        <v>151</v>
      </c>
      <c r="E72" s="94">
        <v>155</v>
      </c>
      <c r="F72" s="94">
        <v>157</v>
      </c>
      <c r="G72" s="94">
        <v>155.61</v>
      </c>
      <c r="H72" s="94">
        <v>143.45</v>
      </c>
      <c r="I72" s="94">
        <v>144.45</v>
      </c>
      <c r="J72" s="94">
        <v>210.45</v>
      </c>
      <c r="K72" s="94">
        <v>218.45</v>
      </c>
      <c r="L72" s="94">
        <v>199.45</v>
      </c>
      <c r="M72" s="94">
        <v>0</v>
      </c>
      <c r="N72" s="94">
        <v>0</v>
      </c>
      <c r="O72" s="94">
        <v>0</v>
      </c>
      <c r="P72" s="94">
        <v>0</v>
      </c>
      <c r="Q72" s="95">
        <f t="shared" si="1"/>
        <v>1534.8600000000001</v>
      </c>
    </row>
    <row r="73" spans="1:17" ht="15">
      <c r="A73" s="93">
        <v>72</v>
      </c>
      <c r="B73" s="93" t="s">
        <v>189</v>
      </c>
      <c r="C73" s="94">
        <v>0</v>
      </c>
      <c r="D73" s="94">
        <v>94.97999999999999</v>
      </c>
      <c r="E73" s="94">
        <v>117</v>
      </c>
      <c r="F73" s="94">
        <v>108</v>
      </c>
      <c r="G73" s="94">
        <v>120</v>
      </c>
      <c r="H73" s="94">
        <v>105</v>
      </c>
      <c r="I73" s="94">
        <v>102</v>
      </c>
      <c r="J73" s="94">
        <v>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5">
        <f t="shared" si="1"/>
        <v>646.98</v>
      </c>
    </row>
    <row r="74" spans="1:17" ht="15">
      <c r="A74" s="93">
        <v>73</v>
      </c>
      <c r="B74" s="93" t="s">
        <v>191</v>
      </c>
      <c r="C74" s="94">
        <v>0</v>
      </c>
      <c r="D74" s="94">
        <v>72</v>
      </c>
      <c r="E74" s="94">
        <v>78</v>
      </c>
      <c r="F74" s="94">
        <v>80</v>
      </c>
      <c r="G74" s="94">
        <v>91</v>
      </c>
      <c r="H74" s="94">
        <v>91</v>
      </c>
      <c r="I74" s="94">
        <v>91</v>
      </c>
      <c r="J74" s="94">
        <v>164</v>
      </c>
      <c r="K74" s="94">
        <v>163.99</v>
      </c>
      <c r="L74" s="94">
        <v>166</v>
      </c>
      <c r="M74" s="94">
        <v>173.98</v>
      </c>
      <c r="N74" s="94">
        <v>152.32999999999998</v>
      </c>
      <c r="O74" s="94">
        <v>149.85999999999999</v>
      </c>
      <c r="P74" s="94">
        <v>126.83999999999999</v>
      </c>
      <c r="Q74" s="95">
        <f t="shared" si="1"/>
        <v>1599.9999999999998</v>
      </c>
    </row>
    <row r="75" spans="1:17" ht="15">
      <c r="A75" s="93">
        <v>74</v>
      </c>
      <c r="B75" s="93" t="s">
        <v>108</v>
      </c>
      <c r="C75" s="94">
        <v>0</v>
      </c>
      <c r="D75" s="94">
        <v>54</v>
      </c>
      <c r="E75" s="94">
        <v>54</v>
      </c>
      <c r="F75" s="94">
        <v>54</v>
      </c>
      <c r="G75" s="94">
        <v>54</v>
      </c>
      <c r="H75" s="94">
        <v>66</v>
      </c>
      <c r="I75" s="94">
        <v>66</v>
      </c>
      <c r="J75" s="94">
        <v>110</v>
      </c>
      <c r="K75" s="94">
        <v>110</v>
      </c>
      <c r="L75" s="94">
        <v>110</v>
      </c>
      <c r="M75" s="94">
        <v>120</v>
      </c>
      <c r="N75" s="94">
        <v>120</v>
      </c>
      <c r="O75" s="94">
        <v>116</v>
      </c>
      <c r="P75" s="94">
        <v>116</v>
      </c>
      <c r="Q75" s="95">
        <f t="shared" si="1"/>
        <v>1150</v>
      </c>
    </row>
    <row r="76" spans="1:17" ht="15">
      <c r="A76" s="93">
        <v>75</v>
      </c>
      <c r="B76" s="93" t="s">
        <v>194</v>
      </c>
      <c r="C76" s="94">
        <v>0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94">
        <v>0</v>
      </c>
      <c r="J76" s="94">
        <v>493.34</v>
      </c>
      <c r="K76" s="94">
        <v>882.48</v>
      </c>
      <c r="L76" s="94">
        <v>1294.54</v>
      </c>
      <c r="M76" s="94">
        <v>2015.57</v>
      </c>
      <c r="N76" s="94">
        <v>3913.34</v>
      </c>
      <c r="O76" s="94">
        <v>4675.52</v>
      </c>
      <c r="P76" s="94">
        <v>7243.43</v>
      </c>
      <c r="Q76" s="95">
        <f t="shared" si="1"/>
        <v>20518.22</v>
      </c>
    </row>
    <row r="77" spans="1:17" ht="15">
      <c r="A77" s="96">
        <v>99</v>
      </c>
      <c r="B77" s="96" t="s">
        <v>210</v>
      </c>
      <c r="C77" s="95">
        <f aca="true" t="shared" si="2" ref="C77:Q77">SUM(C2:C76)</f>
        <v>20924.869999999995</v>
      </c>
      <c r="D77" s="95">
        <f t="shared" si="2"/>
        <v>200363.45</v>
      </c>
      <c r="E77" s="95">
        <f t="shared" si="2"/>
        <v>197472.84000000008</v>
      </c>
      <c r="F77" s="95">
        <f t="shared" si="2"/>
        <v>197660.60000000003</v>
      </c>
      <c r="G77" s="95">
        <f t="shared" si="2"/>
        <v>207387.25000000003</v>
      </c>
      <c r="H77" s="95">
        <f t="shared" si="2"/>
        <v>200378.57000000007</v>
      </c>
      <c r="I77" s="95">
        <f t="shared" si="2"/>
        <v>197752.69999999998</v>
      </c>
      <c r="J77" s="95">
        <f t="shared" si="2"/>
        <v>198252.66000000006</v>
      </c>
      <c r="K77" s="95">
        <f t="shared" si="2"/>
        <v>202646.37000000002</v>
      </c>
      <c r="L77" s="95">
        <f t="shared" si="2"/>
        <v>198465.41</v>
      </c>
      <c r="M77" s="95">
        <f t="shared" si="2"/>
        <v>218975.23999999996</v>
      </c>
      <c r="N77" s="95">
        <f t="shared" si="2"/>
        <v>198551.7899999999</v>
      </c>
      <c r="O77" s="95">
        <f t="shared" si="2"/>
        <v>191238.83999999994</v>
      </c>
      <c r="P77" s="95">
        <f t="shared" si="2"/>
        <v>177864.58</v>
      </c>
      <c r="Q77" s="97">
        <f t="shared" si="2"/>
        <v>2607935.17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&amp;R2009-10 District Forecast FTE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8515625" style="0" bestFit="1" customWidth="1"/>
    <col min="2" max="2" width="11.421875" style="0" bestFit="1" customWidth="1"/>
    <col min="3" max="4" width="12.8515625" style="0" bestFit="1" customWidth="1"/>
    <col min="5" max="5" width="15.421875" style="0" customWidth="1"/>
    <col min="6" max="6" width="16.57421875" style="0" customWidth="1"/>
    <col min="7" max="7" width="18.00390625" style="0" bestFit="1" customWidth="1"/>
    <col min="8" max="8" width="17.7109375" style="0" bestFit="1" customWidth="1"/>
  </cols>
  <sheetData>
    <row r="1" spans="5:8" ht="12.75">
      <c r="E1" s="120">
        <v>39539</v>
      </c>
      <c r="F1" s="116" t="s">
        <v>325</v>
      </c>
      <c r="G1" s="116" t="s">
        <v>326</v>
      </c>
      <c r="H1" s="116" t="s">
        <v>111</v>
      </c>
    </row>
    <row r="2" spans="1:8" ht="17.25" customHeight="1">
      <c r="A2" s="118" t="s">
        <v>195</v>
      </c>
      <c r="B2" s="118" t="s">
        <v>111</v>
      </c>
      <c r="C2" s="121" t="s">
        <v>302</v>
      </c>
      <c r="D2" s="121" t="s">
        <v>306</v>
      </c>
      <c r="E2" s="119" t="s">
        <v>303</v>
      </c>
      <c r="F2" s="119" t="s">
        <v>304</v>
      </c>
      <c r="G2" s="119" t="s">
        <v>305</v>
      </c>
      <c r="H2" s="119" t="s">
        <v>307</v>
      </c>
    </row>
    <row r="3" spans="1:10" ht="12.75">
      <c r="A3">
        <v>1</v>
      </c>
      <c r="B3" s="117" t="s">
        <v>1</v>
      </c>
      <c r="C3" s="76">
        <f ca="1">INDIRECT(ADDRESS($A3+1,$J$3,1,,C$2))</f>
        <v>28244.489999999998</v>
      </c>
      <c r="D3" s="76">
        <f ca="1">INDIRECT(ADDRESS($A3+1,$J$3,1,,D$2))</f>
        <v>27557.05</v>
      </c>
      <c r="E3" s="76">
        <f ca="1" t="shared" si="0" ref="E3:H18">INDIRECT(ADDRESS($A3+1,$J$3,1,,E$2))</f>
        <v>27562.499999999996</v>
      </c>
      <c r="F3" s="76">
        <f ca="1" t="shared" si="0"/>
        <v>25943.850000000006</v>
      </c>
      <c r="G3" s="76">
        <f ca="1" t="shared" si="0"/>
        <v>24660.860000000004</v>
      </c>
      <c r="H3" s="76">
        <f ca="1" t="shared" si="0"/>
        <v>26900.160000000003</v>
      </c>
      <c r="J3">
        <v>13</v>
      </c>
    </row>
    <row r="4" spans="1:8" ht="12.75">
      <c r="A4">
        <v>2</v>
      </c>
      <c r="B4" s="117" t="s">
        <v>2</v>
      </c>
      <c r="C4" s="76">
        <f ca="1" t="shared" si="1" ref="C4:C67">INDIRECT(ADDRESS(A4+1,$J$3,1,,C$2))</f>
        <v>4793.090000000001</v>
      </c>
      <c r="D4" s="76">
        <f ca="1" t="shared" si="2" ref="D4:H35">INDIRECT(ADDRESS($A4+1,$J$3,1,,D$2))</f>
        <v>4867.5</v>
      </c>
      <c r="E4" s="76">
        <f ca="1" t="shared" si="0"/>
        <v>4825.540000000001</v>
      </c>
      <c r="F4" s="76">
        <f ca="1" t="shared" si="0"/>
        <v>4957.629999999999</v>
      </c>
      <c r="G4" s="76">
        <f ca="1" t="shared" si="0"/>
        <v>5235.670000000001</v>
      </c>
      <c r="H4" s="76">
        <f ca="1" t="shared" si="0"/>
        <v>4911.789999999999</v>
      </c>
    </row>
    <row r="5" spans="1:8" ht="12.75">
      <c r="A5">
        <v>3</v>
      </c>
      <c r="B5" s="117" t="s">
        <v>3</v>
      </c>
      <c r="C5" s="76">
        <f ca="1" t="shared" si="1"/>
        <v>26305.660000000003</v>
      </c>
      <c r="D5" s="76">
        <f ca="1" t="shared" si="2"/>
        <v>25547.12</v>
      </c>
      <c r="E5" s="76">
        <f ca="1" t="shared" si="0"/>
        <v>25279.390000000003</v>
      </c>
      <c r="F5" s="76">
        <f ca="1" t="shared" si="0"/>
        <v>25135.710000000006</v>
      </c>
      <c r="G5" s="76">
        <f ca="1" t="shared" si="0"/>
        <v>24920.57</v>
      </c>
      <c r="H5" s="76">
        <f ca="1" t="shared" si="0"/>
        <v>25018.8</v>
      </c>
    </row>
    <row r="6" spans="1:8" ht="12.75">
      <c r="A6">
        <v>4</v>
      </c>
      <c r="B6" s="117" t="s">
        <v>4</v>
      </c>
      <c r="C6" s="76">
        <f ca="1" t="shared" si="1"/>
        <v>3518.04</v>
      </c>
      <c r="D6" s="76">
        <f ca="1" t="shared" si="2"/>
        <v>3392.11</v>
      </c>
      <c r="E6" s="76">
        <f ca="1" t="shared" si="0"/>
        <v>3325.100000000001</v>
      </c>
      <c r="F6" s="76">
        <f ca="1" t="shared" si="0"/>
        <v>3243.74</v>
      </c>
      <c r="G6" s="76">
        <f ca="1" t="shared" si="0"/>
        <v>3109.37</v>
      </c>
      <c r="H6" s="76">
        <f ca="1" t="shared" si="0"/>
        <v>3142.23</v>
      </c>
    </row>
    <row r="7" spans="1:8" ht="12.75">
      <c r="A7">
        <v>5</v>
      </c>
      <c r="B7" s="117" t="s">
        <v>5</v>
      </c>
      <c r="C7" s="76">
        <f ca="1" t="shared" si="1"/>
        <v>73841.9</v>
      </c>
      <c r="D7" s="76">
        <f ca="1" t="shared" si="2"/>
        <v>73458.63</v>
      </c>
      <c r="E7" s="76">
        <f ca="1" t="shared" si="0"/>
        <v>73199.81999999998</v>
      </c>
      <c r="F7" s="76">
        <f ca="1" t="shared" si="0"/>
        <v>72078.05000000002</v>
      </c>
      <c r="G7" s="76">
        <f ca="1" t="shared" si="0"/>
        <v>71118.67000000001</v>
      </c>
      <c r="H7" s="76">
        <f ca="1" t="shared" si="0"/>
        <v>70459.79</v>
      </c>
    </row>
    <row r="8" spans="1:8" ht="12.75">
      <c r="A8">
        <v>6</v>
      </c>
      <c r="B8" s="117" t="s">
        <v>6</v>
      </c>
      <c r="C8" s="76">
        <f ca="1" t="shared" si="1"/>
        <v>259961.95999999996</v>
      </c>
      <c r="D8" s="76">
        <f ca="1" t="shared" si="2"/>
        <v>257239.59000000003</v>
      </c>
      <c r="E8" s="76">
        <f ca="1" t="shared" si="0"/>
        <v>252823.65000000002</v>
      </c>
      <c r="F8" s="76">
        <f ca="1" t="shared" si="0"/>
        <v>254833.21000000005</v>
      </c>
      <c r="G8" s="76">
        <f ca="1" t="shared" si="0"/>
        <v>252760.74000000002</v>
      </c>
      <c r="H8" s="76">
        <f ca="1" t="shared" si="0"/>
        <v>252565.48</v>
      </c>
    </row>
    <row r="9" spans="1:8" ht="12.75">
      <c r="A9">
        <v>7</v>
      </c>
      <c r="B9" s="117" t="s">
        <v>7</v>
      </c>
      <c r="C9" s="76">
        <f ca="1" t="shared" si="1"/>
        <v>2193.49</v>
      </c>
      <c r="D9" s="76">
        <f ca="1" t="shared" si="2"/>
        <v>2171.04</v>
      </c>
      <c r="E9" s="76">
        <f ca="1" t="shared" si="0"/>
        <v>2165.7599999999998</v>
      </c>
      <c r="F9" s="76">
        <f ca="1" t="shared" si="0"/>
        <v>2186.8799999999997</v>
      </c>
      <c r="G9" s="76">
        <f ca="1" t="shared" si="0"/>
        <v>2186.63</v>
      </c>
      <c r="H9" s="76">
        <f ca="1" t="shared" si="0"/>
        <v>2169.8100000000004</v>
      </c>
    </row>
    <row r="10" spans="1:8" ht="12.75">
      <c r="A10">
        <v>8</v>
      </c>
      <c r="B10" s="117" t="s">
        <v>8</v>
      </c>
      <c r="C10" s="76">
        <f ca="1" t="shared" si="1"/>
        <v>17571.889999999996</v>
      </c>
      <c r="D10" s="76">
        <f ca="1" t="shared" si="2"/>
        <v>17452.870000000003</v>
      </c>
      <c r="E10" s="76">
        <f ca="1" t="shared" si="0"/>
        <v>17348.950000000004</v>
      </c>
      <c r="F10" s="76">
        <f ca="1" t="shared" si="0"/>
        <v>16989.63</v>
      </c>
      <c r="G10" s="76">
        <f ca="1" t="shared" si="0"/>
        <v>16627.71</v>
      </c>
      <c r="H10" s="76">
        <f ca="1" t="shared" si="0"/>
        <v>16773.199999999997</v>
      </c>
    </row>
    <row r="11" spans="1:8" ht="12.75">
      <c r="A11">
        <v>9</v>
      </c>
      <c r="B11" s="117" t="s">
        <v>9</v>
      </c>
      <c r="C11" s="76">
        <f ca="1" t="shared" si="1"/>
        <v>15892.509999999997</v>
      </c>
      <c r="D11" s="76">
        <f ca="1" t="shared" si="2"/>
        <v>15876.399999999998</v>
      </c>
      <c r="E11" s="76">
        <f ca="1" t="shared" si="0"/>
        <v>15885.869999999999</v>
      </c>
      <c r="F11" s="76">
        <f ca="1" t="shared" si="0"/>
        <v>15750.83</v>
      </c>
      <c r="G11" s="76">
        <f ca="1" t="shared" si="0"/>
        <v>15481.480000000001</v>
      </c>
      <c r="H11" s="76">
        <f ca="1" t="shared" si="0"/>
        <v>15555.009999999998</v>
      </c>
    </row>
    <row r="12" spans="1:8" ht="12.75">
      <c r="A12">
        <v>10</v>
      </c>
      <c r="B12" s="117" t="s">
        <v>10</v>
      </c>
      <c r="C12" s="76">
        <f ca="1" t="shared" si="1"/>
        <v>35620.14</v>
      </c>
      <c r="D12" s="76">
        <f ca="1" t="shared" si="2"/>
        <v>35999.63</v>
      </c>
      <c r="E12" s="76">
        <f ca="1" t="shared" si="0"/>
        <v>36640.219999999994</v>
      </c>
      <c r="F12" s="76">
        <f ca="1" t="shared" si="0"/>
        <v>35736.920000000006</v>
      </c>
      <c r="G12" s="76">
        <f ca="1" t="shared" si="0"/>
        <v>35660.75000000001</v>
      </c>
      <c r="H12" s="76">
        <f ca="1" t="shared" si="0"/>
        <v>35898.14</v>
      </c>
    </row>
    <row r="13" spans="1:8" ht="12.75">
      <c r="A13">
        <v>11</v>
      </c>
      <c r="B13" s="117" t="s">
        <v>11</v>
      </c>
      <c r="C13" s="76">
        <f ca="1" t="shared" si="1"/>
        <v>42500.06</v>
      </c>
      <c r="D13" s="76">
        <f ca="1" t="shared" si="2"/>
        <v>42081.340000000004</v>
      </c>
      <c r="E13" s="76">
        <f ca="1" t="shared" si="0"/>
        <v>41665.77999999999</v>
      </c>
      <c r="F13" s="76">
        <f ca="1" t="shared" si="0"/>
        <v>41836.32</v>
      </c>
      <c r="G13" s="76">
        <f ca="1" t="shared" si="0"/>
        <v>41790.48999999999</v>
      </c>
      <c r="H13" s="76">
        <f ca="1" t="shared" si="0"/>
        <v>41592.15999999999</v>
      </c>
    </row>
    <row r="14" spans="1:8" ht="12.75">
      <c r="A14">
        <v>12</v>
      </c>
      <c r="B14" s="117" t="s">
        <v>12</v>
      </c>
      <c r="C14" s="76">
        <f ca="1" t="shared" si="1"/>
        <v>10089.05</v>
      </c>
      <c r="D14" s="76">
        <f ca="1" t="shared" si="2"/>
        <v>10043.730000000001</v>
      </c>
      <c r="E14" s="76">
        <f ca="1" t="shared" si="0"/>
        <v>10120.88</v>
      </c>
      <c r="F14" s="76">
        <f ca="1" t="shared" si="0"/>
        <v>9992.079999999998</v>
      </c>
      <c r="G14" s="76">
        <f ca="1" t="shared" si="0"/>
        <v>9831.49</v>
      </c>
      <c r="H14" s="76">
        <f ca="1" t="shared" si="0"/>
        <v>10139.43</v>
      </c>
    </row>
    <row r="15" spans="1:8" ht="12.75">
      <c r="A15">
        <v>13</v>
      </c>
      <c r="B15" s="117" t="s">
        <v>125</v>
      </c>
      <c r="C15" s="76">
        <f ca="1" t="shared" si="1"/>
        <v>349618.08999999997</v>
      </c>
      <c r="D15" s="76">
        <f ca="1" t="shared" si="2"/>
        <v>344868.72</v>
      </c>
      <c r="E15" s="76">
        <f ca="1" t="shared" si="0"/>
        <v>341424.52999999997</v>
      </c>
      <c r="F15" s="76">
        <f ca="1" t="shared" si="0"/>
        <v>341426.72000000003</v>
      </c>
      <c r="G15" s="76">
        <f ca="1" t="shared" si="0"/>
        <v>339284.43999999994</v>
      </c>
      <c r="H15" s="76">
        <f ca="1" t="shared" si="0"/>
        <v>340226.79</v>
      </c>
    </row>
    <row r="16" spans="1:8" ht="12.75">
      <c r="A16">
        <v>14</v>
      </c>
      <c r="B16" s="117" t="s">
        <v>127</v>
      </c>
      <c r="C16" s="76">
        <f ca="1" t="shared" si="1"/>
        <v>5011.930000000001</v>
      </c>
      <c r="D16" s="76">
        <f ca="1" t="shared" si="2"/>
        <v>5032.68</v>
      </c>
      <c r="E16" s="76">
        <f ca="1" t="shared" si="0"/>
        <v>5035.86</v>
      </c>
      <c r="F16" s="76">
        <f ca="1" t="shared" si="0"/>
        <v>4948.499999999999</v>
      </c>
      <c r="G16" s="76">
        <f ca="1" t="shared" si="0"/>
        <v>4915.95</v>
      </c>
      <c r="H16" s="76">
        <f ca="1" t="shared" si="0"/>
        <v>4946.400000000001</v>
      </c>
    </row>
    <row r="17" spans="1:8" ht="12.75">
      <c r="A17">
        <v>15</v>
      </c>
      <c r="B17" s="117" t="s">
        <v>13</v>
      </c>
      <c r="C17" s="76">
        <f ca="1" t="shared" si="1"/>
        <v>2139.08</v>
      </c>
      <c r="D17" s="76">
        <f ca="1" t="shared" si="2"/>
        <v>2115.1600000000003</v>
      </c>
      <c r="E17" s="76">
        <f ca="1" t="shared" si="0"/>
        <v>2139</v>
      </c>
      <c r="F17" s="76">
        <f ca="1" t="shared" si="0"/>
        <v>2063.3199999999997</v>
      </c>
      <c r="G17" s="76">
        <f ca="1" t="shared" si="0"/>
        <v>2003.6699999999998</v>
      </c>
      <c r="H17" s="76">
        <f ca="1" t="shared" si="0"/>
        <v>2059.55</v>
      </c>
    </row>
    <row r="18" spans="1:8" ht="12.75">
      <c r="A18">
        <v>16</v>
      </c>
      <c r="B18" s="117" t="s">
        <v>14</v>
      </c>
      <c r="C18" s="76">
        <f ca="1" t="shared" si="1"/>
        <v>126029.83</v>
      </c>
      <c r="D18" s="76">
        <f ca="1" t="shared" si="2"/>
        <v>124834.80000000002</v>
      </c>
      <c r="E18" s="76">
        <f ca="1" t="shared" si="0"/>
        <v>124448.02999999998</v>
      </c>
      <c r="F18" s="76">
        <f ca="1" t="shared" si="0"/>
        <v>123935.95</v>
      </c>
      <c r="G18" s="76">
        <f ca="1" t="shared" si="0"/>
        <v>122755.56000000001</v>
      </c>
      <c r="H18" s="76">
        <f ca="1" t="shared" si="0"/>
        <v>123341.31000000003</v>
      </c>
    </row>
    <row r="19" spans="1:8" ht="12.75">
      <c r="A19">
        <v>17</v>
      </c>
      <c r="B19" s="117" t="s">
        <v>15</v>
      </c>
      <c r="C19" s="76">
        <f ca="1" t="shared" si="1"/>
        <v>42025.329999999994</v>
      </c>
      <c r="D19" s="76">
        <f ca="1" t="shared" si="2"/>
        <v>41068.16000000001</v>
      </c>
      <c r="E19" s="76">
        <f ca="1" t="shared" si="2"/>
        <v>40804.88</v>
      </c>
      <c r="F19" s="76">
        <f ca="1" t="shared" si="2"/>
        <v>40232.27</v>
      </c>
      <c r="G19" s="76">
        <f ca="1" t="shared" si="2"/>
        <v>39348.93</v>
      </c>
      <c r="H19" s="76">
        <f ca="1" t="shared" si="2"/>
        <v>39329.21</v>
      </c>
    </row>
    <row r="20" spans="1:8" ht="12.75">
      <c r="A20">
        <v>18</v>
      </c>
      <c r="B20" s="117" t="s">
        <v>16</v>
      </c>
      <c r="C20" s="76">
        <f ca="1" t="shared" si="1"/>
        <v>12014.890000000001</v>
      </c>
      <c r="D20" s="76">
        <f ca="1" t="shared" si="2"/>
        <v>12580.390000000003</v>
      </c>
      <c r="E20" s="76">
        <f ca="1" t="shared" si="2"/>
        <v>13000</v>
      </c>
      <c r="F20" s="76">
        <f ca="1" t="shared" si="2"/>
        <v>12699.95</v>
      </c>
      <c r="G20" s="76">
        <f ca="1" t="shared" si="2"/>
        <v>12751.009999999998</v>
      </c>
      <c r="H20" s="76">
        <f ca="1" t="shared" si="2"/>
        <v>13050</v>
      </c>
    </row>
    <row r="21" spans="1:8" ht="12.75">
      <c r="A21">
        <v>19</v>
      </c>
      <c r="B21" s="117" t="s">
        <v>17</v>
      </c>
      <c r="C21" s="76">
        <f ca="1" t="shared" si="1"/>
        <v>1226.49</v>
      </c>
      <c r="D21" s="76">
        <f ca="1" t="shared" si="2"/>
        <v>1193.0900000000001</v>
      </c>
      <c r="E21" s="76">
        <f ca="1" t="shared" si="2"/>
        <v>1175.5900000000001</v>
      </c>
      <c r="F21" s="76">
        <f ca="1" t="shared" si="2"/>
        <v>1225.61</v>
      </c>
      <c r="G21" s="76">
        <f ca="1" t="shared" si="2"/>
        <v>1250.8799999999999</v>
      </c>
      <c r="H21" s="76">
        <f ca="1" t="shared" si="2"/>
        <v>1237.0299999999997</v>
      </c>
    </row>
    <row r="22" spans="1:8" ht="12.75">
      <c r="A22">
        <v>20</v>
      </c>
      <c r="B22" s="117" t="s">
        <v>18</v>
      </c>
      <c r="C22" s="76">
        <f ca="1" t="shared" si="1"/>
        <v>6122.1900000000005</v>
      </c>
      <c r="D22" s="76">
        <f ca="1" t="shared" si="2"/>
        <v>6004.049999999999</v>
      </c>
      <c r="E22" s="76">
        <f ca="1" t="shared" si="2"/>
        <v>5936.27</v>
      </c>
      <c r="F22" s="76">
        <f ca="1" t="shared" si="2"/>
        <v>5988.5599999999995</v>
      </c>
      <c r="G22" s="76">
        <f ca="1" t="shared" si="2"/>
        <v>5962.92</v>
      </c>
      <c r="H22" s="76">
        <f ca="1" t="shared" si="2"/>
        <v>5775.22</v>
      </c>
    </row>
    <row r="23" spans="1:8" ht="12.75">
      <c r="A23">
        <v>21</v>
      </c>
      <c r="B23" s="117" t="s">
        <v>19</v>
      </c>
      <c r="C23" s="76">
        <f ca="1" t="shared" si="1"/>
        <v>2787.1</v>
      </c>
      <c r="D23" s="76">
        <f ca="1" t="shared" si="2"/>
        <v>2749.74</v>
      </c>
      <c r="E23" s="76">
        <f ca="1" t="shared" si="2"/>
        <v>2792.500000000001</v>
      </c>
      <c r="F23" s="76">
        <f ca="1" t="shared" si="2"/>
        <v>2657.42</v>
      </c>
      <c r="G23" s="76">
        <f ca="1" t="shared" si="2"/>
        <v>2510.35</v>
      </c>
      <c r="H23" s="76">
        <f ca="1" t="shared" si="2"/>
        <v>2612.0599999999995</v>
      </c>
    </row>
    <row r="24" spans="1:8" ht="12.75">
      <c r="A24">
        <v>22</v>
      </c>
      <c r="B24" s="117" t="s">
        <v>20</v>
      </c>
      <c r="C24" s="76">
        <f ca="1" t="shared" si="1"/>
        <v>1245.1699999999998</v>
      </c>
      <c r="D24" s="76">
        <f ca="1" t="shared" si="2"/>
        <v>1355.07</v>
      </c>
      <c r="E24" s="76">
        <f ca="1" t="shared" si="2"/>
        <v>1344.1</v>
      </c>
      <c r="F24" s="76">
        <f ca="1" t="shared" si="2"/>
        <v>1374.3300000000002</v>
      </c>
      <c r="G24" s="76">
        <f ca="1" t="shared" si="2"/>
        <v>1415.97</v>
      </c>
      <c r="H24" s="76">
        <f ca="1" t="shared" si="2"/>
        <v>1382.25</v>
      </c>
    </row>
    <row r="25" spans="1:8" ht="12.75">
      <c r="A25">
        <v>23</v>
      </c>
      <c r="B25" s="117" t="s">
        <v>21</v>
      </c>
      <c r="C25" s="76">
        <f ca="1" t="shared" si="1"/>
        <v>2151.01</v>
      </c>
      <c r="D25" s="76">
        <f ca="1" t="shared" si="2"/>
        <v>2122.53</v>
      </c>
      <c r="E25" s="76">
        <f ca="1" t="shared" si="2"/>
        <v>2020</v>
      </c>
      <c r="F25" s="76">
        <f ca="1" t="shared" si="2"/>
        <v>2033.1999999999998</v>
      </c>
      <c r="G25" s="76">
        <f ca="1" t="shared" si="2"/>
        <v>1898.8700000000001</v>
      </c>
      <c r="H25" s="76">
        <f ca="1" t="shared" si="2"/>
        <v>1988</v>
      </c>
    </row>
    <row r="26" spans="1:8" ht="12.75">
      <c r="A26">
        <v>24</v>
      </c>
      <c r="B26" s="117" t="s">
        <v>22</v>
      </c>
      <c r="C26" s="76">
        <f ca="1" t="shared" si="1"/>
        <v>1922.38</v>
      </c>
      <c r="D26" s="76">
        <f ca="1" t="shared" si="2"/>
        <v>1905.0899999999997</v>
      </c>
      <c r="E26" s="76">
        <f ca="1" t="shared" si="2"/>
        <v>1905.7099999999998</v>
      </c>
      <c r="F26" s="76">
        <f ca="1" t="shared" si="2"/>
        <v>1835.77</v>
      </c>
      <c r="G26" s="76">
        <f ca="1" t="shared" si="2"/>
        <v>1709.7400000000005</v>
      </c>
      <c r="H26" s="76">
        <f ca="1" t="shared" si="2"/>
        <v>1756.9599999999998</v>
      </c>
    </row>
    <row r="27" spans="1:8" ht="12.75">
      <c r="A27">
        <v>25</v>
      </c>
      <c r="B27" s="117" t="s">
        <v>23</v>
      </c>
      <c r="C27" s="76">
        <f ca="1" t="shared" si="1"/>
        <v>5094.669999999999</v>
      </c>
      <c r="D27" s="76">
        <f ca="1" t="shared" si="2"/>
        <v>5084.0599999999995</v>
      </c>
      <c r="E27" s="76">
        <f ca="1" t="shared" si="2"/>
        <v>5153.55</v>
      </c>
      <c r="F27" s="76">
        <f ca="1" t="shared" si="2"/>
        <v>5154.940000000001</v>
      </c>
      <c r="G27" s="76">
        <f ca="1" t="shared" si="2"/>
        <v>5244.739999999999</v>
      </c>
      <c r="H27" s="76">
        <f ca="1" t="shared" si="2"/>
        <v>5164</v>
      </c>
    </row>
    <row r="28" spans="1:8" ht="12.75">
      <c r="A28">
        <v>26</v>
      </c>
      <c r="B28" s="117" t="s">
        <v>24</v>
      </c>
      <c r="C28" s="76">
        <f ca="1" t="shared" si="1"/>
        <v>7431.830000000001</v>
      </c>
      <c r="D28" s="76">
        <f ca="1" t="shared" si="2"/>
        <v>7244.01</v>
      </c>
      <c r="E28" s="76">
        <f ca="1" t="shared" si="2"/>
        <v>7182.44</v>
      </c>
      <c r="F28" s="76">
        <f ca="1" t="shared" si="2"/>
        <v>6978.39</v>
      </c>
      <c r="G28" s="76">
        <f ca="1" t="shared" si="2"/>
        <v>6812.11</v>
      </c>
      <c r="H28" s="76">
        <f ca="1" t="shared" si="2"/>
        <v>6757.339999999999</v>
      </c>
    </row>
    <row r="29" spans="1:8" ht="12.75">
      <c r="A29">
        <v>27</v>
      </c>
      <c r="B29" s="117" t="s">
        <v>25</v>
      </c>
      <c r="C29" s="76">
        <f ca="1" t="shared" si="1"/>
        <v>22312.550000000003</v>
      </c>
      <c r="D29" s="76">
        <f ca="1" t="shared" si="2"/>
        <v>22704.58000000001</v>
      </c>
      <c r="E29" s="76">
        <f ca="1" t="shared" si="2"/>
        <v>23068.96</v>
      </c>
      <c r="F29" s="76">
        <f ca="1" t="shared" si="2"/>
        <v>22528.66</v>
      </c>
      <c r="G29" s="76">
        <f ca="1" t="shared" si="2"/>
        <v>22654.41</v>
      </c>
      <c r="H29" s="76">
        <f ca="1" t="shared" si="2"/>
        <v>22528.66</v>
      </c>
    </row>
    <row r="30" spans="1:8" ht="12.75">
      <c r="A30">
        <v>28</v>
      </c>
      <c r="B30" s="117" t="s">
        <v>26</v>
      </c>
      <c r="C30" s="76">
        <f ca="1" t="shared" si="1"/>
        <v>12363.7</v>
      </c>
      <c r="D30" s="76">
        <f ca="1" t="shared" si="2"/>
        <v>12333.060000000001</v>
      </c>
      <c r="E30" s="76">
        <f ca="1" t="shared" si="2"/>
        <v>12485.41</v>
      </c>
      <c r="F30" s="76">
        <f ca="1" t="shared" si="2"/>
        <v>12181.09</v>
      </c>
      <c r="G30" s="76">
        <f ca="1" t="shared" si="2"/>
        <v>12117.75</v>
      </c>
      <c r="H30" s="76">
        <f ca="1" t="shared" si="2"/>
        <v>12195.25</v>
      </c>
    </row>
    <row r="31" spans="1:8" ht="12.75">
      <c r="A31">
        <v>29</v>
      </c>
      <c r="B31" s="117" t="s">
        <v>27</v>
      </c>
      <c r="C31" s="76">
        <f ca="1" t="shared" si="1"/>
        <v>190909.89</v>
      </c>
      <c r="D31" s="76">
        <f ca="1" t="shared" si="2"/>
        <v>190800.43</v>
      </c>
      <c r="E31" s="76">
        <f ca="1" t="shared" si="2"/>
        <v>191583.48</v>
      </c>
      <c r="F31" s="76">
        <f ca="1" t="shared" si="2"/>
        <v>189509.41000000003</v>
      </c>
      <c r="G31" s="76">
        <f ca="1" t="shared" si="2"/>
        <v>188582.25</v>
      </c>
      <c r="H31" s="76">
        <f ca="1" t="shared" si="2"/>
        <v>188227.13</v>
      </c>
    </row>
    <row r="32" spans="1:8" ht="12.75">
      <c r="A32">
        <v>30</v>
      </c>
      <c r="B32" s="117" t="s">
        <v>28</v>
      </c>
      <c r="C32" s="76">
        <f ca="1" t="shared" si="1"/>
        <v>3299.59</v>
      </c>
      <c r="D32" s="76">
        <f ca="1" t="shared" si="2"/>
        <v>3353.3800000000006</v>
      </c>
      <c r="E32" s="76">
        <f ca="1" t="shared" si="2"/>
        <v>3332.68</v>
      </c>
      <c r="F32" s="76">
        <f ca="1" t="shared" si="2"/>
        <v>3326.3900000000003</v>
      </c>
      <c r="G32" s="76">
        <f ca="1" t="shared" si="2"/>
        <v>3287.7400000000002</v>
      </c>
      <c r="H32" s="76">
        <f ca="1" t="shared" si="2"/>
        <v>3344.7200000000003</v>
      </c>
    </row>
    <row r="33" spans="1:8" ht="12.75">
      <c r="A33">
        <v>31</v>
      </c>
      <c r="B33" s="117" t="s">
        <v>29</v>
      </c>
      <c r="C33" s="76">
        <f ca="1" t="shared" si="1"/>
        <v>17366.73</v>
      </c>
      <c r="D33" s="76">
        <f ca="1" t="shared" si="2"/>
        <v>17481.150000000005</v>
      </c>
      <c r="E33" s="76">
        <f ca="1" t="shared" si="2"/>
        <v>17767</v>
      </c>
      <c r="F33" s="76">
        <f ca="1" t="shared" si="2"/>
        <v>17299.39</v>
      </c>
      <c r="G33" s="76">
        <f ca="1" t="shared" si="2"/>
        <v>17338.61</v>
      </c>
      <c r="H33" s="76">
        <f ca="1" t="shared" si="2"/>
        <v>17640.66</v>
      </c>
    </row>
    <row r="34" spans="1:8" ht="12.75">
      <c r="A34">
        <v>32</v>
      </c>
      <c r="B34" s="117" t="s">
        <v>30</v>
      </c>
      <c r="C34" s="76">
        <f ca="1" t="shared" si="1"/>
        <v>7164.950000000002</v>
      </c>
      <c r="D34" s="76">
        <f ca="1" t="shared" si="2"/>
        <v>7143.4</v>
      </c>
      <c r="E34" s="76">
        <f ca="1" t="shared" si="2"/>
        <v>7121.639999999999</v>
      </c>
      <c r="F34" s="76">
        <f ca="1" t="shared" si="2"/>
        <v>7097.209999999999</v>
      </c>
      <c r="G34" s="76">
        <f ca="1" t="shared" si="2"/>
        <v>7025.909999999999</v>
      </c>
      <c r="H34" s="76">
        <f ca="1" t="shared" si="2"/>
        <v>7025.53</v>
      </c>
    </row>
    <row r="35" spans="1:8" ht="12.75">
      <c r="A35">
        <v>33</v>
      </c>
      <c r="B35" s="117" t="s">
        <v>31</v>
      </c>
      <c r="C35" s="76">
        <f ca="1" t="shared" si="1"/>
        <v>1196.4499999999998</v>
      </c>
      <c r="D35" s="76">
        <f ca="1" t="shared" si="2"/>
        <v>1146.1399999999999</v>
      </c>
      <c r="E35" s="76">
        <f ca="1" t="shared" si="2"/>
        <v>1123.23</v>
      </c>
      <c r="F35" s="76">
        <f ca="1" t="shared" si="2"/>
        <v>1103.7</v>
      </c>
      <c r="G35" s="76">
        <f ca="1" t="shared" si="2"/>
        <v>1015.6000000000001</v>
      </c>
      <c r="H35" s="76">
        <f ca="1" t="shared" si="2"/>
        <v>1082.79</v>
      </c>
    </row>
    <row r="36" spans="1:8" ht="12.75">
      <c r="A36">
        <v>34</v>
      </c>
      <c r="B36" s="117" t="s">
        <v>32</v>
      </c>
      <c r="C36" s="76">
        <f ca="1" t="shared" si="1"/>
        <v>1052.96</v>
      </c>
      <c r="D36" s="76">
        <f ca="1" t="shared" si="3" ref="D36:H77">INDIRECT(ADDRESS($A36+1,$J$3,1,,D$2))</f>
        <v>1083.6999999999998</v>
      </c>
      <c r="E36" s="76">
        <f ca="1" t="shared" si="3"/>
        <v>1059.97</v>
      </c>
      <c r="F36" s="76">
        <f ca="1" t="shared" si="3"/>
        <v>1085.4199999999998</v>
      </c>
      <c r="G36" s="76">
        <f ca="1" t="shared" si="3"/>
        <v>1165.95</v>
      </c>
      <c r="H36" s="76">
        <f ca="1" t="shared" si="3"/>
        <v>1078.3399999999997</v>
      </c>
    </row>
    <row r="37" spans="1:8" ht="12.75">
      <c r="A37">
        <v>35</v>
      </c>
      <c r="B37" s="117" t="s">
        <v>33</v>
      </c>
      <c r="C37" s="76">
        <f ca="1" t="shared" si="1"/>
        <v>38901.27999999999</v>
      </c>
      <c r="D37" s="76">
        <f ca="1" t="shared" si="3"/>
        <v>39677.64</v>
      </c>
      <c r="E37" s="76">
        <f ca="1" t="shared" si="3"/>
        <v>40526.99999999999</v>
      </c>
      <c r="F37" s="76">
        <f ca="1" t="shared" si="3"/>
        <v>40190.590000000004</v>
      </c>
      <c r="G37" s="76">
        <f ca="1" t="shared" si="3"/>
        <v>40310.04000000001</v>
      </c>
      <c r="H37" s="76">
        <f ca="1" t="shared" si="3"/>
        <v>40501.25</v>
      </c>
    </row>
    <row r="38" spans="1:8" ht="12.75">
      <c r="A38">
        <v>36</v>
      </c>
      <c r="B38" s="117" t="s">
        <v>34</v>
      </c>
      <c r="C38" s="76">
        <f ca="1" t="shared" si="1"/>
        <v>78065.54000000001</v>
      </c>
      <c r="D38" s="76">
        <f ca="1" t="shared" si="3"/>
        <v>79094.59999999999</v>
      </c>
      <c r="E38" s="76">
        <f ca="1" t="shared" si="3"/>
        <v>81732.76999999999</v>
      </c>
      <c r="F38" s="76">
        <f ca="1" t="shared" si="3"/>
        <v>78583.39</v>
      </c>
      <c r="G38" s="76">
        <f ca="1" t="shared" si="3"/>
        <v>76820.33</v>
      </c>
      <c r="H38" s="76">
        <f ca="1" t="shared" si="3"/>
        <v>78727.66</v>
      </c>
    </row>
    <row r="39" spans="1:8" ht="12.75">
      <c r="A39">
        <v>37</v>
      </c>
      <c r="B39" s="117" t="s">
        <v>35</v>
      </c>
      <c r="C39" s="76">
        <f ca="1" t="shared" si="1"/>
        <v>32358.64</v>
      </c>
      <c r="D39" s="76">
        <f ca="1" t="shared" si="3"/>
        <v>32394.740000000005</v>
      </c>
      <c r="E39" s="76">
        <f ca="1" t="shared" si="3"/>
        <v>32715.9</v>
      </c>
      <c r="F39" s="76">
        <f ca="1" t="shared" si="3"/>
        <v>32452.96</v>
      </c>
      <c r="G39" s="76">
        <f ca="1" t="shared" si="3"/>
        <v>32599.34</v>
      </c>
      <c r="H39" s="76">
        <f ca="1" t="shared" si="3"/>
        <v>32855.61</v>
      </c>
    </row>
    <row r="40" spans="1:8" ht="12.75">
      <c r="A40">
        <v>38</v>
      </c>
      <c r="B40" s="117" t="s">
        <v>36</v>
      </c>
      <c r="C40" s="76">
        <f ca="1" t="shared" si="1"/>
        <v>6164.199999999999</v>
      </c>
      <c r="D40" s="76">
        <f ca="1" t="shared" si="3"/>
        <v>6158.15</v>
      </c>
      <c r="E40" s="76">
        <f ca="1" t="shared" si="3"/>
        <v>6127.280000000001</v>
      </c>
      <c r="F40" s="76">
        <f ca="1" t="shared" si="3"/>
        <v>5942.700000000002</v>
      </c>
      <c r="G40" s="76">
        <f ca="1" t="shared" si="3"/>
        <v>5900.17</v>
      </c>
      <c r="H40" s="76">
        <f ca="1" t="shared" si="3"/>
        <v>5943.389999999999</v>
      </c>
    </row>
    <row r="41" spans="1:8" ht="12.75">
      <c r="A41">
        <v>39</v>
      </c>
      <c r="B41" s="117" t="s">
        <v>37</v>
      </c>
      <c r="C41" s="76">
        <f ca="1" t="shared" si="1"/>
        <v>1428.75</v>
      </c>
      <c r="D41" s="76">
        <f ca="1" t="shared" si="3"/>
        <v>1466.06</v>
      </c>
      <c r="E41" s="76">
        <f ca="1" t="shared" si="3"/>
        <v>1496.32</v>
      </c>
      <c r="F41" s="76">
        <f ca="1" t="shared" si="3"/>
        <v>1422.21</v>
      </c>
      <c r="G41" s="76">
        <f ca="1" t="shared" si="3"/>
        <v>1420.24</v>
      </c>
      <c r="H41" s="76">
        <f ca="1" t="shared" si="3"/>
        <v>1437.57</v>
      </c>
    </row>
    <row r="42" spans="1:8" ht="12.75">
      <c r="A42">
        <v>40</v>
      </c>
      <c r="B42" s="117" t="s">
        <v>38</v>
      </c>
      <c r="C42" s="76">
        <f ca="1" t="shared" si="1"/>
        <v>2907.4</v>
      </c>
      <c r="D42" s="76">
        <f ca="1" t="shared" si="3"/>
        <v>2774.93</v>
      </c>
      <c r="E42" s="76">
        <f ca="1" t="shared" si="3"/>
        <v>2688.16</v>
      </c>
      <c r="F42" s="76">
        <f ca="1" t="shared" si="3"/>
        <v>2742.1000000000004</v>
      </c>
      <c r="G42" s="76">
        <f ca="1" t="shared" si="3"/>
        <v>2668.55</v>
      </c>
      <c r="H42" s="76">
        <f ca="1" t="shared" si="3"/>
        <v>2679.56</v>
      </c>
    </row>
    <row r="43" spans="1:8" ht="12.75">
      <c r="A43">
        <v>41</v>
      </c>
      <c r="B43" s="117" t="s">
        <v>39</v>
      </c>
      <c r="C43" s="76">
        <f ca="1" t="shared" si="1"/>
        <v>41744.329999999994</v>
      </c>
      <c r="D43" s="76">
        <f ca="1" t="shared" si="3"/>
        <v>42072.05000000001</v>
      </c>
      <c r="E43" s="76">
        <f ca="1" t="shared" si="3"/>
        <v>42369.15</v>
      </c>
      <c r="F43" s="76">
        <f ca="1" t="shared" si="3"/>
        <v>42078.47000000001</v>
      </c>
      <c r="G43" s="76">
        <f ca="1" t="shared" si="3"/>
        <v>42381.14</v>
      </c>
      <c r="H43" s="76">
        <f ca="1" t="shared" si="3"/>
        <v>42094.95999999999</v>
      </c>
    </row>
    <row r="44" spans="1:8" ht="12.75">
      <c r="A44">
        <v>42</v>
      </c>
      <c r="B44" s="117" t="s">
        <v>40</v>
      </c>
      <c r="C44" s="76">
        <f ca="1" t="shared" si="1"/>
        <v>41970.71000000001</v>
      </c>
      <c r="D44" s="76">
        <f ca="1" t="shared" si="3"/>
        <v>41987.67000000001</v>
      </c>
      <c r="E44" s="76">
        <f ca="1" t="shared" si="3"/>
        <v>42082.560000000005</v>
      </c>
      <c r="F44" s="76">
        <f ca="1" t="shared" si="3"/>
        <v>42003.67999999999</v>
      </c>
      <c r="G44" s="76">
        <f ca="1" t="shared" si="3"/>
        <v>42287.08</v>
      </c>
      <c r="H44" s="76">
        <f ca="1" t="shared" si="3"/>
        <v>42107.69</v>
      </c>
    </row>
    <row r="45" spans="1:8" ht="12.75">
      <c r="A45">
        <v>43</v>
      </c>
      <c r="B45" s="117" t="s">
        <v>41</v>
      </c>
      <c r="C45" s="76">
        <f ca="1" t="shared" si="1"/>
        <v>17826.799999999996</v>
      </c>
      <c r="D45" s="76">
        <f ca="1" t="shared" si="3"/>
        <v>17701.59</v>
      </c>
      <c r="E45" s="76">
        <f ca="1" t="shared" si="3"/>
        <v>17741.289999999997</v>
      </c>
      <c r="F45" s="76">
        <f ca="1" t="shared" si="3"/>
        <v>17630.94</v>
      </c>
      <c r="G45" s="76">
        <f ca="1" t="shared" si="3"/>
        <v>17696.329999999998</v>
      </c>
      <c r="H45" s="76">
        <f ca="1" t="shared" si="3"/>
        <v>17567.59</v>
      </c>
    </row>
    <row r="46" spans="1:8" ht="12.75">
      <c r="A46">
        <v>44</v>
      </c>
      <c r="B46" s="117" t="s">
        <v>42</v>
      </c>
      <c r="C46" s="76">
        <f ca="1" t="shared" si="1"/>
        <v>8081.099999999999</v>
      </c>
      <c r="D46" s="76">
        <f ca="1" t="shared" si="3"/>
        <v>8044.37</v>
      </c>
      <c r="E46" s="76">
        <f ca="1" t="shared" si="3"/>
        <v>7854.11</v>
      </c>
      <c r="F46" s="76">
        <f ca="1" t="shared" si="3"/>
        <v>7919.5</v>
      </c>
      <c r="G46" s="76">
        <f ca="1" t="shared" si="3"/>
        <v>7892.18</v>
      </c>
      <c r="H46" s="76">
        <f ca="1" t="shared" si="3"/>
        <v>7998.13</v>
      </c>
    </row>
    <row r="47" spans="1:8" ht="12.75">
      <c r="A47">
        <v>45</v>
      </c>
      <c r="B47" s="117" t="s">
        <v>43</v>
      </c>
      <c r="C47" s="76">
        <f ca="1" t="shared" si="1"/>
        <v>10926.12</v>
      </c>
      <c r="D47" s="76">
        <f ca="1" t="shared" si="3"/>
        <v>11112.510000000002</v>
      </c>
      <c r="E47" s="76">
        <f ca="1" t="shared" si="3"/>
        <v>11165.070000000002</v>
      </c>
      <c r="F47" s="76">
        <f ca="1" t="shared" si="3"/>
        <v>10966.66</v>
      </c>
      <c r="G47" s="76">
        <f ca="1" t="shared" si="3"/>
        <v>11017.12</v>
      </c>
      <c r="H47" s="76">
        <f ca="1" t="shared" si="3"/>
        <v>10971.200000000003</v>
      </c>
    </row>
    <row r="48" spans="1:8" ht="12.75">
      <c r="A48">
        <v>46</v>
      </c>
      <c r="B48" s="117" t="s">
        <v>44</v>
      </c>
      <c r="C48" s="76">
        <f ca="1" t="shared" si="1"/>
        <v>30161.23</v>
      </c>
      <c r="D48" s="76">
        <f ca="1" t="shared" si="3"/>
        <v>29626.019999999997</v>
      </c>
      <c r="E48" s="76">
        <f ca="1" t="shared" si="3"/>
        <v>29164.909999999996</v>
      </c>
      <c r="F48" s="76">
        <f ca="1" t="shared" si="3"/>
        <v>29053.81</v>
      </c>
      <c r="G48" s="76">
        <f ca="1" t="shared" si="3"/>
        <v>28680.74</v>
      </c>
      <c r="H48" s="76">
        <f ca="1" t="shared" si="3"/>
        <v>29028.489999999998</v>
      </c>
    </row>
    <row r="49" spans="1:8" ht="12.75">
      <c r="A49">
        <v>47</v>
      </c>
      <c r="B49" s="117" t="s">
        <v>45</v>
      </c>
      <c r="C49" s="76">
        <f ca="1" t="shared" si="1"/>
        <v>7236.62</v>
      </c>
      <c r="D49" s="76">
        <f ca="1" t="shared" si="3"/>
        <v>7017.639999999999</v>
      </c>
      <c r="E49" s="76">
        <f ca="1" t="shared" si="3"/>
        <v>7079.210000000001</v>
      </c>
      <c r="F49" s="76">
        <f ca="1" t="shared" si="3"/>
        <v>6942.169999999999</v>
      </c>
      <c r="G49" s="76">
        <f ca="1" t="shared" si="3"/>
        <v>6898.880000000001</v>
      </c>
      <c r="H49" s="76">
        <f ca="1" t="shared" si="3"/>
        <v>6831.42</v>
      </c>
    </row>
    <row r="50" spans="1:8" ht="12.75">
      <c r="A50">
        <v>48</v>
      </c>
      <c r="B50" s="117" t="s">
        <v>46</v>
      </c>
      <c r="C50" s="76">
        <f ca="1" t="shared" si="1"/>
        <v>172711.4</v>
      </c>
      <c r="D50" s="76">
        <f ca="1" t="shared" si="3"/>
        <v>171488.44000000006</v>
      </c>
      <c r="E50" s="76">
        <f ca="1" t="shared" si="3"/>
        <v>170896.56999999998</v>
      </c>
      <c r="F50" s="76">
        <f ca="1" t="shared" si="3"/>
        <v>169409.44</v>
      </c>
      <c r="G50" s="76">
        <f ca="1" t="shared" si="3"/>
        <v>167976.22000000006</v>
      </c>
      <c r="H50" s="76">
        <f ca="1" t="shared" si="3"/>
        <v>168193.44</v>
      </c>
    </row>
    <row r="51" spans="1:8" ht="12.75">
      <c r="A51">
        <v>49</v>
      </c>
      <c r="B51" s="117" t="s">
        <v>47</v>
      </c>
      <c r="C51" s="76">
        <f ca="1" t="shared" si="1"/>
        <v>51061.34</v>
      </c>
      <c r="D51" s="76">
        <f ca="1" t="shared" si="3"/>
        <v>51913.409999999996</v>
      </c>
      <c r="E51" s="76">
        <f ca="1" t="shared" si="3"/>
        <v>53024.93</v>
      </c>
      <c r="F51" s="76">
        <f ca="1" t="shared" si="3"/>
        <v>51271.71000000001</v>
      </c>
      <c r="G51" s="76">
        <f ca="1" t="shared" si="3"/>
        <v>50648.54</v>
      </c>
      <c r="H51" s="76">
        <f ca="1" t="shared" si="3"/>
        <v>50656.719999999994</v>
      </c>
    </row>
    <row r="52" spans="1:8" ht="12.75">
      <c r="A52">
        <v>50</v>
      </c>
      <c r="B52" s="117" t="s">
        <v>48</v>
      </c>
      <c r="C52" s="76">
        <f ca="1" t="shared" si="1"/>
        <v>169477.06999999998</v>
      </c>
      <c r="D52" s="76">
        <f ca="1" t="shared" si="3"/>
        <v>169260.32</v>
      </c>
      <c r="E52" s="76">
        <f ca="1" t="shared" si="3"/>
        <v>167414.67</v>
      </c>
      <c r="F52" s="76">
        <f ca="1" t="shared" si="3"/>
        <v>169073.93999999997</v>
      </c>
      <c r="G52" s="76">
        <f ca="1" t="shared" si="3"/>
        <v>169964.05999999997</v>
      </c>
      <c r="H52" s="76">
        <f ca="1" t="shared" si="3"/>
        <v>168456.14999999997</v>
      </c>
    </row>
    <row r="53" spans="1:8" ht="12.75">
      <c r="A53">
        <v>51</v>
      </c>
      <c r="B53" s="117" t="s">
        <v>49</v>
      </c>
      <c r="C53" s="76">
        <f ca="1" t="shared" si="1"/>
        <v>63957.41</v>
      </c>
      <c r="D53" s="76">
        <f ca="1" t="shared" si="3"/>
        <v>65558.35999999999</v>
      </c>
      <c r="E53" s="76">
        <f ca="1" t="shared" si="3"/>
        <v>66951.1</v>
      </c>
      <c r="F53" s="76">
        <f ca="1" t="shared" si="3"/>
        <v>65921.04</v>
      </c>
      <c r="G53" s="76">
        <f ca="1" t="shared" si="3"/>
        <v>66789.45</v>
      </c>
      <c r="H53" s="76">
        <f ca="1" t="shared" si="3"/>
        <v>66201.54</v>
      </c>
    </row>
    <row r="54" spans="1:8" ht="12.75">
      <c r="A54">
        <v>52</v>
      </c>
      <c r="B54" s="117" t="s">
        <v>50</v>
      </c>
      <c r="C54" s="76">
        <f ca="1" t="shared" si="1"/>
        <v>109292.92</v>
      </c>
      <c r="D54" s="76">
        <f ca="1" t="shared" si="3"/>
        <v>107220.52</v>
      </c>
      <c r="E54" s="76">
        <f ca="1" t="shared" si="3"/>
        <v>105239.33</v>
      </c>
      <c r="F54" s="76">
        <f ca="1" t="shared" si="3"/>
        <v>105127.9</v>
      </c>
      <c r="G54" s="76">
        <f ca="1" t="shared" si="3"/>
        <v>102984.59</v>
      </c>
      <c r="H54" s="76">
        <f ca="1" t="shared" si="3"/>
        <v>103077.43999999999</v>
      </c>
    </row>
    <row r="55" spans="1:8" ht="12.75">
      <c r="A55">
        <v>53</v>
      </c>
      <c r="B55" s="117" t="s">
        <v>51</v>
      </c>
      <c r="C55" s="76">
        <f ca="1" t="shared" si="1"/>
        <v>92020.15</v>
      </c>
      <c r="D55" s="76">
        <f ca="1" t="shared" si="3"/>
        <v>93015.26</v>
      </c>
      <c r="E55" s="76">
        <f ca="1" t="shared" si="3"/>
        <v>93745.96</v>
      </c>
      <c r="F55" s="76">
        <f ca="1" t="shared" si="3"/>
        <v>93253.77999999998</v>
      </c>
      <c r="G55" s="76">
        <f ca="1" t="shared" si="3"/>
        <v>92106.93</v>
      </c>
      <c r="H55" s="76">
        <f ca="1" t="shared" si="3"/>
        <v>92553.45000000001</v>
      </c>
    </row>
    <row r="56" spans="1:8" ht="12.75">
      <c r="A56">
        <v>54</v>
      </c>
      <c r="B56" s="117" t="s">
        <v>52</v>
      </c>
      <c r="C56" s="76">
        <f ca="1" t="shared" si="1"/>
        <v>11756.920000000002</v>
      </c>
      <c r="D56" s="76">
        <f ca="1" t="shared" si="3"/>
        <v>11406.48</v>
      </c>
      <c r="E56" s="76">
        <f ca="1" t="shared" si="3"/>
        <v>11496.359999999999</v>
      </c>
      <c r="F56" s="76">
        <f ca="1" t="shared" si="3"/>
        <v>11197.37</v>
      </c>
      <c r="G56" s="76">
        <f ca="1" t="shared" si="3"/>
        <v>10818.089999999997</v>
      </c>
      <c r="H56" s="76">
        <f ca="1" t="shared" si="3"/>
        <v>11131.73</v>
      </c>
    </row>
    <row r="57" spans="1:8" ht="12.75">
      <c r="A57">
        <v>55</v>
      </c>
      <c r="B57" s="117" t="s">
        <v>53</v>
      </c>
      <c r="C57" s="76">
        <f ca="1" t="shared" si="1"/>
        <v>26833.27</v>
      </c>
      <c r="D57" s="76">
        <f ca="1" t="shared" si="3"/>
        <v>27737.19</v>
      </c>
      <c r="E57" s="76">
        <f ca="1" t="shared" si="3"/>
        <v>28477.710000000006</v>
      </c>
      <c r="F57" s="76">
        <f ca="1" t="shared" si="3"/>
        <v>28808.94</v>
      </c>
      <c r="G57" s="76">
        <f ca="1" t="shared" si="3"/>
        <v>30054.34</v>
      </c>
      <c r="H57" s="76">
        <f ca="1" t="shared" si="3"/>
        <v>29724.239999999998</v>
      </c>
    </row>
    <row r="58" spans="1:8" ht="12.75">
      <c r="A58">
        <v>56</v>
      </c>
      <c r="B58" s="117" t="s">
        <v>54</v>
      </c>
      <c r="C58" s="76">
        <f ca="1" t="shared" si="1"/>
        <v>38673.09000000001</v>
      </c>
      <c r="D58" s="76">
        <f ca="1" t="shared" si="3"/>
        <v>39902.49</v>
      </c>
      <c r="E58" s="76">
        <f ca="1" t="shared" si="3"/>
        <v>41507.299999999996</v>
      </c>
      <c r="F58" s="76">
        <f ca="1" t="shared" si="3"/>
        <v>38277.49</v>
      </c>
      <c r="G58" s="76">
        <f ca="1" t="shared" si="3"/>
        <v>38998.409999999996</v>
      </c>
      <c r="H58" s="76">
        <f ca="1" t="shared" si="3"/>
        <v>39693.409999999996</v>
      </c>
    </row>
    <row r="59" spans="1:8" ht="12.75">
      <c r="A59">
        <v>57</v>
      </c>
      <c r="B59" s="117" t="s">
        <v>55</v>
      </c>
      <c r="C59" s="76">
        <f ca="1" t="shared" si="1"/>
        <v>24796.890000000003</v>
      </c>
      <c r="D59" s="76">
        <f ca="1" t="shared" si="3"/>
        <v>25128.290000000005</v>
      </c>
      <c r="E59" s="76">
        <f ca="1" t="shared" si="3"/>
        <v>25354.789999999997</v>
      </c>
      <c r="F59" s="76">
        <f ca="1" t="shared" si="3"/>
        <v>24814.529999999995</v>
      </c>
      <c r="G59" s="76">
        <f ca="1" t="shared" si="3"/>
        <v>24606.12</v>
      </c>
      <c r="H59" s="76">
        <f ca="1" t="shared" si="3"/>
        <v>24538.479999999992</v>
      </c>
    </row>
    <row r="60" spans="1:8" ht="12.75">
      <c r="A60">
        <v>58</v>
      </c>
      <c r="B60" s="117" t="s">
        <v>56</v>
      </c>
      <c r="C60" s="76">
        <f ca="1" t="shared" si="1"/>
        <v>42297</v>
      </c>
      <c r="D60" s="76">
        <f ca="1" t="shared" si="3"/>
        <v>41919.97999999999</v>
      </c>
      <c r="E60" s="76">
        <f ca="1" t="shared" si="3"/>
        <v>42401.29999999999</v>
      </c>
      <c r="F60" s="76">
        <f ca="1" t="shared" si="3"/>
        <v>41171.17</v>
      </c>
      <c r="G60" s="76">
        <f ca="1" t="shared" si="3"/>
        <v>40063.24</v>
      </c>
      <c r="H60" s="76">
        <f ca="1" t="shared" si="3"/>
        <v>40014</v>
      </c>
    </row>
    <row r="61" spans="1:8" ht="12.75">
      <c r="A61">
        <v>59</v>
      </c>
      <c r="B61" s="117" t="s">
        <v>57</v>
      </c>
      <c r="C61" s="76">
        <f ca="1" t="shared" si="1"/>
        <v>65942.64</v>
      </c>
      <c r="D61" s="76">
        <f ca="1" t="shared" si="3"/>
        <v>65015.200000000004</v>
      </c>
      <c r="E61" s="76">
        <f ca="1" t="shared" si="3"/>
        <v>64566.299999999996</v>
      </c>
      <c r="F61" s="76">
        <f ca="1" t="shared" si="3"/>
        <v>64598.37</v>
      </c>
      <c r="G61" s="76">
        <f ca="1" t="shared" si="3"/>
        <v>64227.42</v>
      </c>
      <c r="H61" s="76">
        <f ca="1" t="shared" si="3"/>
        <v>64409.28000000001</v>
      </c>
    </row>
    <row r="62" spans="1:8" ht="12.75">
      <c r="A62">
        <v>60</v>
      </c>
      <c r="B62" s="117" t="s">
        <v>58</v>
      </c>
      <c r="C62" s="76">
        <f ca="1" t="shared" si="1"/>
        <v>7229.78</v>
      </c>
      <c r="D62" s="76">
        <f ca="1" t="shared" si="3"/>
        <v>7273.330000000001</v>
      </c>
      <c r="E62" s="76">
        <f ca="1" t="shared" si="3"/>
        <v>7392.4400000000005</v>
      </c>
      <c r="F62" s="76">
        <f ca="1" t="shared" si="3"/>
        <v>7368.899999999999</v>
      </c>
      <c r="G62" s="76">
        <f ca="1" t="shared" si="3"/>
        <v>7559.150000000001</v>
      </c>
      <c r="H62" s="76">
        <f ca="1" t="shared" si="3"/>
        <v>7480.8899999999985</v>
      </c>
    </row>
    <row r="63" spans="1:8" ht="12.75">
      <c r="A63">
        <v>61</v>
      </c>
      <c r="B63" s="117" t="s">
        <v>59</v>
      </c>
      <c r="C63" s="76">
        <f ca="1" t="shared" si="1"/>
        <v>5841.05</v>
      </c>
      <c r="D63" s="76">
        <f ca="1" t="shared" si="3"/>
        <v>5905.2</v>
      </c>
      <c r="E63" s="76">
        <f ca="1" t="shared" si="3"/>
        <v>5769.799999999999</v>
      </c>
      <c r="F63" s="76">
        <f ca="1" t="shared" si="3"/>
        <v>5801.91</v>
      </c>
      <c r="G63" s="76">
        <f ca="1" t="shared" si="3"/>
        <v>5891.91</v>
      </c>
      <c r="H63" s="76">
        <f ca="1" t="shared" si="3"/>
        <v>5771.02</v>
      </c>
    </row>
    <row r="64" spans="1:8" ht="12.75">
      <c r="A64">
        <v>62</v>
      </c>
      <c r="B64" s="117" t="s">
        <v>60</v>
      </c>
      <c r="C64" s="76">
        <f ca="1" t="shared" si="1"/>
        <v>3092.4600000000005</v>
      </c>
      <c r="D64" s="76">
        <f ca="1" t="shared" si="3"/>
        <v>3056.2999999999997</v>
      </c>
      <c r="E64" s="76">
        <f ca="1" t="shared" si="3"/>
        <v>3016.98</v>
      </c>
      <c r="F64" s="76">
        <f ca="1" t="shared" si="3"/>
        <v>2960.4499999999994</v>
      </c>
      <c r="G64" s="76">
        <f ca="1" t="shared" si="3"/>
        <v>2889.9</v>
      </c>
      <c r="H64" s="76">
        <f ca="1" t="shared" si="3"/>
        <v>2893.390000000001</v>
      </c>
    </row>
    <row r="65" spans="1:8" ht="12.75">
      <c r="A65">
        <v>63</v>
      </c>
      <c r="B65" s="117" t="s">
        <v>61</v>
      </c>
      <c r="C65" s="76">
        <f ca="1" t="shared" si="1"/>
        <v>2217.33</v>
      </c>
      <c r="D65" s="76">
        <f ca="1" t="shared" si="3"/>
        <v>2235.1800000000003</v>
      </c>
      <c r="E65" s="76">
        <f ca="1" t="shared" si="3"/>
        <v>2306.5800000000004</v>
      </c>
      <c r="F65" s="76">
        <f ca="1" t="shared" si="3"/>
        <v>2225.6700000000005</v>
      </c>
      <c r="G65" s="76">
        <f ca="1" t="shared" si="3"/>
        <v>2164.4699999999993</v>
      </c>
      <c r="H65" s="76">
        <f ca="1" t="shared" si="3"/>
        <v>2224.4400000000005</v>
      </c>
    </row>
    <row r="66" spans="1:8" ht="12.75">
      <c r="A66">
        <v>64</v>
      </c>
      <c r="B66" s="117" t="s">
        <v>62</v>
      </c>
      <c r="C66" s="76">
        <f ca="1" t="shared" si="1"/>
        <v>65357.479999999996</v>
      </c>
      <c r="D66" s="76">
        <f ca="1" t="shared" si="3"/>
        <v>64146.45</v>
      </c>
      <c r="E66" s="76">
        <f ca="1" t="shared" si="3"/>
        <v>62907.93000000001</v>
      </c>
      <c r="F66" s="76">
        <f ca="1" t="shared" si="3"/>
        <v>62760.85999999999</v>
      </c>
      <c r="G66" s="76">
        <f ca="1" t="shared" si="3"/>
        <v>61539.93</v>
      </c>
      <c r="H66" s="76">
        <f ca="1" t="shared" si="3"/>
        <v>61431.86</v>
      </c>
    </row>
    <row r="67" spans="1:8" ht="12.75">
      <c r="A67">
        <v>65</v>
      </c>
      <c r="B67" s="117" t="s">
        <v>63</v>
      </c>
      <c r="C67" s="76">
        <f ca="1" t="shared" si="1"/>
        <v>4987.7</v>
      </c>
      <c r="D67" s="76">
        <f ca="1" t="shared" si="3"/>
        <v>5115.349999999999</v>
      </c>
      <c r="E67" s="76">
        <f ca="1" t="shared" si="3"/>
        <v>5159.92</v>
      </c>
      <c r="F67" s="76">
        <f ca="1" t="shared" si="3"/>
        <v>5214.7</v>
      </c>
      <c r="G67" s="76">
        <f ca="1" t="shared" si="3"/>
        <v>5267.98</v>
      </c>
      <c r="H67" s="76">
        <f ca="1" t="shared" si="3"/>
        <v>5262.259999999999</v>
      </c>
    </row>
    <row r="68" spans="1:8" ht="12.75">
      <c r="A68">
        <v>66</v>
      </c>
      <c r="B68" s="117" t="s">
        <v>64</v>
      </c>
      <c r="C68" s="76">
        <f ca="1" t="shared" si="4" ref="C68:C77">INDIRECT(ADDRESS(A68+1,$J$3,1,,C$2))</f>
        <v>6662.36</v>
      </c>
      <c r="D68" s="76">
        <f ca="1" t="shared" si="3"/>
        <v>6874.449999999999</v>
      </c>
      <c r="E68" s="76">
        <f ca="1" t="shared" si="3"/>
        <v>6992.4800000000005</v>
      </c>
      <c r="F68" s="76">
        <f ca="1" t="shared" si="3"/>
        <v>6798.76</v>
      </c>
      <c r="G68" s="76">
        <f ca="1" t="shared" si="3"/>
        <v>7129.35</v>
      </c>
      <c r="H68" s="76">
        <f ca="1" t="shared" si="3"/>
        <v>6940.910000000001</v>
      </c>
    </row>
    <row r="69" spans="1:8" ht="12.75">
      <c r="A69">
        <v>67</v>
      </c>
      <c r="B69" s="117" t="s">
        <v>65</v>
      </c>
      <c r="C69" s="76">
        <f ca="1" t="shared" si="4"/>
        <v>3527.33</v>
      </c>
      <c r="D69" s="76">
        <f ca="1" t="shared" si="3"/>
        <v>3553.3700000000003</v>
      </c>
      <c r="E69" s="76">
        <f ca="1" t="shared" si="3"/>
        <v>3568.7799999999997</v>
      </c>
      <c r="F69" s="76">
        <f ca="1" t="shared" si="3"/>
        <v>3458.9200000000005</v>
      </c>
      <c r="G69" s="76">
        <f ca="1" t="shared" si="3"/>
        <v>3499.9100000000003</v>
      </c>
      <c r="H69" s="76">
        <f ca="1" t="shared" si="3"/>
        <v>3486.97</v>
      </c>
    </row>
    <row r="70" spans="1:8" ht="12.75">
      <c r="A70" s="122">
        <v>68</v>
      </c>
      <c r="B70" s="123" t="s">
        <v>182</v>
      </c>
      <c r="C70" s="76">
        <f ca="1" t="shared" si="4"/>
        <v>504.58</v>
      </c>
      <c r="D70" s="76">
        <f ca="1" t="shared" si="3"/>
        <v>470.63</v>
      </c>
      <c r="E70" s="76">
        <f ca="1" t="shared" si="3"/>
        <v>472.59</v>
      </c>
      <c r="F70" s="76">
        <f ca="1" t="shared" si="3"/>
        <v>471.19000000000005</v>
      </c>
      <c r="G70" s="76">
        <f ca="1" t="shared" si="3"/>
        <v>471.19000000000005</v>
      </c>
      <c r="H70" s="76">
        <f ca="1" t="shared" si="3"/>
        <v>482.35999999999996</v>
      </c>
    </row>
    <row r="71" spans="1:8" ht="12.75">
      <c r="A71" s="122">
        <v>69</v>
      </c>
      <c r="B71" s="123" t="s">
        <v>184</v>
      </c>
      <c r="C71" s="76">
        <f ca="1" t="shared" si="4"/>
        <v>413.5</v>
      </c>
      <c r="D71" s="76">
        <f ca="1" t="shared" si="3"/>
        <v>365</v>
      </c>
      <c r="E71" s="76">
        <f ca="1" t="shared" si="3"/>
        <v>366.22999999999996</v>
      </c>
      <c r="F71" s="76">
        <f ca="1" t="shared" si="3"/>
        <v>459.05</v>
      </c>
      <c r="G71" s="76">
        <f ca="1" t="shared" si="3"/>
        <v>459.05</v>
      </c>
      <c r="H71" s="76">
        <f ca="1" t="shared" si="3"/>
        <v>600.0500000000001</v>
      </c>
    </row>
    <row r="72" spans="1:8" ht="12.75">
      <c r="A72" s="122">
        <v>70</v>
      </c>
      <c r="B72" s="123" t="s">
        <v>107</v>
      </c>
      <c r="C72" s="76">
        <f ca="1" t="shared" si="4"/>
        <v>663.9</v>
      </c>
      <c r="D72" s="76">
        <f ca="1" t="shared" si="3"/>
        <v>637.8399999999999</v>
      </c>
      <c r="E72" s="76">
        <f ca="1" t="shared" si="3"/>
        <v>669.2100000000002</v>
      </c>
      <c r="F72" s="76">
        <f ca="1" t="shared" si="3"/>
        <v>621.3599999999999</v>
      </c>
      <c r="G72" s="76">
        <f ca="1" t="shared" si="3"/>
        <v>621.3599999999999</v>
      </c>
      <c r="H72" s="76">
        <f ca="1" t="shared" si="3"/>
        <v>641.3599999999999</v>
      </c>
    </row>
    <row r="73" spans="1:8" ht="12.75">
      <c r="A73" s="122">
        <v>71</v>
      </c>
      <c r="B73" s="123" t="s">
        <v>187</v>
      </c>
      <c r="C73" s="76">
        <f ca="1" t="shared" si="4"/>
        <v>0</v>
      </c>
      <c r="D73" s="76">
        <f ca="1" t="shared" si="3"/>
        <v>0</v>
      </c>
      <c r="E73" s="76">
        <f ca="1" t="shared" si="3"/>
        <v>1574</v>
      </c>
      <c r="F73" s="76">
        <f ca="1" t="shared" si="3"/>
        <v>1389.8600000000001</v>
      </c>
      <c r="G73" s="76">
        <f ca="1" t="shared" si="3"/>
        <v>1389.8600000000001</v>
      </c>
      <c r="H73" s="76">
        <f ca="1" t="shared" si="3"/>
        <v>1534.8600000000001</v>
      </c>
    </row>
    <row r="74" spans="1:8" ht="12.75">
      <c r="A74" s="122">
        <v>72</v>
      </c>
      <c r="B74" s="123" t="s">
        <v>189</v>
      </c>
      <c r="C74" s="76">
        <f ca="1" t="shared" si="4"/>
        <v>614.0000000000001</v>
      </c>
      <c r="D74" s="76">
        <f ca="1" t="shared" si="3"/>
        <v>607.45</v>
      </c>
      <c r="E74" s="76">
        <f ca="1" t="shared" si="3"/>
        <v>667.1800000000001</v>
      </c>
      <c r="F74" s="76">
        <f ca="1" t="shared" si="3"/>
        <v>640.5600000000001</v>
      </c>
      <c r="G74" s="76">
        <f ca="1" t="shared" si="3"/>
        <v>640.5600000000001</v>
      </c>
      <c r="H74" s="76">
        <f ca="1" t="shared" si="3"/>
        <v>646.98</v>
      </c>
    </row>
    <row r="75" spans="1:8" ht="12.75">
      <c r="A75" s="122">
        <v>73</v>
      </c>
      <c r="B75" s="123" t="s">
        <v>191</v>
      </c>
      <c r="C75" s="76">
        <f ca="1" t="shared" si="4"/>
        <v>1597.2300000000002</v>
      </c>
      <c r="D75" s="76">
        <f ca="1" t="shared" si="3"/>
        <v>1609.5</v>
      </c>
      <c r="E75" s="76">
        <f ca="1" t="shared" si="3"/>
        <v>1603.56</v>
      </c>
      <c r="F75" s="76">
        <f ca="1" t="shared" si="3"/>
        <v>1596.24</v>
      </c>
      <c r="G75" s="76">
        <f ca="1" t="shared" si="3"/>
        <v>1596.24</v>
      </c>
      <c r="H75" s="76">
        <f ca="1" t="shared" si="3"/>
        <v>1600</v>
      </c>
    </row>
    <row r="76" spans="1:8" ht="12.75">
      <c r="A76" s="122">
        <v>74</v>
      </c>
      <c r="B76" s="123" t="s">
        <v>108</v>
      </c>
      <c r="C76" s="76">
        <f ca="1" t="shared" si="4"/>
        <v>1144.59</v>
      </c>
      <c r="D76" s="76">
        <f ca="1" t="shared" si="3"/>
        <v>1156.2199999999998</v>
      </c>
      <c r="E76" s="76">
        <f ca="1" t="shared" si="3"/>
        <v>1150</v>
      </c>
      <c r="F76" s="76">
        <f ca="1" t="shared" si="3"/>
        <v>1140.65</v>
      </c>
      <c r="G76" s="76">
        <f ca="1" t="shared" si="3"/>
        <v>1140.65</v>
      </c>
      <c r="H76" s="76">
        <f ca="1" t="shared" si="3"/>
        <v>1150</v>
      </c>
    </row>
    <row r="77" spans="1:8" ht="12.75">
      <c r="A77" s="122">
        <v>75</v>
      </c>
      <c r="B77" s="123" t="s">
        <v>194</v>
      </c>
      <c r="C77" s="76">
        <f ca="1" t="shared" si="4"/>
        <v>6865.9</v>
      </c>
      <c r="D77" s="76">
        <f ca="1" t="shared" si="3"/>
        <v>9686.52</v>
      </c>
      <c r="E77" s="76">
        <f ca="1" t="shared" si="3"/>
        <v>11200</v>
      </c>
      <c r="F77" s="76">
        <f ca="1" t="shared" si="3"/>
        <v>14599.66</v>
      </c>
      <c r="G77" s="76">
        <f ca="1" t="shared" si="3"/>
        <v>19599.66</v>
      </c>
      <c r="H77" s="76">
        <f ca="1" t="shared" si="3"/>
        <v>20518.22</v>
      </c>
    </row>
    <row r="78" spans="1:8" ht="12.75">
      <c r="A78" s="125">
        <v>99</v>
      </c>
      <c r="B78" s="125" t="s">
        <v>210</v>
      </c>
      <c r="C78" s="124">
        <f aca="true" t="shared" si="5" ref="C78:H78">SUM(C3:C77)</f>
        <v>2638331.099999999</v>
      </c>
      <c r="D78" s="124">
        <f t="shared" si="5"/>
        <v>2631277.100000001</v>
      </c>
      <c r="E78" s="124">
        <f t="shared" si="5"/>
        <v>2631386.0199999986</v>
      </c>
      <c r="F78" s="124">
        <f t="shared" si="5"/>
        <v>2613734.649999999</v>
      </c>
      <c r="G78" s="124">
        <f t="shared" si="5"/>
        <v>2602108.5100000007</v>
      </c>
      <c r="H78" s="124">
        <f t="shared" si="5"/>
        <v>2607935.17</v>
      </c>
    </row>
  </sheetData>
  <sheetProtection/>
  <printOptions/>
  <pageMargins left="0.7" right="0.7" top="0.75" bottom="0.75" header="0.3" footer="0.3"/>
  <pageSetup horizontalDpi="300" verticalDpi="300" orientation="portrait" paperSize="5" scale="7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9"/>
    <pageSetUpPr fitToPage="1"/>
  </sheetPr>
  <dimension ref="A1:HM224"/>
  <sheetViews>
    <sheetView zoomScaleSheetLayoutView="80" zoomScalePageLayoutView="0" workbookViewId="0" topLeftCell="B3">
      <selection activeCell="J29" sqref="J29"/>
    </sheetView>
  </sheetViews>
  <sheetFormatPr defaultColWidth="8.421875" defaultRowHeight="12.75"/>
  <cols>
    <col min="1" max="1" width="0" style="9" hidden="1" customWidth="1"/>
    <col min="2" max="2" width="29.57421875" style="9" customWidth="1"/>
    <col min="3" max="3" width="16.28125" style="9" customWidth="1"/>
    <col min="4" max="5" width="14.7109375" style="9" customWidth="1"/>
    <col min="6" max="6" width="14.28125" style="9" customWidth="1"/>
    <col min="7" max="7" width="16.8515625" style="9" customWidth="1"/>
    <col min="8" max="8" width="19.140625" style="9" customWidth="1"/>
    <col min="9" max="9" width="16.140625" style="9" customWidth="1"/>
    <col min="10" max="10" width="15.00390625" style="9" customWidth="1"/>
    <col min="11" max="11" width="15.421875" style="9" customWidth="1"/>
    <col min="12" max="12" width="15.57421875" style="9" customWidth="1"/>
    <col min="13" max="13" width="8.421875" style="9" customWidth="1"/>
    <col min="14" max="14" width="18.57421875" style="9" bestFit="1" customWidth="1"/>
    <col min="15" max="15" width="0.85546875" style="9" customWidth="1"/>
    <col min="16" max="16" width="12.00390625" style="9" bestFit="1" customWidth="1"/>
    <col min="17" max="17" width="8.421875" style="9" customWidth="1"/>
    <col min="18" max="18" width="12.421875" style="9" bestFit="1" customWidth="1"/>
    <col min="19" max="19" width="8.421875" style="9" customWidth="1"/>
    <col min="20" max="20" width="12.421875" style="9" bestFit="1" customWidth="1"/>
    <col min="21" max="21" width="10.00390625" style="9" bestFit="1" customWidth="1"/>
    <col min="22" max="16384" width="8.421875" style="9" customWidth="1"/>
  </cols>
  <sheetData>
    <row r="1" ht="14.25">
      <c r="K1" s="10"/>
    </row>
    <row r="2" spans="3:10" ht="14.25">
      <c r="C2"/>
      <c r="D2"/>
      <c r="E2"/>
      <c r="F2"/>
      <c r="I2"/>
      <c r="J2"/>
    </row>
    <row r="3" spans="2:12" ht="18">
      <c r="B3" s="129" t="s">
        <v>68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2:12" ht="18">
      <c r="B4" s="130" t="s">
        <v>308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2:12" ht="15">
      <c r="B5" s="109" t="str">
        <f>Cover!A23</f>
        <v>Compared with 2006-07 Final, 2007-08 Final, 2008-09 Appropriated, 2008-09 3rd Calculation, and 2009-10 December Forecast UFTE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2:12" ht="18">
      <c r="B6" s="130" t="s">
        <v>69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2:12" ht="18">
      <c r="B7" s="131">
        <f>Cover!A12</f>
        <v>39867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2:12" ht="16.5">
      <c r="B8" s="24"/>
      <c r="C8" s="105" t="s">
        <v>302</v>
      </c>
      <c r="D8" s="105" t="s">
        <v>306</v>
      </c>
      <c r="E8" s="105" t="s">
        <v>303</v>
      </c>
      <c r="F8" s="105" t="s">
        <v>304</v>
      </c>
      <c r="G8" s="105"/>
      <c r="H8" s="105"/>
      <c r="I8" s="105" t="s">
        <v>305</v>
      </c>
      <c r="J8" s="105" t="s">
        <v>307</v>
      </c>
      <c r="K8" s="27"/>
      <c r="L8" s="27"/>
    </row>
    <row r="9" ht="16.5">
      <c r="B9" s="24"/>
    </row>
    <row r="10" spans="2:18" ht="16.5">
      <c r="B10" s="26"/>
      <c r="C10" s="28"/>
      <c r="D10" s="51"/>
      <c r="E10" s="28"/>
      <c r="F10" s="28"/>
      <c r="G10" s="28" t="s">
        <v>95</v>
      </c>
      <c r="H10" s="28" t="s">
        <v>95</v>
      </c>
      <c r="I10" s="28" t="s">
        <v>98</v>
      </c>
      <c r="J10" s="28" t="s">
        <v>109</v>
      </c>
      <c r="K10" s="28" t="s">
        <v>95</v>
      </c>
      <c r="L10" s="28" t="s">
        <v>95</v>
      </c>
      <c r="R10" s="16"/>
    </row>
    <row r="11" spans="2:18" ht="16.5">
      <c r="B11" s="26"/>
      <c r="C11" s="28" t="s">
        <v>70</v>
      </c>
      <c r="D11" s="28" t="s">
        <v>90</v>
      </c>
      <c r="E11" s="28" t="s">
        <v>97</v>
      </c>
      <c r="F11" s="28" t="s">
        <v>97</v>
      </c>
      <c r="G11" s="28" t="s">
        <v>297</v>
      </c>
      <c r="H11" s="28" t="s">
        <v>298</v>
      </c>
      <c r="I11" s="28" t="s">
        <v>299</v>
      </c>
      <c r="J11" s="28" t="s">
        <v>98</v>
      </c>
      <c r="K11" s="29" t="s">
        <v>101</v>
      </c>
      <c r="L11" s="28" t="s">
        <v>300</v>
      </c>
      <c r="R11" s="16"/>
    </row>
    <row r="12" spans="2:18" ht="16.5">
      <c r="B12" s="26"/>
      <c r="C12" s="51" t="s">
        <v>72</v>
      </c>
      <c r="D12" s="28" t="s">
        <v>72</v>
      </c>
      <c r="E12" s="28" t="s">
        <v>91</v>
      </c>
      <c r="F12" s="28" t="s">
        <v>93</v>
      </c>
      <c r="G12" s="29" t="s">
        <v>101</v>
      </c>
      <c r="H12" s="29" t="s">
        <v>102</v>
      </c>
      <c r="I12" s="28" t="s">
        <v>106</v>
      </c>
      <c r="J12" s="28" t="s">
        <v>71</v>
      </c>
      <c r="K12" s="28" t="s">
        <v>314</v>
      </c>
      <c r="L12" s="28" t="s">
        <v>314</v>
      </c>
      <c r="R12" s="16"/>
    </row>
    <row r="13" spans="2:18" ht="16.5">
      <c r="B13" s="26"/>
      <c r="C13" s="28" t="s">
        <v>94</v>
      </c>
      <c r="D13" s="28" t="s">
        <v>94</v>
      </c>
      <c r="E13" s="28" t="s">
        <v>92</v>
      </c>
      <c r="F13" s="28" t="s">
        <v>94</v>
      </c>
      <c r="G13" s="28" t="s">
        <v>73</v>
      </c>
      <c r="H13" s="30" t="s">
        <v>74</v>
      </c>
      <c r="I13" s="31">
        <v>39794</v>
      </c>
      <c r="J13" s="31">
        <f>Cover!A12</f>
        <v>39867</v>
      </c>
      <c r="K13" s="28" t="s">
        <v>75</v>
      </c>
      <c r="L13" s="28" t="s">
        <v>76</v>
      </c>
      <c r="R13" s="16"/>
    </row>
    <row r="14" spans="2:12" ht="16.5">
      <c r="B14" s="26"/>
      <c r="C14" s="32">
        <v>1</v>
      </c>
      <c r="D14" s="33">
        <v>2</v>
      </c>
      <c r="E14" s="32">
        <v>3</v>
      </c>
      <c r="F14" s="32">
        <v>4</v>
      </c>
      <c r="G14" s="32">
        <v>5</v>
      </c>
      <c r="H14" s="32">
        <v>6</v>
      </c>
      <c r="I14" s="32">
        <v>7</v>
      </c>
      <c r="J14" s="32">
        <v>8</v>
      </c>
      <c r="K14" s="32">
        <v>9</v>
      </c>
      <c r="L14" s="32">
        <v>10</v>
      </c>
    </row>
    <row r="15" spans="2:12" ht="16.5">
      <c r="B15" s="26"/>
      <c r="C15" s="26"/>
      <c r="D15" s="27"/>
      <c r="E15" s="27"/>
      <c r="F15" s="26"/>
      <c r="G15" s="27"/>
      <c r="H15" s="27"/>
      <c r="I15" s="52"/>
      <c r="J15" s="26"/>
      <c r="K15" s="27"/>
      <c r="L15" s="26"/>
    </row>
    <row r="16" spans="2:20" ht="16.5">
      <c r="B16" s="24" t="s">
        <v>321</v>
      </c>
      <c r="C16" s="26"/>
      <c r="D16" s="27"/>
      <c r="E16" s="26"/>
      <c r="F16" s="26"/>
      <c r="G16" s="27"/>
      <c r="H16" s="27"/>
      <c r="I16" s="52"/>
      <c r="J16" s="26"/>
      <c r="K16" s="27"/>
      <c r="L16" s="26"/>
      <c r="N16" s="10"/>
      <c r="T16" s="13"/>
    </row>
    <row r="17" spans="1:221" ht="16.5">
      <c r="A17" s="9">
        <v>1</v>
      </c>
      <c r="B17" s="24" t="s">
        <v>322</v>
      </c>
      <c r="C17" s="34">
        <f ca="1">INDIRECT(ADDRESS(S17,Q17,1,,$C$8))</f>
        <v>603364.26</v>
      </c>
      <c r="D17" s="34">
        <f ca="1">INDIRECT(ADDRESS(S17,Q17,1,,$D$8))</f>
        <v>603566.3000000002</v>
      </c>
      <c r="E17" s="34">
        <f ca="1">INDIRECT(ADDRESS(S17,Q17,1,,$E$8))</f>
        <v>604167.3299999998</v>
      </c>
      <c r="F17" s="34">
        <f ca="1">INDIRECT(ADDRESS(S17,Q17,1,,$F$8))</f>
        <v>590090.82</v>
      </c>
      <c r="G17" s="60">
        <f aca="true" t="shared" si="0" ref="G17:H19">$F17-D17</f>
        <v>-13475.480000000214</v>
      </c>
      <c r="H17" s="60">
        <f t="shared" si="0"/>
        <v>-14076.509999999893</v>
      </c>
      <c r="I17" s="57">
        <f ca="1">INDIRECT(ADDRESS(S17,Q17,1,,$I$8))</f>
        <v>584034.53</v>
      </c>
      <c r="J17" s="57">
        <f ca="1">INDIRECT(ADDRESS(S17,Q17,1,,$J$8))</f>
        <v>584975.75</v>
      </c>
      <c r="K17" s="34">
        <f>J17-F17</f>
        <v>-5115.069999999949</v>
      </c>
      <c r="L17" s="34">
        <f>J17-I17</f>
        <v>941.2199999999721</v>
      </c>
      <c r="M17" s="14"/>
      <c r="N17" s="10"/>
      <c r="O17" s="13"/>
      <c r="P17" s="15"/>
      <c r="Q17" s="111">
        <v>3</v>
      </c>
      <c r="R17" s="112"/>
      <c r="S17" s="113">
        <v>77</v>
      </c>
      <c r="T17" s="16"/>
      <c r="U17" s="16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</row>
    <row r="18" spans="1:21" ht="16.5">
      <c r="A18" s="9">
        <v>2</v>
      </c>
      <c r="B18" s="24" t="s">
        <v>77</v>
      </c>
      <c r="C18" s="34">
        <f ca="1">INDIRECT(ADDRESS(S18,Q18,1,,$C$8))</f>
        <v>733827.5799999997</v>
      </c>
      <c r="D18" s="34">
        <f ca="1">INDIRECT(ADDRESS(S18,Q18,1,,$D$8))</f>
        <v>727253.1400000005</v>
      </c>
      <c r="E18" s="34">
        <f ca="1">INDIRECT(ADDRESS(S18,Q18,1,,$E$8))</f>
        <v>729294.1500000003</v>
      </c>
      <c r="F18" s="34">
        <f ca="1">INDIRECT(ADDRESS(S18,Q18,1,,$F$8))</f>
        <v>733129.98</v>
      </c>
      <c r="G18" s="60">
        <f t="shared" si="0"/>
        <v>5876.839999999502</v>
      </c>
      <c r="H18" s="60">
        <f t="shared" si="0"/>
        <v>3835.8299999997253</v>
      </c>
      <c r="I18" s="57">
        <f ca="1">INDIRECT(ADDRESS(S18,Q18,1,,$I$8))</f>
        <v>732916.9100000001</v>
      </c>
      <c r="J18" s="57">
        <f ca="1">INDIRECT(ADDRESS(S18,Q18,1,,$J$8))</f>
        <v>726026.7300000002</v>
      </c>
      <c r="K18" s="34">
        <f>J18-F18</f>
        <v>-7103.249999999767</v>
      </c>
      <c r="L18" s="34">
        <f>J18-I18</f>
        <v>-6890.179999999935</v>
      </c>
      <c r="M18" s="14"/>
      <c r="N18" s="10"/>
      <c r="P18" s="15"/>
      <c r="Q18" s="111">
        <v>4</v>
      </c>
      <c r="R18" s="112"/>
      <c r="S18" s="105">
        <v>77</v>
      </c>
      <c r="T18" s="15"/>
      <c r="U18" s="15"/>
    </row>
    <row r="19" spans="1:21" ht="16.5">
      <c r="A19" s="9">
        <v>3</v>
      </c>
      <c r="B19" s="24" t="s">
        <v>78</v>
      </c>
      <c r="C19" s="34">
        <f ca="1">INDIRECT(ADDRESS(S19,Q19,1,,$C$8))</f>
        <v>544225.7300000001</v>
      </c>
      <c r="D19" s="34">
        <f ca="1">INDIRECT(ADDRESS(S19,Q19,1,,$D$8))</f>
        <v>547304.9499999998</v>
      </c>
      <c r="E19" s="34">
        <f ca="1">INDIRECT(ADDRESS(S19,Q19,1,,$E$8))</f>
        <v>540531.5400000002</v>
      </c>
      <c r="F19" s="34">
        <f ca="1">INDIRECT(ADDRESS(S19,Q19,1,,$F$8))</f>
        <v>544444.0299999999</v>
      </c>
      <c r="G19" s="60">
        <f t="shared" si="0"/>
        <v>-2860.9199999999255</v>
      </c>
      <c r="H19" s="60">
        <f t="shared" si="0"/>
        <v>3912.489999999758</v>
      </c>
      <c r="I19" s="57">
        <f ca="1">INDIRECT(ADDRESS(S19,Q19,1,,$I$8))</f>
        <v>543124.97</v>
      </c>
      <c r="J19" s="57">
        <f ca="1">INDIRECT(ADDRESS(S19,Q19,1,,$J$8))</f>
        <v>545076.74</v>
      </c>
      <c r="K19" s="34">
        <f>J19-F19</f>
        <v>632.7100000000792</v>
      </c>
      <c r="L19" s="34">
        <f>J19-I19</f>
        <v>1951.7700000000186</v>
      </c>
      <c r="M19" s="14"/>
      <c r="N19" s="10"/>
      <c r="P19" s="15"/>
      <c r="Q19" s="111">
        <v>5</v>
      </c>
      <c r="R19" s="112"/>
      <c r="S19" s="105">
        <v>77</v>
      </c>
      <c r="T19" s="15"/>
      <c r="U19" s="15"/>
    </row>
    <row r="20" spans="2:21" ht="16.5">
      <c r="B20" s="40" t="s">
        <v>319</v>
      </c>
      <c r="C20" s="53">
        <f aca="true" t="shared" si="1" ref="C20:L20">SUM(C17:C19)</f>
        <v>1881417.5699999998</v>
      </c>
      <c r="D20" s="53">
        <f t="shared" si="1"/>
        <v>1878124.3900000006</v>
      </c>
      <c r="E20" s="53">
        <f t="shared" si="1"/>
        <v>1873993.02</v>
      </c>
      <c r="F20" s="53">
        <f t="shared" si="1"/>
        <v>1867664.8299999996</v>
      </c>
      <c r="G20" s="53">
        <f t="shared" si="1"/>
        <v>-10459.560000000638</v>
      </c>
      <c r="H20" s="53">
        <f t="shared" si="1"/>
        <v>-6328.19000000041</v>
      </c>
      <c r="I20" s="53">
        <f t="shared" si="1"/>
        <v>1860076.4100000001</v>
      </c>
      <c r="J20" s="53">
        <f t="shared" si="1"/>
        <v>1856079.2200000002</v>
      </c>
      <c r="K20" s="53">
        <f t="shared" si="1"/>
        <v>-11585.609999999637</v>
      </c>
      <c r="L20" s="53">
        <f t="shared" si="1"/>
        <v>-3997.189999999944</v>
      </c>
      <c r="M20" s="14"/>
      <c r="N20" s="10"/>
      <c r="Q20" s="111"/>
      <c r="R20" s="114"/>
      <c r="S20" s="105"/>
      <c r="T20" s="15"/>
      <c r="U20" s="15"/>
    </row>
    <row r="21" spans="2:21" ht="16.5">
      <c r="B21" s="40"/>
      <c r="C21" s="53"/>
      <c r="D21" s="53"/>
      <c r="E21" s="53"/>
      <c r="F21" s="53"/>
      <c r="G21" s="60"/>
      <c r="H21" s="60"/>
      <c r="I21" s="53"/>
      <c r="J21" s="53"/>
      <c r="K21" s="41"/>
      <c r="L21" s="41"/>
      <c r="M21" s="14"/>
      <c r="N21" s="10"/>
      <c r="Q21" s="111"/>
      <c r="R21" s="114"/>
      <c r="S21" s="105"/>
      <c r="T21" s="15"/>
      <c r="U21" s="15"/>
    </row>
    <row r="22" spans="1:21" ht="16.5">
      <c r="A22" s="9">
        <v>4</v>
      </c>
      <c r="B22" s="24" t="s">
        <v>323</v>
      </c>
      <c r="C22" s="34">
        <f ca="1">INDIRECT(ADDRESS(S22,Q22,1,,$C$8))</f>
        <v>140968.32999999993</v>
      </c>
      <c r="D22" s="34">
        <f ca="1">INDIRECT(ADDRESS(S22,Q22,1,,$D$8))</f>
        <v>138818.50000000003</v>
      </c>
      <c r="E22" s="57">
        <f ca="1">INDIRECT(ADDRESS(S22,Q22,1,,$E$8))</f>
        <v>138703.27000000005</v>
      </c>
      <c r="F22" s="34">
        <f ca="1">INDIRECT(ADDRESS(S22,Q22,1,,$F$8))</f>
        <v>138149.62999999992</v>
      </c>
      <c r="G22" s="60">
        <f aca="true" t="shared" si="2" ref="G22:H24">$F22-D22</f>
        <v>-668.8700000001118</v>
      </c>
      <c r="H22" s="60">
        <f t="shared" si="2"/>
        <v>-553.6400000001304</v>
      </c>
      <c r="I22" s="57">
        <f ca="1">INDIRECT(ADDRESS(S22,Q22,1,,$I$8))</f>
        <v>137753.94999999987</v>
      </c>
      <c r="J22" s="34">
        <f ca="1">INDIRECT(ADDRESS(S22,Q22,1,,$J$8))</f>
        <v>138734.67</v>
      </c>
      <c r="K22" s="34">
        <f>J22-F22</f>
        <v>585.0400000000955</v>
      </c>
      <c r="L22" s="34">
        <f>J22-I22</f>
        <v>980.7200000001467</v>
      </c>
      <c r="M22" s="14"/>
      <c r="N22" s="10"/>
      <c r="P22" s="15"/>
      <c r="Q22" s="111">
        <v>6</v>
      </c>
      <c r="R22" s="112"/>
      <c r="S22" s="105">
        <v>77</v>
      </c>
      <c r="T22" s="15"/>
      <c r="U22" s="15"/>
    </row>
    <row r="23" spans="1:21" ht="16.5">
      <c r="A23" s="9">
        <v>5</v>
      </c>
      <c r="B23" s="24" t="s">
        <v>79</v>
      </c>
      <c r="C23" s="34">
        <f ca="1">INDIRECT(ADDRESS(S23,Q23,1,,$C$8))</f>
        <v>220461.3</v>
      </c>
      <c r="D23" s="34">
        <f ca="1">INDIRECT(ADDRESS(S23,Q23,1,,$D$8))</f>
        <v>217567.98999999996</v>
      </c>
      <c r="E23" s="57">
        <f ca="1">INDIRECT(ADDRESS(S23,Q23,1,,$E$8))</f>
        <v>218403.91999999998</v>
      </c>
      <c r="F23" s="34">
        <f ca="1">INDIRECT(ADDRESS(S23,Q23,1,,$F$8))</f>
        <v>218336.25999999998</v>
      </c>
      <c r="G23" s="60">
        <f t="shared" si="2"/>
        <v>768.2700000000186</v>
      </c>
      <c r="H23" s="60">
        <f t="shared" si="2"/>
        <v>-67.66000000000349</v>
      </c>
      <c r="I23" s="57">
        <f ca="1">INDIRECT(ADDRESS(S23,Q23,1,,$I$8))</f>
        <v>217967.48000000004</v>
      </c>
      <c r="J23" s="34">
        <f ca="1">INDIRECT(ADDRESS(S23,Q23,1,,$J$8))</f>
        <v>218879.91000000003</v>
      </c>
      <c r="K23" s="34">
        <f>J23-F23</f>
        <v>543.6500000000524</v>
      </c>
      <c r="L23" s="34">
        <f>J23-I23</f>
        <v>912.429999999993</v>
      </c>
      <c r="M23" s="14"/>
      <c r="N23" s="10"/>
      <c r="P23" s="15"/>
      <c r="Q23" s="111">
        <v>7</v>
      </c>
      <c r="R23" s="112"/>
      <c r="S23" s="105">
        <v>77</v>
      </c>
      <c r="T23" s="15"/>
      <c r="U23" s="15"/>
    </row>
    <row r="24" spans="1:21" ht="16.5">
      <c r="A24" s="9">
        <v>6</v>
      </c>
      <c r="B24" s="24" t="s">
        <v>80</v>
      </c>
      <c r="C24" s="34">
        <f ca="1">INDIRECT(ADDRESS(S24,Q24,1,,$C$8))</f>
        <v>135758.01000000007</v>
      </c>
      <c r="D24" s="34">
        <f ca="1">INDIRECT(ADDRESS(S24,Q24,1,,$D$8))</f>
        <v>137302.00999999998</v>
      </c>
      <c r="E24" s="57">
        <f ca="1">INDIRECT(ADDRESS(S24,Q24,1,,$E$8))</f>
        <v>137820.72999999995</v>
      </c>
      <c r="F24" s="34">
        <f ca="1">INDIRECT(ADDRESS(S24,Q24,1,,$F$8))</f>
        <v>132299.99</v>
      </c>
      <c r="G24" s="60">
        <f t="shared" si="2"/>
        <v>-5002.0199999999895</v>
      </c>
      <c r="H24" s="60">
        <f t="shared" si="2"/>
        <v>-5520.739999999962</v>
      </c>
      <c r="I24" s="57">
        <f ca="1">INDIRECT(ADDRESS(S24,Q24,1,,$I$8))</f>
        <v>130624.62</v>
      </c>
      <c r="J24" s="34">
        <f ca="1">INDIRECT(ADDRESS(S24,Q24,1,,$J$8))</f>
        <v>132005.30999999997</v>
      </c>
      <c r="K24" s="34">
        <f>J24-F24</f>
        <v>-294.6800000000221</v>
      </c>
      <c r="L24" s="34">
        <f>J24-I24</f>
        <v>1380.6899999999732</v>
      </c>
      <c r="M24" s="14"/>
      <c r="N24" s="10"/>
      <c r="P24" s="15"/>
      <c r="Q24" s="111">
        <v>8</v>
      </c>
      <c r="R24" s="112"/>
      <c r="S24" s="105">
        <v>77</v>
      </c>
      <c r="T24" s="15"/>
      <c r="U24" s="15"/>
    </row>
    <row r="25" spans="2:21" ht="16.5">
      <c r="B25" s="40" t="s">
        <v>81</v>
      </c>
      <c r="C25" s="53">
        <f>SUM(C22:C24)</f>
        <v>497187.63999999996</v>
      </c>
      <c r="D25" s="53">
        <f aca="true" t="shared" si="3" ref="D25:L25">SUM(D22:D24)</f>
        <v>493688.5</v>
      </c>
      <c r="E25" s="53">
        <f t="shared" si="3"/>
        <v>494927.92000000004</v>
      </c>
      <c r="F25" s="53">
        <f t="shared" si="3"/>
        <v>488785.8799999999</v>
      </c>
      <c r="G25" s="53">
        <f t="shared" si="3"/>
        <v>-4902.620000000083</v>
      </c>
      <c r="H25" s="53">
        <f t="shared" si="3"/>
        <v>-6142.0400000000955</v>
      </c>
      <c r="I25" s="53">
        <f t="shared" si="3"/>
        <v>486346.04999999993</v>
      </c>
      <c r="J25" s="53">
        <f t="shared" si="3"/>
        <v>489619.89</v>
      </c>
      <c r="K25" s="53">
        <f t="shared" si="3"/>
        <v>834.0100000001257</v>
      </c>
      <c r="L25" s="53">
        <f t="shared" si="3"/>
        <v>3273.840000000113</v>
      </c>
      <c r="M25" s="14"/>
      <c r="N25" s="10"/>
      <c r="Q25" s="111"/>
      <c r="R25" s="114"/>
      <c r="S25" s="105"/>
      <c r="T25" s="15"/>
      <c r="U25" s="15"/>
    </row>
    <row r="26" spans="2:21" ht="16.5">
      <c r="B26" s="40"/>
      <c r="C26" s="53"/>
      <c r="D26" s="53"/>
      <c r="E26" s="53"/>
      <c r="F26" s="53"/>
      <c r="G26" s="60"/>
      <c r="H26" s="60"/>
      <c r="I26" s="53"/>
      <c r="J26" s="53"/>
      <c r="K26" s="41"/>
      <c r="L26" s="41"/>
      <c r="M26" s="14"/>
      <c r="N26" s="10"/>
      <c r="Q26" s="111"/>
      <c r="R26" s="114"/>
      <c r="S26" s="105"/>
      <c r="T26" s="15"/>
      <c r="U26" s="15"/>
    </row>
    <row r="27" spans="2:21" ht="16.5">
      <c r="B27" s="40" t="s">
        <v>320</v>
      </c>
      <c r="C27" s="53">
        <f>C20+C25</f>
        <v>2378605.21</v>
      </c>
      <c r="D27" s="53">
        <f aca="true" t="shared" si="4" ref="D27:L27">D20+D25</f>
        <v>2371812.8900000006</v>
      </c>
      <c r="E27" s="53">
        <f t="shared" si="4"/>
        <v>2368920.94</v>
      </c>
      <c r="F27" s="53">
        <f t="shared" si="4"/>
        <v>2356450.7099999995</v>
      </c>
      <c r="G27" s="53">
        <f t="shared" si="4"/>
        <v>-15362.18000000072</v>
      </c>
      <c r="H27" s="53">
        <f t="shared" si="4"/>
        <v>-12470.230000000505</v>
      </c>
      <c r="I27" s="53">
        <f t="shared" si="4"/>
        <v>2346422.46</v>
      </c>
      <c r="J27" s="53">
        <f t="shared" si="4"/>
        <v>2345699.1100000003</v>
      </c>
      <c r="K27" s="53">
        <f t="shared" si="4"/>
        <v>-10751.599999999511</v>
      </c>
      <c r="L27" s="53">
        <f t="shared" si="4"/>
        <v>-723.3499999998312</v>
      </c>
      <c r="M27" s="14"/>
      <c r="N27" s="10"/>
      <c r="Q27" s="111"/>
      <c r="R27" s="114"/>
      <c r="S27" s="105"/>
      <c r="T27" s="15"/>
      <c r="U27" s="15"/>
    </row>
    <row r="28" spans="2:20" ht="16.5">
      <c r="B28" s="26"/>
      <c r="C28" s="34"/>
      <c r="D28" s="34"/>
      <c r="E28" s="34"/>
      <c r="F28" s="34"/>
      <c r="G28" s="60"/>
      <c r="H28" s="60"/>
      <c r="I28" s="34"/>
      <c r="J28" s="34"/>
      <c r="K28" s="34"/>
      <c r="L28" s="34"/>
      <c r="M28" s="14"/>
      <c r="Q28" s="115"/>
      <c r="R28" s="105"/>
      <c r="S28" s="105"/>
      <c r="T28" s="15"/>
    </row>
    <row r="29" spans="1:21" ht="16.5">
      <c r="A29" s="9">
        <v>7</v>
      </c>
      <c r="B29" s="24" t="s">
        <v>82</v>
      </c>
      <c r="C29" s="34">
        <f ca="1">INDIRECT(ADDRESS(S29,Q29,1,,$C$8))</f>
        <v>159019.16999999998</v>
      </c>
      <c r="D29" s="34">
        <f ca="1">INDIRECT(ADDRESS(S29,Q29,1,,$D$8))</f>
        <v>158749.7500000001</v>
      </c>
      <c r="E29" s="57">
        <f ca="1">INDIRECT(ADDRESS(S29,Q29,1,,$E$8))</f>
        <v>161863.72999999995</v>
      </c>
      <c r="F29" s="34">
        <f ca="1">INDIRECT(ADDRESS(S29,Q29,1,,$F$8))</f>
        <v>158442.27</v>
      </c>
      <c r="G29" s="60">
        <f>$F29-D29</f>
        <v>-307.4800000000978</v>
      </c>
      <c r="H29" s="60">
        <f>$F29-E29</f>
        <v>-3421.4599999999627</v>
      </c>
      <c r="I29" s="35">
        <f ca="1">INDIRECT(ADDRESS(S29,Q29,1,,$I$8))</f>
        <v>157259.02000000005</v>
      </c>
      <c r="J29" s="34">
        <f ca="1">INDIRECT(ADDRESS(S29,Q29,1,,$J$8))</f>
        <v>163110.12999999995</v>
      </c>
      <c r="K29" s="34">
        <f>J29-F29</f>
        <v>4667.859999999957</v>
      </c>
      <c r="L29" s="34">
        <f>J29-I29</f>
        <v>5851.109999999899</v>
      </c>
      <c r="M29" s="14"/>
      <c r="N29" s="10"/>
      <c r="P29" s="15"/>
      <c r="Q29" s="111">
        <v>9</v>
      </c>
      <c r="R29" s="112"/>
      <c r="S29" s="105">
        <v>77</v>
      </c>
      <c r="T29" s="15"/>
      <c r="U29" s="15"/>
    </row>
    <row r="30" spans="2:20" ht="16.5">
      <c r="B30" s="26"/>
      <c r="C30" s="34"/>
      <c r="D30" s="34"/>
      <c r="E30" s="34"/>
      <c r="F30" s="34"/>
      <c r="G30" s="60"/>
      <c r="H30" s="60"/>
      <c r="I30" s="34"/>
      <c r="J30" s="34"/>
      <c r="K30" s="34"/>
      <c r="L30" s="34"/>
      <c r="M30" s="14"/>
      <c r="Q30" s="115"/>
      <c r="R30" s="112"/>
      <c r="S30" s="105"/>
      <c r="T30" s="15"/>
    </row>
    <row r="31" spans="2:20" ht="16.5">
      <c r="B31" s="24" t="s">
        <v>105</v>
      </c>
      <c r="C31" s="34"/>
      <c r="D31" s="34"/>
      <c r="E31" s="34"/>
      <c r="F31" s="34"/>
      <c r="G31" s="60"/>
      <c r="H31" s="60"/>
      <c r="I31" s="34"/>
      <c r="J31" s="34"/>
      <c r="K31" s="34"/>
      <c r="L31" s="34"/>
      <c r="M31" s="14"/>
      <c r="N31" s="10"/>
      <c r="Q31" s="111"/>
      <c r="R31" s="112"/>
      <c r="S31" s="105"/>
      <c r="T31" s="15"/>
    </row>
    <row r="32" spans="1:20" ht="16.5">
      <c r="A32" s="9">
        <v>8</v>
      </c>
      <c r="B32" s="44" t="s">
        <v>84</v>
      </c>
      <c r="C32" s="34">
        <f ca="1">INDIRECT(ADDRESS(S32,Q32,1,,$C$8))</f>
        <v>19147.370000000006</v>
      </c>
      <c r="D32" s="34">
        <f ca="1">INDIRECT(ADDRESS(S32,Q32,1,,$D$8))</f>
        <v>19397.659999999996</v>
      </c>
      <c r="E32" s="62">
        <f ca="1">INDIRECT(ADDRESS(S32,Q32,1,,$E$8))</f>
        <v>19557.989999999994</v>
      </c>
      <c r="F32" s="34">
        <f ca="1">INDIRECT(ADDRESS(S32,Q32,1,,$F$8))</f>
        <v>20086.449999999997</v>
      </c>
      <c r="G32" s="60">
        <f>$F32-D32</f>
        <v>688.7900000000009</v>
      </c>
      <c r="H32" s="60">
        <f>$F32-E32</f>
        <v>528.4600000000028</v>
      </c>
      <c r="I32" s="60">
        <f ca="1">INDIRECT(ADDRESS(S32,Q32,1,,$I$8))</f>
        <v>20257.700000000008</v>
      </c>
      <c r="J32" s="60">
        <f ca="1">INDIRECT(ADDRESS(S32,Q32,1,,$J$8))</f>
        <v>20481.900000000005</v>
      </c>
      <c r="K32" s="34">
        <f>J32-F32</f>
        <v>395.450000000008</v>
      </c>
      <c r="L32" s="34">
        <f>J32-I32</f>
        <v>224.1999999999971</v>
      </c>
      <c r="M32" s="14"/>
      <c r="N32" s="17"/>
      <c r="P32" s="15"/>
      <c r="Q32" s="111">
        <v>10</v>
      </c>
      <c r="R32" s="112"/>
      <c r="S32" s="105">
        <v>77</v>
      </c>
      <c r="T32" s="15"/>
    </row>
    <row r="33" spans="1:20" ht="16.5">
      <c r="A33" s="9">
        <v>9</v>
      </c>
      <c r="B33" s="44" t="s">
        <v>85</v>
      </c>
      <c r="C33" s="34">
        <f ca="1">INDIRECT(ADDRESS(S33,Q33,1,,$C$8))</f>
        <v>6065.409999999998</v>
      </c>
      <c r="D33" s="34">
        <f ca="1">INDIRECT(ADDRESS(S33,Q33,1,,$D$8))</f>
        <v>6034.58</v>
      </c>
      <c r="E33" s="62">
        <f ca="1">INDIRECT(ADDRESS(S33,Q33,1,,$E$8))</f>
        <v>6111.440000000001</v>
      </c>
      <c r="F33" s="34">
        <f ca="1">INDIRECT(ADDRESS(S33,Q33,1,,$F$8))</f>
        <v>5995.909999999999</v>
      </c>
      <c r="G33" s="60">
        <f>$F33-D33</f>
        <v>-38.67000000000098</v>
      </c>
      <c r="H33" s="60">
        <f>$F33-E33</f>
        <v>-115.53000000000247</v>
      </c>
      <c r="I33" s="60">
        <f ca="1">INDIRECT(ADDRESS(S33,Q33,1,,$I$8))</f>
        <v>6016.310000000001</v>
      </c>
      <c r="J33" s="34">
        <f ca="1">INDIRECT(ADDRESS(S33,Q33,1,,$J$8))</f>
        <v>6118.409999999998</v>
      </c>
      <c r="K33" s="34">
        <f>J33-F33</f>
        <v>122.49999999999909</v>
      </c>
      <c r="L33" s="34">
        <f>J33-I33</f>
        <v>102.09999999999673</v>
      </c>
      <c r="M33" s="14"/>
      <c r="N33" s="17"/>
      <c r="P33" s="15"/>
      <c r="Q33" s="111">
        <v>11</v>
      </c>
      <c r="R33" s="112"/>
      <c r="S33" s="105">
        <v>77</v>
      </c>
      <c r="T33" s="15"/>
    </row>
    <row r="34" spans="2:19" ht="16.5">
      <c r="B34" s="45" t="s">
        <v>86</v>
      </c>
      <c r="C34" s="53">
        <f>SUM(C32:C33)</f>
        <v>25212.780000000006</v>
      </c>
      <c r="D34" s="53">
        <f aca="true" t="shared" si="5" ref="D34:L34">SUM(D32:D33)</f>
        <v>25432.239999999998</v>
      </c>
      <c r="E34" s="53">
        <f t="shared" si="5"/>
        <v>25669.429999999997</v>
      </c>
      <c r="F34" s="53">
        <f t="shared" si="5"/>
        <v>26082.359999999997</v>
      </c>
      <c r="G34" s="53">
        <f t="shared" si="5"/>
        <v>650.1199999999999</v>
      </c>
      <c r="H34" s="53">
        <f t="shared" si="5"/>
        <v>412.9300000000003</v>
      </c>
      <c r="I34" s="53">
        <f t="shared" si="5"/>
        <v>26274.01000000001</v>
      </c>
      <c r="J34" s="53">
        <f t="shared" si="5"/>
        <v>26600.310000000005</v>
      </c>
      <c r="K34" s="53">
        <f t="shared" si="5"/>
        <v>517.9500000000071</v>
      </c>
      <c r="L34" s="53">
        <f t="shared" si="5"/>
        <v>326.2999999999938</v>
      </c>
      <c r="M34" s="14"/>
      <c r="N34" s="17"/>
      <c r="Q34" s="115"/>
      <c r="R34" s="112"/>
      <c r="S34" s="105"/>
    </row>
    <row r="35" spans="2:21" ht="16.5">
      <c r="B35" s="26"/>
      <c r="C35" s="34"/>
      <c r="D35" s="34"/>
      <c r="E35" s="34"/>
      <c r="F35" s="34"/>
      <c r="G35" s="60"/>
      <c r="H35" s="60"/>
      <c r="I35" s="34"/>
      <c r="J35" s="34"/>
      <c r="K35" s="34"/>
      <c r="L35" s="34"/>
      <c r="M35" s="14"/>
      <c r="N35" s="17"/>
      <c r="Q35" s="115"/>
      <c r="R35" s="114"/>
      <c r="S35" s="105"/>
      <c r="U35" s="15"/>
    </row>
    <row r="36" spans="2:21" ht="16.5">
      <c r="B36" s="45" t="s">
        <v>96</v>
      </c>
      <c r="C36" s="53">
        <f>C34+C25</f>
        <v>522400.42</v>
      </c>
      <c r="D36" s="53">
        <f>D34+D25</f>
        <v>519120.74</v>
      </c>
      <c r="E36" s="53">
        <f aca="true" t="shared" si="6" ref="E36:L36">E34+E25</f>
        <v>520597.35000000003</v>
      </c>
      <c r="F36" s="53">
        <f t="shared" si="6"/>
        <v>514868.2399999999</v>
      </c>
      <c r="G36" s="53">
        <f t="shared" si="6"/>
        <v>-4252.500000000083</v>
      </c>
      <c r="H36" s="53">
        <f t="shared" si="6"/>
        <v>-5729.110000000095</v>
      </c>
      <c r="I36" s="53">
        <f t="shared" si="6"/>
        <v>512620.05999999994</v>
      </c>
      <c r="J36" s="53">
        <f t="shared" si="6"/>
        <v>516220.2</v>
      </c>
      <c r="K36" s="53">
        <f t="shared" si="6"/>
        <v>1351.9600000001328</v>
      </c>
      <c r="L36" s="53">
        <f t="shared" si="6"/>
        <v>3600.1400000001067</v>
      </c>
      <c r="M36" s="14"/>
      <c r="N36" s="17"/>
      <c r="Q36" s="115"/>
      <c r="R36" s="114"/>
      <c r="S36" s="105"/>
      <c r="U36" s="15"/>
    </row>
    <row r="37" spans="2:21" ht="16.5">
      <c r="B37" s="26"/>
      <c r="C37" s="34"/>
      <c r="D37" s="34"/>
      <c r="E37" s="34"/>
      <c r="F37" s="34"/>
      <c r="G37" s="60"/>
      <c r="H37" s="60"/>
      <c r="I37" s="34"/>
      <c r="J37" s="34"/>
      <c r="K37" s="34"/>
      <c r="L37" s="34"/>
      <c r="M37" s="14"/>
      <c r="P37" s="15"/>
      <c r="Q37" s="115"/>
      <c r="R37" s="114"/>
      <c r="S37" s="105"/>
      <c r="U37" s="15"/>
    </row>
    <row r="38" spans="1:19" ht="16.5">
      <c r="A38" s="9">
        <v>10</v>
      </c>
      <c r="B38" s="24" t="s">
        <v>87</v>
      </c>
      <c r="C38" s="34">
        <f ca="1">INDIRECT(ADDRESS(S38,Q38,1,,$C$8))</f>
        <v>75493.94</v>
      </c>
      <c r="D38" s="34">
        <f ca="1">INDIRECT(ADDRESS(S38,Q38,1,,$D$8))</f>
        <v>75282.22</v>
      </c>
      <c r="E38" s="34">
        <f ca="1">INDIRECT(ADDRESS(S38,Q38,1,,$E$8))</f>
        <v>74931.92000000001</v>
      </c>
      <c r="F38" s="34">
        <f ca="1">INDIRECT(ADDRESS(S38,Q38,1,,$F$8))</f>
        <v>72759.31</v>
      </c>
      <c r="G38" s="60">
        <f>$F38-D38</f>
        <v>-2522.9100000000035</v>
      </c>
      <c r="H38" s="60">
        <f>$F38-E38</f>
        <v>-2172.610000000015</v>
      </c>
      <c r="I38" s="34">
        <f ca="1">INDIRECT(ADDRESS(S38,Q38,1,,$I$8))</f>
        <v>72153.02000000002</v>
      </c>
      <c r="J38" s="34">
        <f ca="1">INDIRECT(ADDRESS(S38,Q38,1,,$J$8))</f>
        <v>72525.61999999997</v>
      </c>
      <c r="K38" s="34">
        <f>J38-F38</f>
        <v>-233.69000000003143</v>
      </c>
      <c r="L38" s="34">
        <f>J38-I38</f>
        <v>372.5999999999476</v>
      </c>
      <c r="M38" s="14"/>
      <c r="P38" s="15"/>
      <c r="Q38" s="111">
        <v>12</v>
      </c>
      <c r="R38" s="112"/>
      <c r="S38" s="105">
        <v>77</v>
      </c>
    </row>
    <row r="39" spans="2:21" ht="16.5">
      <c r="B39" s="26"/>
      <c r="C39" s="34"/>
      <c r="D39" s="34"/>
      <c r="E39" s="34"/>
      <c r="F39" s="34"/>
      <c r="G39" s="60"/>
      <c r="H39" s="60"/>
      <c r="I39" s="34"/>
      <c r="J39" s="34"/>
      <c r="K39" s="34"/>
      <c r="L39" s="34"/>
      <c r="P39" s="15"/>
      <c r="R39" s="16"/>
      <c r="U39" s="15"/>
    </row>
    <row r="40" spans="2:18" ht="16.5">
      <c r="B40" s="45" t="s">
        <v>88</v>
      </c>
      <c r="C40" s="53">
        <f>C29+C34+C38</f>
        <v>259725.88999999998</v>
      </c>
      <c r="D40" s="53">
        <f>D29+D34+D38</f>
        <v>259464.21000000008</v>
      </c>
      <c r="E40" s="53">
        <f aca="true" t="shared" si="7" ref="E40:L40">E29+E34+E38</f>
        <v>262465.07999999996</v>
      </c>
      <c r="F40" s="53">
        <f t="shared" si="7"/>
        <v>257283.93999999997</v>
      </c>
      <c r="G40" s="53">
        <f t="shared" si="7"/>
        <v>-2180.2700000001014</v>
      </c>
      <c r="H40" s="53">
        <f t="shared" si="7"/>
        <v>-5181.139999999978</v>
      </c>
      <c r="I40" s="53">
        <f t="shared" si="7"/>
        <v>255686.05000000008</v>
      </c>
      <c r="J40" s="53">
        <f t="shared" si="7"/>
        <v>262236.05999999994</v>
      </c>
      <c r="K40" s="53">
        <f t="shared" si="7"/>
        <v>4952.119999999933</v>
      </c>
      <c r="L40" s="53">
        <f t="shared" si="7"/>
        <v>6550.00999999984</v>
      </c>
      <c r="P40" s="15"/>
      <c r="R40" s="16"/>
    </row>
    <row r="41" spans="2:21" ht="16.5">
      <c r="B41" s="26"/>
      <c r="C41" s="46"/>
      <c r="D41" s="46"/>
      <c r="E41" s="46"/>
      <c r="F41" s="46"/>
      <c r="G41" s="61"/>
      <c r="H41" s="61"/>
      <c r="I41" s="46"/>
      <c r="J41" s="46"/>
      <c r="K41" s="34"/>
      <c r="L41" s="34"/>
      <c r="N41" s="10"/>
      <c r="P41" s="15"/>
      <c r="R41" s="15"/>
      <c r="U41" s="15"/>
    </row>
    <row r="42" spans="2:16" ht="16.5">
      <c r="B42" s="40" t="s">
        <v>0</v>
      </c>
      <c r="C42" s="53">
        <f>C40+C27</f>
        <v>2638331.1</v>
      </c>
      <c r="D42" s="53">
        <f>D40+D27</f>
        <v>2631277.1000000006</v>
      </c>
      <c r="E42" s="53">
        <f aca="true" t="shared" si="8" ref="E42:L42">E40+E27</f>
        <v>2631386.02</v>
      </c>
      <c r="F42" s="53">
        <f t="shared" si="8"/>
        <v>2613734.6499999994</v>
      </c>
      <c r="G42" s="53">
        <f t="shared" si="8"/>
        <v>-17542.450000000823</v>
      </c>
      <c r="H42" s="53">
        <f t="shared" si="8"/>
        <v>-17651.370000000483</v>
      </c>
      <c r="I42" s="53">
        <f t="shared" si="8"/>
        <v>2602108.5100000002</v>
      </c>
      <c r="J42" s="53">
        <f t="shared" si="8"/>
        <v>2607935.1700000004</v>
      </c>
      <c r="K42" s="53">
        <f t="shared" si="8"/>
        <v>-5799.4799999995785</v>
      </c>
      <c r="L42" s="53">
        <f t="shared" si="8"/>
        <v>5826.660000000009</v>
      </c>
      <c r="P42" s="15"/>
    </row>
    <row r="43" spans="2:12" ht="16.5">
      <c r="B43" s="24"/>
      <c r="C43" s="36"/>
      <c r="D43" s="47"/>
      <c r="E43" s="37"/>
      <c r="F43" s="47"/>
      <c r="G43" s="37"/>
      <c r="H43" s="37"/>
      <c r="I43" s="54"/>
      <c r="J43" s="47"/>
      <c r="K43" s="37"/>
      <c r="L43" s="37"/>
    </row>
    <row r="44" spans="2:12" ht="16.5">
      <c r="B44" s="26" t="s">
        <v>89</v>
      </c>
      <c r="C44" s="48"/>
      <c r="D44" s="36"/>
      <c r="E44" s="36"/>
      <c r="F44" s="36"/>
      <c r="G44" s="36"/>
      <c r="H44" s="36"/>
      <c r="I44" s="36"/>
      <c r="J44" s="26"/>
      <c r="K44" s="26"/>
      <c r="L44" s="26"/>
    </row>
    <row r="45" spans="2:12" ht="16.5">
      <c r="B45" s="26"/>
      <c r="C45" s="26"/>
      <c r="D45" s="26"/>
      <c r="E45" s="36"/>
      <c r="F45" s="57"/>
      <c r="G45" s="57"/>
      <c r="H45" s="57"/>
      <c r="I45" s="57"/>
      <c r="J45" s="63"/>
      <c r="L45" s="110" t="s">
        <v>327</v>
      </c>
    </row>
    <row r="46" spans="2:12" ht="16.5">
      <c r="B46" s="26"/>
      <c r="C46" s="35"/>
      <c r="D46" s="35"/>
      <c r="E46" s="35"/>
      <c r="F46" s="35"/>
      <c r="G46" s="35"/>
      <c r="H46" s="104"/>
      <c r="I46" s="11"/>
      <c r="J46" s="11"/>
      <c r="K46" s="35"/>
      <c r="L46" s="35"/>
    </row>
    <row r="47" spans="2:12" ht="16.5">
      <c r="B47" s="24"/>
      <c r="C47" s="49"/>
      <c r="D47" s="49"/>
      <c r="E47" s="49"/>
      <c r="F47" s="49"/>
      <c r="G47" s="26"/>
      <c r="H47" s="26"/>
      <c r="I47" s="26"/>
      <c r="J47" s="26"/>
      <c r="K47" s="26"/>
      <c r="L47" s="26"/>
    </row>
    <row r="48" spans="2:7" ht="16.5">
      <c r="B48" s="24"/>
      <c r="C48" s="49"/>
      <c r="D48" s="49"/>
      <c r="E48" s="49"/>
      <c r="F48" s="49"/>
      <c r="G48" s="26"/>
    </row>
    <row r="49" spans="2:12" ht="16.5">
      <c r="B49" s="24"/>
      <c r="C49" s="49"/>
      <c r="D49" s="49"/>
      <c r="E49" s="49"/>
      <c r="F49" s="49"/>
      <c r="G49" s="26"/>
      <c r="H49" s="26"/>
      <c r="I49" s="26"/>
      <c r="J49" s="26"/>
      <c r="K49" s="26"/>
      <c r="L49" s="26"/>
    </row>
    <row r="50" spans="2:12" ht="16.5">
      <c r="B50" s="24"/>
      <c r="C50" s="49"/>
      <c r="D50" s="49"/>
      <c r="E50" s="49"/>
      <c r="F50" s="49"/>
      <c r="G50" s="26"/>
      <c r="H50" s="26"/>
      <c r="I50" s="26"/>
      <c r="J50" s="26"/>
      <c r="K50" s="26"/>
      <c r="L50" s="26"/>
    </row>
    <row r="51" spans="2:12" ht="16.5">
      <c r="B51" s="24"/>
      <c r="C51" s="49"/>
      <c r="D51" s="49"/>
      <c r="E51" s="49"/>
      <c r="F51" s="49"/>
      <c r="G51" s="26"/>
      <c r="H51" s="26"/>
      <c r="I51" s="26"/>
      <c r="J51" s="26"/>
      <c r="K51" s="26"/>
      <c r="L51" s="26"/>
    </row>
    <row r="52" spans="2:12" ht="16.5">
      <c r="B52" s="24"/>
      <c r="C52" s="49"/>
      <c r="D52" s="49"/>
      <c r="E52" s="49"/>
      <c r="F52" s="49"/>
      <c r="G52" s="26"/>
      <c r="H52" s="26"/>
      <c r="I52" s="26"/>
      <c r="J52" s="26"/>
      <c r="K52" s="26"/>
      <c r="L52" s="26"/>
    </row>
    <row r="53" spans="2:12" ht="16.5">
      <c r="B53" s="24"/>
      <c r="C53" s="49"/>
      <c r="D53" s="49"/>
      <c r="E53" s="49"/>
      <c r="F53" s="49"/>
      <c r="G53" s="26"/>
      <c r="H53" s="26"/>
      <c r="I53" s="26"/>
      <c r="J53" s="26"/>
      <c r="K53" s="26"/>
      <c r="L53" s="26"/>
    </row>
    <row r="54" spans="2:12" ht="16.5">
      <c r="B54" s="24"/>
      <c r="C54" s="49"/>
      <c r="D54" s="49"/>
      <c r="E54" s="49"/>
      <c r="F54" s="49"/>
      <c r="G54" s="26"/>
      <c r="H54" s="26"/>
      <c r="I54" s="26"/>
      <c r="J54" s="26"/>
      <c r="K54" s="26"/>
      <c r="L54" s="26"/>
    </row>
    <row r="55" spans="2:12" ht="16.5">
      <c r="B55" s="24"/>
      <c r="C55" s="49"/>
      <c r="D55" s="49"/>
      <c r="E55" s="49"/>
      <c r="F55" s="49"/>
      <c r="G55" s="26"/>
      <c r="H55" s="26"/>
      <c r="I55" s="26"/>
      <c r="J55" s="26"/>
      <c r="K55" s="26"/>
      <c r="L55" s="26"/>
    </row>
    <row r="56" spans="2:12" ht="16.5">
      <c r="B56" s="24"/>
      <c r="C56" s="49"/>
      <c r="D56" s="49"/>
      <c r="E56" s="49"/>
      <c r="F56" s="49"/>
      <c r="G56" s="26"/>
      <c r="H56" s="26"/>
      <c r="I56" s="26"/>
      <c r="J56" s="26"/>
      <c r="K56" s="26"/>
      <c r="L56" s="26"/>
    </row>
    <row r="57" spans="2:12" ht="16.5">
      <c r="B57" s="24"/>
      <c r="C57" s="49"/>
      <c r="D57" s="49"/>
      <c r="E57" s="49"/>
      <c r="F57" s="49"/>
      <c r="G57" s="26"/>
      <c r="H57" s="26"/>
      <c r="I57" s="26"/>
      <c r="J57" s="26"/>
      <c r="K57" s="26"/>
      <c r="L57" s="26"/>
    </row>
    <row r="58" spans="2:12" ht="16.5">
      <c r="B58" s="24"/>
      <c r="C58" s="49"/>
      <c r="D58" s="49"/>
      <c r="E58" s="49"/>
      <c r="F58" s="49"/>
      <c r="G58" s="26"/>
      <c r="H58" s="26"/>
      <c r="I58" s="26"/>
      <c r="J58" s="26"/>
      <c r="K58" s="26"/>
      <c r="L58" s="26"/>
    </row>
    <row r="59" spans="2:12" ht="16.5">
      <c r="B59" s="24"/>
      <c r="C59" s="49"/>
      <c r="D59" s="49"/>
      <c r="E59" s="49"/>
      <c r="F59" s="49"/>
      <c r="G59" s="26"/>
      <c r="H59" s="26"/>
      <c r="I59" s="26"/>
      <c r="J59" s="26"/>
      <c r="K59" s="26"/>
      <c r="L59" s="26"/>
    </row>
    <row r="60" spans="2:12" ht="16.5">
      <c r="B60" s="26"/>
      <c r="C60" s="37"/>
      <c r="D60" s="26"/>
      <c r="E60" s="26"/>
      <c r="F60" s="26"/>
      <c r="G60" s="26"/>
      <c r="H60" s="26"/>
      <c r="I60" s="26"/>
      <c r="J60" s="26"/>
      <c r="K60" s="26"/>
      <c r="L60" s="26"/>
    </row>
    <row r="61" spans="2:12" ht="16.5">
      <c r="B61" s="44"/>
      <c r="C61" s="55"/>
      <c r="D61" s="36"/>
      <c r="E61" s="36"/>
      <c r="F61" s="36"/>
      <c r="G61" s="26"/>
      <c r="H61" s="26"/>
      <c r="I61" s="26"/>
      <c r="J61" s="26"/>
      <c r="K61" s="26"/>
      <c r="L61" s="26"/>
    </row>
    <row r="62" spans="2:12" ht="16.5">
      <c r="B62" s="44"/>
      <c r="C62" s="55"/>
      <c r="D62" s="36"/>
      <c r="E62" s="36"/>
      <c r="F62" s="36"/>
      <c r="G62" s="26"/>
      <c r="H62" s="26"/>
      <c r="I62" s="26"/>
      <c r="J62" s="26"/>
      <c r="K62" s="26"/>
      <c r="L62" s="26"/>
    </row>
    <row r="63" spans="2:12" ht="16.5">
      <c r="B63" s="44"/>
      <c r="C63" s="55"/>
      <c r="D63" s="36"/>
      <c r="E63" s="36"/>
      <c r="F63" s="36"/>
      <c r="G63" s="26"/>
      <c r="H63" s="26"/>
      <c r="I63" s="26"/>
      <c r="J63" s="26"/>
      <c r="K63" s="26"/>
      <c r="L63" s="26"/>
    </row>
    <row r="64" spans="2:12" ht="16.5">
      <c r="B64" s="44"/>
      <c r="C64" s="55"/>
      <c r="D64" s="36"/>
      <c r="E64" s="36"/>
      <c r="F64" s="36"/>
      <c r="G64" s="26"/>
      <c r="H64" s="26"/>
      <c r="I64" s="26"/>
      <c r="J64" s="26"/>
      <c r="K64" s="26"/>
      <c r="L64" s="26"/>
    </row>
    <row r="65" spans="2:12" ht="16.5">
      <c r="B65" s="44"/>
      <c r="C65" s="55"/>
      <c r="D65" s="36"/>
      <c r="E65" s="36"/>
      <c r="F65" s="36"/>
      <c r="G65" s="26"/>
      <c r="H65" s="26"/>
      <c r="I65" s="26"/>
      <c r="J65" s="26"/>
      <c r="K65" s="26"/>
      <c r="L65" s="26"/>
    </row>
    <row r="66" spans="2:12" ht="16.5">
      <c r="B66" s="24"/>
      <c r="C66" s="55"/>
      <c r="D66" s="36"/>
      <c r="E66" s="36"/>
      <c r="F66" s="36"/>
      <c r="G66" s="26"/>
      <c r="H66" s="26"/>
      <c r="I66" s="26"/>
      <c r="J66" s="26"/>
      <c r="K66" s="26"/>
      <c r="L66" s="26"/>
    </row>
    <row r="67" spans="2:12" ht="16.5">
      <c r="B67" s="24"/>
      <c r="C67" s="55"/>
      <c r="D67" s="26"/>
      <c r="E67" s="26"/>
      <c r="F67" s="26"/>
      <c r="G67" s="26"/>
      <c r="H67" s="26"/>
      <c r="I67" s="26"/>
      <c r="J67" s="26"/>
      <c r="K67" s="26"/>
      <c r="L67" s="26"/>
    </row>
    <row r="68" spans="2:12" ht="16.5">
      <c r="B68" s="26"/>
      <c r="C68" s="37"/>
      <c r="D68" s="36"/>
      <c r="E68" s="36"/>
      <c r="F68" s="36"/>
      <c r="G68" s="26"/>
      <c r="H68" s="26"/>
      <c r="I68" s="26"/>
      <c r="J68" s="26"/>
      <c r="K68" s="26"/>
      <c r="L68" s="26"/>
    </row>
    <row r="69" spans="2:12" ht="16.5">
      <c r="B69" s="25"/>
      <c r="C69" s="25"/>
      <c r="D69" s="25"/>
      <c r="E69" s="25"/>
      <c r="F69" s="25"/>
      <c r="G69" s="26"/>
      <c r="H69" s="26"/>
      <c r="I69" s="26"/>
      <c r="J69" s="26"/>
      <c r="K69" s="26"/>
      <c r="L69" s="26"/>
    </row>
    <row r="70" spans="2:12" ht="16.5">
      <c r="B70" s="25"/>
      <c r="C70" s="25"/>
      <c r="D70" s="25"/>
      <c r="E70" s="25"/>
      <c r="F70" s="25"/>
      <c r="G70" s="26"/>
      <c r="H70" s="26"/>
      <c r="I70" s="26"/>
      <c r="J70" s="26"/>
      <c r="K70" s="26"/>
      <c r="L70" s="26"/>
    </row>
    <row r="71" spans="2:12" ht="16.5">
      <c r="B71" s="25"/>
      <c r="C71" s="25"/>
      <c r="D71" s="25"/>
      <c r="E71" s="25"/>
      <c r="F71" s="25"/>
      <c r="G71" s="26"/>
      <c r="H71" s="26"/>
      <c r="I71" s="26"/>
      <c r="J71" s="26"/>
      <c r="K71" s="26"/>
      <c r="L71" s="26"/>
    </row>
    <row r="72" spans="2:12" ht="16.5">
      <c r="B72" s="25"/>
      <c r="C72" s="25"/>
      <c r="D72" s="25"/>
      <c r="E72" s="25"/>
      <c r="F72" s="25"/>
      <c r="G72" s="26"/>
      <c r="H72" s="26"/>
      <c r="I72" s="26"/>
      <c r="J72" s="26"/>
      <c r="K72" s="26"/>
      <c r="L72" s="26"/>
    </row>
    <row r="73" spans="2:12" ht="16.5">
      <c r="B73" s="24"/>
      <c r="C73" s="25"/>
      <c r="D73" s="25"/>
      <c r="E73" s="25"/>
      <c r="F73" s="25"/>
      <c r="G73" s="26"/>
      <c r="H73" s="26"/>
      <c r="I73" s="26"/>
      <c r="J73" s="26"/>
      <c r="K73" s="26"/>
      <c r="L73" s="26"/>
    </row>
    <row r="74" spans="2:12" ht="16.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2:12" ht="16.5">
      <c r="B75" s="26"/>
      <c r="C75" s="27"/>
      <c r="D75" s="27"/>
      <c r="E75" s="27"/>
      <c r="F75" s="27"/>
      <c r="G75" s="26"/>
      <c r="H75" s="26"/>
      <c r="I75" s="26"/>
      <c r="J75" s="26"/>
      <c r="K75" s="26"/>
      <c r="L75" s="26"/>
    </row>
    <row r="76" spans="2:12" ht="16.5">
      <c r="B76" s="26"/>
      <c r="C76" s="27"/>
      <c r="D76" s="27"/>
      <c r="E76" s="27"/>
      <c r="F76" s="27"/>
      <c r="G76" s="26"/>
      <c r="H76" s="26"/>
      <c r="I76" s="26"/>
      <c r="J76" s="26"/>
      <c r="K76" s="26"/>
      <c r="L76" s="26"/>
    </row>
    <row r="77" spans="2:12" ht="16.5">
      <c r="B77" s="26"/>
      <c r="C77" s="27"/>
      <c r="D77" s="27"/>
      <c r="E77" s="27"/>
      <c r="F77" s="27"/>
      <c r="G77" s="26"/>
      <c r="H77" s="26"/>
      <c r="I77" s="26"/>
      <c r="J77" s="26"/>
      <c r="K77" s="26"/>
      <c r="L77" s="26"/>
    </row>
    <row r="78" spans="2:12" ht="16.5">
      <c r="B78" s="26"/>
      <c r="C78" s="50"/>
      <c r="D78" s="27"/>
      <c r="E78" s="27"/>
      <c r="F78" s="27"/>
      <c r="G78" s="26"/>
      <c r="H78" s="26"/>
      <c r="I78" s="26"/>
      <c r="J78" s="26"/>
      <c r="K78" s="26"/>
      <c r="L78" s="26"/>
    </row>
    <row r="79" spans="2:12" ht="16.5">
      <c r="B79" s="24"/>
      <c r="C79" s="27"/>
      <c r="D79" s="27"/>
      <c r="E79" s="27"/>
      <c r="F79" s="27"/>
      <c r="G79" s="26"/>
      <c r="H79" s="26"/>
      <c r="I79" s="26"/>
      <c r="J79" s="26"/>
      <c r="K79" s="26"/>
      <c r="L79" s="26"/>
    </row>
    <row r="80" spans="2:12" ht="16.5">
      <c r="B80" s="26"/>
      <c r="C80" s="37"/>
      <c r="D80" s="26"/>
      <c r="E80" s="26"/>
      <c r="F80" s="26"/>
      <c r="G80" s="26"/>
      <c r="H80" s="26"/>
      <c r="I80" s="26"/>
      <c r="J80" s="26"/>
      <c r="K80" s="26"/>
      <c r="L80" s="26"/>
    </row>
    <row r="81" spans="2:12" ht="16.5">
      <c r="B81" s="24"/>
      <c r="C81" s="56"/>
      <c r="D81" s="26"/>
      <c r="E81" s="26"/>
      <c r="F81" s="26"/>
      <c r="G81" s="26"/>
      <c r="H81" s="26"/>
      <c r="I81" s="26"/>
      <c r="J81" s="26"/>
      <c r="K81" s="26"/>
      <c r="L81" s="26"/>
    </row>
    <row r="82" spans="2:12" ht="16.5">
      <c r="B82" s="24"/>
      <c r="C82" s="55"/>
      <c r="D82" s="49"/>
      <c r="E82" s="49"/>
      <c r="F82" s="49"/>
      <c r="G82" s="26"/>
      <c r="H82" s="26"/>
      <c r="I82" s="26"/>
      <c r="J82" s="26"/>
      <c r="K82" s="26"/>
      <c r="L82" s="26"/>
    </row>
    <row r="83" spans="2:12" ht="16.5">
      <c r="B83" s="24"/>
      <c r="C83" s="55"/>
      <c r="D83" s="49"/>
      <c r="E83" s="49"/>
      <c r="F83" s="49"/>
      <c r="G83" s="26"/>
      <c r="H83" s="26"/>
      <c r="I83" s="26"/>
      <c r="J83" s="26"/>
      <c r="K83" s="26"/>
      <c r="L83" s="26"/>
    </row>
    <row r="84" spans="2:12" ht="16.5">
      <c r="B84" s="24"/>
      <c r="C84" s="37"/>
      <c r="D84" s="36"/>
      <c r="E84" s="36"/>
      <c r="F84" s="36"/>
      <c r="G84" s="26"/>
      <c r="H84" s="26"/>
      <c r="I84" s="26"/>
      <c r="J84" s="26"/>
      <c r="K84" s="26"/>
      <c r="L84" s="26"/>
    </row>
    <row r="85" spans="2:12" ht="16.5">
      <c r="B85" s="24"/>
      <c r="C85" s="55"/>
      <c r="D85" s="36"/>
      <c r="E85" s="36"/>
      <c r="F85" s="36"/>
      <c r="G85" s="26"/>
      <c r="H85" s="26"/>
      <c r="I85" s="26"/>
      <c r="J85" s="26"/>
      <c r="K85" s="26"/>
      <c r="L85" s="26"/>
    </row>
    <row r="86" spans="2:12" ht="16.5">
      <c r="B86" s="24"/>
      <c r="C86" s="37"/>
      <c r="D86" s="37"/>
      <c r="E86" s="37"/>
      <c r="F86" s="37"/>
      <c r="G86" s="26"/>
      <c r="H86" s="26"/>
      <c r="I86" s="26"/>
      <c r="J86" s="26"/>
      <c r="K86" s="26"/>
      <c r="L86" s="26"/>
    </row>
    <row r="87" spans="2:12" ht="16.5">
      <c r="B87" s="24"/>
      <c r="C87" s="37"/>
      <c r="D87" s="37"/>
      <c r="E87" s="37"/>
      <c r="F87" s="37"/>
      <c r="G87" s="26"/>
      <c r="H87" s="26"/>
      <c r="I87" s="26"/>
      <c r="J87" s="26"/>
      <c r="K87" s="26"/>
      <c r="L87" s="26"/>
    </row>
    <row r="88" spans="2:12" ht="16.5">
      <c r="B88" s="24"/>
      <c r="C88" s="55"/>
      <c r="D88" s="49"/>
      <c r="E88" s="49"/>
      <c r="F88" s="49"/>
      <c r="G88" s="26"/>
      <c r="H88" s="26"/>
      <c r="I88" s="26"/>
      <c r="J88" s="26"/>
      <c r="K88" s="26"/>
      <c r="L88" s="26"/>
    </row>
    <row r="89" spans="2:12" ht="16.5">
      <c r="B89" s="24"/>
      <c r="C89" s="55"/>
      <c r="D89" s="49"/>
      <c r="E89" s="49"/>
      <c r="F89" s="49"/>
      <c r="G89" s="26"/>
      <c r="H89" s="26"/>
      <c r="I89" s="26"/>
      <c r="J89" s="26"/>
      <c r="K89" s="26"/>
      <c r="L89" s="26"/>
    </row>
    <row r="90" spans="2:12" ht="16.5">
      <c r="B90" s="24"/>
      <c r="C90" s="55"/>
      <c r="D90" s="49"/>
      <c r="E90" s="49"/>
      <c r="F90" s="49"/>
      <c r="G90" s="26"/>
      <c r="H90" s="26"/>
      <c r="I90" s="26"/>
      <c r="J90" s="26"/>
      <c r="K90" s="26"/>
      <c r="L90" s="26"/>
    </row>
    <row r="91" spans="2:12" ht="16.5">
      <c r="B91" s="24"/>
      <c r="C91" s="37"/>
      <c r="D91" s="36"/>
      <c r="E91" s="36"/>
      <c r="F91" s="36"/>
      <c r="G91" s="26"/>
      <c r="H91" s="26"/>
      <c r="I91" s="26"/>
      <c r="J91" s="26"/>
      <c r="K91" s="26"/>
      <c r="L91" s="26"/>
    </row>
    <row r="92" spans="2:12" ht="16.5">
      <c r="B92" s="24"/>
      <c r="C92" s="55"/>
      <c r="D92" s="37"/>
      <c r="E92" s="37"/>
      <c r="F92" s="37"/>
      <c r="G92" s="26"/>
      <c r="H92" s="26"/>
      <c r="I92" s="26"/>
      <c r="J92" s="26"/>
      <c r="K92" s="26"/>
      <c r="L92" s="26"/>
    </row>
    <row r="93" spans="2:12" ht="16.5">
      <c r="B93" s="26"/>
      <c r="C93" s="37"/>
      <c r="D93" s="26"/>
      <c r="E93" s="26"/>
      <c r="F93" s="26"/>
      <c r="G93" s="26"/>
      <c r="H93" s="26"/>
      <c r="I93" s="26"/>
      <c r="J93" s="26"/>
      <c r="K93" s="26"/>
      <c r="L93" s="26"/>
    </row>
    <row r="94" spans="2:12" ht="16.5">
      <c r="B94" s="24"/>
      <c r="C94" s="37"/>
      <c r="D94" s="26"/>
      <c r="E94" s="26"/>
      <c r="F94" s="26"/>
      <c r="G94" s="26"/>
      <c r="H94" s="26"/>
      <c r="I94" s="26"/>
      <c r="J94" s="26"/>
      <c r="K94" s="26"/>
      <c r="L94" s="26"/>
    </row>
    <row r="95" spans="2:12" ht="16.5">
      <c r="B95" s="24"/>
      <c r="C95" s="55"/>
      <c r="D95" s="49"/>
      <c r="E95" s="49"/>
      <c r="F95" s="49"/>
      <c r="G95" s="26"/>
      <c r="H95" s="26"/>
      <c r="I95" s="26"/>
      <c r="J95" s="26"/>
      <c r="K95" s="26"/>
      <c r="L95" s="26"/>
    </row>
    <row r="96" spans="2:12" ht="16.5">
      <c r="B96" s="24"/>
      <c r="C96" s="55"/>
      <c r="D96" s="49"/>
      <c r="E96" s="49"/>
      <c r="F96" s="49"/>
      <c r="G96" s="26"/>
      <c r="H96" s="26"/>
      <c r="I96" s="26"/>
      <c r="J96" s="26"/>
      <c r="K96" s="26"/>
      <c r="L96" s="26"/>
    </row>
    <row r="97" spans="2:12" ht="16.5">
      <c r="B97" s="24"/>
      <c r="C97" s="55"/>
      <c r="D97" s="49"/>
      <c r="E97" s="49"/>
      <c r="F97" s="49"/>
      <c r="G97" s="26"/>
      <c r="H97" s="26"/>
      <c r="I97" s="26"/>
      <c r="J97" s="26"/>
      <c r="K97" s="26"/>
      <c r="L97" s="26"/>
    </row>
    <row r="98" spans="2:12" ht="16.5">
      <c r="B98" s="24"/>
      <c r="C98" s="55"/>
      <c r="D98" s="49"/>
      <c r="E98" s="49"/>
      <c r="F98" s="49"/>
      <c r="G98" s="26"/>
      <c r="H98" s="26"/>
      <c r="I98" s="26"/>
      <c r="J98" s="26"/>
      <c r="K98" s="26"/>
      <c r="L98" s="26"/>
    </row>
    <row r="99" spans="2:12" ht="16.5">
      <c r="B99" s="24"/>
      <c r="C99" s="55"/>
      <c r="D99" s="49"/>
      <c r="E99" s="49"/>
      <c r="F99" s="49"/>
      <c r="G99" s="26"/>
      <c r="H99" s="26"/>
      <c r="I99" s="26"/>
      <c r="J99" s="26"/>
      <c r="K99" s="26"/>
      <c r="L99" s="26"/>
    </row>
    <row r="100" spans="2:12" ht="16.5">
      <c r="B100" s="24"/>
      <c r="C100" s="55"/>
      <c r="D100" s="49"/>
      <c r="E100" s="49"/>
      <c r="F100" s="49"/>
      <c r="G100" s="26"/>
      <c r="H100" s="26"/>
      <c r="I100" s="26"/>
      <c r="J100" s="26"/>
      <c r="K100" s="26"/>
      <c r="L100" s="26"/>
    </row>
    <row r="101" spans="2:12" ht="16.5">
      <c r="B101" s="24"/>
      <c r="C101" s="55"/>
      <c r="D101" s="49"/>
      <c r="E101" s="49"/>
      <c r="F101" s="49"/>
      <c r="G101" s="26"/>
      <c r="H101" s="26"/>
      <c r="I101" s="26"/>
      <c r="J101" s="26"/>
      <c r="K101" s="26"/>
      <c r="L101" s="26"/>
    </row>
    <row r="102" spans="2:12" ht="16.5">
      <c r="B102" s="24"/>
      <c r="C102" s="55"/>
      <c r="D102" s="49"/>
      <c r="E102" s="49"/>
      <c r="F102" s="49"/>
      <c r="G102" s="26"/>
      <c r="H102" s="26"/>
      <c r="I102" s="26"/>
      <c r="J102" s="26"/>
      <c r="K102" s="26"/>
      <c r="L102" s="26"/>
    </row>
    <row r="103" spans="2:12" ht="16.5">
      <c r="B103" s="24"/>
      <c r="C103" s="55"/>
      <c r="D103" s="49"/>
      <c r="E103" s="49"/>
      <c r="F103" s="49"/>
      <c r="G103" s="26"/>
      <c r="H103" s="26"/>
      <c r="I103" s="26"/>
      <c r="J103" s="26"/>
      <c r="K103" s="26"/>
      <c r="L103" s="26"/>
    </row>
    <row r="104" spans="2:12" ht="16.5">
      <c r="B104" s="24"/>
      <c r="C104" s="37"/>
      <c r="D104" s="49"/>
      <c r="E104" s="49"/>
      <c r="F104" s="49"/>
      <c r="G104" s="26"/>
      <c r="H104" s="26"/>
      <c r="I104" s="26"/>
      <c r="J104" s="26"/>
      <c r="K104" s="26"/>
      <c r="L104" s="26"/>
    </row>
    <row r="105" spans="2:12" ht="16.5">
      <c r="B105" s="24"/>
      <c r="C105" s="55"/>
      <c r="D105" s="36"/>
      <c r="E105" s="36"/>
      <c r="F105" s="36"/>
      <c r="G105" s="26"/>
      <c r="H105" s="26"/>
      <c r="I105" s="26"/>
      <c r="J105" s="26"/>
      <c r="K105" s="26"/>
      <c r="L105" s="26"/>
    </row>
    <row r="106" spans="2:12" ht="16.5">
      <c r="B106" s="26"/>
      <c r="C106" s="37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2:12" ht="16.5">
      <c r="B107" s="26"/>
      <c r="C107" s="55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2:12" ht="16.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2:12" ht="16.5">
      <c r="B109" s="24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2:12" ht="16.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2:12" ht="16.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2:12" ht="16.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2:12" ht="16.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2:12" ht="16.5">
      <c r="B114" s="25"/>
      <c r="C114" s="25"/>
      <c r="D114" s="25"/>
      <c r="E114" s="25"/>
      <c r="F114" s="25"/>
      <c r="G114" s="26"/>
      <c r="H114" s="26"/>
      <c r="I114" s="26"/>
      <c r="J114" s="26"/>
      <c r="K114" s="26"/>
      <c r="L114" s="26"/>
    </row>
    <row r="115" spans="2:12" ht="16.5">
      <c r="B115" s="25"/>
      <c r="C115" s="25"/>
      <c r="D115" s="25"/>
      <c r="E115" s="25"/>
      <c r="F115" s="25"/>
      <c r="G115" s="26"/>
      <c r="H115" s="26"/>
      <c r="I115" s="26"/>
      <c r="J115" s="26"/>
      <c r="K115" s="26"/>
      <c r="L115" s="26"/>
    </row>
    <row r="116" spans="2:12" ht="16.5">
      <c r="B116" s="25"/>
      <c r="C116" s="25"/>
      <c r="D116" s="25"/>
      <c r="E116" s="25"/>
      <c r="F116" s="25"/>
      <c r="G116" s="26"/>
      <c r="H116" s="26"/>
      <c r="I116" s="26"/>
      <c r="J116" s="26"/>
      <c r="K116" s="26"/>
      <c r="L116" s="26"/>
    </row>
    <row r="117" spans="2:6" ht="14.25">
      <c r="B117" s="12"/>
      <c r="C117" s="12"/>
      <c r="D117" s="12"/>
      <c r="E117" s="12"/>
      <c r="F117" s="12"/>
    </row>
    <row r="118" spans="2:6" ht="14.25">
      <c r="B118" s="10"/>
      <c r="C118" s="12"/>
      <c r="D118" s="12"/>
      <c r="E118" s="12"/>
      <c r="F118" s="12"/>
    </row>
    <row r="119" spans="2:6" ht="14.25">
      <c r="B119" s="10"/>
      <c r="C119" s="12"/>
      <c r="D119" s="12"/>
      <c r="E119" s="12"/>
      <c r="F119" s="12"/>
    </row>
    <row r="120" spans="2:6" ht="14.25">
      <c r="B120" s="12"/>
      <c r="C120" s="12"/>
      <c r="D120" s="12"/>
      <c r="E120" s="12"/>
      <c r="F120" s="12"/>
    </row>
    <row r="121" spans="2:6" ht="14.25">
      <c r="B121" s="12"/>
      <c r="C121" s="12"/>
      <c r="D121" s="12"/>
      <c r="E121" s="12"/>
      <c r="F121" s="12"/>
    </row>
    <row r="122" spans="2:9" ht="14.25">
      <c r="B122" s="10"/>
      <c r="C122" s="20"/>
      <c r="D122" s="21"/>
      <c r="E122" s="21"/>
      <c r="F122" s="21"/>
      <c r="G122" s="21"/>
      <c r="H122" s="21"/>
      <c r="I122" s="21"/>
    </row>
    <row r="123" spans="2:9" ht="14.25">
      <c r="B123" s="10"/>
      <c r="C123" s="20"/>
      <c r="D123" s="21"/>
      <c r="E123" s="21"/>
      <c r="F123" s="21"/>
      <c r="G123" s="21"/>
      <c r="H123" s="21"/>
      <c r="I123" s="21"/>
    </row>
    <row r="124" spans="3:9" ht="14.25">
      <c r="C124" s="20"/>
      <c r="D124" s="21"/>
      <c r="E124" s="21"/>
      <c r="F124" s="21"/>
      <c r="G124" s="21"/>
      <c r="H124" s="21"/>
      <c r="I124" s="21"/>
    </row>
    <row r="125" spans="2:9" ht="14.25">
      <c r="B125" s="10"/>
      <c r="C125" s="20"/>
      <c r="D125" s="21"/>
      <c r="E125" s="21"/>
      <c r="F125" s="21"/>
      <c r="G125" s="21"/>
      <c r="H125" s="21"/>
      <c r="I125" s="21"/>
    </row>
    <row r="126" spans="2:9" ht="14.25">
      <c r="B126" s="10"/>
      <c r="C126" s="20"/>
      <c r="D126" s="21"/>
      <c r="E126" s="21"/>
      <c r="F126" s="21"/>
      <c r="G126" s="21"/>
      <c r="H126" s="21"/>
      <c r="I126" s="21"/>
    </row>
    <row r="127" spans="2:9" ht="14.25">
      <c r="B127" s="10"/>
      <c r="C127" s="20"/>
      <c r="D127" s="21"/>
      <c r="E127" s="21"/>
      <c r="F127" s="21"/>
      <c r="G127" s="21"/>
      <c r="H127" s="21"/>
      <c r="I127" s="21"/>
    </row>
    <row r="128" spans="2:9" ht="14.25">
      <c r="B128" s="10"/>
      <c r="C128" s="20"/>
      <c r="D128" s="21"/>
      <c r="E128" s="21"/>
      <c r="F128" s="21"/>
      <c r="G128" s="21"/>
      <c r="H128" s="21"/>
      <c r="I128" s="21"/>
    </row>
    <row r="129" spans="2:9" ht="14.25">
      <c r="B129" s="10"/>
      <c r="C129" s="20"/>
      <c r="D129" s="21"/>
      <c r="E129" s="21"/>
      <c r="F129" s="21"/>
      <c r="G129" s="21"/>
      <c r="H129" s="21"/>
      <c r="I129" s="21"/>
    </row>
    <row r="130" spans="2:9" ht="14.25">
      <c r="B130" s="10"/>
      <c r="C130" s="20"/>
      <c r="D130" s="21"/>
      <c r="E130" s="21"/>
      <c r="F130" s="21"/>
      <c r="G130" s="21"/>
      <c r="H130" s="21"/>
      <c r="I130" s="21"/>
    </row>
    <row r="131" spans="2:9" ht="14.25">
      <c r="B131" s="10"/>
      <c r="C131" s="20"/>
      <c r="D131" s="21"/>
      <c r="E131" s="21"/>
      <c r="F131" s="21"/>
      <c r="G131" s="21"/>
      <c r="H131" s="21"/>
      <c r="I131" s="21"/>
    </row>
    <row r="132" spans="2:9" ht="14.25">
      <c r="B132" s="10"/>
      <c r="C132" s="20"/>
      <c r="D132" s="21"/>
      <c r="E132" s="21"/>
      <c r="F132" s="21"/>
      <c r="G132" s="21"/>
      <c r="H132" s="21"/>
      <c r="I132" s="21"/>
    </row>
    <row r="133" spans="2:9" ht="14.25">
      <c r="B133" s="10"/>
      <c r="C133" s="20"/>
      <c r="D133" s="21"/>
      <c r="E133" s="21"/>
      <c r="F133" s="21"/>
      <c r="G133" s="21"/>
      <c r="H133" s="21"/>
      <c r="I133" s="21"/>
    </row>
    <row r="134" spans="3:9" ht="14.25">
      <c r="C134" s="20"/>
      <c r="D134" s="21"/>
      <c r="E134" s="21"/>
      <c r="F134" s="21"/>
      <c r="G134" s="21"/>
      <c r="H134" s="21"/>
      <c r="I134" s="21"/>
    </row>
    <row r="135" spans="2:9" ht="14.25">
      <c r="B135" s="10"/>
      <c r="C135" s="20"/>
      <c r="D135" s="21"/>
      <c r="E135" s="21"/>
      <c r="F135" s="21"/>
      <c r="G135" s="21"/>
      <c r="H135" s="21"/>
      <c r="I135" s="21"/>
    </row>
    <row r="136" spans="3:9" ht="14.25">
      <c r="C136" s="20"/>
      <c r="D136" s="21"/>
      <c r="E136" s="21"/>
      <c r="F136" s="21"/>
      <c r="G136" s="21"/>
      <c r="H136" s="21"/>
      <c r="I136" s="21"/>
    </row>
    <row r="137" spans="2:9" ht="14.25">
      <c r="B137" s="10"/>
      <c r="C137" s="20"/>
      <c r="D137" s="21"/>
      <c r="E137" s="21"/>
      <c r="F137" s="21"/>
      <c r="G137" s="21"/>
      <c r="H137" s="21"/>
      <c r="I137" s="21"/>
    </row>
    <row r="138" spans="2:9" ht="14.25">
      <c r="B138" s="10"/>
      <c r="C138" s="20"/>
      <c r="D138" s="21"/>
      <c r="E138" s="21"/>
      <c r="F138" s="21"/>
      <c r="G138" s="21"/>
      <c r="H138" s="21"/>
      <c r="I138" s="21"/>
    </row>
    <row r="139" spans="2:9" ht="14.25">
      <c r="B139" s="10"/>
      <c r="C139" s="20"/>
      <c r="D139" s="21"/>
      <c r="E139" s="21"/>
      <c r="F139" s="21"/>
      <c r="G139" s="21"/>
      <c r="H139" s="21"/>
      <c r="I139" s="21"/>
    </row>
    <row r="140" spans="3:9" ht="14.25">
      <c r="C140" s="20"/>
      <c r="D140" s="21"/>
      <c r="E140" s="21"/>
      <c r="F140" s="21"/>
      <c r="G140" s="21"/>
      <c r="H140" s="21"/>
      <c r="I140" s="21"/>
    </row>
    <row r="141" spans="2:9" ht="14.25">
      <c r="B141" s="10"/>
      <c r="C141" s="20"/>
      <c r="D141" s="21"/>
      <c r="E141" s="21"/>
      <c r="F141" s="21"/>
      <c r="G141" s="21"/>
      <c r="H141" s="21"/>
      <c r="I141" s="21"/>
    </row>
    <row r="142" spans="3:9" ht="14.25">
      <c r="C142" s="20"/>
      <c r="D142" s="21"/>
      <c r="E142" s="21"/>
      <c r="F142" s="21"/>
      <c r="G142" s="21"/>
      <c r="H142" s="21"/>
      <c r="I142" s="21"/>
    </row>
    <row r="143" spans="2:9" ht="14.25">
      <c r="B143" s="10"/>
      <c r="C143" s="20"/>
      <c r="D143" s="21"/>
      <c r="E143" s="21"/>
      <c r="F143" s="21"/>
      <c r="G143" s="21"/>
      <c r="H143" s="21"/>
      <c r="I143" s="21"/>
    </row>
    <row r="144" spans="3:9" ht="14.25">
      <c r="C144" s="21"/>
      <c r="D144" s="21"/>
      <c r="E144" s="21"/>
      <c r="F144" s="21"/>
      <c r="G144" s="21"/>
      <c r="H144" s="21"/>
      <c r="I144" s="21"/>
    </row>
    <row r="145" spans="3:9" ht="14.25">
      <c r="C145" s="21"/>
      <c r="D145" s="21"/>
      <c r="E145" s="21"/>
      <c r="F145" s="21"/>
      <c r="G145" s="21"/>
      <c r="H145" s="21"/>
      <c r="I145" s="21"/>
    </row>
    <row r="146" spans="3:9" ht="14.25">
      <c r="C146" s="21"/>
      <c r="D146" s="21"/>
      <c r="E146" s="21"/>
      <c r="F146" s="21"/>
      <c r="G146" s="21"/>
      <c r="H146" s="21"/>
      <c r="I146" s="21"/>
    </row>
    <row r="147" spans="3:9" ht="14.25">
      <c r="C147" s="21"/>
      <c r="D147" s="21"/>
      <c r="E147" s="21"/>
      <c r="F147" s="21"/>
      <c r="G147" s="21"/>
      <c r="H147" s="21"/>
      <c r="I147" s="21"/>
    </row>
    <row r="148" spans="3:9" ht="14.25">
      <c r="C148" s="21"/>
      <c r="D148" s="21"/>
      <c r="E148" s="21"/>
      <c r="F148" s="21"/>
      <c r="G148" s="21"/>
      <c r="H148" s="21"/>
      <c r="I148" s="21"/>
    </row>
    <row r="149" spans="3:9" ht="14.25">
      <c r="C149" s="21"/>
      <c r="D149" s="21"/>
      <c r="E149" s="21"/>
      <c r="F149" s="21"/>
      <c r="G149" s="21"/>
      <c r="H149" s="21"/>
      <c r="I149" s="21"/>
    </row>
    <row r="150" spans="3:9" ht="14.25">
      <c r="C150" s="21"/>
      <c r="D150" s="21"/>
      <c r="E150" s="21"/>
      <c r="F150" s="21"/>
      <c r="G150" s="21"/>
      <c r="H150" s="21"/>
      <c r="I150" s="21"/>
    </row>
    <row r="151" spans="3:9" ht="14.25">
      <c r="C151" s="21"/>
      <c r="D151" s="21"/>
      <c r="E151" s="21"/>
      <c r="F151" s="21"/>
      <c r="G151" s="21"/>
      <c r="H151" s="21"/>
      <c r="I151" s="21"/>
    </row>
    <row r="152" spans="3:9" ht="14.25">
      <c r="C152" s="21"/>
      <c r="D152" s="21"/>
      <c r="E152" s="21"/>
      <c r="F152" s="21"/>
      <c r="G152" s="21"/>
      <c r="H152" s="21"/>
      <c r="I152" s="21"/>
    </row>
    <row r="153" spans="3:9" ht="14.25">
      <c r="C153" s="21"/>
      <c r="D153" s="21"/>
      <c r="E153" s="21"/>
      <c r="F153" s="21"/>
      <c r="G153" s="21"/>
      <c r="H153" s="21"/>
      <c r="I153" s="21"/>
    </row>
    <row r="154" spans="3:9" ht="14.25">
      <c r="C154" s="21"/>
      <c r="D154" s="21"/>
      <c r="E154" s="21"/>
      <c r="F154" s="21"/>
      <c r="G154" s="21"/>
      <c r="H154" s="21"/>
      <c r="I154" s="21"/>
    </row>
    <row r="155" spans="3:9" ht="14.25">
      <c r="C155" s="21"/>
      <c r="D155" s="21"/>
      <c r="E155" s="21"/>
      <c r="F155" s="21"/>
      <c r="G155" s="21"/>
      <c r="H155" s="21"/>
      <c r="I155" s="21"/>
    </row>
    <row r="156" spans="3:9" ht="14.25">
      <c r="C156" s="21"/>
      <c r="D156" s="21"/>
      <c r="E156" s="21"/>
      <c r="F156" s="21"/>
      <c r="G156" s="21"/>
      <c r="H156" s="21"/>
      <c r="I156" s="21"/>
    </row>
    <row r="157" spans="3:9" ht="14.25">
      <c r="C157" s="21"/>
      <c r="D157" s="21"/>
      <c r="E157" s="21"/>
      <c r="F157" s="21"/>
      <c r="G157" s="21"/>
      <c r="H157" s="21"/>
      <c r="I157" s="21"/>
    </row>
    <row r="158" spans="3:9" ht="14.25">
      <c r="C158" s="21"/>
      <c r="D158" s="21"/>
      <c r="E158" s="21"/>
      <c r="F158" s="21"/>
      <c r="G158" s="21"/>
      <c r="H158" s="21"/>
      <c r="I158" s="21"/>
    </row>
    <row r="159" spans="3:9" ht="14.25">
      <c r="C159" s="21"/>
      <c r="D159" s="21"/>
      <c r="E159" s="21"/>
      <c r="F159" s="21"/>
      <c r="G159" s="21"/>
      <c r="H159" s="21"/>
      <c r="I159" s="21"/>
    </row>
    <row r="160" spans="3:9" ht="14.25">
      <c r="C160" s="21"/>
      <c r="D160" s="21"/>
      <c r="E160" s="21"/>
      <c r="F160" s="21"/>
      <c r="G160" s="21"/>
      <c r="H160" s="21"/>
      <c r="I160" s="21"/>
    </row>
    <row r="161" spans="3:9" ht="14.25">
      <c r="C161" s="21"/>
      <c r="D161" s="21"/>
      <c r="E161" s="21"/>
      <c r="F161" s="21"/>
      <c r="G161" s="21"/>
      <c r="H161" s="21"/>
      <c r="I161" s="21"/>
    </row>
    <row r="162" spans="3:9" ht="14.25">
      <c r="C162" s="21"/>
      <c r="D162" s="21"/>
      <c r="E162" s="21"/>
      <c r="F162" s="21"/>
      <c r="G162" s="21"/>
      <c r="H162" s="21"/>
      <c r="I162" s="21"/>
    </row>
    <row r="163" spans="3:9" ht="14.25">
      <c r="C163" s="21"/>
      <c r="D163" s="21"/>
      <c r="E163" s="21"/>
      <c r="F163" s="21"/>
      <c r="G163" s="21"/>
      <c r="H163" s="21"/>
      <c r="I163" s="21"/>
    </row>
    <row r="164" spans="3:9" ht="14.25">
      <c r="C164" s="21"/>
      <c r="D164" s="21"/>
      <c r="E164" s="21"/>
      <c r="F164" s="21"/>
      <c r="G164" s="21"/>
      <c r="H164" s="21"/>
      <c r="I164" s="21"/>
    </row>
    <row r="165" spans="3:9" ht="14.25">
      <c r="C165" s="21"/>
      <c r="D165" s="21"/>
      <c r="E165" s="21"/>
      <c r="F165" s="21"/>
      <c r="G165" s="21"/>
      <c r="H165" s="21"/>
      <c r="I165" s="21"/>
    </row>
    <row r="166" spans="3:9" ht="14.25">
      <c r="C166" s="21"/>
      <c r="D166" s="21"/>
      <c r="E166" s="21"/>
      <c r="F166" s="21"/>
      <c r="G166" s="21"/>
      <c r="H166" s="21"/>
      <c r="I166" s="21"/>
    </row>
    <row r="167" spans="3:9" ht="14.25">
      <c r="C167" s="21"/>
      <c r="D167" s="21"/>
      <c r="E167" s="21"/>
      <c r="F167" s="21"/>
      <c r="G167" s="21"/>
      <c r="H167" s="21"/>
      <c r="I167" s="21"/>
    </row>
    <row r="168" spans="3:9" ht="14.25">
      <c r="C168" s="21"/>
      <c r="D168" s="21"/>
      <c r="E168" s="21"/>
      <c r="F168" s="21"/>
      <c r="G168" s="21"/>
      <c r="H168" s="21"/>
      <c r="I168" s="21"/>
    </row>
    <row r="169" spans="3:9" ht="14.25">
      <c r="C169" s="21"/>
      <c r="D169" s="21"/>
      <c r="E169" s="21"/>
      <c r="F169" s="21"/>
      <c r="G169" s="21"/>
      <c r="H169" s="21"/>
      <c r="I169" s="21"/>
    </row>
    <row r="170" spans="3:9" ht="14.25">
      <c r="C170" s="21"/>
      <c r="D170" s="21"/>
      <c r="E170" s="21"/>
      <c r="F170" s="21"/>
      <c r="G170" s="21"/>
      <c r="H170" s="21"/>
      <c r="I170" s="21"/>
    </row>
    <row r="171" spans="3:9" ht="14.25">
      <c r="C171" s="21"/>
      <c r="D171" s="21"/>
      <c r="E171" s="21"/>
      <c r="F171" s="21"/>
      <c r="G171" s="21"/>
      <c r="H171" s="21"/>
      <c r="I171" s="21"/>
    </row>
    <row r="172" spans="3:9" ht="14.25">
      <c r="C172" s="21"/>
      <c r="D172" s="21"/>
      <c r="E172" s="21"/>
      <c r="F172" s="21"/>
      <c r="G172" s="21"/>
      <c r="H172" s="21"/>
      <c r="I172" s="21"/>
    </row>
    <row r="173" spans="3:9" ht="14.25">
      <c r="C173" s="21"/>
      <c r="D173" s="21"/>
      <c r="E173" s="21"/>
      <c r="F173" s="21"/>
      <c r="G173" s="21"/>
      <c r="H173" s="21"/>
      <c r="I173" s="21"/>
    </row>
    <row r="174" spans="3:9" ht="14.25">
      <c r="C174" s="21"/>
      <c r="D174" s="21"/>
      <c r="E174" s="21"/>
      <c r="F174" s="21"/>
      <c r="G174" s="21"/>
      <c r="H174" s="21"/>
      <c r="I174" s="21"/>
    </row>
    <row r="175" spans="3:9" ht="14.25">
      <c r="C175" s="21"/>
      <c r="D175" s="21"/>
      <c r="E175" s="21"/>
      <c r="F175" s="21"/>
      <c r="G175" s="21"/>
      <c r="H175" s="21"/>
      <c r="I175" s="21"/>
    </row>
    <row r="176" spans="3:9" ht="14.25">
      <c r="C176" s="21"/>
      <c r="D176" s="21"/>
      <c r="E176" s="21"/>
      <c r="F176" s="21"/>
      <c r="G176" s="21"/>
      <c r="H176" s="21"/>
      <c r="I176" s="21"/>
    </row>
    <row r="177" spans="3:9" ht="14.25">
      <c r="C177" s="21"/>
      <c r="D177" s="21"/>
      <c r="E177" s="21"/>
      <c r="F177" s="21"/>
      <c r="G177" s="21"/>
      <c r="H177" s="21"/>
      <c r="I177" s="21"/>
    </row>
    <row r="178" spans="3:9" ht="14.25">
      <c r="C178" s="21"/>
      <c r="D178" s="21"/>
      <c r="E178" s="21"/>
      <c r="F178" s="21"/>
      <c r="G178" s="21"/>
      <c r="H178" s="21"/>
      <c r="I178" s="21"/>
    </row>
    <row r="179" spans="3:9" ht="14.25">
      <c r="C179" s="21"/>
      <c r="D179" s="21"/>
      <c r="E179" s="21"/>
      <c r="F179" s="21"/>
      <c r="G179" s="21"/>
      <c r="H179" s="21"/>
      <c r="I179" s="21"/>
    </row>
    <row r="180" spans="3:9" ht="14.25">
      <c r="C180" s="21"/>
      <c r="D180" s="21"/>
      <c r="E180" s="21"/>
      <c r="F180" s="21"/>
      <c r="G180" s="21"/>
      <c r="H180" s="21"/>
      <c r="I180" s="21"/>
    </row>
    <row r="181" spans="3:9" ht="14.25">
      <c r="C181" s="21"/>
      <c r="D181" s="21"/>
      <c r="E181" s="21"/>
      <c r="F181" s="21"/>
      <c r="G181" s="21"/>
      <c r="H181" s="21"/>
      <c r="I181" s="21"/>
    </row>
    <row r="182" spans="3:9" ht="14.25">
      <c r="C182" s="21"/>
      <c r="D182" s="21"/>
      <c r="E182" s="21"/>
      <c r="F182" s="21"/>
      <c r="G182" s="21"/>
      <c r="H182" s="21"/>
      <c r="I182" s="21"/>
    </row>
    <row r="183" spans="3:9" ht="14.25">
      <c r="C183" s="21"/>
      <c r="D183" s="21"/>
      <c r="E183" s="21"/>
      <c r="F183" s="21"/>
      <c r="G183" s="21"/>
      <c r="H183" s="21"/>
      <c r="I183" s="21"/>
    </row>
    <row r="184" spans="3:9" ht="14.25">
      <c r="C184" s="21"/>
      <c r="D184" s="21"/>
      <c r="E184" s="21"/>
      <c r="F184" s="21"/>
      <c r="G184" s="21"/>
      <c r="H184" s="21"/>
      <c r="I184" s="21"/>
    </row>
    <row r="185" spans="3:9" ht="14.25">
      <c r="C185" s="21"/>
      <c r="D185" s="21"/>
      <c r="E185" s="21"/>
      <c r="F185" s="21"/>
      <c r="G185" s="21"/>
      <c r="H185" s="21"/>
      <c r="I185" s="21"/>
    </row>
    <row r="186" spans="3:9" ht="14.25">
      <c r="C186" s="21"/>
      <c r="D186" s="21"/>
      <c r="E186" s="21"/>
      <c r="F186" s="21"/>
      <c r="G186" s="21"/>
      <c r="H186" s="21"/>
      <c r="I186" s="21"/>
    </row>
    <row r="187" spans="3:9" ht="14.25">
      <c r="C187" s="21"/>
      <c r="D187" s="21"/>
      <c r="E187" s="21"/>
      <c r="F187" s="21"/>
      <c r="G187" s="21"/>
      <c r="H187" s="21"/>
      <c r="I187" s="21"/>
    </row>
    <row r="188" spans="3:9" ht="14.25">
      <c r="C188" s="21"/>
      <c r="D188" s="21"/>
      <c r="E188" s="21"/>
      <c r="F188" s="21"/>
      <c r="G188" s="21"/>
      <c r="H188" s="21"/>
      <c r="I188" s="21"/>
    </row>
    <row r="189" spans="3:9" ht="14.25">
      <c r="C189" s="21"/>
      <c r="D189" s="21"/>
      <c r="E189" s="21"/>
      <c r="F189" s="21"/>
      <c r="G189" s="21"/>
      <c r="H189" s="21"/>
      <c r="I189" s="21"/>
    </row>
    <row r="190" spans="3:9" ht="14.25">
      <c r="C190" s="21"/>
      <c r="D190" s="21"/>
      <c r="E190" s="21"/>
      <c r="F190" s="21"/>
      <c r="G190" s="21"/>
      <c r="H190" s="21"/>
      <c r="I190" s="21"/>
    </row>
    <row r="191" spans="3:9" ht="14.25">
      <c r="C191" s="21"/>
      <c r="D191" s="21"/>
      <c r="E191" s="21"/>
      <c r="F191" s="21"/>
      <c r="G191" s="21"/>
      <c r="H191" s="21"/>
      <c r="I191" s="21"/>
    </row>
    <row r="192" spans="3:9" ht="14.25">
      <c r="C192" s="21"/>
      <c r="D192" s="21"/>
      <c r="E192" s="21"/>
      <c r="F192" s="21"/>
      <c r="G192" s="21"/>
      <c r="H192" s="21"/>
      <c r="I192" s="21"/>
    </row>
    <row r="193" spans="3:9" ht="14.25">
      <c r="C193" s="21"/>
      <c r="D193" s="21"/>
      <c r="E193" s="21"/>
      <c r="F193" s="21"/>
      <c r="G193" s="21"/>
      <c r="H193" s="21"/>
      <c r="I193" s="21"/>
    </row>
    <row r="194" spans="3:9" ht="14.25">
      <c r="C194" s="21"/>
      <c r="D194" s="21"/>
      <c r="E194" s="21"/>
      <c r="F194" s="21"/>
      <c r="G194" s="21"/>
      <c r="H194" s="21"/>
      <c r="I194" s="21"/>
    </row>
    <row r="195" spans="3:9" ht="14.25">
      <c r="C195" s="21"/>
      <c r="D195" s="21"/>
      <c r="E195" s="21"/>
      <c r="F195" s="21"/>
      <c r="G195" s="21"/>
      <c r="H195" s="21"/>
      <c r="I195" s="21"/>
    </row>
    <row r="196" spans="3:9" ht="14.25">
      <c r="C196" s="21"/>
      <c r="D196" s="21"/>
      <c r="E196" s="21"/>
      <c r="F196" s="21"/>
      <c r="G196" s="21"/>
      <c r="H196" s="21"/>
      <c r="I196" s="21"/>
    </row>
    <row r="197" spans="3:9" ht="14.25">
      <c r="C197" s="21"/>
      <c r="D197" s="21"/>
      <c r="E197" s="21"/>
      <c r="F197" s="21"/>
      <c r="G197" s="21"/>
      <c r="H197" s="21"/>
      <c r="I197" s="21"/>
    </row>
    <row r="198" spans="3:9" ht="14.25">
      <c r="C198" s="21"/>
      <c r="D198" s="21"/>
      <c r="E198" s="21"/>
      <c r="F198" s="21"/>
      <c r="G198" s="21"/>
      <c r="H198" s="21"/>
      <c r="I198" s="21"/>
    </row>
    <row r="199" spans="3:9" ht="14.25">
      <c r="C199" s="21"/>
      <c r="D199" s="21"/>
      <c r="E199" s="21"/>
      <c r="F199" s="21"/>
      <c r="G199" s="21"/>
      <c r="H199" s="21"/>
      <c r="I199" s="21"/>
    </row>
    <row r="200" spans="3:9" ht="14.25">
      <c r="C200" s="21"/>
      <c r="D200" s="21"/>
      <c r="E200" s="21"/>
      <c r="F200" s="21"/>
      <c r="G200" s="21"/>
      <c r="H200" s="21"/>
      <c r="I200" s="21"/>
    </row>
    <row r="201" spans="3:9" ht="14.25">
      <c r="C201" s="21"/>
      <c r="D201" s="21"/>
      <c r="E201" s="21"/>
      <c r="F201" s="21"/>
      <c r="G201" s="21"/>
      <c r="H201" s="21"/>
      <c r="I201" s="21"/>
    </row>
    <row r="202" spans="3:9" ht="14.25">
      <c r="C202" s="21"/>
      <c r="D202" s="21"/>
      <c r="E202" s="21"/>
      <c r="F202" s="21"/>
      <c r="G202" s="21"/>
      <c r="H202" s="21"/>
      <c r="I202" s="21"/>
    </row>
    <row r="203" spans="3:9" ht="14.25">
      <c r="C203" s="21"/>
      <c r="D203" s="21"/>
      <c r="E203" s="21"/>
      <c r="F203" s="21"/>
      <c r="G203" s="21"/>
      <c r="H203" s="21"/>
      <c r="I203" s="21"/>
    </row>
    <row r="204" spans="3:9" ht="14.25">
      <c r="C204" s="21"/>
      <c r="D204" s="21"/>
      <c r="E204" s="21"/>
      <c r="F204" s="21"/>
      <c r="G204" s="21"/>
      <c r="H204" s="21"/>
      <c r="I204" s="21"/>
    </row>
    <row r="205" spans="3:9" ht="14.25">
      <c r="C205" s="21"/>
      <c r="D205" s="21"/>
      <c r="E205" s="21"/>
      <c r="F205" s="21"/>
      <c r="G205" s="21"/>
      <c r="H205" s="21"/>
      <c r="I205" s="21"/>
    </row>
    <row r="206" spans="3:9" ht="14.25">
      <c r="C206" s="21"/>
      <c r="D206" s="21"/>
      <c r="E206" s="21"/>
      <c r="F206" s="21"/>
      <c r="G206" s="21"/>
      <c r="H206" s="21"/>
      <c r="I206" s="21"/>
    </row>
    <row r="207" spans="3:9" ht="14.25">
      <c r="C207" s="21"/>
      <c r="D207" s="21"/>
      <c r="E207" s="21"/>
      <c r="F207" s="21"/>
      <c r="G207" s="21"/>
      <c r="H207" s="21"/>
      <c r="I207" s="21"/>
    </row>
    <row r="208" spans="3:9" ht="14.25">
      <c r="C208" s="21"/>
      <c r="D208" s="21"/>
      <c r="E208" s="21"/>
      <c r="F208" s="21"/>
      <c r="G208" s="21"/>
      <c r="H208" s="21"/>
      <c r="I208" s="21"/>
    </row>
    <row r="209" spans="3:9" ht="14.25">
      <c r="C209" s="21"/>
      <c r="D209" s="21"/>
      <c r="E209" s="21"/>
      <c r="F209" s="21"/>
      <c r="G209" s="21"/>
      <c r="H209" s="21"/>
      <c r="I209" s="21"/>
    </row>
    <row r="210" spans="3:9" ht="14.25">
      <c r="C210" s="21"/>
      <c r="D210" s="21"/>
      <c r="E210" s="21"/>
      <c r="F210" s="21"/>
      <c r="G210" s="21"/>
      <c r="H210" s="21"/>
      <c r="I210" s="21"/>
    </row>
    <row r="211" spans="3:9" ht="14.25">
      <c r="C211" s="21"/>
      <c r="D211" s="21"/>
      <c r="E211" s="21"/>
      <c r="F211" s="21"/>
      <c r="G211" s="21"/>
      <c r="H211" s="21"/>
      <c r="I211" s="21"/>
    </row>
    <row r="212" spans="3:9" ht="14.25">
      <c r="C212" s="21"/>
      <c r="D212" s="21"/>
      <c r="E212" s="21"/>
      <c r="F212" s="21"/>
      <c r="G212" s="21"/>
      <c r="H212" s="21"/>
      <c r="I212" s="21"/>
    </row>
    <row r="213" spans="3:9" ht="14.25">
      <c r="C213" s="21"/>
      <c r="D213" s="21"/>
      <c r="E213" s="21"/>
      <c r="F213" s="21"/>
      <c r="G213" s="21"/>
      <c r="H213" s="21"/>
      <c r="I213" s="21"/>
    </row>
    <row r="214" spans="3:9" ht="14.25">
      <c r="C214" s="21"/>
      <c r="D214" s="21"/>
      <c r="E214" s="21"/>
      <c r="F214" s="21"/>
      <c r="G214" s="21"/>
      <c r="H214" s="21"/>
      <c r="I214" s="21"/>
    </row>
    <row r="215" spans="3:9" ht="14.25">
      <c r="C215" s="21"/>
      <c r="D215" s="21"/>
      <c r="E215" s="21"/>
      <c r="F215" s="21"/>
      <c r="G215" s="21"/>
      <c r="H215" s="21"/>
      <c r="I215" s="21"/>
    </row>
    <row r="216" spans="3:9" ht="14.25">
      <c r="C216" s="21"/>
      <c r="D216" s="21"/>
      <c r="E216" s="21"/>
      <c r="F216" s="21"/>
      <c r="G216" s="21"/>
      <c r="H216" s="21"/>
      <c r="I216" s="21"/>
    </row>
    <row r="217" spans="3:9" ht="14.25">
      <c r="C217" s="21"/>
      <c r="D217" s="21"/>
      <c r="E217" s="21"/>
      <c r="F217" s="21"/>
      <c r="G217" s="21"/>
      <c r="H217" s="21"/>
      <c r="I217" s="21"/>
    </row>
    <row r="218" spans="3:9" ht="14.25">
      <c r="C218" s="21"/>
      <c r="D218" s="21"/>
      <c r="E218" s="21"/>
      <c r="F218" s="21"/>
      <c r="G218" s="21"/>
      <c r="H218" s="21"/>
      <c r="I218" s="21"/>
    </row>
    <row r="219" spans="3:9" ht="14.25">
      <c r="C219" s="21"/>
      <c r="D219" s="21"/>
      <c r="E219" s="21"/>
      <c r="F219" s="21"/>
      <c r="G219" s="21"/>
      <c r="H219" s="21"/>
      <c r="I219" s="21"/>
    </row>
    <row r="220" spans="3:9" ht="14.25">
      <c r="C220" s="21"/>
      <c r="D220" s="21"/>
      <c r="E220" s="21"/>
      <c r="F220" s="21"/>
      <c r="G220" s="21"/>
      <c r="H220" s="21"/>
      <c r="I220" s="21"/>
    </row>
    <row r="221" spans="3:9" ht="14.25">
      <c r="C221" s="21"/>
      <c r="D221" s="21"/>
      <c r="E221" s="21"/>
      <c r="F221" s="21"/>
      <c r="G221" s="21"/>
      <c r="H221" s="21"/>
      <c r="I221" s="21"/>
    </row>
    <row r="222" spans="3:9" ht="14.25">
      <c r="C222" s="21"/>
      <c r="D222" s="21"/>
      <c r="E222" s="21"/>
      <c r="F222" s="21"/>
      <c r="G222" s="21"/>
      <c r="H222" s="21"/>
      <c r="I222" s="21"/>
    </row>
    <row r="223" spans="3:9" ht="14.25">
      <c r="C223" s="21"/>
      <c r="D223" s="21"/>
      <c r="E223" s="21"/>
      <c r="F223" s="21"/>
      <c r="G223" s="21"/>
      <c r="H223" s="21"/>
      <c r="I223" s="21"/>
    </row>
    <row r="224" spans="3:9" ht="14.25">
      <c r="C224" s="21"/>
      <c r="D224" s="21"/>
      <c r="E224" s="21"/>
      <c r="F224" s="21"/>
      <c r="G224" s="21"/>
      <c r="H224" s="21"/>
      <c r="I224" s="21"/>
    </row>
  </sheetData>
  <sheetProtection/>
  <mergeCells count="4">
    <mergeCell ref="B3:L3"/>
    <mergeCell ref="B4:L4"/>
    <mergeCell ref="B6:L6"/>
    <mergeCell ref="B7:L7"/>
  </mergeCells>
  <printOptions horizontalCentered="1" verticalCentered="1"/>
  <pageMargins left="0.5" right="0.5" top="0.25" bottom="0.25" header="0.17" footer="0.31"/>
  <pageSetup fitToHeight="2" fitToWidth="1" horizontalDpi="300" verticalDpi="3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49"/>
    <pageSetUpPr fitToPage="1"/>
  </sheetPr>
  <dimension ref="A1:HK224"/>
  <sheetViews>
    <sheetView zoomScalePageLayoutView="0" workbookViewId="0" topLeftCell="A1">
      <selection activeCell="H13" sqref="H13"/>
    </sheetView>
  </sheetViews>
  <sheetFormatPr defaultColWidth="8.421875" defaultRowHeight="12.75"/>
  <cols>
    <col min="1" max="1" width="29.28125" style="9" customWidth="1"/>
    <col min="2" max="4" width="13.57421875" style="9" customWidth="1"/>
    <col min="5" max="5" width="16.8515625" style="9" customWidth="1"/>
    <col min="6" max="6" width="16.57421875" style="9" customWidth="1"/>
    <col min="7" max="7" width="15.140625" style="9" customWidth="1"/>
    <col min="8" max="8" width="15.7109375" style="9" customWidth="1"/>
    <col min="9" max="9" width="15.57421875" style="9" customWidth="1"/>
    <col min="10" max="10" width="14.00390625" style="9" customWidth="1"/>
    <col min="11" max="11" width="8.421875" style="9" customWidth="1"/>
    <col min="12" max="12" width="18.57421875" style="9" bestFit="1" customWidth="1"/>
    <col min="13" max="13" width="0.85546875" style="9" customWidth="1"/>
    <col min="14" max="14" width="10.00390625" style="9" bestFit="1" customWidth="1"/>
    <col min="15" max="15" width="8.421875" style="9" customWidth="1"/>
    <col min="16" max="16" width="12.421875" style="9" bestFit="1" customWidth="1"/>
    <col min="17" max="17" width="8.421875" style="9" customWidth="1"/>
    <col min="18" max="18" width="12.421875" style="9" bestFit="1" customWidth="1"/>
    <col min="19" max="19" width="10.00390625" style="9" bestFit="1" customWidth="1"/>
    <col min="20" max="16384" width="8.421875" style="9" customWidth="1"/>
  </cols>
  <sheetData>
    <row r="1" ht="13.5" customHeight="1">
      <c r="H1" s="22"/>
    </row>
    <row r="2" ht="13.5" customHeight="1">
      <c r="H2" s="11"/>
    </row>
    <row r="3" spans="1:10" ht="18">
      <c r="A3" s="129" t="s">
        <v>68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8">
      <c r="A4" s="130" t="s">
        <v>308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5">
      <c r="A5" s="109" t="s">
        <v>318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109" t="s">
        <v>69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5.75">
      <c r="A7" s="132">
        <f>Cover!A12</f>
        <v>39867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2" ht="13.5" customHeight="1">
      <c r="A8" s="24"/>
      <c r="B8" s="25"/>
      <c r="C8" s="25"/>
      <c r="D8" s="25"/>
      <c r="E8" s="25"/>
      <c r="F8" s="25"/>
      <c r="G8" s="25"/>
      <c r="H8" s="26"/>
      <c r="I8" s="26"/>
      <c r="J8" s="26"/>
      <c r="K8" s="26"/>
      <c r="L8" s="26"/>
    </row>
    <row r="9" spans="1:12" ht="14.25" customHeight="1">
      <c r="A9" s="24"/>
      <c r="B9" s="28" t="str">
        <f>IF(ISBLANK(Diff!D9)," ",Diff!D9)</f>
        <v> </v>
      </c>
      <c r="C9" s="28" t="str">
        <f>IF(ISBLANK(Diff!E9)," ",Diff!E9)</f>
        <v> </v>
      </c>
      <c r="D9" s="28" t="str">
        <f>IF(ISBLANK(Diff!F9)," ",Diff!F9)</f>
        <v> </v>
      </c>
      <c r="E9" s="28" t="str">
        <f>IF(ISBLANK(Diff!G9)," ",Diff!G9)</f>
        <v> </v>
      </c>
      <c r="F9" s="28" t="str">
        <f>IF(ISBLANK(Diff!H9)," ",Diff!H9)</f>
        <v> </v>
      </c>
      <c r="G9" s="28" t="str">
        <f>IF(ISBLANK(Diff!I9)," ",Diff!I9)</f>
        <v> </v>
      </c>
      <c r="H9" s="28" t="str">
        <f>IF(ISBLANK(Diff!J9)," ",Diff!J9)</f>
        <v> </v>
      </c>
      <c r="I9" s="28" t="str">
        <f>IF(ISBLANK(Diff!K9)," ",Diff!K9)</f>
        <v> </v>
      </c>
      <c r="J9" s="28" t="str">
        <f>IF(ISBLANK(Diff!L9)," ",Diff!L9)</f>
        <v> </v>
      </c>
      <c r="K9" s="26"/>
      <c r="L9" s="26"/>
    </row>
    <row r="10" spans="1:12" ht="12.75" customHeight="1">
      <c r="A10" s="26"/>
      <c r="B10" s="28" t="str">
        <f>IF(ISBLANK(Diff!D10)," ",Diff!D10)</f>
        <v> </v>
      </c>
      <c r="C10" s="28" t="str">
        <f>IF(ISBLANK(Diff!E10)," ",Diff!E10)</f>
        <v> </v>
      </c>
      <c r="D10" s="28" t="str">
        <f>IF(ISBLANK(Diff!F10)," ",Diff!F10)</f>
        <v> </v>
      </c>
      <c r="E10" s="28" t="s">
        <v>315</v>
      </c>
      <c r="F10" s="28" t="s">
        <v>315</v>
      </c>
      <c r="G10" s="28" t="str">
        <f>IF(ISBLANK(Diff!I10)," ",Diff!I10)</f>
        <v>2009-10</v>
      </c>
      <c r="H10" s="107" t="str">
        <f>IF(ISBLANK(Diff!J10)," ",Diff!J10)</f>
        <v>District Forecast</v>
      </c>
      <c r="I10" s="28" t="s">
        <v>315</v>
      </c>
      <c r="J10" s="28" t="s">
        <v>315</v>
      </c>
      <c r="K10" s="26"/>
      <c r="L10" s="26"/>
    </row>
    <row r="11" spans="1:12" ht="12.75" customHeight="1">
      <c r="A11" s="26"/>
      <c r="B11" s="28" t="str">
        <f>IF(ISBLANK(Diff!D11)," ",Diff!D11)</f>
        <v>2007-08</v>
      </c>
      <c r="C11" s="28" t="str">
        <f>IF(ISBLANK(Diff!E11)," ",Diff!E11)</f>
        <v>2008-09</v>
      </c>
      <c r="D11" s="28" t="str">
        <f>IF(ISBLANK(Diff!F11)," ",Diff!F11)</f>
        <v>2008-09</v>
      </c>
      <c r="E11" s="28" t="str">
        <f>IF(ISBLANK(Diff!G11)," ",Diff!G11)</f>
        <v>2007-08 to 2008-09</v>
      </c>
      <c r="F11" s="28" t="str">
        <f>IF(ISBLANK(Diff!H11)," ",Diff!H11)</f>
        <v>2008-09 Appropriated</v>
      </c>
      <c r="G11" s="28" t="str">
        <f>IF(ISBLANK(Diff!I11)," ",Diff!I11)</f>
        <v>Dec</v>
      </c>
      <c r="H11" s="28" t="str">
        <f>IF(ISBLANK(Diff!J11)," ",Diff!J11)</f>
        <v>2009-10</v>
      </c>
      <c r="I11" s="28" t="str">
        <f>IF(ISBLANK(Diff!K11)," ",Diff!K11)</f>
        <v>Third Calculation</v>
      </c>
      <c r="J11" s="28" t="str">
        <f>IF(ISBLANK(Diff!L11)," ",Diff!L11)</f>
        <v>2009-10 Dec to</v>
      </c>
      <c r="K11" s="26"/>
      <c r="L11" s="26"/>
    </row>
    <row r="12" spans="1:12" ht="15" customHeight="1">
      <c r="A12" s="26"/>
      <c r="B12" s="28" t="str">
        <f>IF(ISBLANK(Diff!D12)," ",Diff!D12)</f>
        <v>Final</v>
      </c>
      <c r="C12" s="28" t="str">
        <f>IF(ISBLANK(Diff!E12)," ",Diff!E12)</f>
        <v>Appropriated</v>
      </c>
      <c r="D12" s="28" t="str">
        <f>IF(ISBLANK(Diff!F12)," ",Diff!F12)</f>
        <v>Third</v>
      </c>
      <c r="E12" s="28" t="str">
        <f>IF(ISBLANK(Diff!G12)," ",Diff!G12)</f>
        <v>Third Calculation</v>
      </c>
      <c r="F12" s="28" t="str">
        <f>IF(ISBLANK(Diff!H12)," ",Diff!H12)</f>
        <v>to Third Calculation</v>
      </c>
      <c r="G12" s="28" t="str">
        <f>IF(ISBLANK(Diff!I12)," ",Diff!I12)</f>
        <v>Forecast</v>
      </c>
      <c r="H12" s="28" t="str">
        <f>IF(ISBLANK(Diff!J12)," ",Diff!J12)</f>
        <v>Unweighted FTE</v>
      </c>
      <c r="I12" s="28" t="str">
        <f>IF(ISBLANK(Diff!K12)," ",Diff!K12)</f>
        <v>to 2009-10 Dist</v>
      </c>
      <c r="J12" s="28" t="str">
        <f>IF(ISBLANK(Diff!L12)," ",Diff!L12)</f>
        <v>to 2009-10 Dist</v>
      </c>
      <c r="K12" s="26"/>
      <c r="L12" s="26"/>
    </row>
    <row r="13" spans="1:12" ht="15" customHeight="1">
      <c r="A13" s="26"/>
      <c r="B13" s="28" t="str">
        <f>IF(ISBLANK(Diff!D13)," ",Diff!D13)</f>
        <v>Calculation</v>
      </c>
      <c r="C13" s="28" t="str">
        <f>IF(ISBLANK(Diff!E13)," ",Diff!E13)</f>
        <v>FTE</v>
      </c>
      <c r="D13" s="28" t="str">
        <f>IF(ISBLANK(Diff!F13)," ",Diff!F13)</f>
        <v>Calculation</v>
      </c>
      <c r="E13" s="28" t="s">
        <v>310</v>
      </c>
      <c r="F13" s="28" t="s">
        <v>311</v>
      </c>
      <c r="G13" s="31">
        <f>Diff!I13</f>
        <v>39794</v>
      </c>
      <c r="H13" s="31">
        <f>Diff!J13</f>
        <v>39867</v>
      </c>
      <c r="I13" s="31" t="s">
        <v>312</v>
      </c>
      <c r="J13" s="28" t="s">
        <v>313</v>
      </c>
      <c r="K13" s="26"/>
      <c r="L13" s="26"/>
    </row>
    <row r="14" spans="1:12" ht="12.75" customHeight="1">
      <c r="A14" s="26"/>
      <c r="B14" s="33">
        <v>1</v>
      </c>
      <c r="C14" s="33">
        <v>2</v>
      </c>
      <c r="D14" s="33">
        <v>3</v>
      </c>
      <c r="E14" s="33">
        <v>4</v>
      </c>
      <c r="F14" s="33">
        <v>5</v>
      </c>
      <c r="G14" s="33">
        <v>6</v>
      </c>
      <c r="H14" s="33">
        <v>7</v>
      </c>
      <c r="I14" s="33">
        <v>8</v>
      </c>
      <c r="J14" s="33">
        <v>9</v>
      </c>
      <c r="K14" s="26"/>
      <c r="L14" s="26"/>
    </row>
    <row r="15" spans="1:12" ht="12" customHeight="1">
      <c r="A15" s="26"/>
      <c r="B15" s="27"/>
      <c r="C15" s="27"/>
      <c r="D15" s="26"/>
      <c r="E15" s="27"/>
      <c r="F15" s="27"/>
      <c r="G15" s="27"/>
      <c r="H15" s="26"/>
      <c r="I15" s="27"/>
      <c r="J15" s="26"/>
      <c r="K15" s="26"/>
      <c r="L15" s="26"/>
    </row>
    <row r="16" spans="1:18" ht="13.5" customHeight="1">
      <c r="A16" s="24" t="s">
        <v>321</v>
      </c>
      <c r="B16" s="27"/>
      <c r="C16" s="26"/>
      <c r="D16" s="26"/>
      <c r="E16" s="27"/>
      <c r="F16" s="27"/>
      <c r="G16" s="27"/>
      <c r="H16" s="26"/>
      <c r="I16" s="27"/>
      <c r="J16" s="26"/>
      <c r="K16" s="26"/>
      <c r="L16" s="24"/>
      <c r="R16" s="13"/>
    </row>
    <row r="17" spans="1:219" ht="13.5" customHeight="1">
      <c r="A17" s="24" t="s">
        <v>322</v>
      </c>
      <c r="B17" s="35">
        <f>IF(ISBLANK(Diff!D17)," ",Diff!D17)</f>
        <v>603566.3000000002</v>
      </c>
      <c r="C17" s="35">
        <f>IF(ISBLANK(Diff!E17)," ",Diff!E17)</f>
        <v>604167.3299999998</v>
      </c>
      <c r="D17" s="35">
        <f>IF(ISBLANK(Diff!F17)," ",Diff!F17)</f>
        <v>590090.82</v>
      </c>
      <c r="E17" s="58">
        <f>(D17-B17)/B17</f>
        <v>-0.02232642876184474</v>
      </c>
      <c r="F17" s="58">
        <f>(D17-C17)/C17</f>
        <v>-0.02329902545375947</v>
      </c>
      <c r="G17" s="35">
        <f>IF(ISBLANK(Diff!I17)," ",Diff!I17)</f>
        <v>584034.53</v>
      </c>
      <c r="H17" s="35">
        <f>IF(ISBLANK(Diff!J17)," ",Diff!J17)</f>
        <v>584975.75</v>
      </c>
      <c r="I17" s="38">
        <f>(H17-D17)/D17</f>
        <v>-0.008668275842691383</v>
      </c>
      <c r="J17" s="38">
        <f>(H17-G17)/G17</f>
        <v>0.0016115827945994425</v>
      </c>
      <c r="K17" s="28"/>
      <c r="L17" s="106"/>
      <c r="M17" s="13"/>
      <c r="N17" s="15"/>
      <c r="O17" s="13"/>
      <c r="P17" s="16"/>
      <c r="Q17" s="13"/>
      <c r="R17" s="16"/>
      <c r="S17" s="16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</row>
    <row r="18" spans="1:19" ht="13.5" customHeight="1">
      <c r="A18" s="24" t="s">
        <v>77</v>
      </c>
      <c r="B18" s="35">
        <f>IF(ISBLANK(Diff!D18)," ",Diff!D18)</f>
        <v>727253.1400000005</v>
      </c>
      <c r="C18" s="35">
        <f>IF(ISBLANK(Diff!E18)," ",Diff!E18)</f>
        <v>729294.1500000003</v>
      </c>
      <c r="D18" s="35">
        <f>IF(ISBLANK(Diff!F18)," ",Diff!F18)</f>
        <v>733129.98</v>
      </c>
      <c r="E18" s="58">
        <f aca="true" t="shared" si="0" ref="E18:E42">(D18-B18)/B18</f>
        <v>0.008080872638101635</v>
      </c>
      <c r="F18" s="58">
        <f aca="true" t="shared" si="1" ref="F18:F42">(D18-C18)/C18</f>
        <v>0.005259647290465341</v>
      </c>
      <c r="G18" s="35">
        <f>IF(ISBLANK(Diff!I18)," ",Diff!I18)</f>
        <v>732916.9100000001</v>
      </c>
      <c r="H18" s="35">
        <f>IF(ISBLANK(Diff!J18)," ",Diff!J18)</f>
        <v>726026.7300000002</v>
      </c>
      <c r="I18" s="38">
        <f aca="true" t="shared" si="2" ref="I18:I42">(H18-D18)/D18</f>
        <v>-0.009688936742158283</v>
      </c>
      <c r="J18" s="38">
        <f aca="true" t="shared" si="3" ref="J18:J42">(H18-G18)/G18</f>
        <v>-0.009401038379643789</v>
      </c>
      <c r="K18" s="28"/>
      <c r="L18" s="24"/>
      <c r="N18" s="15"/>
      <c r="P18" s="15"/>
      <c r="R18" s="15"/>
      <c r="S18" s="15"/>
    </row>
    <row r="19" spans="1:19" ht="13.5" customHeight="1">
      <c r="A19" s="24" t="s">
        <v>78</v>
      </c>
      <c r="B19" s="35">
        <f>IF(ISBLANK(Diff!D19)," ",Diff!D19)</f>
        <v>547304.9499999998</v>
      </c>
      <c r="C19" s="35">
        <f>IF(ISBLANK(Diff!E19)," ",Diff!E19)</f>
        <v>540531.5400000002</v>
      </c>
      <c r="D19" s="35">
        <f>IF(ISBLANK(Diff!F19)," ",Diff!F19)</f>
        <v>544444.0299999999</v>
      </c>
      <c r="E19" s="58">
        <f t="shared" si="0"/>
        <v>-0.0052272869083313175</v>
      </c>
      <c r="F19" s="58">
        <f t="shared" si="1"/>
        <v>0.007238227023717722</v>
      </c>
      <c r="G19" s="35">
        <f>IF(ISBLANK(Diff!I19)," ",Diff!I19)</f>
        <v>543124.97</v>
      </c>
      <c r="H19" s="35">
        <f>IF(ISBLANK(Diff!J19)," ",Diff!J19)</f>
        <v>545076.74</v>
      </c>
      <c r="I19" s="38">
        <f t="shared" si="2"/>
        <v>0.001162121292798599</v>
      </c>
      <c r="J19" s="38">
        <f t="shared" si="3"/>
        <v>0.003593592833708269</v>
      </c>
      <c r="K19" s="28"/>
      <c r="L19" s="24"/>
      <c r="N19" s="15"/>
      <c r="P19" s="15"/>
      <c r="R19" s="15"/>
      <c r="S19" s="15"/>
    </row>
    <row r="20" spans="1:19" ht="13.5" customHeight="1">
      <c r="A20" s="40" t="s">
        <v>319</v>
      </c>
      <c r="B20" s="42">
        <f>IF(ISBLANK(Diff!D20)," ",Diff!D20)</f>
        <v>1878124.3900000006</v>
      </c>
      <c r="C20" s="42">
        <f>IF(ISBLANK(Diff!E20)," ",Diff!E20)</f>
        <v>1873993.02</v>
      </c>
      <c r="D20" s="42">
        <f>IF(ISBLANK(Diff!F20)," ",Diff!F20)</f>
        <v>1867664.8299999996</v>
      </c>
      <c r="E20" s="59">
        <f t="shared" si="0"/>
        <v>-0.005569151892011255</v>
      </c>
      <c r="F20" s="59">
        <f t="shared" si="1"/>
        <v>-0.0033768482232662796</v>
      </c>
      <c r="G20" s="42">
        <f>IF(ISBLANK(Diff!I20)," ",Diff!I20)</f>
        <v>1860076.4100000001</v>
      </c>
      <c r="H20" s="42">
        <f>IF(ISBLANK(Diff!J20)," ",Diff!J20)</f>
        <v>1856079.2200000002</v>
      </c>
      <c r="I20" s="43">
        <f t="shared" si="2"/>
        <v>-0.00620325971443142</v>
      </c>
      <c r="J20" s="43">
        <f t="shared" si="3"/>
        <v>-0.0021489386019362205</v>
      </c>
      <c r="K20" s="28"/>
      <c r="L20" s="24"/>
      <c r="N20" s="15"/>
      <c r="P20" s="15"/>
      <c r="R20" s="15"/>
      <c r="S20" s="15"/>
    </row>
    <row r="21" spans="1:19" ht="13.5" customHeight="1">
      <c r="A21" s="40"/>
      <c r="B21" s="43"/>
      <c r="C21" s="43"/>
      <c r="D21" s="43"/>
      <c r="E21" s="58"/>
      <c r="F21" s="58"/>
      <c r="G21" s="43"/>
      <c r="H21" s="43"/>
      <c r="I21" s="38"/>
      <c r="J21" s="38"/>
      <c r="K21" s="28"/>
      <c r="L21" s="24"/>
      <c r="N21" s="15"/>
      <c r="P21" s="15"/>
      <c r="R21" s="15"/>
      <c r="S21" s="15"/>
    </row>
    <row r="22" spans="1:19" ht="13.5" customHeight="1">
      <c r="A22" s="24" t="s">
        <v>324</v>
      </c>
      <c r="B22" s="39">
        <f>IF(ISBLANK(Diff!D22)," ",Diff!D22)</f>
        <v>138818.50000000003</v>
      </c>
      <c r="C22" s="39">
        <f>IF(ISBLANK(Diff!E22)," ",Diff!E22)</f>
        <v>138703.27000000005</v>
      </c>
      <c r="D22" s="39">
        <f>IF(ISBLANK(Diff!F22)," ",Diff!F22)</f>
        <v>138149.62999999992</v>
      </c>
      <c r="E22" s="58">
        <f t="shared" si="0"/>
        <v>-0.004818305917439762</v>
      </c>
      <c r="F22" s="58">
        <f t="shared" si="1"/>
        <v>-0.003991542520952319</v>
      </c>
      <c r="G22" s="39">
        <f>IF(ISBLANK(Diff!I22)," ",Diff!I22)</f>
        <v>137753.94999999987</v>
      </c>
      <c r="H22" s="39">
        <f>IF(ISBLANK(Diff!J22)," ",Diff!J22)</f>
        <v>138734.67</v>
      </c>
      <c r="I22" s="38">
        <f t="shared" si="2"/>
        <v>0.004234828569574134</v>
      </c>
      <c r="J22" s="38">
        <f t="shared" si="3"/>
        <v>0.007119360279688152</v>
      </c>
      <c r="K22" s="28"/>
      <c r="L22" s="24"/>
      <c r="N22" s="15"/>
      <c r="P22" s="15"/>
      <c r="R22" s="15"/>
      <c r="S22" s="15"/>
    </row>
    <row r="23" spans="1:19" ht="13.5" customHeight="1">
      <c r="A23" s="24" t="s">
        <v>79</v>
      </c>
      <c r="B23" s="39">
        <f>IF(ISBLANK(Diff!D23)," ",Diff!D23)</f>
        <v>217567.98999999996</v>
      </c>
      <c r="C23" s="39">
        <f>IF(ISBLANK(Diff!E23)," ",Diff!E23)</f>
        <v>218403.91999999998</v>
      </c>
      <c r="D23" s="39">
        <f>IF(ISBLANK(Diff!F23)," ",Diff!F23)</f>
        <v>218336.25999999998</v>
      </c>
      <c r="E23" s="58">
        <f t="shared" si="0"/>
        <v>0.00353117202581142</v>
      </c>
      <c r="F23" s="58">
        <f t="shared" si="1"/>
        <v>-0.0003097929744118306</v>
      </c>
      <c r="G23" s="39">
        <f>IF(ISBLANK(Diff!I23)," ",Diff!I23)</f>
        <v>217967.48000000004</v>
      </c>
      <c r="H23" s="39">
        <f>IF(ISBLANK(Diff!J23)," ",Diff!J23)</f>
        <v>218879.91000000003</v>
      </c>
      <c r="I23" s="38">
        <f t="shared" si="2"/>
        <v>0.002489966623043064</v>
      </c>
      <c r="J23" s="38">
        <f t="shared" si="3"/>
        <v>0.0041860831716730995</v>
      </c>
      <c r="K23" s="28"/>
      <c r="L23" s="24"/>
      <c r="N23" s="15"/>
      <c r="P23" s="15"/>
      <c r="R23" s="15"/>
      <c r="S23" s="15"/>
    </row>
    <row r="24" spans="1:19" ht="13.5" customHeight="1">
      <c r="A24" s="24" t="s">
        <v>80</v>
      </c>
      <c r="B24" s="39">
        <f>IF(ISBLANK(Diff!D24)," ",Diff!D24)</f>
        <v>137302.00999999998</v>
      </c>
      <c r="C24" s="39">
        <f>IF(ISBLANK(Diff!E24)," ",Diff!E24)</f>
        <v>137820.72999999995</v>
      </c>
      <c r="D24" s="39">
        <f>IF(ISBLANK(Diff!F24)," ",Diff!F24)</f>
        <v>132299.99</v>
      </c>
      <c r="E24" s="58">
        <f t="shared" si="0"/>
        <v>-0.03643078495354868</v>
      </c>
      <c r="F24" s="58">
        <f t="shared" si="1"/>
        <v>-0.04005739920257253</v>
      </c>
      <c r="G24" s="39">
        <f>IF(ISBLANK(Diff!I24)," ",Diff!I24)</f>
        <v>130624.62</v>
      </c>
      <c r="H24" s="39">
        <f>IF(ISBLANK(Diff!J24)," ",Diff!J24)</f>
        <v>132005.30999999997</v>
      </c>
      <c r="I24" s="38">
        <f t="shared" si="2"/>
        <v>-0.002227362224290585</v>
      </c>
      <c r="J24" s="38">
        <f t="shared" si="3"/>
        <v>0.010569906346904384</v>
      </c>
      <c r="K24" s="28"/>
      <c r="L24" s="24"/>
      <c r="N24" s="15"/>
      <c r="P24" s="15"/>
      <c r="R24" s="15"/>
      <c r="S24" s="15"/>
    </row>
    <row r="25" spans="1:19" ht="13.5" customHeight="1">
      <c r="A25" s="40" t="s">
        <v>81</v>
      </c>
      <c r="B25" s="42">
        <f>IF(ISBLANK(Diff!D25)," ",Diff!D25)</f>
        <v>493688.5</v>
      </c>
      <c r="C25" s="42">
        <f>IF(ISBLANK(Diff!E25)," ",Diff!E25)</f>
        <v>494927.92000000004</v>
      </c>
      <c r="D25" s="42">
        <f>IF(ISBLANK(Diff!F25)," ",Diff!F25)</f>
        <v>488785.8799999999</v>
      </c>
      <c r="E25" s="59">
        <f t="shared" si="0"/>
        <v>-0.00993059388663117</v>
      </c>
      <c r="F25" s="59">
        <f t="shared" si="1"/>
        <v>-0.012409968708170986</v>
      </c>
      <c r="G25" s="42">
        <f>IF(ISBLANK(Diff!I25)," ",Diff!I25)</f>
        <v>486346.04999999993</v>
      </c>
      <c r="H25" s="42">
        <f>IF(ISBLANK(Diff!J25)," ",Diff!J25)</f>
        <v>489619.89</v>
      </c>
      <c r="I25" s="43">
        <f t="shared" si="2"/>
        <v>0.001706289060559863</v>
      </c>
      <c r="J25" s="43">
        <f t="shared" si="3"/>
        <v>0.0067315032166912515</v>
      </c>
      <c r="K25" s="28"/>
      <c r="L25" s="24"/>
      <c r="N25" s="15"/>
      <c r="P25" s="15"/>
      <c r="R25" s="15"/>
      <c r="S25" s="15"/>
    </row>
    <row r="26" spans="1:19" ht="13.5" customHeight="1">
      <c r="A26" s="40"/>
      <c r="B26" s="43"/>
      <c r="C26" s="43"/>
      <c r="D26" s="43"/>
      <c r="E26" s="58"/>
      <c r="F26" s="58"/>
      <c r="G26" s="43"/>
      <c r="H26" s="43"/>
      <c r="I26" s="38"/>
      <c r="J26" s="38"/>
      <c r="K26" s="28"/>
      <c r="L26" s="24"/>
      <c r="N26" s="15"/>
      <c r="P26" s="15"/>
      <c r="R26" s="15"/>
      <c r="S26" s="15"/>
    </row>
    <row r="27" spans="1:19" ht="13.5" customHeight="1">
      <c r="A27" s="40" t="s">
        <v>320</v>
      </c>
      <c r="B27" s="42">
        <f>IF(ISBLANK(Diff!D27)," ",Diff!D27)</f>
        <v>2371812.8900000006</v>
      </c>
      <c r="C27" s="42">
        <f>IF(ISBLANK(Diff!E27)," ",Diff!E27)</f>
        <v>2368920.94</v>
      </c>
      <c r="D27" s="42">
        <f>IF(ISBLANK(Diff!F27)," ",Diff!F27)</f>
        <v>2356450.7099999995</v>
      </c>
      <c r="E27" s="59">
        <f t="shared" si="0"/>
        <v>-0.006476978038516813</v>
      </c>
      <c r="F27" s="59">
        <f t="shared" si="1"/>
        <v>-0.005264097163158365</v>
      </c>
      <c r="G27" s="42">
        <f>IF(ISBLANK(Diff!I27)," ",Diff!I27)</f>
        <v>2346422.46</v>
      </c>
      <c r="H27" s="42">
        <f>IF(ISBLANK(Diff!J27)," ",Diff!J27)</f>
        <v>2345699.1100000003</v>
      </c>
      <c r="I27" s="43">
        <f t="shared" si="2"/>
        <v>-0.0045626246092790815</v>
      </c>
      <c r="J27" s="43">
        <f t="shared" si="3"/>
        <v>-0.00030827781967260386</v>
      </c>
      <c r="K27" s="28"/>
      <c r="L27" s="24"/>
      <c r="N27" s="15"/>
      <c r="P27" s="15"/>
      <c r="R27" s="15"/>
      <c r="S27" s="15"/>
    </row>
    <row r="28" spans="1:18" ht="12" customHeight="1">
      <c r="A28" s="26"/>
      <c r="B28" s="37"/>
      <c r="C28" s="37"/>
      <c r="D28" s="37"/>
      <c r="E28" s="58"/>
      <c r="F28" s="58"/>
      <c r="G28" s="37"/>
      <c r="H28" s="37"/>
      <c r="I28" s="38"/>
      <c r="J28" s="38"/>
      <c r="K28" s="28"/>
      <c r="L28" s="26"/>
      <c r="R28" s="15"/>
    </row>
    <row r="29" spans="1:19" ht="13.5" customHeight="1">
      <c r="A29" s="24" t="s">
        <v>82</v>
      </c>
      <c r="B29" s="39">
        <f>IF(ISBLANK(Diff!D29)," ",Diff!D29)</f>
        <v>158749.7500000001</v>
      </c>
      <c r="C29" s="39">
        <f>IF(ISBLANK(Diff!E29)," ",Diff!E29)</f>
        <v>161863.72999999995</v>
      </c>
      <c r="D29" s="39">
        <f>IF(ISBLANK(Diff!F29)," ",Diff!F29)</f>
        <v>158442.27</v>
      </c>
      <c r="E29" s="58">
        <f t="shared" si="0"/>
        <v>-0.0019368849399768984</v>
      </c>
      <c r="F29" s="58">
        <f t="shared" si="1"/>
        <v>-0.02113790408759247</v>
      </c>
      <c r="G29" s="39">
        <f>IF(ISBLANK(Diff!I29)," ",Diff!I29)</f>
        <v>157259.02000000005</v>
      </c>
      <c r="H29" s="39">
        <f>IF(ISBLANK(Diff!J29)," ",Diff!J29)</f>
        <v>163110.12999999995</v>
      </c>
      <c r="I29" s="38">
        <f t="shared" si="2"/>
        <v>0.029460951297907795</v>
      </c>
      <c r="J29" s="38">
        <f t="shared" si="3"/>
        <v>0.03720683239664025</v>
      </c>
      <c r="K29" s="28"/>
      <c r="L29" s="24"/>
      <c r="N29" s="15"/>
      <c r="P29" s="15"/>
      <c r="R29" s="15"/>
      <c r="S29" s="15"/>
    </row>
    <row r="30" spans="1:18" ht="12" customHeight="1">
      <c r="A30" s="26"/>
      <c r="B30" s="37"/>
      <c r="C30" s="37"/>
      <c r="D30" s="37"/>
      <c r="E30" s="58"/>
      <c r="F30" s="58"/>
      <c r="G30" s="37"/>
      <c r="H30" s="37"/>
      <c r="I30" s="38"/>
      <c r="J30" s="38"/>
      <c r="K30" s="28"/>
      <c r="L30" s="26"/>
      <c r="R30" s="15"/>
    </row>
    <row r="31" spans="1:18" ht="13.5" customHeight="1">
      <c r="A31" s="24" t="s">
        <v>105</v>
      </c>
      <c r="B31" s="37"/>
      <c r="C31" s="37"/>
      <c r="D31" s="37"/>
      <c r="E31" s="58"/>
      <c r="F31" s="58"/>
      <c r="G31" s="37"/>
      <c r="H31" s="37"/>
      <c r="I31" s="38"/>
      <c r="J31" s="38"/>
      <c r="K31" s="28"/>
      <c r="L31" s="24"/>
      <c r="R31" s="15"/>
    </row>
    <row r="32" spans="1:18" ht="13.5" customHeight="1">
      <c r="A32" s="44" t="s">
        <v>84</v>
      </c>
      <c r="B32" s="39">
        <f>IF(ISBLANK(Diff!D32)," ",Diff!D32)</f>
        <v>19397.659999999996</v>
      </c>
      <c r="C32" s="39">
        <f>IF(ISBLANK(Diff!E32)," ",Diff!E32)</f>
        <v>19557.989999999994</v>
      </c>
      <c r="D32" s="39">
        <f>IF(ISBLANK(Diff!F32)," ",Diff!F32)</f>
        <v>20086.449999999997</v>
      </c>
      <c r="E32" s="58">
        <f t="shared" si="0"/>
        <v>0.03550892221020479</v>
      </c>
      <c r="F32" s="58">
        <f t="shared" si="1"/>
        <v>0.027020159024521585</v>
      </c>
      <c r="G32" s="39">
        <f>IF(ISBLANK(Diff!I32)," ",Diff!I32)</f>
        <v>20257.700000000008</v>
      </c>
      <c r="H32" s="39">
        <f>IF(ISBLANK(Diff!J32)," ",Diff!J32)</f>
        <v>20481.900000000005</v>
      </c>
      <c r="I32" s="38">
        <f t="shared" si="2"/>
        <v>0.019687401208277625</v>
      </c>
      <c r="J32" s="38">
        <f t="shared" si="3"/>
        <v>0.011067396594874887</v>
      </c>
      <c r="K32" s="28"/>
      <c r="L32" s="44"/>
      <c r="R32" s="15"/>
    </row>
    <row r="33" spans="1:18" ht="13.5" customHeight="1">
      <c r="A33" s="44" t="s">
        <v>85</v>
      </c>
      <c r="B33" s="39">
        <f>IF(ISBLANK(Diff!D33)," ",Diff!D33)</f>
        <v>6034.58</v>
      </c>
      <c r="C33" s="39">
        <f>IF(ISBLANK(Diff!E33)," ",Diff!E33)</f>
        <v>6111.440000000001</v>
      </c>
      <c r="D33" s="39">
        <f>IF(ISBLANK(Diff!F33)," ",Diff!F33)</f>
        <v>5995.909999999999</v>
      </c>
      <c r="E33" s="58">
        <f t="shared" si="0"/>
        <v>-0.00640806816713027</v>
      </c>
      <c r="F33" s="58">
        <f t="shared" si="1"/>
        <v>-0.01890389171782795</v>
      </c>
      <c r="G33" s="39">
        <f>IF(ISBLANK(Diff!I33)," ",Diff!I33)</f>
        <v>6016.310000000001</v>
      </c>
      <c r="H33" s="39">
        <f>IF(ISBLANK(Diff!J33)," ",Diff!J33)</f>
        <v>6118.409999999998</v>
      </c>
      <c r="I33" s="38">
        <f t="shared" si="2"/>
        <v>0.020430593521250172</v>
      </c>
      <c r="J33" s="38">
        <f t="shared" si="3"/>
        <v>0.016970535095431703</v>
      </c>
      <c r="K33" s="28"/>
      <c r="L33" s="44"/>
      <c r="R33" s="15"/>
    </row>
    <row r="34" spans="1:12" ht="13.5" customHeight="1">
      <c r="A34" s="45" t="s">
        <v>86</v>
      </c>
      <c r="B34" s="42">
        <f>IF(ISBLANK(Diff!D34)," ",Diff!D34)</f>
        <v>25432.239999999998</v>
      </c>
      <c r="C34" s="42">
        <f>IF(ISBLANK(Diff!E34)," ",Diff!E34)</f>
        <v>25669.429999999997</v>
      </c>
      <c r="D34" s="42">
        <f>IF(ISBLANK(Diff!F34)," ",Diff!F34)</f>
        <v>26082.359999999997</v>
      </c>
      <c r="E34" s="59">
        <f t="shared" si="0"/>
        <v>0.02556282891322192</v>
      </c>
      <c r="F34" s="59">
        <f t="shared" si="1"/>
        <v>0.01608644991337947</v>
      </c>
      <c r="G34" s="42">
        <f>IF(ISBLANK(Diff!I34)," ",Diff!I34)</f>
        <v>26274.01000000001</v>
      </c>
      <c r="H34" s="42">
        <f>IF(ISBLANK(Diff!J34)," ",Diff!J34)</f>
        <v>26600.310000000005</v>
      </c>
      <c r="I34" s="43">
        <f t="shared" si="2"/>
        <v>0.019858249023478245</v>
      </c>
      <c r="J34" s="43">
        <f t="shared" si="3"/>
        <v>0.012419116838274612</v>
      </c>
      <c r="K34" s="28"/>
      <c r="L34" s="44"/>
    </row>
    <row r="35" spans="1:19" ht="12" customHeight="1">
      <c r="A35" s="26"/>
      <c r="B35" s="37"/>
      <c r="C35" s="37"/>
      <c r="D35" s="37"/>
      <c r="E35" s="58"/>
      <c r="F35" s="58"/>
      <c r="G35" s="37"/>
      <c r="H35" s="37"/>
      <c r="I35" s="38"/>
      <c r="J35" s="38"/>
      <c r="K35" s="28"/>
      <c r="L35" s="44"/>
      <c r="N35" s="15"/>
      <c r="P35" s="15"/>
      <c r="S35" s="15"/>
    </row>
    <row r="36" spans="1:19" ht="13.5" customHeight="1">
      <c r="A36" s="45" t="s">
        <v>96</v>
      </c>
      <c r="B36" s="42">
        <f>IF(ISBLANK(Diff!D36)," ",Diff!D36)</f>
        <v>519120.74</v>
      </c>
      <c r="C36" s="42">
        <f>IF(ISBLANK(Diff!E36)," ",Diff!E36)</f>
        <v>520597.35000000003</v>
      </c>
      <c r="D36" s="42">
        <f>IF(ISBLANK(Diff!F36)," ",Diff!F36)</f>
        <v>514868.2399999999</v>
      </c>
      <c r="E36" s="59">
        <f t="shared" si="0"/>
        <v>-0.008191735895583977</v>
      </c>
      <c r="F36" s="59">
        <f t="shared" si="1"/>
        <v>-0.011004877377881698</v>
      </c>
      <c r="G36" s="42">
        <f>IF(ISBLANK(Diff!I36)," ",Diff!I36)</f>
        <v>512620.05999999994</v>
      </c>
      <c r="H36" s="42">
        <f>IF(ISBLANK(Diff!J36)," ",Diff!J36)</f>
        <v>516220.2</v>
      </c>
      <c r="I36" s="43">
        <f t="shared" si="2"/>
        <v>0.0026258368548818193</v>
      </c>
      <c r="J36" s="43">
        <f t="shared" si="3"/>
        <v>0.007023018178414775</v>
      </c>
      <c r="K36" s="28"/>
      <c r="L36" s="44"/>
      <c r="N36" s="15"/>
      <c r="P36" s="15"/>
      <c r="S36" s="15"/>
    </row>
    <row r="37" spans="1:19" ht="12" customHeight="1">
      <c r="A37" s="26"/>
      <c r="B37" s="37"/>
      <c r="C37" s="37"/>
      <c r="D37" s="37"/>
      <c r="E37" s="58"/>
      <c r="F37" s="58"/>
      <c r="G37" s="37"/>
      <c r="H37" s="37"/>
      <c r="I37" s="38"/>
      <c r="J37" s="38"/>
      <c r="K37" s="28"/>
      <c r="L37" s="26"/>
      <c r="N37" s="15"/>
      <c r="P37" s="15"/>
      <c r="S37" s="15"/>
    </row>
    <row r="38" spans="1:12" ht="13.5" customHeight="1">
      <c r="A38" s="24" t="s">
        <v>87</v>
      </c>
      <c r="B38" s="39">
        <f>IF(ISBLANK(Diff!D38)," ",Diff!D38)</f>
        <v>75282.22</v>
      </c>
      <c r="C38" s="39">
        <f>IF(ISBLANK(Diff!E38)," ",Diff!E38)</f>
        <v>74931.92000000001</v>
      </c>
      <c r="D38" s="39">
        <f>IF(ISBLANK(Diff!F38)," ",Diff!F38)</f>
        <v>72759.31</v>
      </c>
      <c r="E38" s="58">
        <f t="shared" si="0"/>
        <v>-0.03351269396678264</v>
      </c>
      <c r="F38" s="58">
        <f t="shared" si="1"/>
        <v>-0.028994452564407996</v>
      </c>
      <c r="G38" s="39">
        <f>IF(ISBLANK(Diff!I38)," ",Diff!I38)</f>
        <v>72153.02000000002</v>
      </c>
      <c r="H38" s="39">
        <f>IF(ISBLANK(Diff!J38)," ",Diff!J38)</f>
        <v>72525.61999999997</v>
      </c>
      <c r="I38" s="38">
        <f t="shared" si="2"/>
        <v>-0.0032118226519744545</v>
      </c>
      <c r="J38" s="38">
        <f t="shared" si="3"/>
        <v>0.005164025012396536</v>
      </c>
      <c r="K38" s="28"/>
      <c r="L38" s="26"/>
    </row>
    <row r="39" spans="1:19" ht="12" customHeight="1">
      <c r="A39" s="26"/>
      <c r="B39" s="37"/>
      <c r="C39" s="37"/>
      <c r="D39" s="37"/>
      <c r="E39" s="58"/>
      <c r="F39" s="58"/>
      <c r="G39" s="37"/>
      <c r="H39" s="37"/>
      <c r="I39" s="38"/>
      <c r="J39" s="38"/>
      <c r="K39" s="26"/>
      <c r="L39" s="26"/>
      <c r="N39" s="15"/>
      <c r="P39" s="15"/>
      <c r="S39" s="15"/>
    </row>
    <row r="40" spans="1:12" ht="13.5" customHeight="1">
      <c r="A40" s="45" t="s">
        <v>88</v>
      </c>
      <c r="B40" s="42">
        <f>IF(ISBLANK(Diff!D40)," ",Diff!D40)</f>
        <v>259464.21000000008</v>
      </c>
      <c r="C40" s="42">
        <f>IF(ISBLANK(Diff!E40)," ",Diff!E40)</f>
        <v>262465.07999999996</v>
      </c>
      <c r="D40" s="42">
        <f>IF(ISBLANK(Diff!F40)," ",Diff!F40)</f>
        <v>257283.93999999997</v>
      </c>
      <c r="E40" s="59">
        <f t="shared" si="0"/>
        <v>-0.008402970105202969</v>
      </c>
      <c r="F40" s="59">
        <f t="shared" si="1"/>
        <v>-0.019740302214679324</v>
      </c>
      <c r="G40" s="42">
        <f>IF(ISBLANK(Diff!I40)," ",Diff!I40)</f>
        <v>255686.05000000008</v>
      </c>
      <c r="H40" s="42">
        <f>IF(ISBLANK(Diff!J40)," ",Diff!J40)</f>
        <v>262236.05999999994</v>
      </c>
      <c r="I40" s="43">
        <f t="shared" si="2"/>
        <v>0.01924768409563367</v>
      </c>
      <c r="J40" s="43">
        <f t="shared" si="3"/>
        <v>0.025617392892572206</v>
      </c>
      <c r="K40" s="26"/>
      <c r="L40" s="26"/>
    </row>
    <row r="41" spans="1:19" ht="12" customHeight="1">
      <c r="A41" s="26"/>
      <c r="B41" s="37"/>
      <c r="C41" s="37"/>
      <c r="D41" s="37"/>
      <c r="E41" s="58"/>
      <c r="F41" s="58"/>
      <c r="G41" s="37"/>
      <c r="H41" s="37"/>
      <c r="I41" s="38"/>
      <c r="J41" s="38"/>
      <c r="K41" s="26"/>
      <c r="L41" s="24"/>
      <c r="N41" s="15"/>
      <c r="P41" s="15"/>
      <c r="S41" s="15"/>
    </row>
    <row r="42" spans="1:12" ht="13.5" customHeight="1">
      <c r="A42" s="40" t="s">
        <v>0</v>
      </c>
      <c r="B42" s="42">
        <f>IF(ISBLANK(Diff!D42)," ",Diff!D42)</f>
        <v>2631277.1000000006</v>
      </c>
      <c r="C42" s="42">
        <f>IF(ISBLANK(Diff!E42)," ",Diff!E42)</f>
        <v>2631386.02</v>
      </c>
      <c r="D42" s="42">
        <f>IF(ISBLANK(Diff!F42)," ",Diff!F42)</f>
        <v>2613734.6499999994</v>
      </c>
      <c r="E42" s="59">
        <f t="shared" si="0"/>
        <v>-0.006666895706271724</v>
      </c>
      <c r="F42" s="59">
        <f t="shared" si="1"/>
        <v>-0.006708012380487062</v>
      </c>
      <c r="G42" s="42">
        <f>IF(ISBLANK(Diff!I42)," ",Diff!I42)</f>
        <v>2602108.5100000002</v>
      </c>
      <c r="H42" s="42">
        <f>IF(ISBLANK(Diff!J42)," ",Diff!J42)</f>
        <v>2607935.1700000004</v>
      </c>
      <c r="I42" s="43">
        <f t="shared" si="2"/>
        <v>-0.0022188480379976795</v>
      </c>
      <c r="J42" s="43">
        <f t="shared" si="3"/>
        <v>0.0022392071574294757</v>
      </c>
      <c r="K42" s="26"/>
      <c r="L42" s="26"/>
    </row>
    <row r="43" spans="1:12" ht="13.5" customHeight="1">
      <c r="A43" s="24"/>
      <c r="B43" s="37"/>
      <c r="C43" s="38"/>
      <c r="D43" s="47"/>
      <c r="E43" s="38"/>
      <c r="F43" s="38"/>
      <c r="G43" s="37"/>
      <c r="H43" s="37"/>
      <c r="I43" s="38"/>
      <c r="J43" s="38"/>
      <c r="K43" s="26"/>
      <c r="L43" s="26"/>
    </row>
    <row r="44" spans="1:12" ht="13.5" customHeight="1">
      <c r="A44" s="26" t="s">
        <v>89</v>
      </c>
      <c r="B44" s="36"/>
      <c r="C44" s="36"/>
      <c r="D44" s="36"/>
      <c r="E44" s="36"/>
      <c r="F44" s="36"/>
      <c r="G44" s="36"/>
      <c r="H44" s="26"/>
      <c r="I44" s="26"/>
      <c r="J44" s="26"/>
      <c r="K44" s="26"/>
      <c r="L44" s="26"/>
    </row>
    <row r="45" spans="1:12" ht="13.5" customHeight="1">
      <c r="A45" s="26"/>
      <c r="B45" s="26"/>
      <c r="C45" s="36"/>
      <c r="D45" s="36"/>
      <c r="E45" s="36"/>
      <c r="F45" s="36"/>
      <c r="G45" s="36"/>
      <c r="H45" s="25"/>
      <c r="I45" s="27"/>
      <c r="J45" s="110" t="str">
        <f>Diff!L45</f>
        <v>DOE 2/23/09</v>
      </c>
      <c r="K45" s="26"/>
      <c r="L45" s="26"/>
    </row>
    <row r="46" spans="1:12" ht="13.5" customHeight="1">
      <c r="A46" s="26"/>
      <c r="B46" s="26"/>
      <c r="C46" s="36"/>
      <c r="D46" s="36"/>
      <c r="E46" s="36"/>
      <c r="F46" s="36"/>
      <c r="G46" s="36"/>
      <c r="H46" s="25"/>
      <c r="I46" s="26"/>
      <c r="J46" s="26"/>
      <c r="K46" s="26"/>
      <c r="L46" s="26"/>
    </row>
    <row r="47" spans="1:12" ht="13.5" customHeight="1">
      <c r="A47" s="24"/>
      <c r="B47" s="49"/>
      <c r="C47" s="49"/>
      <c r="D47" s="49"/>
      <c r="E47" s="26"/>
      <c r="F47" s="26"/>
      <c r="G47" s="26"/>
      <c r="H47" s="26"/>
      <c r="I47" s="26"/>
      <c r="J47" s="26"/>
      <c r="K47" s="26"/>
      <c r="L47" s="26"/>
    </row>
    <row r="48" spans="1:12" ht="13.5" customHeight="1">
      <c r="A48" s="24"/>
      <c r="B48" s="49"/>
      <c r="C48" s="49"/>
      <c r="D48" s="49"/>
      <c r="E48" s="26"/>
      <c r="F48" s="26"/>
      <c r="G48" s="26"/>
      <c r="H48" s="26"/>
      <c r="I48" s="26"/>
      <c r="J48" s="26"/>
      <c r="K48" s="26"/>
      <c r="L48" s="26"/>
    </row>
    <row r="49" spans="1:4" ht="13.5" customHeight="1">
      <c r="A49" s="10"/>
      <c r="B49" s="19"/>
      <c r="C49" s="19"/>
      <c r="D49" s="19"/>
    </row>
    <row r="50" spans="1:4" ht="13.5" customHeight="1">
      <c r="A50" s="10"/>
      <c r="B50" s="19"/>
      <c r="C50" s="19"/>
      <c r="D50" s="19"/>
    </row>
    <row r="51" spans="1:4" ht="13.5" customHeight="1">
      <c r="A51" s="10"/>
      <c r="B51" s="19"/>
      <c r="C51" s="19"/>
      <c r="D51" s="19"/>
    </row>
    <row r="52" spans="1:4" ht="13.5" customHeight="1">
      <c r="A52" s="10"/>
      <c r="B52" s="19"/>
      <c r="C52" s="19"/>
      <c r="D52" s="19"/>
    </row>
    <row r="53" spans="1:4" ht="13.5" customHeight="1">
      <c r="A53" s="10"/>
      <c r="B53" s="19"/>
      <c r="C53" s="19"/>
      <c r="D53" s="19"/>
    </row>
    <row r="54" spans="1:4" ht="13.5" customHeight="1">
      <c r="A54" s="10"/>
      <c r="B54" s="19"/>
      <c r="C54" s="19"/>
      <c r="D54" s="19"/>
    </row>
    <row r="55" spans="1:4" ht="13.5" customHeight="1">
      <c r="A55" s="10"/>
      <c r="B55" s="19"/>
      <c r="C55" s="19"/>
      <c r="D55" s="19"/>
    </row>
    <row r="56" spans="1:4" ht="13.5" customHeight="1">
      <c r="A56" s="10"/>
      <c r="B56" s="19"/>
      <c r="C56" s="19"/>
      <c r="D56" s="19"/>
    </row>
    <row r="57" spans="1:4" ht="13.5" customHeight="1">
      <c r="A57" s="10"/>
      <c r="B57" s="19"/>
      <c r="C57" s="19"/>
      <c r="D57" s="19"/>
    </row>
    <row r="58" spans="1:4" ht="13.5" customHeight="1">
      <c r="A58" s="10"/>
      <c r="B58" s="19"/>
      <c r="C58" s="19"/>
      <c r="D58" s="19"/>
    </row>
    <row r="59" spans="1:4" ht="13.5" customHeight="1">
      <c r="A59" s="10"/>
      <c r="B59" s="19"/>
      <c r="C59" s="19"/>
      <c r="D59" s="19"/>
    </row>
    <row r="60" ht="13.5" customHeight="1"/>
    <row r="61" spans="1:4" ht="13.5" customHeight="1">
      <c r="A61" s="17"/>
      <c r="B61" s="15"/>
      <c r="C61" s="15"/>
      <c r="D61" s="15"/>
    </row>
    <row r="62" spans="1:4" ht="13.5" customHeight="1">
      <c r="A62" s="17"/>
      <c r="B62" s="15"/>
      <c r="C62" s="15"/>
      <c r="D62" s="15"/>
    </row>
    <row r="63" spans="1:4" ht="13.5" customHeight="1">
      <c r="A63" s="17"/>
      <c r="B63" s="15"/>
      <c r="C63" s="15"/>
      <c r="D63" s="15"/>
    </row>
    <row r="64" spans="1:4" ht="13.5" customHeight="1">
      <c r="A64" s="17"/>
      <c r="B64" s="15"/>
      <c r="C64" s="15"/>
      <c r="D64" s="15"/>
    </row>
    <row r="65" spans="1:4" ht="13.5" customHeight="1">
      <c r="A65" s="17"/>
      <c r="B65" s="15"/>
      <c r="C65" s="15"/>
      <c r="D65" s="15"/>
    </row>
    <row r="66" spans="1:4" ht="13.5" customHeight="1">
      <c r="A66" s="10"/>
      <c r="B66" s="15"/>
      <c r="C66" s="15"/>
      <c r="D66" s="15"/>
    </row>
    <row r="67" ht="13.5" customHeight="1">
      <c r="A67" s="10"/>
    </row>
    <row r="68" spans="2:4" ht="13.5" customHeight="1">
      <c r="B68" s="15"/>
      <c r="C68" s="15"/>
      <c r="D68" s="15"/>
    </row>
    <row r="69" spans="1:4" ht="13.5" customHeight="1">
      <c r="A69" s="12"/>
      <c r="B69" s="12"/>
      <c r="C69" s="12"/>
      <c r="D69" s="12"/>
    </row>
    <row r="70" spans="1:4" ht="13.5" customHeight="1">
      <c r="A70" s="12"/>
      <c r="B70" s="12"/>
      <c r="C70" s="12"/>
      <c r="D70" s="12"/>
    </row>
    <row r="71" spans="1:4" ht="13.5" customHeight="1">
      <c r="A71" s="12"/>
      <c r="B71" s="12"/>
      <c r="C71" s="12"/>
      <c r="D71" s="12"/>
    </row>
    <row r="72" spans="1:4" ht="13.5" customHeight="1">
      <c r="A72" s="12"/>
      <c r="B72" s="12"/>
      <c r="C72" s="12"/>
      <c r="D72" s="12"/>
    </row>
    <row r="73" spans="1:4" ht="13.5" customHeight="1">
      <c r="A73" s="10"/>
      <c r="B73" s="12"/>
      <c r="C73" s="12"/>
      <c r="D73" s="12"/>
    </row>
    <row r="74" ht="13.5" customHeight="1"/>
    <row r="75" spans="2:4" ht="13.5" customHeight="1">
      <c r="B75" s="13"/>
      <c r="C75" s="13"/>
      <c r="D75" s="13"/>
    </row>
    <row r="76" spans="2:4" ht="13.5" customHeight="1">
      <c r="B76" s="13"/>
      <c r="C76" s="13"/>
      <c r="D76" s="13"/>
    </row>
    <row r="77" spans="2:4" ht="13.5" customHeight="1">
      <c r="B77" s="13"/>
      <c r="C77" s="13"/>
      <c r="D77" s="13"/>
    </row>
    <row r="78" spans="2:4" ht="13.5" customHeight="1">
      <c r="B78" s="13"/>
      <c r="C78" s="13"/>
      <c r="D78" s="13"/>
    </row>
    <row r="79" spans="1:4" ht="13.5" customHeight="1">
      <c r="A79" s="10"/>
      <c r="B79" s="13"/>
      <c r="C79" s="13"/>
      <c r="D79" s="13"/>
    </row>
    <row r="80" ht="13.5" customHeight="1"/>
    <row r="81" ht="13.5" customHeight="1">
      <c r="A81" s="10"/>
    </row>
    <row r="82" spans="1:4" ht="13.5" customHeight="1">
      <c r="A82" s="10"/>
      <c r="B82" s="19"/>
      <c r="C82" s="19"/>
      <c r="D82" s="19"/>
    </row>
    <row r="83" spans="1:4" ht="13.5" customHeight="1">
      <c r="A83" s="10"/>
      <c r="B83" s="19"/>
      <c r="C83" s="19"/>
      <c r="D83" s="19"/>
    </row>
    <row r="84" spans="1:4" ht="13.5" customHeight="1">
      <c r="A84" s="10"/>
      <c r="B84" s="15"/>
      <c r="C84" s="15"/>
      <c r="D84" s="15"/>
    </row>
    <row r="85" spans="1:4" ht="13.5" customHeight="1">
      <c r="A85" s="10"/>
      <c r="B85" s="15"/>
      <c r="C85" s="15"/>
      <c r="D85" s="15"/>
    </row>
    <row r="86" spans="1:4" ht="13.5" customHeight="1">
      <c r="A86" s="10"/>
      <c r="B86" s="18"/>
      <c r="C86" s="18"/>
      <c r="D86" s="18"/>
    </row>
    <row r="87" spans="1:4" ht="13.5" customHeight="1">
      <c r="A87" s="10"/>
      <c r="B87" s="18"/>
      <c r="C87" s="18"/>
      <c r="D87" s="18"/>
    </row>
    <row r="88" spans="1:4" ht="13.5" customHeight="1">
      <c r="A88" s="10"/>
      <c r="B88" s="19"/>
      <c r="C88" s="19"/>
      <c r="D88" s="19"/>
    </row>
    <row r="89" spans="1:4" ht="13.5" customHeight="1">
      <c r="A89" s="10"/>
      <c r="B89" s="19"/>
      <c r="C89" s="19"/>
      <c r="D89" s="19"/>
    </row>
    <row r="90" spans="1:4" ht="13.5" customHeight="1">
      <c r="A90" s="10"/>
      <c r="B90" s="19"/>
      <c r="C90" s="19"/>
      <c r="D90" s="19"/>
    </row>
    <row r="91" spans="1:4" ht="13.5" customHeight="1">
      <c r="A91" s="10"/>
      <c r="B91" s="15"/>
      <c r="C91" s="15"/>
      <c r="D91" s="15"/>
    </row>
    <row r="92" spans="1:4" ht="13.5" customHeight="1">
      <c r="A92" s="10"/>
      <c r="B92" s="18"/>
      <c r="C92" s="18"/>
      <c r="D92" s="18"/>
    </row>
    <row r="93" ht="13.5" customHeight="1"/>
    <row r="94" ht="13.5" customHeight="1">
      <c r="A94" s="10"/>
    </row>
    <row r="95" spans="1:4" ht="13.5" customHeight="1">
      <c r="A95" s="10"/>
      <c r="B95" s="19"/>
      <c r="C95" s="19"/>
      <c r="D95" s="19"/>
    </row>
    <row r="96" spans="1:4" ht="13.5" customHeight="1">
      <c r="A96" s="10"/>
      <c r="B96" s="19"/>
      <c r="C96" s="19"/>
      <c r="D96" s="19"/>
    </row>
    <row r="97" spans="1:4" ht="13.5" customHeight="1">
      <c r="A97" s="10"/>
      <c r="B97" s="19"/>
      <c r="C97" s="19"/>
      <c r="D97" s="19"/>
    </row>
    <row r="98" spans="1:4" ht="13.5" customHeight="1">
      <c r="A98" s="10"/>
      <c r="B98" s="19"/>
      <c r="C98" s="19"/>
      <c r="D98" s="19"/>
    </row>
    <row r="99" spans="1:4" ht="13.5" customHeight="1">
      <c r="A99" s="10"/>
      <c r="B99" s="19"/>
      <c r="C99" s="19"/>
      <c r="D99" s="19"/>
    </row>
    <row r="100" spans="1:4" ht="13.5" customHeight="1">
      <c r="A100" s="10"/>
      <c r="B100" s="19"/>
      <c r="C100" s="19"/>
      <c r="D100" s="19"/>
    </row>
    <row r="101" spans="1:4" ht="13.5" customHeight="1">
      <c r="A101" s="10"/>
      <c r="B101" s="19"/>
      <c r="C101" s="19"/>
      <c r="D101" s="19"/>
    </row>
    <row r="102" spans="1:4" ht="13.5" customHeight="1">
      <c r="A102" s="10"/>
      <c r="B102" s="19"/>
      <c r="C102" s="19"/>
      <c r="D102" s="19"/>
    </row>
    <row r="103" spans="1:4" ht="13.5" customHeight="1">
      <c r="A103" s="10"/>
      <c r="B103" s="19"/>
      <c r="C103" s="19"/>
      <c r="D103" s="19"/>
    </row>
    <row r="104" spans="1:4" ht="13.5" customHeight="1">
      <c r="A104" s="10"/>
      <c r="B104" s="19"/>
      <c r="C104" s="19"/>
      <c r="D104" s="19"/>
    </row>
    <row r="105" spans="1:4" ht="13.5" customHeight="1">
      <c r="A105" s="10"/>
      <c r="B105" s="15"/>
      <c r="C105" s="15"/>
      <c r="D105" s="15"/>
    </row>
    <row r="106" ht="13.5" customHeight="1"/>
    <row r="107" ht="13.5" customHeight="1"/>
    <row r="108" ht="13.5" customHeight="1"/>
    <row r="109" ht="13.5" customHeight="1">
      <c r="A109" s="10"/>
    </row>
    <row r="110" ht="13.5" customHeight="1"/>
    <row r="111" ht="13.5" customHeight="1"/>
    <row r="112" ht="13.5" customHeight="1"/>
    <row r="113" ht="13.5" customHeight="1"/>
    <row r="114" spans="1:4" ht="13.5" customHeight="1">
      <c r="A114" s="12"/>
      <c r="B114" s="12"/>
      <c r="C114" s="12"/>
      <c r="D114" s="12"/>
    </row>
    <row r="115" spans="1:4" ht="13.5" customHeight="1">
      <c r="A115" s="12"/>
      <c r="B115" s="12"/>
      <c r="C115" s="12"/>
      <c r="D115" s="12"/>
    </row>
    <row r="116" spans="1:4" ht="13.5" customHeight="1">
      <c r="A116" s="12"/>
      <c r="B116" s="12"/>
      <c r="C116" s="12"/>
      <c r="D116" s="12"/>
    </row>
    <row r="117" spans="1:4" ht="13.5" customHeight="1">
      <c r="A117" s="12"/>
      <c r="B117" s="12"/>
      <c r="C117" s="12"/>
      <c r="D117" s="12"/>
    </row>
    <row r="118" spans="1:4" ht="13.5" customHeight="1">
      <c r="A118" s="10"/>
      <c r="B118" s="12"/>
      <c r="C118" s="12"/>
      <c r="D118" s="12"/>
    </row>
    <row r="119" spans="1:4" ht="13.5" customHeight="1">
      <c r="A119" s="10"/>
      <c r="B119" s="12"/>
      <c r="C119" s="12"/>
      <c r="D119" s="12"/>
    </row>
    <row r="120" spans="1:4" ht="13.5" customHeight="1">
      <c r="A120" s="12"/>
      <c r="B120" s="12"/>
      <c r="C120" s="12"/>
      <c r="D120" s="12"/>
    </row>
    <row r="121" spans="1:4" ht="13.5" customHeight="1">
      <c r="A121" s="12"/>
      <c r="B121" s="12"/>
      <c r="C121" s="12"/>
      <c r="D121" s="12"/>
    </row>
    <row r="122" spans="1:7" ht="13.5" customHeight="1">
      <c r="A122" s="10"/>
      <c r="B122" s="21"/>
      <c r="C122" s="21"/>
      <c r="D122" s="21"/>
      <c r="E122" s="21"/>
      <c r="F122" s="21"/>
      <c r="G122" s="21"/>
    </row>
    <row r="123" spans="1:7" ht="13.5" customHeight="1">
      <c r="A123" s="10"/>
      <c r="B123" s="21"/>
      <c r="C123" s="21"/>
      <c r="D123" s="21"/>
      <c r="E123" s="21"/>
      <c r="F123" s="21"/>
      <c r="G123" s="21"/>
    </row>
    <row r="124" spans="2:7" ht="13.5" customHeight="1">
      <c r="B124" s="21"/>
      <c r="C124" s="21"/>
      <c r="D124" s="21"/>
      <c r="E124" s="21"/>
      <c r="F124" s="21"/>
      <c r="G124" s="21"/>
    </row>
    <row r="125" spans="1:7" ht="13.5" customHeight="1">
      <c r="A125" s="10"/>
      <c r="B125" s="21"/>
      <c r="C125" s="21"/>
      <c r="D125" s="21"/>
      <c r="E125" s="21"/>
      <c r="F125" s="21"/>
      <c r="G125" s="21"/>
    </row>
    <row r="126" spans="1:7" ht="13.5" customHeight="1">
      <c r="A126" s="10"/>
      <c r="B126" s="21"/>
      <c r="C126" s="21"/>
      <c r="D126" s="21"/>
      <c r="E126" s="21"/>
      <c r="F126" s="21"/>
      <c r="G126" s="21"/>
    </row>
    <row r="127" spans="1:7" ht="13.5" customHeight="1">
      <c r="A127" s="10"/>
      <c r="B127" s="21"/>
      <c r="C127" s="21"/>
      <c r="D127" s="21"/>
      <c r="E127" s="21"/>
      <c r="F127" s="21"/>
      <c r="G127" s="21"/>
    </row>
    <row r="128" spans="1:7" ht="13.5" customHeight="1">
      <c r="A128" s="10"/>
      <c r="B128" s="21"/>
      <c r="C128" s="21"/>
      <c r="D128" s="21"/>
      <c r="E128" s="21"/>
      <c r="F128" s="21"/>
      <c r="G128" s="21"/>
    </row>
    <row r="129" spans="1:7" ht="13.5" customHeight="1">
      <c r="A129" s="10"/>
      <c r="B129" s="21"/>
      <c r="C129" s="21"/>
      <c r="D129" s="21"/>
      <c r="E129" s="21"/>
      <c r="F129" s="21"/>
      <c r="G129" s="21"/>
    </row>
    <row r="130" spans="1:7" ht="13.5" customHeight="1">
      <c r="A130" s="10"/>
      <c r="B130" s="21"/>
      <c r="C130" s="21"/>
      <c r="D130" s="21"/>
      <c r="E130" s="21"/>
      <c r="F130" s="21"/>
      <c r="G130" s="21"/>
    </row>
    <row r="131" spans="1:7" ht="13.5" customHeight="1">
      <c r="A131" s="10"/>
      <c r="B131" s="21"/>
      <c r="C131" s="21"/>
      <c r="D131" s="21"/>
      <c r="E131" s="21"/>
      <c r="F131" s="21"/>
      <c r="G131" s="21"/>
    </row>
    <row r="132" spans="1:7" ht="13.5" customHeight="1">
      <c r="A132" s="10"/>
      <c r="B132" s="21"/>
      <c r="C132" s="21"/>
      <c r="D132" s="21"/>
      <c r="E132" s="21"/>
      <c r="F132" s="21"/>
      <c r="G132" s="21"/>
    </row>
    <row r="133" spans="1:7" ht="13.5" customHeight="1">
      <c r="A133" s="10"/>
      <c r="B133" s="21"/>
      <c r="C133" s="21"/>
      <c r="D133" s="21"/>
      <c r="E133" s="21"/>
      <c r="F133" s="21"/>
      <c r="G133" s="21"/>
    </row>
    <row r="134" spans="2:7" ht="13.5" customHeight="1">
      <c r="B134" s="21"/>
      <c r="C134" s="21"/>
      <c r="D134" s="21"/>
      <c r="E134" s="21"/>
      <c r="F134" s="21"/>
      <c r="G134" s="21"/>
    </row>
    <row r="135" spans="1:7" ht="13.5" customHeight="1">
      <c r="A135" s="10"/>
      <c r="B135" s="21"/>
      <c r="C135" s="21"/>
      <c r="D135" s="21"/>
      <c r="E135" s="21"/>
      <c r="F135" s="21"/>
      <c r="G135" s="21"/>
    </row>
    <row r="136" spans="2:7" ht="13.5" customHeight="1">
      <c r="B136" s="21"/>
      <c r="C136" s="21"/>
      <c r="D136" s="21"/>
      <c r="E136" s="21"/>
      <c r="F136" s="21"/>
      <c r="G136" s="21"/>
    </row>
    <row r="137" spans="1:7" ht="13.5" customHeight="1">
      <c r="A137" s="10"/>
      <c r="B137" s="21"/>
      <c r="C137" s="21"/>
      <c r="D137" s="21"/>
      <c r="E137" s="21"/>
      <c r="F137" s="21"/>
      <c r="G137" s="21"/>
    </row>
    <row r="138" spans="1:7" ht="13.5" customHeight="1">
      <c r="A138" s="10"/>
      <c r="B138" s="21"/>
      <c r="C138" s="21"/>
      <c r="D138" s="21"/>
      <c r="E138" s="21"/>
      <c r="F138" s="21"/>
      <c r="G138" s="21"/>
    </row>
    <row r="139" spans="1:7" ht="13.5" customHeight="1">
      <c r="A139" s="10"/>
      <c r="B139" s="21"/>
      <c r="C139" s="21"/>
      <c r="D139" s="21"/>
      <c r="E139" s="21"/>
      <c r="F139" s="21"/>
      <c r="G139" s="21"/>
    </row>
    <row r="140" spans="2:7" ht="13.5" customHeight="1">
      <c r="B140" s="21"/>
      <c r="C140" s="21"/>
      <c r="D140" s="21"/>
      <c r="E140" s="21"/>
      <c r="F140" s="21"/>
      <c r="G140" s="21"/>
    </row>
    <row r="141" spans="1:7" ht="13.5" customHeight="1">
      <c r="A141" s="10"/>
      <c r="B141" s="21"/>
      <c r="C141" s="21"/>
      <c r="D141" s="21"/>
      <c r="E141" s="21"/>
      <c r="F141" s="21"/>
      <c r="G141" s="21"/>
    </row>
    <row r="142" spans="2:7" ht="13.5" customHeight="1">
      <c r="B142" s="21"/>
      <c r="C142" s="21"/>
      <c r="D142" s="21"/>
      <c r="E142" s="21"/>
      <c r="F142" s="21"/>
      <c r="G142" s="21"/>
    </row>
    <row r="143" spans="1:7" ht="13.5" customHeight="1">
      <c r="A143" s="10"/>
      <c r="B143" s="21"/>
      <c r="C143" s="21"/>
      <c r="D143" s="21"/>
      <c r="E143" s="21"/>
      <c r="F143" s="21"/>
      <c r="G143" s="21"/>
    </row>
    <row r="144" spans="2:7" ht="13.5" customHeight="1">
      <c r="B144" s="21"/>
      <c r="C144" s="21"/>
      <c r="D144" s="21"/>
      <c r="E144" s="21"/>
      <c r="F144" s="21"/>
      <c r="G144" s="21"/>
    </row>
    <row r="145" spans="2:7" ht="13.5" customHeight="1">
      <c r="B145" s="21"/>
      <c r="C145" s="21"/>
      <c r="D145" s="21"/>
      <c r="E145" s="21"/>
      <c r="F145" s="21"/>
      <c r="G145" s="21"/>
    </row>
    <row r="146" spans="2:7" ht="13.5" customHeight="1">
      <c r="B146" s="21"/>
      <c r="C146" s="21"/>
      <c r="D146" s="21"/>
      <c r="E146" s="21"/>
      <c r="F146" s="21"/>
      <c r="G146" s="21"/>
    </row>
    <row r="147" spans="2:7" ht="13.5" customHeight="1">
      <c r="B147" s="21"/>
      <c r="C147" s="21"/>
      <c r="D147" s="21"/>
      <c r="E147" s="21"/>
      <c r="F147" s="21"/>
      <c r="G147" s="21"/>
    </row>
    <row r="148" spans="2:7" ht="13.5" customHeight="1">
      <c r="B148" s="21"/>
      <c r="C148" s="21"/>
      <c r="D148" s="21"/>
      <c r="E148" s="21"/>
      <c r="F148" s="21"/>
      <c r="G148" s="21"/>
    </row>
    <row r="149" spans="2:7" ht="13.5" customHeight="1">
      <c r="B149" s="21"/>
      <c r="C149" s="21"/>
      <c r="D149" s="21"/>
      <c r="E149" s="21"/>
      <c r="F149" s="21"/>
      <c r="G149" s="21"/>
    </row>
    <row r="150" spans="2:7" ht="13.5" customHeight="1">
      <c r="B150" s="21"/>
      <c r="C150" s="21"/>
      <c r="D150" s="21"/>
      <c r="E150" s="21"/>
      <c r="F150" s="21"/>
      <c r="G150" s="21"/>
    </row>
    <row r="151" spans="2:7" ht="13.5" customHeight="1">
      <c r="B151" s="21"/>
      <c r="C151" s="21"/>
      <c r="D151" s="21"/>
      <c r="E151" s="21"/>
      <c r="F151" s="21"/>
      <c r="G151" s="21"/>
    </row>
    <row r="152" spans="2:7" ht="13.5" customHeight="1">
      <c r="B152" s="21"/>
      <c r="C152" s="21"/>
      <c r="D152" s="21"/>
      <c r="E152" s="21"/>
      <c r="F152" s="21"/>
      <c r="G152" s="21"/>
    </row>
    <row r="153" spans="2:7" ht="13.5" customHeight="1">
      <c r="B153" s="21"/>
      <c r="C153" s="21"/>
      <c r="D153" s="21"/>
      <c r="E153" s="21"/>
      <c r="F153" s="21"/>
      <c r="G153" s="21"/>
    </row>
    <row r="154" spans="2:7" ht="14.25">
      <c r="B154" s="21"/>
      <c r="C154" s="21"/>
      <c r="D154" s="21"/>
      <c r="E154" s="21"/>
      <c r="F154" s="21"/>
      <c r="G154" s="21"/>
    </row>
    <row r="155" spans="2:7" ht="14.25">
      <c r="B155" s="21"/>
      <c r="C155" s="21"/>
      <c r="D155" s="21"/>
      <c r="E155" s="21"/>
      <c r="F155" s="21"/>
      <c r="G155" s="21"/>
    </row>
    <row r="156" spans="2:7" ht="14.25">
      <c r="B156" s="21"/>
      <c r="C156" s="21"/>
      <c r="D156" s="21"/>
      <c r="E156" s="21"/>
      <c r="F156" s="21"/>
      <c r="G156" s="21"/>
    </row>
    <row r="157" spans="2:7" ht="14.25">
      <c r="B157" s="21"/>
      <c r="C157" s="21"/>
      <c r="D157" s="21"/>
      <c r="E157" s="21"/>
      <c r="F157" s="21"/>
      <c r="G157" s="21"/>
    </row>
    <row r="158" spans="2:7" ht="14.25">
      <c r="B158" s="21"/>
      <c r="C158" s="21"/>
      <c r="D158" s="21"/>
      <c r="E158" s="21"/>
      <c r="F158" s="21"/>
      <c r="G158" s="21"/>
    </row>
    <row r="159" spans="2:7" ht="14.25">
      <c r="B159" s="21"/>
      <c r="C159" s="21"/>
      <c r="D159" s="21"/>
      <c r="E159" s="21"/>
      <c r="F159" s="21"/>
      <c r="G159" s="21"/>
    </row>
    <row r="160" spans="2:7" ht="14.25">
      <c r="B160" s="21"/>
      <c r="C160" s="21"/>
      <c r="D160" s="21"/>
      <c r="E160" s="21"/>
      <c r="F160" s="21"/>
      <c r="G160" s="21"/>
    </row>
    <row r="161" spans="2:7" ht="14.25">
      <c r="B161" s="21"/>
      <c r="C161" s="21"/>
      <c r="D161" s="21"/>
      <c r="E161" s="21"/>
      <c r="F161" s="21"/>
      <c r="G161" s="21"/>
    </row>
    <row r="162" spans="2:7" ht="14.25">
      <c r="B162" s="21"/>
      <c r="C162" s="21"/>
      <c r="D162" s="21"/>
      <c r="E162" s="21"/>
      <c r="F162" s="21"/>
      <c r="G162" s="21"/>
    </row>
    <row r="163" spans="2:7" ht="14.25">
      <c r="B163" s="21"/>
      <c r="C163" s="21"/>
      <c r="D163" s="21"/>
      <c r="E163" s="21"/>
      <c r="F163" s="21"/>
      <c r="G163" s="21"/>
    </row>
    <row r="164" spans="2:7" ht="14.25">
      <c r="B164" s="21"/>
      <c r="C164" s="21"/>
      <c r="D164" s="21"/>
      <c r="E164" s="21"/>
      <c r="F164" s="21"/>
      <c r="G164" s="21"/>
    </row>
    <row r="165" spans="2:7" ht="14.25">
      <c r="B165" s="21"/>
      <c r="C165" s="21"/>
      <c r="D165" s="21"/>
      <c r="E165" s="21"/>
      <c r="F165" s="21"/>
      <c r="G165" s="21"/>
    </row>
    <row r="166" spans="2:7" ht="14.25">
      <c r="B166" s="21"/>
      <c r="C166" s="21"/>
      <c r="D166" s="21"/>
      <c r="E166" s="21"/>
      <c r="F166" s="21"/>
      <c r="G166" s="21"/>
    </row>
    <row r="167" spans="2:7" ht="14.25">
      <c r="B167" s="21"/>
      <c r="C167" s="21"/>
      <c r="D167" s="21"/>
      <c r="E167" s="21"/>
      <c r="F167" s="21"/>
      <c r="G167" s="21"/>
    </row>
    <row r="168" spans="2:7" ht="14.25">
      <c r="B168" s="21"/>
      <c r="C168" s="21"/>
      <c r="D168" s="21"/>
      <c r="E168" s="21"/>
      <c r="F168" s="21"/>
      <c r="G168" s="21"/>
    </row>
    <row r="169" spans="2:7" ht="14.25">
      <c r="B169" s="21"/>
      <c r="C169" s="21"/>
      <c r="D169" s="21"/>
      <c r="E169" s="21"/>
      <c r="F169" s="21"/>
      <c r="G169" s="21"/>
    </row>
    <row r="170" spans="2:7" ht="14.25">
      <c r="B170" s="21"/>
      <c r="C170" s="21"/>
      <c r="D170" s="21"/>
      <c r="E170" s="21"/>
      <c r="F170" s="21"/>
      <c r="G170" s="21"/>
    </row>
    <row r="171" spans="2:7" ht="14.25">
      <c r="B171" s="21"/>
      <c r="C171" s="21"/>
      <c r="D171" s="21"/>
      <c r="E171" s="21"/>
      <c r="F171" s="21"/>
      <c r="G171" s="21"/>
    </row>
    <row r="172" spans="2:7" ht="14.25">
      <c r="B172" s="21"/>
      <c r="C172" s="21"/>
      <c r="D172" s="21"/>
      <c r="E172" s="21"/>
      <c r="F172" s="21"/>
      <c r="G172" s="21"/>
    </row>
    <row r="173" spans="2:7" ht="14.25">
      <c r="B173" s="21"/>
      <c r="C173" s="21"/>
      <c r="D173" s="21"/>
      <c r="E173" s="21"/>
      <c r="F173" s="21"/>
      <c r="G173" s="21"/>
    </row>
    <row r="174" spans="2:7" ht="14.25">
      <c r="B174" s="21"/>
      <c r="C174" s="21"/>
      <c r="D174" s="21"/>
      <c r="E174" s="21"/>
      <c r="F174" s="21"/>
      <c r="G174" s="21"/>
    </row>
    <row r="175" spans="2:7" ht="14.25">
      <c r="B175" s="21"/>
      <c r="C175" s="21"/>
      <c r="D175" s="21"/>
      <c r="E175" s="21"/>
      <c r="F175" s="21"/>
      <c r="G175" s="21"/>
    </row>
    <row r="176" spans="2:7" ht="14.25">
      <c r="B176" s="21"/>
      <c r="C176" s="21"/>
      <c r="D176" s="21"/>
      <c r="E176" s="21"/>
      <c r="F176" s="21"/>
      <c r="G176" s="21"/>
    </row>
    <row r="177" spans="2:7" ht="14.25">
      <c r="B177" s="21"/>
      <c r="C177" s="21"/>
      <c r="D177" s="21"/>
      <c r="E177" s="21"/>
      <c r="F177" s="21"/>
      <c r="G177" s="21"/>
    </row>
    <row r="178" spans="2:7" ht="14.25">
      <c r="B178" s="21"/>
      <c r="C178" s="21"/>
      <c r="D178" s="21"/>
      <c r="E178" s="21"/>
      <c r="F178" s="21"/>
      <c r="G178" s="21"/>
    </row>
    <row r="179" spans="2:7" ht="14.25">
      <c r="B179" s="21"/>
      <c r="C179" s="21"/>
      <c r="D179" s="21"/>
      <c r="E179" s="21"/>
      <c r="F179" s="21"/>
      <c r="G179" s="21"/>
    </row>
    <row r="180" spans="2:7" ht="14.25">
      <c r="B180" s="21"/>
      <c r="C180" s="21"/>
      <c r="D180" s="21"/>
      <c r="E180" s="21"/>
      <c r="F180" s="21"/>
      <c r="G180" s="21"/>
    </row>
    <row r="181" spans="2:7" ht="14.25">
      <c r="B181" s="21"/>
      <c r="C181" s="21"/>
      <c r="D181" s="21"/>
      <c r="E181" s="21"/>
      <c r="F181" s="21"/>
      <c r="G181" s="21"/>
    </row>
    <row r="182" spans="2:7" ht="14.25">
      <c r="B182" s="21"/>
      <c r="C182" s="21"/>
      <c r="D182" s="21"/>
      <c r="E182" s="21"/>
      <c r="F182" s="21"/>
      <c r="G182" s="21"/>
    </row>
    <row r="183" spans="2:7" ht="14.25">
      <c r="B183" s="21"/>
      <c r="C183" s="21"/>
      <c r="D183" s="21"/>
      <c r="E183" s="21"/>
      <c r="F183" s="21"/>
      <c r="G183" s="21"/>
    </row>
    <row r="184" spans="2:7" ht="14.25">
      <c r="B184" s="21"/>
      <c r="C184" s="21"/>
      <c r="D184" s="21"/>
      <c r="E184" s="21"/>
      <c r="F184" s="21"/>
      <c r="G184" s="21"/>
    </row>
    <row r="185" spans="2:7" ht="14.25">
      <c r="B185" s="21"/>
      <c r="C185" s="21"/>
      <c r="D185" s="21"/>
      <c r="E185" s="21"/>
      <c r="F185" s="21"/>
      <c r="G185" s="21"/>
    </row>
    <row r="186" spans="2:7" ht="14.25">
      <c r="B186" s="21"/>
      <c r="C186" s="21"/>
      <c r="D186" s="21"/>
      <c r="E186" s="21"/>
      <c r="F186" s="21"/>
      <c r="G186" s="21"/>
    </row>
    <row r="187" spans="2:7" ht="14.25">
      <c r="B187" s="21"/>
      <c r="C187" s="21"/>
      <c r="D187" s="21"/>
      <c r="E187" s="21"/>
      <c r="F187" s="21"/>
      <c r="G187" s="21"/>
    </row>
    <row r="188" spans="2:7" ht="14.25">
      <c r="B188" s="21"/>
      <c r="C188" s="21"/>
      <c r="D188" s="21"/>
      <c r="E188" s="21"/>
      <c r="F188" s="21"/>
      <c r="G188" s="21"/>
    </row>
    <row r="189" spans="2:7" ht="14.25">
      <c r="B189" s="21"/>
      <c r="C189" s="21"/>
      <c r="D189" s="21"/>
      <c r="E189" s="21"/>
      <c r="F189" s="21"/>
      <c r="G189" s="21"/>
    </row>
    <row r="190" spans="2:7" ht="14.25">
      <c r="B190" s="21"/>
      <c r="C190" s="21"/>
      <c r="D190" s="21"/>
      <c r="E190" s="21"/>
      <c r="F190" s="21"/>
      <c r="G190" s="21"/>
    </row>
    <row r="191" spans="2:7" ht="14.25">
      <c r="B191" s="21"/>
      <c r="C191" s="21"/>
      <c r="D191" s="21"/>
      <c r="E191" s="21"/>
      <c r="F191" s="21"/>
      <c r="G191" s="21"/>
    </row>
    <row r="192" spans="2:7" ht="14.25">
      <c r="B192" s="21"/>
      <c r="C192" s="21"/>
      <c r="D192" s="21"/>
      <c r="E192" s="21"/>
      <c r="F192" s="21"/>
      <c r="G192" s="21"/>
    </row>
    <row r="193" spans="2:7" ht="14.25">
      <c r="B193" s="21"/>
      <c r="C193" s="21"/>
      <c r="D193" s="21"/>
      <c r="E193" s="21"/>
      <c r="F193" s="21"/>
      <c r="G193" s="21"/>
    </row>
    <row r="194" spans="2:7" ht="14.25">
      <c r="B194" s="21"/>
      <c r="C194" s="21"/>
      <c r="D194" s="21"/>
      <c r="E194" s="21"/>
      <c r="F194" s="21"/>
      <c r="G194" s="21"/>
    </row>
    <row r="195" spans="2:7" ht="14.25">
      <c r="B195" s="21"/>
      <c r="C195" s="21"/>
      <c r="D195" s="21"/>
      <c r="E195" s="21"/>
      <c r="F195" s="21"/>
      <c r="G195" s="21"/>
    </row>
    <row r="196" spans="2:7" ht="14.25">
      <c r="B196" s="21"/>
      <c r="C196" s="21"/>
      <c r="D196" s="21"/>
      <c r="E196" s="21"/>
      <c r="F196" s="21"/>
      <c r="G196" s="21"/>
    </row>
    <row r="197" spans="2:7" ht="14.25">
      <c r="B197" s="21"/>
      <c r="C197" s="21"/>
      <c r="D197" s="21"/>
      <c r="E197" s="21"/>
      <c r="F197" s="21"/>
      <c r="G197" s="21"/>
    </row>
    <row r="198" spans="2:7" ht="14.25">
      <c r="B198" s="21"/>
      <c r="C198" s="21"/>
      <c r="D198" s="21"/>
      <c r="E198" s="21"/>
      <c r="F198" s="21"/>
      <c r="G198" s="21"/>
    </row>
    <row r="199" spans="2:7" ht="14.25">
      <c r="B199" s="21"/>
      <c r="C199" s="21"/>
      <c r="D199" s="21"/>
      <c r="E199" s="21"/>
      <c r="F199" s="21"/>
      <c r="G199" s="21"/>
    </row>
    <row r="200" spans="2:7" ht="14.25">
      <c r="B200" s="21"/>
      <c r="C200" s="21"/>
      <c r="D200" s="21"/>
      <c r="E200" s="21"/>
      <c r="F200" s="21"/>
      <c r="G200" s="21"/>
    </row>
    <row r="201" spans="2:7" ht="14.25">
      <c r="B201" s="21"/>
      <c r="C201" s="21"/>
      <c r="D201" s="21"/>
      <c r="E201" s="21"/>
      <c r="F201" s="21"/>
      <c r="G201" s="21"/>
    </row>
    <row r="202" spans="2:7" ht="14.25">
      <c r="B202" s="21"/>
      <c r="C202" s="21"/>
      <c r="D202" s="21"/>
      <c r="E202" s="21"/>
      <c r="F202" s="21"/>
      <c r="G202" s="21"/>
    </row>
    <row r="203" spans="2:7" ht="14.25">
      <c r="B203" s="21"/>
      <c r="C203" s="21"/>
      <c r="D203" s="21"/>
      <c r="E203" s="21"/>
      <c r="F203" s="21"/>
      <c r="G203" s="21"/>
    </row>
    <row r="204" spans="2:7" ht="14.25">
      <c r="B204" s="21"/>
      <c r="C204" s="21"/>
      <c r="D204" s="21"/>
      <c r="E204" s="21"/>
      <c r="F204" s="21"/>
      <c r="G204" s="21"/>
    </row>
    <row r="205" spans="2:7" ht="14.25">
      <c r="B205" s="21"/>
      <c r="C205" s="21"/>
      <c r="D205" s="21"/>
      <c r="E205" s="21"/>
      <c r="F205" s="21"/>
      <c r="G205" s="21"/>
    </row>
    <row r="206" spans="2:7" ht="14.25">
      <c r="B206" s="21"/>
      <c r="C206" s="21"/>
      <c r="D206" s="21"/>
      <c r="E206" s="21"/>
      <c r="F206" s="21"/>
      <c r="G206" s="21"/>
    </row>
    <row r="207" spans="2:7" ht="14.25">
      <c r="B207" s="21"/>
      <c r="C207" s="21"/>
      <c r="D207" s="21"/>
      <c r="E207" s="21"/>
      <c r="F207" s="21"/>
      <c r="G207" s="21"/>
    </row>
    <row r="208" spans="2:7" ht="14.25">
      <c r="B208" s="21"/>
      <c r="C208" s="21"/>
      <c r="D208" s="21"/>
      <c r="E208" s="21"/>
      <c r="F208" s="21"/>
      <c r="G208" s="21"/>
    </row>
    <row r="209" spans="2:7" ht="14.25">
      <c r="B209" s="21"/>
      <c r="C209" s="21"/>
      <c r="D209" s="21"/>
      <c r="E209" s="21"/>
      <c r="F209" s="21"/>
      <c r="G209" s="21"/>
    </row>
    <row r="210" spans="2:7" ht="14.25">
      <c r="B210" s="21"/>
      <c r="C210" s="21"/>
      <c r="D210" s="21"/>
      <c r="E210" s="21"/>
      <c r="F210" s="21"/>
      <c r="G210" s="21"/>
    </row>
    <row r="211" spans="2:7" ht="14.25">
      <c r="B211" s="21"/>
      <c r="C211" s="21"/>
      <c r="D211" s="21"/>
      <c r="E211" s="21"/>
      <c r="F211" s="21"/>
      <c r="G211" s="21"/>
    </row>
    <row r="212" spans="2:7" ht="14.25">
      <c r="B212" s="21"/>
      <c r="C212" s="21"/>
      <c r="D212" s="21"/>
      <c r="E212" s="21"/>
      <c r="F212" s="21"/>
      <c r="G212" s="21"/>
    </row>
    <row r="213" spans="2:7" ht="14.25">
      <c r="B213" s="21"/>
      <c r="C213" s="21"/>
      <c r="D213" s="21"/>
      <c r="E213" s="21"/>
      <c r="F213" s="21"/>
      <c r="G213" s="21"/>
    </row>
    <row r="214" spans="2:7" ht="14.25">
      <c r="B214" s="21"/>
      <c r="C214" s="21"/>
      <c r="D214" s="21"/>
      <c r="E214" s="21"/>
      <c r="F214" s="21"/>
      <c r="G214" s="21"/>
    </row>
    <row r="215" spans="2:7" ht="14.25">
      <c r="B215" s="21"/>
      <c r="C215" s="21"/>
      <c r="D215" s="21"/>
      <c r="E215" s="21"/>
      <c r="F215" s="21"/>
      <c r="G215" s="21"/>
    </row>
    <row r="216" spans="2:7" ht="14.25">
      <c r="B216" s="21"/>
      <c r="C216" s="21"/>
      <c r="D216" s="21"/>
      <c r="E216" s="21"/>
      <c r="F216" s="21"/>
      <c r="G216" s="21"/>
    </row>
    <row r="217" spans="2:7" ht="14.25">
      <c r="B217" s="21"/>
      <c r="C217" s="21"/>
      <c r="D217" s="21"/>
      <c r="E217" s="21"/>
      <c r="F217" s="21"/>
      <c r="G217" s="21"/>
    </row>
    <row r="218" spans="2:7" ht="14.25">
      <c r="B218" s="21"/>
      <c r="C218" s="21"/>
      <c r="D218" s="21"/>
      <c r="E218" s="21"/>
      <c r="F218" s="21"/>
      <c r="G218" s="21"/>
    </row>
    <row r="219" spans="2:7" ht="14.25">
      <c r="B219" s="21"/>
      <c r="C219" s="21"/>
      <c r="D219" s="21"/>
      <c r="E219" s="21"/>
      <c r="F219" s="21"/>
      <c r="G219" s="21"/>
    </row>
    <row r="220" spans="2:7" ht="14.25">
      <c r="B220" s="21"/>
      <c r="C220" s="21"/>
      <c r="D220" s="21"/>
      <c r="E220" s="21"/>
      <c r="F220" s="21"/>
      <c r="G220" s="21"/>
    </row>
    <row r="221" spans="2:7" ht="14.25">
      <c r="B221" s="21"/>
      <c r="C221" s="21"/>
      <c r="D221" s="21"/>
      <c r="E221" s="21"/>
      <c r="F221" s="21"/>
      <c r="G221" s="21"/>
    </row>
    <row r="222" spans="2:7" ht="14.25">
      <c r="B222" s="21"/>
      <c r="C222" s="21"/>
      <c r="D222" s="21"/>
      <c r="E222" s="21"/>
      <c r="F222" s="21"/>
      <c r="G222" s="21"/>
    </row>
    <row r="223" spans="2:7" ht="14.25">
      <c r="B223" s="21"/>
      <c r="C223" s="21"/>
      <c r="D223" s="21"/>
      <c r="E223" s="21"/>
      <c r="F223" s="21"/>
      <c r="G223" s="21"/>
    </row>
    <row r="224" spans="2:7" ht="14.25">
      <c r="B224" s="21"/>
      <c r="C224" s="21"/>
      <c r="D224" s="21"/>
      <c r="E224" s="21"/>
      <c r="F224" s="21"/>
      <c r="G224" s="21"/>
    </row>
  </sheetData>
  <sheetProtection/>
  <mergeCells count="3">
    <mergeCell ref="A7:J7"/>
    <mergeCell ref="A3:J3"/>
    <mergeCell ref="A4:J4"/>
  </mergeCells>
  <printOptions horizontalCentered="1" verticalCentered="1"/>
  <pageMargins left="0.5" right="0.5" top="0.25" bottom="0.25" header="0.17" footer="0.31"/>
  <pageSetup fitToHeight="2" fitToWidth="1"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49"/>
    <pageSetUpPr fitToPage="1"/>
  </sheetPr>
  <dimension ref="A2:HE224"/>
  <sheetViews>
    <sheetView zoomScaleSheetLayoutView="80" zoomScalePageLayoutView="0" workbookViewId="0" topLeftCell="B1">
      <selection activeCell="B7" sqref="B7:F7"/>
    </sheetView>
  </sheetViews>
  <sheetFormatPr defaultColWidth="8.421875" defaultRowHeight="12.75"/>
  <cols>
    <col min="1" max="1" width="0" style="9" hidden="1" customWidth="1"/>
    <col min="2" max="2" width="30.8515625" style="9" customWidth="1"/>
    <col min="3" max="3" width="16.28125" style="9" customWidth="1"/>
    <col min="4" max="4" width="14.7109375" style="9" customWidth="1"/>
    <col min="5" max="5" width="14.28125" style="9" customWidth="1"/>
    <col min="6" max="6" width="15.00390625" style="9" customWidth="1"/>
    <col min="7" max="7" width="14.57421875" style="9" customWidth="1"/>
    <col min="8" max="8" width="12.140625" style="9" bestFit="1" customWidth="1"/>
    <col min="9" max="9" width="10.421875" style="9" bestFit="1" customWidth="1"/>
    <col min="10" max="10" width="12.57421875" style="9" bestFit="1" customWidth="1"/>
    <col min="11" max="11" width="8.421875" style="9" customWidth="1"/>
    <col min="12" max="12" width="12.421875" style="9" bestFit="1" customWidth="1"/>
    <col min="13" max="13" width="10.00390625" style="9" bestFit="1" customWidth="1"/>
    <col min="14" max="16384" width="8.421875" style="9" customWidth="1"/>
  </cols>
  <sheetData>
    <row r="2" spans="3:6" ht="14.25">
      <c r="C2"/>
      <c r="D2"/>
      <c r="E2"/>
      <c r="F2"/>
    </row>
    <row r="3" spans="2:6" ht="18">
      <c r="B3" s="129" t="s">
        <v>68</v>
      </c>
      <c r="C3" s="129"/>
      <c r="D3" s="129"/>
      <c r="E3" s="129"/>
      <c r="F3" s="129"/>
    </row>
    <row r="4" spans="2:6" ht="18">
      <c r="B4" s="23"/>
      <c r="C4" s="23"/>
      <c r="D4" s="23"/>
      <c r="E4" s="23"/>
      <c r="F4" s="23"/>
    </row>
    <row r="5" spans="2:6" ht="18">
      <c r="B5" s="130" t="s">
        <v>316</v>
      </c>
      <c r="C5" s="130"/>
      <c r="D5" s="130"/>
      <c r="E5" s="130"/>
      <c r="F5" s="130"/>
    </row>
    <row r="6" spans="2:6" ht="18">
      <c r="B6" s="130" t="s">
        <v>69</v>
      </c>
      <c r="C6" s="130"/>
      <c r="D6" s="130"/>
      <c r="E6" s="130"/>
      <c r="F6" s="130"/>
    </row>
    <row r="7" spans="2:6" ht="18">
      <c r="B7" s="131">
        <f>Cover!A12</f>
        <v>39867</v>
      </c>
      <c r="C7" s="131"/>
      <c r="D7" s="131"/>
      <c r="E7" s="131"/>
      <c r="F7" s="131"/>
    </row>
    <row r="8" spans="2:6" ht="16.5">
      <c r="B8" s="24"/>
      <c r="C8" s="25"/>
      <c r="D8" s="25"/>
      <c r="E8" s="25"/>
      <c r="F8" s="26"/>
    </row>
    <row r="9" spans="2:6" ht="16.5">
      <c r="B9" s="24"/>
      <c r="C9" s="27"/>
      <c r="D9" s="50"/>
      <c r="E9" s="27"/>
      <c r="F9" s="26"/>
    </row>
    <row r="10" spans="2:10" ht="16.5">
      <c r="B10" s="26"/>
      <c r="C10" s="28"/>
      <c r="D10" s="51"/>
      <c r="E10" s="28"/>
      <c r="F10" s="28" t="s">
        <v>99</v>
      </c>
      <c r="J10" s="16"/>
    </row>
    <row r="11" spans="2:10" ht="16.5">
      <c r="B11" s="26"/>
      <c r="C11" s="28" t="s">
        <v>70</v>
      </c>
      <c r="D11" s="28" t="s">
        <v>90</v>
      </c>
      <c r="E11" s="28" t="s">
        <v>97</v>
      </c>
      <c r="F11" s="28" t="s">
        <v>98</v>
      </c>
      <c r="J11" s="16"/>
    </row>
    <row r="12" spans="2:10" ht="16.5">
      <c r="B12" s="26"/>
      <c r="C12" s="51" t="s">
        <v>72</v>
      </c>
      <c r="D12" s="28" t="s">
        <v>72</v>
      </c>
      <c r="E12" s="28" t="s">
        <v>93</v>
      </c>
      <c r="F12" s="28" t="s">
        <v>66</v>
      </c>
      <c r="J12" s="16"/>
    </row>
    <row r="13" spans="2:10" ht="16.5">
      <c r="B13" s="26"/>
      <c r="C13" s="28" t="s">
        <v>94</v>
      </c>
      <c r="D13" s="28" t="s">
        <v>94</v>
      </c>
      <c r="E13" s="28" t="s">
        <v>94</v>
      </c>
      <c r="F13" s="31">
        <f>B7</f>
        <v>39867</v>
      </c>
      <c r="J13" s="16"/>
    </row>
    <row r="14" spans="2:6" ht="16.5">
      <c r="B14" s="26"/>
      <c r="C14" s="32">
        <v>1</v>
      </c>
      <c r="D14" s="33">
        <v>2</v>
      </c>
      <c r="E14" s="32">
        <v>3</v>
      </c>
      <c r="F14" s="33">
        <v>4</v>
      </c>
    </row>
    <row r="15" spans="2:6" ht="16.5">
      <c r="B15" s="26"/>
      <c r="C15" s="26"/>
      <c r="D15" s="27"/>
      <c r="E15" s="26"/>
      <c r="F15" s="26"/>
    </row>
    <row r="16" spans="2:12" ht="16.5">
      <c r="B16" s="24" t="s">
        <v>321</v>
      </c>
      <c r="C16" s="26"/>
      <c r="D16" s="27"/>
      <c r="E16" s="26"/>
      <c r="F16" s="26"/>
      <c r="L16" s="13"/>
    </row>
    <row r="17" spans="1:213" ht="16.5">
      <c r="A17" s="9">
        <v>1</v>
      </c>
      <c r="B17" s="24" t="s">
        <v>322</v>
      </c>
      <c r="C17" s="34">
        <f>Diff!C17</f>
        <v>603364.26</v>
      </c>
      <c r="D17" s="34">
        <f>Diff!D17</f>
        <v>603566.3000000002</v>
      </c>
      <c r="E17" s="34">
        <f>Diff!F17</f>
        <v>590090.82</v>
      </c>
      <c r="F17" s="34">
        <f>Diff!J17</f>
        <v>584975.75</v>
      </c>
      <c r="G17" s="13"/>
      <c r="H17" s="15"/>
      <c r="I17" s="13"/>
      <c r="J17" s="16"/>
      <c r="K17" s="13"/>
      <c r="L17" s="16"/>
      <c r="M17" s="16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</row>
    <row r="18" spans="1:13" ht="16.5">
      <c r="A18" s="9">
        <v>2</v>
      </c>
      <c r="B18" s="24" t="s">
        <v>77</v>
      </c>
      <c r="C18" s="34">
        <f>Diff!C18</f>
        <v>733827.5799999997</v>
      </c>
      <c r="D18" s="34">
        <f>Diff!D18</f>
        <v>727253.1400000005</v>
      </c>
      <c r="E18" s="34">
        <f>Diff!F18</f>
        <v>733129.98</v>
      </c>
      <c r="F18" s="34">
        <f>Diff!J18</f>
        <v>726026.7300000002</v>
      </c>
      <c r="H18" s="15"/>
      <c r="J18" s="16"/>
      <c r="L18" s="15"/>
      <c r="M18" s="15"/>
    </row>
    <row r="19" spans="1:13" ht="16.5">
      <c r="A19" s="9">
        <v>3</v>
      </c>
      <c r="B19" s="24" t="s">
        <v>78</v>
      </c>
      <c r="C19" s="34">
        <f>Diff!C19</f>
        <v>544225.7300000001</v>
      </c>
      <c r="D19" s="34">
        <f>Diff!D19</f>
        <v>547304.9499999998</v>
      </c>
      <c r="E19" s="34">
        <f>Diff!F19</f>
        <v>544444.0299999999</v>
      </c>
      <c r="F19" s="34">
        <f>Diff!J19</f>
        <v>545076.74</v>
      </c>
      <c r="H19" s="15"/>
      <c r="J19" s="16"/>
      <c r="L19" s="15"/>
      <c r="M19" s="15"/>
    </row>
    <row r="20" spans="2:13" ht="16.5">
      <c r="B20" s="40" t="s">
        <v>319</v>
      </c>
      <c r="C20" s="41">
        <f>SUM(C17:C19)</f>
        <v>1881417.5699999998</v>
      </c>
      <c r="D20" s="41">
        <f>SUM(D17:D19)</f>
        <v>1878124.3900000006</v>
      </c>
      <c r="E20" s="41">
        <f>SUM(E17:E19)</f>
        <v>1867664.8299999996</v>
      </c>
      <c r="F20" s="41">
        <f>SUM(F17:F19)</f>
        <v>1856079.2200000002</v>
      </c>
      <c r="J20" s="15"/>
      <c r="L20" s="15"/>
      <c r="M20" s="15"/>
    </row>
    <row r="21" spans="2:13" ht="16.5">
      <c r="B21" s="40"/>
      <c r="C21" s="34"/>
      <c r="D21" s="34"/>
      <c r="E21" s="34"/>
      <c r="F21" s="34"/>
      <c r="J21" s="15"/>
      <c r="L21" s="15"/>
      <c r="M21" s="15"/>
    </row>
    <row r="22" spans="1:13" ht="16.5">
      <c r="A22" s="9">
        <v>4</v>
      </c>
      <c r="B22" s="24" t="s">
        <v>324</v>
      </c>
      <c r="C22" s="34">
        <f>Diff!C22</f>
        <v>140968.32999999993</v>
      </c>
      <c r="D22" s="34">
        <f>Diff!D22</f>
        <v>138818.50000000003</v>
      </c>
      <c r="E22" s="34">
        <f>Diff!F22</f>
        <v>138149.62999999992</v>
      </c>
      <c r="F22" s="34">
        <f>Diff!J22</f>
        <v>138734.67</v>
      </c>
      <c r="H22" s="15"/>
      <c r="J22" s="16"/>
      <c r="L22" s="15"/>
      <c r="M22" s="15"/>
    </row>
    <row r="23" spans="1:13" ht="16.5">
      <c r="A23" s="9">
        <v>5</v>
      </c>
      <c r="B23" s="24" t="s">
        <v>79</v>
      </c>
      <c r="C23" s="34">
        <f>Diff!C23</f>
        <v>220461.3</v>
      </c>
      <c r="D23" s="34">
        <f>Diff!D23</f>
        <v>217567.98999999996</v>
      </c>
      <c r="E23" s="34">
        <f>Diff!F23</f>
        <v>218336.25999999998</v>
      </c>
      <c r="F23" s="34">
        <f>Diff!J23</f>
        <v>218879.91000000003</v>
      </c>
      <c r="H23" s="15"/>
      <c r="J23" s="16"/>
      <c r="L23" s="15"/>
      <c r="M23" s="15"/>
    </row>
    <row r="24" spans="1:13" ht="16.5">
      <c r="A24" s="9">
        <v>6</v>
      </c>
      <c r="B24" s="24" t="s">
        <v>80</v>
      </c>
      <c r="C24" s="34">
        <f>Diff!C24</f>
        <v>135758.01000000007</v>
      </c>
      <c r="D24" s="34">
        <f>Diff!D24</f>
        <v>137302.00999999998</v>
      </c>
      <c r="E24" s="34">
        <f>Diff!F24</f>
        <v>132299.99</v>
      </c>
      <c r="F24" s="34">
        <f>Diff!J24</f>
        <v>132005.30999999997</v>
      </c>
      <c r="H24" s="15"/>
      <c r="J24" s="16"/>
      <c r="L24" s="15"/>
      <c r="M24" s="15"/>
    </row>
    <row r="25" spans="2:13" ht="16.5">
      <c r="B25" s="40" t="s">
        <v>81</v>
      </c>
      <c r="C25" s="41">
        <f>SUM(C22:C24)</f>
        <v>497187.63999999996</v>
      </c>
      <c r="D25" s="41">
        <f>SUM(D22:D24)</f>
        <v>493688.5</v>
      </c>
      <c r="E25" s="41">
        <f>SUM(E22:E24)</f>
        <v>488785.8799999999</v>
      </c>
      <c r="F25" s="41">
        <f>SUM(F22:F24)</f>
        <v>489619.89</v>
      </c>
      <c r="J25" s="15"/>
      <c r="L25" s="15"/>
      <c r="M25" s="15"/>
    </row>
    <row r="26" spans="2:13" ht="16.5">
      <c r="B26" s="40"/>
      <c r="C26" s="34"/>
      <c r="D26" s="34"/>
      <c r="E26" s="34"/>
      <c r="F26" s="34"/>
      <c r="J26" s="15"/>
      <c r="L26" s="15"/>
      <c r="M26" s="15"/>
    </row>
    <row r="27" spans="2:13" ht="16.5">
      <c r="B27" s="40" t="s">
        <v>320</v>
      </c>
      <c r="C27" s="41">
        <f>C25+C20</f>
        <v>2378605.21</v>
      </c>
      <c r="D27" s="41">
        <f>D25+D20</f>
        <v>2371812.8900000006</v>
      </c>
      <c r="E27" s="41">
        <f>E25+E20</f>
        <v>2356450.7099999995</v>
      </c>
      <c r="F27" s="41">
        <f>F25+F20</f>
        <v>2345699.1100000003</v>
      </c>
      <c r="J27" s="15"/>
      <c r="L27" s="15"/>
      <c r="M27" s="15"/>
    </row>
    <row r="28" spans="2:12" ht="16.5">
      <c r="B28" s="26"/>
      <c r="C28" s="34"/>
      <c r="D28" s="34"/>
      <c r="E28" s="34"/>
      <c r="F28" s="34"/>
      <c r="L28" s="15"/>
    </row>
    <row r="29" spans="1:13" ht="16.5">
      <c r="A29" s="9">
        <v>7</v>
      </c>
      <c r="B29" s="24" t="s">
        <v>82</v>
      </c>
      <c r="C29" s="34">
        <f>Diff!C29</f>
        <v>159019.16999999998</v>
      </c>
      <c r="D29" s="34">
        <f>Diff!D29</f>
        <v>158749.7500000001</v>
      </c>
      <c r="E29" s="34">
        <f>Diff!F29</f>
        <v>158442.27</v>
      </c>
      <c r="F29" s="34">
        <f>Diff!J29</f>
        <v>163110.12999999995</v>
      </c>
      <c r="H29" s="15"/>
      <c r="J29" s="16"/>
      <c r="L29" s="15"/>
      <c r="M29" s="15"/>
    </row>
    <row r="30" spans="2:12" ht="16.5">
      <c r="B30" s="26"/>
      <c r="C30" s="34"/>
      <c r="D30" s="34"/>
      <c r="E30" s="34"/>
      <c r="F30" s="34"/>
      <c r="J30" s="16"/>
      <c r="L30" s="15"/>
    </row>
    <row r="31" spans="2:12" ht="16.5">
      <c r="B31" s="24" t="s">
        <v>83</v>
      </c>
      <c r="C31" s="34"/>
      <c r="D31" s="34"/>
      <c r="E31" s="34"/>
      <c r="F31" s="34"/>
      <c r="J31" s="16"/>
      <c r="L31" s="15"/>
    </row>
    <row r="32" spans="1:12" ht="16.5">
      <c r="A32" s="9">
        <v>8</v>
      </c>
      <c r="B32" s="44" t="s">
        <v>84</v>
      </c>
      <c r="C32" s="34">
        <f>Diff!C32</f>
        <v>19147.370000000006</v>
      </c>
      <c r="D32" s="34">
        <f>Diff!D32</f>
        <v>19397.659999999996</v>
      </c>
      <c r="E32" s="34">
        <f>Diff!F32</f>
        <v>20086.449999999997</v>
      </c>
      <c r="F32" s="34">
        <f>Diff!J32</f>
        <v>20481.900000000005</v>
      </c>
      <c r="H32" s="15"/>
      <c r="J32" s="16"/>
      <c r="L32" s="15"/>
    </row>
    <row r="33" spans="1:12" ht="16.5">
      <c r="A33" s="9">
        <v>9</v>
      </c>
      <c r="B33" s="44" t="s">
        <v>85</v>
      </c>
      <c r="C33" s="34">
        <f>Diff!C33</f>
        <v>6065.409999999998</v>
      </c>
      <c r="D33" s="34">
        <f>Diff!D33</f>
        <v>6034.58</v>
      </c>
      <c r="E33" s="34">
        <f>Diff!F33</f>
        <v>5995.909999999999</v>
      </c>
      <c r="F33" s="34">
        <f>Diff!J33</f>
        <v>6118.409999999998</v>
      </c>
      <c r="H33" s="15"/>
      <c r="J33" s="16"/>
      <c r="L33" s="15"/>
    </row>
    <row r="34" spans="2:10" ht="16.5">
      <c r="B34" s="45" t="s">
        <v>86</v>
      </c>
      <c r="C34" s="41">
        <f>SUM(C32:C33)</f>
        <v>25212.780000000006</v>
      </c>
      <c r="D34" s="41">
        <f>SUM(D32:D33)</f>
        <v>25432.239999999998</v>
      </c>
      <c r="E34" s="41">
        <f>SUM(E32:E33)</f>
        <v>26082.359999999997</v>
      </c>
      <c r="F34" s="41">
        <f>SUM(F32:F33)</f>
        <v>26600.310000000005</v>
      </c>
      <c r="J34" s="16"/>
    </row>
    <row r="35" spans="2:13" ht="16.5">
      <c r="B35" s="26"/>
      <c r="C35" s="34"/>
      <c r="D35" s="34"/>
      <c r="E35" s="34"/>
      <c r="F35" s="34"/>
      <c r="J35" s="15"/>
      <c r="M35" s="15"/>
    </row>
    <row r="36" spans="2:13" ht="16.5">
      <c r="B36" s="45" t="s">
        <v>96</v>
      </c>
      <c r="C36" s="41">
        <f>C34+C25</f>
        <v>522400.42</v>
      </c>
      <c r="D36" s="41">
        <f>D34+D25</f>
        <v>519120.74</v>
      </c>
      <c r="E36" s="41">
        <f>E34+E25</f>
        <v>514868.2399999999</v>
      </c>
      <c r="F36" s="41">
        <f>F34+F25</f>
        <v>516220.2</v>
      </c>
      <c r="J36" s="15"/>
      <c r="M36" s="15"/>
    </row>
    <row r="37" spans="2:13" ht="16.5">
      <c r="B37" s="26"/>
      <c r="C37" s="34"/>
      <c r="D37" s="34"/>
      <c r="E37" s="34"/>
      <c r="F37" s="34"/>
      <c r="H37" s="15"/>
      <c r="J37" s="15"/>
      <c r="M37" s="15"/>
    </row>
    <row r="38" spans="1:10" ht="16.5">
      <c r="A38" s="9">
        <v>10</v>
      </c>
      <c r="B38" s="24" t="s">
        <v>87</v>
      </c>
      <c r="C38" s="34">
        <f>Diff!C38</f>
        <v>75493.94</v>
      </c>
      <c r="D38" s="34">
        <f>Diff!D38</f>
        <v>75282.22</v>
      </c>
      <c r="E38" s="34">
        <f>Diff!F38</f>
        <v>72759.31</v>
      </c>
      <c r="F38" s="34">
        <f>Diff!J38</f>
        <v>72525.61999999997</v>
      </c>
      <c r="H38" s="15"/>
      <c r="J38" s="16"/>
    </row>
    <row r="39" spans="2:13" ht="16.5">
      <c r="B39" s="26"/>
      <c r="C39" s="34"/>
      <c r="D39" s="34"/>
      <c r="E39" s="34"/>
      <c r="F39" s="34"/>
      <c r="H39" s="15"/>
      <c r="J39" s="16"/>
      <c r="M39" s="15"/>
    </row>
    <row r="40" spans="2:10" ht="16.5">
      <c r="B40" s="45" t="s">
        <v>88</v>
      </c>
      <c r="C40" s="41">
        <f>C38+C34+C29</f>
        <v>259725.88999999998</v>
      </c>
      <c r="D40" s="41">
        <f>D38+D34+D29</f>
        <v>259464.21000000008</v>
      </c>
      <c r="E40" s="41">
        <f>E38+E34+E29</f>
        <v>257283.94</v>
      </c>
      <c r="F40" s="41">
        <f>F38+F34+F29</f>
        <v>262236.05999999994</v>
      </c>
      <c r="H40" s="15"/>
      <c r="J40" s="16"/>
    </row>
    <row r="41" spans="2:13" ht="16.5">
      <c r="B41" s="26"/>
      <c r="C41" s="34"/>
      <c r="D41" s="34"/>
      <c r="E41" s="34"/>
      <c r="F41" s="34"/>
      <c r="H41" s="15"/>
      <c r="J41" s="15"/>
      <c r="M41" s="15"/>
    </row>
    <row r="42" spans="2:8" ht="16.5">
      <c r="B42" s="40" t="s">
        <v>0</v>
      </c>
      <c r="C42" s="41">
        <f>C40+C27</f>
        <v>2638331.1</v>
      </c>
      <c r="D42" s="41">
        <f>D40+D27</f>
        <v>2631277.1000000006</v>
      </c>
      <c r="E42" s="41">
        <f>E40+E27</f>
        <v>2613734.6499999994</v>
      </c>
      <c r="F42" s="41">
        <f>F40+F27</f>
        <v>2607935.1700000004</v>
      </c>
      <c r="H42" s="15"/>
    </row>
    <row r="43" spans="2:6" ht="16.5">
      <c r="B43" s="24"/>
      <c r="C43" s="36"/>
      <c r="D43" s="57"/>
      <c r="E43" s="57"/>
      <c r="F43" s="57"/>
    </row>
    <row r="44" spans="2:6" ht="16.5">
      <c r="B44" s="26" t="s">
        <v>100</v>
      </c>
      <c r="C44" s="48"/>
      <c r="D44" s="57">
        <f>D42-C42</f>
        <v>-7053.999999999534</v>
      </c>
      <c r="E44" s="57">
        <f>E42-D42</f>
        <v>-17542.450000001118</v>
      </c>
      <c r="F44" s="57">
        <f>F42-E42</f>
        <v>-5799.47999999905</v>
      </c>
    </row>
    <row r="45" spans="2:6" ht="16.5">
      <c r="B45" s="26"/>
      <c r="C45" s="26"/>
      <c r="D45" s="26"/>
      <c r="E45" s="36"/>
      <c r="F45" s="25"/>
    </row>
    <row r="46" spans="2:6" ht="16.5">
      <c r="B46" s="26"/>
      <c r="C46" s="26"/>
      <c r="D46" s="26"/>
      <c r="E46" s="36"/>
      <c r="F46" s="25"/>
    </row>
    <row r="47" spans="2:10" ht="16.5">
      <c r="B47" s="24"/>
      <c r="C47" s="108"/>
      <c r="D47" s="108"/>
      <c r="E47" s="108"/>
      <c r="F47" s="35"/>
      <c r="G47" s="11"/>
      <c r="H47" s="11"/>
      <c r="I47" s="11"/>
      <c r="J47" s="11"/>
    </row>
    <row r="48" spans="2:6" ht="16.5">
      <c r="B48" s="24"/>
      <c r="C48" s="49"/>
      <c r="D48" s="49"/>
      <c r="E48" s="49"/>
      <c r="F48" s="26"/>
    </row>
    <row r="49" spans="2:6" ht="16.5">
      <c r="B49" s="24"/>
      <c r="C49" s="49"/>
      <c r="D49" s="49"/>
      <c r="E49" s="49"/>
      <c r="F49" s="26"/>
    </row>
    <row r="50" spans="2:6" ht="16.5">
      <c r="B50" s="24"/>
      <c r="C50" s="49"/>
      <c r="D50" s="49"/>
      <c r="E50" s="49"/>
      <c r="F50" s="26"/>
    </row>
    <row r="51" spans="2:6" ht="16.5">
      <c r="B51" s="24"/>
      <c r="C51" s="49"/>
      <c r="D51" s="49"/>
      <c r="E51" s="49"/>
      <c r="F51" s="26"/>
    </row>
    <row r="52" spans="2:6" ht="16.5">
      <c r="B52" s="24"/>
      <c r="C52" s="49"/>
      <c r="D52" s="49"/>
      <c r="E52" s="49"/>
      <c r="F52" s="26"/>
    </row>
    <row r="53" spans="2:6" ht="16.5">
      <c r="B53" s="24"/>
      <c r="C53" s="49"/>
      <c r="D53" s="49"/>
      <c r="E53" s="49"/>
      <c r="F53" s="26"/>
    </row>
    <row r="54" spans="2:6" ht="16.5">
      <c r="B54" s="24"/>
      <c r="C54" s="49"/>
      <c r="D54" s="49"/>
      <c r="E54" s="49"/>
      <c r="F54" s="26"/>
    </row>
    <row r="55" spans="2:6" ht="16.5">
      <c r="B55" s="24"/>
      <c r="C55" s="49"/>
      <c r="D55" s="49"/>
      <c r="E55" s="49"/>
      <c r="F55" s="26"/>
    </row>
    <row r="56" spans="2:6" ht="16.5">
      <c r="B56" s="24"/>
      <c r="C56" s="49"/>
      <c r="D56" s="49"/>
      <c r="E56" s="49"/>
      <c r="F56" s="26"/>
    </row>
    <row r="57" spans="2:6" ht="16.5">
      <c r="B57" s="24"/>
      <c r="C57" s="49"/>
      <c r="D57" s="49"/>
      <c r="E57" s="49"/>
      <c r="F57" s="26"/>
    </row>
    <row r="58" spans="2:6" ht="16.5">
      <c r="B58" s="24"/>
      <c r="C58" s="49"/>
      <c r="D58" s="49"/>
      <c r="E58" s="49"/>
      <c r="F58" s="26"/>
    </row>
    <row r="59" spans="2:6" ht="16.5">
      <c r="B59" s="24"/>
      <c r="C59" s="49"/>
      <c r="D59" s="49"/>
      <c r="E59" s="49"/>
      <c r="F59" s="26"/>
    </row>
    <row r="60" spans="2:6" ht="16.5">
      <c r="B60" s="26"/>
      <c r="C60" s="37"/>
      <c r="D60" s="26"/>
      <c r="E60" s="26"/>
      <c r="F60" s="26"/>
    </row>
    <row r="61" spans="2:6" ht="16.5">
      <c r="B61" s="44"/>
      <c r="C61" s="55"/>
      <c r="D61" s="36"/>
      <c r="E61" s="36"/>
      <c r="F61" s="26"/>
    </row>
    <row r="62" spans="2:6" ht="16.5">
      <c r="B62" s="44"/>
      <c r="C62" s="55"/>
      <c r="D62" s="36"/>
      <c r="E62" s="36"/>
      <c r="F62" s="26"/>
    </row>
    <row r="63" spans="2:6" ht="16.5">
      <c r="B63" s="44"/>
      <c r="C63" s="55"/>
      <c r="D63" s="36"/>
      <c r="E63" s="36"/>
      <c r="F63" s="26"/>
    </row>
    <row r="64" spans="2:6" ht="16.5">
      <c r="B64" s="44"/>
      <c r="C64" s="55"/>
      <c r="D64" s="36"/>
      <c r="E64" s="36"/>
      <c r="F64" s="26"/>
    </row>
    <row r="65" spans="2:6" ht="16.5">
      <c r="B65" s="44"/>
      <c r="C65" s="55"/>
      <c r="D65" s="36"/>
      <c r="E65" s="36"/>
      <c r="F65" s="26"/>
    </row>
    <row r="66" spans="2:6" ht="16.5">
      <c r="B66" s="24"/>
      <c r="C66" s="55"/>
      <c r="D66" s="36"/>
      <c r="E66" s="36"/>
      <c r="F66" s="26"/>
    </row>
    <row r="67" spans="2:6" ht="16.5">
      <c r="B67" s="24"/>
      <c r="C67" s="55"/>
      <c r="D67" s="26"/>
      <c r="E67" s="26"/>
      <c r="F67" s="26"/>
    </row>
    <row r="68" spans="2:6" ht="16.5">
      <c r="B68" s="26"/>
      <c r="C68" s="37"/>
      <c r="D68" s="36"/>
      <c r="E68" s="36"/>
      <c r="F68" s="26"/>
    </row>
    <row r="69" spans="2:6" ht="16.5">
      <c r="B69" s="25"/>
      <c r="C69" s="25"/>
      <c r="D69" s="25"/>
      <c r="E69" s="25"/>
      <c r="F69" s="26"/>
    </row>
    <row r="70" spans="2:6" ht="16.5">
      <c r="B70" s="25"/>
      <c r="C70" s="25"/>
      <c r="D70" s="25"/>
      <c r="E70" s="25"/>
      <c r="F70" s="26"/>
    </row>
    <row r="71" spans="2:6" ht="16.5">
      <c r="B71" s="25"/>
      <c r="C71" s="25"/>
      <c r="D71" s="25"/>
      <c r="E71" s="25"/>
      <c r="F71" s="26"/>
    </row>
    <row r="72" spans="2:6" ht="16.5">
      <c r="B72" s="25"/>
      <c r="C72" s="25"/>
      <c r="D72" s="25"/>
      <c r="E72" s="25"/>
      <c r="F72" s="26"/>
    </row>
    <row r="73" spans="2:6" ht="16.5">
      <c r="B73" s="24"/>
      <c r="C73" s="25"/>
      <c r="D73" s="25"/>
      <c r="E73" s="25"/>
      <c r="F73" s="26"/>
    </row>
    <row r="74" spans="2:6" ht="16.5">
      <c r="B74" s="26"/>
      <c r="C74" s="26"/>
      <c r="D74" s="26"/>
      <c r="E74" s="26"/>
      <c r="F74" s="26"/>
    </row>
    <row r="75" spans="2:6" ht="16.5">
      <c r="B75" s="26"/>
      <c r="C75" s="27"/>
      <c r="D75" s="27"/>
      <c r="E75" s="27"/>
      <c r="F75" s="26"/>
    </row>
    <row r="76" spans="2:6" ht="16.5">
      <c r="B76" s="26"/>
      <c r="C76" s="27"/>
      <c r="D76" s="27"/>
      <c r="E76" s="27"/>
      <c r="F76" s="26"/>
    </row>
    <row r="77" spans="2:6" ht="16.5">
      <c r="B77" s="26"/>
      <c r="C77" s="27"/>
      <c r="D77" s="27"/>
      <c r="E77" s="27"/>
      <c r="F77" s="26"/>
    </row>
    <row r="78" spans="2:6" ht="16.5">
      <c r="B78" s="26"/>
      <c r="C78" s="50"/>
      <c r="D78" s="27"/>
      <c r="E78" s="27"/>
      <c r="F78" s="26"/>
    </row>
    <row r="79" spans="2:6" ht="16.5">
      <c r="B79" s="24"/>
      <c r="C79" s="27"/>
      <c r="D79" s="27"/>
      <c r="E79" s="27"/>
      <c r="F79" s="26"/>
    </row>
    <row r="80" spans="2:6" ht="16.5">
      <c r="B80" s="26"/>
      <c r="C80" s="37"/>
      <c r="D80" s="26"/>
      <c r="E80" s="26"/>
      <c r="F80" s="26"/>
    </row>
    <row r="81" spans="2:6" ht="16.5">
      <c r="B81" s="24"/>
      <c r="C81" s="56"/>
      <c r="D81" s="26"/>
      <c r="E81" s="26"/>
      <c r="F81" s="26"/>
    </row>
    <row r="82" spans="2:6" ht="16.5">
      <c r="B82" s="24"/>
      <c r="C82" s="55"/>
      <c r="D82" s="49"/>
      <c r="E82" s="49"/>
      <c r="F82" s="26"/>
    </row>
    <row r="83" spans="2:6" ht="16.5">
      <c r="B83" s="24"/>
      <c r="C83" s="55"/>
      <c r="D83" s="49"/>
      <c r="E83" s="49"/>
      <c r="F83" s="26"/>
    </row>
    <row r="84" spans="2:6" ht="16.5">
      <c r="B84" s="24"/>
      <c r="C84" s="37"/>
      <c r="D84" s="36"/>
      <c r="E84" s="36"/>
      <c r="F84" s="26"/>
    </row>
    <row r="85" spans="2:6" ht="16.5">
      <c r="B85" s="24"/>
      <c r="C85" s="55"/>
      <c r="D85" s="36"/>
      <c r="E85" s="36"/>
      <c r="F85" s="26"/>
    </row>
    <row r="86" spans="2:6" ht="16.5">
      <c r="B86" s="24"/>
      <c r="C86" s="37"/>
      <c r="D86" s="37"/>
      <c r="E86" s="37"/>
      <c r="F86" s="26"/>
    </row>
    <row r="87" spans="2:6" ht="16.5">
      <c r="B87" s="24"/>
      <c r="C87" s="37"/>
      <c r="D87" s="37"/>
      <c r="E87" s="37"/>
      <c r="F87" s="26"/>
    </row>
    <row r="88" spans="2:6" ht="16.5">
      <c r="B88" s="24"/>
      <c r="C88" s="55"/>
      <c r="D88" s="49"/>
      <c r="E88" s="49"/>
      <c r="F88" s="26"/>
    </row>
    <row r="89" spans="2:6" ht="16.5">
      <c r="B89" s="24"/>
      <c r="C89" s="55"/>
      <c r="D89" s="49"/>
      <c r="E89" s="49"/>
      <c r="F89" s="26"/>
    </row>
    <row r="90" spans="2:6" ht="16.5">
      <c r="B90" s="24"/>
      <c r="C90" s="55"/>
      <c r="D90" s="49"/>
      <c r="E90" s="49"/>
      <c r="F90" s="26"/>
    </row>
    <row r="91" spans="2:6" ht="16.5">
      <c r="B91" s="24"/>
      <c r="C91" s="37"/>
      <c r="D91" s="36"/>
      <c r="E91" s="36"/>
      <c r="F91" s="26"/>
    </row>
    <row r="92" spans="2:6" ht="16.5">
      <c r="B92" s="24"/>
      <c r="C92" s="55"/>
      <c r="D92" s="37"/>
      <c r="E92" s="37"/>
      <c r="F92" s="26"/>
    </row>
    <row r="93" spans="2:6" ht="16.5">
      <c r="B93" s="26"/>
      <c r="C93" s="37"/>
      <c r="D93" s="26"/>
      <c r="E93" s="26"/>
      <c r="F93" s="26"/>
    </row>
    <row r="94" spans="2:6" ht="16.5">
      <c r="B94" s="24"/>
      <c r="C94" s="37"/>
      <c r="D94" s="26"/>
      <c r="E94" s="26"/>
      <c r="F94" s="26"/>
    </row>
    <row r="95" spans="2:6" ht="16.5">
      <c r="B95" s="24"/>
      <c r="C95" s="55"/>
      <c r="D95" s="49"/>
      <c r="E95" s="49"/>
      <c r="F95" s="26"/>
    </row>
    <row r="96" spans="2:6" ht="16.5">
      <c r="B96" s="24"/>
      <c r="C96" s="55"/>
      <c r="D96" s="49"/>
      <c r="E96" s="49"/>
      <c r="F96" s="26"/>
    </row>
    <row r="97" spans="2:6" ht="16.5">
      <c r="B97" s="24"/>
      <c r="C97" s="55"/>
      <c r="D97" s="49"/>
      <c r="E97" s="49"/>
      <c r="F97" s="26"/>
    </row>
    <row r="98" spans="2:6" ht="16.5">
      <c r="B98" s="24"/>
      <c r="C98" s="55"/>
      <c r="D98" s="49"/>
      <c r="E98" s="49"/>
      <c r="F98" s="26"/>
    </row>
    <row r="99" spans="2:6" ht="16.5">
      <c r="B99" s="24"/>
      <c r="C99" s="55"/>
      <c r="D99" s="49"/>
      <c r="E99" s="49"/>
      <c r="F99" s="26"/>
    </row>
    <row r="100" spans="2:6" ht="16.5">
      <c r="B100" s="24"/>
      <c r="C100" s="55"/>
      <c r="D100" s="49"/>
      <c r="E100" s="49"/>
      <c r="F100" s="26"/>
    </row>
    <row r="101" spans="2:6" ht="16.5">
      <c r="B101" s="24"/>
      <c r="C101" s="55"/>
      <c r="D101" s="49"/>
      <c r="E101" s="49"/>
      <c r="F101" s="26"/>
    </row>
    <row r="102" spans="2:6" ht="16.5">
      <c r="B102" s="24"/>
      <c r="C102" s="55"/>
      <c r="D102" s="49"/>
      <c r="E102" s="49"/>
      <c r="F102" s="26"/>
    </row>
    <row r="103" spans="2:6" ht="16.5">
      <c r="B103" s="24"/>
      <c r="C103" s="55"/>
      <c r="D103" s="49"/>
      <c r="E103" s="49"/>
      <c r="F103" s="26"/>
    </row>
    <row r="104" spans="2:6" ht="16.5">
      <c r="B104" s="24"/>
      <c r="C104" s="37"/>
      <c r="D104" s="49"/>
      <c r="E104" s="49"/>
      <c r="F104" s="26"/>
    </row>
    <row r="105" spans="2:6" ht="16.5">
      <c r="B105" s="24"/>
      <c r="C105" s="55"/>
      <c r="D105" s="36"/>
      <c r="E105" s="36"/>
      <c r="F105" s="26"/>
    </row>
    <row r="106" spans="2:6" ht="16.5">
      <c r="B106" s="26"/>
      <c r="C106" s="37"/>
      <c r="D106" s="26"/>
      <c r="E106" s="26"/>
      <c r="F106" s="26"/>
    </row>
    <row r="107" spans="2:6" ht="16.5">
      <c r="B107" s="26"/>
      <c r="C107" s="55"/>
      <c r="D107" s="26"/>
      <c r="E107" s="26"/>
      <c r="F107" s="26"/>
    </row>
    <row r="108" spans="2:6" ht="16.5">
      <c r="B108" s="26"/>
      <c r="C108" s="26"/>
      <c r="D108" s="26"/>
      <c r="E108" s="26"/>
      <c r="F108" s="26"/>
    </row>
    <row r="109" spans="2:6" ht="16.5">
      <c r="B109" s="24"/>
      <c r="C109" s="26"/>
      <c r="D109" s="26"/>
      <c r="E109" s="26"/>
      <c r="F109" s="26"/>
    </row>
    <row r="110" spans="2:6" ht="16.5">
      <c r="B110" s="26"/>
      <c r="C110" s="26"/>
      <c r="D110" s="26"/>
      <c r="E110" s="26"/>
      <c r="F110" s="26"/>
    </row>
    <row r="111" spans="2:6" ht="16.5">
      <c r="B111" s="26"/>
      <c r="C111" s="26"/>
      <c r="D111" s="26"/>
      <c r="E111" s="26"/>
      <c r="F111" s="26"/>
    </row>
    <row r="112" spans="2:6" ht="16.5">
      <c r="B112" s="26"/>
      <c r="C112" s="26"/>
      <c r="D112" s="26"/>
      <c r="E112" s="26"/>
      <c r="F112" s="26"/>
    </row>
    <row r="113" spans="2:6" ht="16.5">
      <c r="B113" s="26"/>
      <c r="C113" s="26"/>
      <c r="D113" s="26"/>
      <c r="E113" s="26"/>
      <c r="F113" s="26"/>
    </row>
    <row r="114" spans="2:6" ht="16.5">
      <c r="B114" s="25"/>
      <c r="C114" s="25"/>
      <c r="D114" s="25"/>
      <c r="E114" s="25"/>
      <c r="F114" s="26"/>
    </row>
    <row r="115" spans="2:6" ht="16.5">
      <c r="B115" s="25"/>
      <c r="C115" s="25"/>
      <c r="D115" s="25"/>
      <c r="E115" s="25"/>
      <c r="F115" s="26"/>
    </row>
    <row r="116" spans="2:6" ht="16.5">
      <c r="B116" s="25"/>
      <c r="C116" s="25"/>
      <c r="D116" s="25"/>
      <c r="E116" s="25"/>
      <c r="F116" s="26"/>
    </row>
    <row r="117" spans="2:5" ht="14.25">
      <c r="B117" s="12"/>
      <c r="C117" s="12"/>
      <c r="D117" s="12"/>
      <c r="E117" s="12"/>
    </row>
    <row r="118" spans="2:5" ht="14.25">
      <c r="B118" s="10"/>
      <c r="C118" s="12"/>
      <c r="D118" s="12"/>
      <c r="E118" s="12"/>
    </row>
    <row r="119" spans="2:5" ht="14.25">
      <c r="B119" s="10"/>
      <c r="C119" s="12"/>
      <c r="D119" s="12"/>
      <c r="E119" s="12"/>
    </row>
    <row r="120" spans="2:5" ht="14.25">
      <c r="B120" s="12"/>
      <c r="C120" s="12"/>
      <c r="D120" s="12"/>
      <c r="E120" s="12"/>
    </row>
    <row r="121" spans="2:5" ht="14.25">
      <c r="B121" s="12"/>
      <c r="C121" s="12"/>
      <c r="D121" s="12"/>
      <c r="E121" s="12"/>
    </row>
    <row r="122" spans="2:5" ht="14.25">
      <c r="B122" s="10"/>
      <c r="C122" s="20"/>
      <c r="D122" s="21"/>
      <c r="E122" s="21"/>
    </row>
    <row r="123" spans="2:5" ht="14.25">
      <c r="B123" s="10"/>
      <c r="C123" s="20"/>
      <c r="D123" s="21"/>
      <c r="E123" s="21"/>
    </row>
    <row r="124" spans="3:5" ht="14.25">
      <c r="C124" s="20"/>
      <c r="D124" s="21"/>
      <c r="E124" s="21"/>
    </row>
    <row r="125" spans="2:5" ht="14.25">
      <c r="B125" s="10"/>
      <c r="C125" s="20"/>
      <c r="D125" s="21"/>
      <c r="E125" s="21"/>
    </row>
    <row r="126" spans="2:5" ht="14.25">
      <c r="B126" s="10"/>
      <c r="C126" s="20"/>
      <c r="D126" s="21"/>
      <c r="E126" s="21"/>
    </row>
    <row r="127" spans="2:5" ht="14.25">
      <c r="B127" s="10"/>
      <c r="C127" s="20"/>
      <c r="D127" s="21"/>
      <c r="E127" s="21"/>
    </row>
    <row r="128" spans="2:5" ht="14.25">
      <c r="B128" s="10"/>
      <c r="C128" s="20"/>
      <c r="D128" s="21"/>
      <c r="E128" s="21"/>
    </row>
    <row r="129" spans="2:5" ht="14.25">
      <c r="B129" s="10"/>
      <c r="C129" s="20"/>
      <c r="D129" s="21"/>
      <c r="E129" s="21"/>
    </row>
    <row r="130" spans="2:5" ht="14.25">
      <c r="B130" s="10"/>
      <c r="C130" s="20"/>
      <c r="D130" s="21"/>
      <c r="E130" s="21"/>
    </row>
    <row r="131" spans="2:5" ht="14.25">
      <c r="B131" s="10"/>
      <c r="C131" s="20"/>
      <c r="D131" s="21"/>
      <c r="E131" s="21"/>
    </row>
    <row r="132" spans="2:5" ht="14.25">
      <c r="B132" s="10"/>
      <c r="C132" s="20"/>
      <c r="D132" s="21"/>
      <c r="E132" s="21"/>
    </row>
    <row r="133" spans="2:5" ht="14.25">
      <c r="B133" s="10"/>
      <c r="C133" s="20"/>
      <c r="D133" s="21"/>
      <c r="E133" s="21"/>
    </row>
    <row r="134" spans="3:5" ht="14.25">
      <c r="C134" s="20"/>
      <c r="D134" s="21"/>
      <c r="E134" s="21"/>
    </row>
    <row r="135" spans="2:5" ht="14.25">
      <c r="B135" s="10"/>
      <c r="C135" s="20"/>
      <c r="D135" s="21"/>
      <c r="E135" s="21"/>
    </row>
    <row r="136" spans="3:5" ht="14.25">
      <c r="C136" s="20"/>
      <c r="D136" s="21"/>
      <c r="E136" s="21"/>
    </row>
    <row r="137" spans="2:5" ht="14.25">
      <c r="B137" s="10"/>
      <c r="C137" s="20"/>
      <c r="D137" s="21"/>
      <c r="E137" s="21"/>
    </row>
    <row r="138" spans="2:5" ht="14.25">
      <c r="B138" s="10"/>
      <c r="C138" s="20"/>
      <c r="D138" s="21"/>
      <c r="E138" s="21"/>
    </row>
    <row r="139" spans="2:5" ht="14.25">
      <c r="B139" s="10"/>
      <c r="C139" s="20"/>
      <c r="D139" s="21"/>
      <c r="E139" s="21"/>
    </row>
    <row r="140" spans="3:5" ht="14.25">
      <c r="C140" s="20"/>
      <c r="D140" s="21"/>
      <c r="E140" s="21"/>
    </row>
    <row r="141" spans="2:5" ht="14.25">
      <c r="B141" s="10"/>
      <c r="C141" s="20"/>
      <c r="D141" s="21"/>
      <c r="E141" s="21"/>
    </row>
    <row r="142" spans="3:5" ht="14.25">
      <c r="C142" s="20"/>
      <c r="D142" s="21"/>
      <c r="E142" s="21"/>
    </row>
    <row r="143" spans="2:5" ht="14.25">
      <c r="B143" s="10"/>
      <c r="C143" s="20"/>
      <c r="D143" s="21"/>
      <c r="E143" s="21"/>
    </row>
    <row r="144" spans="3:5" ht="14.25">
      <c r="C144" s="21"/>
      <c r="D144" s="21"/>
      <c r="E144" s="21"/>
    </row>
    <row r="145" spans="3:5" ht="14.25">
      <c r="C145" s="21"/>
      <c r="D145" s="21"/>
      <c r="E145" s="21"/>
    </row>
    <row r="146" spans="3:5" ht="14.25">
      <c r="C146" s="21"/>
      <c r="D146" s="21"/>
      <c r="E146" s="21"/>
    </row>
    <row r="147" spans="3:5" ht="14.25">
      <c r="C147" s="21"/>
      <c r="D147" s="21"/>
      <c r="E147" s="21"/>
    </row>
    <row r="148" spans="3:5" ht="14.25">
      <c r="C148" s="21"/>
      <c r="D148" s="21"/>
      <c r="E148" s="21"/>
    </row>
    <row r="149" spans="3:5" ht="14.25">
      <c r="C149" s="21"/>
      <c r="D149" s="21"/>
      <c r="E149" s="21"/>
    </row>
    <row r="150" spans="3:5" ht="14.25">
      <c r="C150" s="21"/>
      <c r="D150" s="21"/>
      <c r="E150" s="21"/>
    </row>
    <row r="151" spans="3:5" ht="14.25">
      <c r="C151" s="21"/>
      <c r="D151" s="21"/>
      <c r="E151" s="21"/>
    </row>
    <row r="152" spans="3:5" ht="14.25">
      <c r="C152" s="21"/>
      <c r="D152" s="21"/>
      <c r="E152" s="21"/>
    </row>
    <row r="153" spans="3:5" ht="14.25">
      <c r="C153" s="21"/>
      <c r="D153" s="21"/>
      <c r="E153" s="21"/>
    </row>
    <row r="154" spans="3:5" ht="14.25">
      <c r="C154" s="21"/>
      <c r="D154" s="21"/>
      <c r="E154" s="21"/>
    </row>
    <row r="155" spans="3:5" ht="14.25">
      <c r="C155" s="21"/>
      <c r="D155" s="21"/>
      <c r="E155" s="21"/>
    </row>
    <row r="156" spans="3:5" ht="14.25">
      <c r="C156" s="21"/>
      <c r="D156" s="21"/>
      <c r="E156" s="21"/>
    </row>
    <row r="157" spans="3:5" ht="14.25">
      <c r="C157" s="21"/>
      <c r="D157" s="21"/>
      <c r="E157" s="21"/>
    </row>
    <row r="158" spans="3:5" ht="14.25">
      <c r="C158" s="21"/>
      <c r="D158" s="21"/>
      <c r="E158" s="21"/>
    </row>
    <row r="159" spans="3:5" ht="14.25">
      <c r="C159" s="21"/>
      <c r="D159" s="21"/>
      <c r="E159" s="21"/>
    </row>
    <row r="160" spans="3:5" ht="14.25">
      <c r="C160" s="21"/>
      <c r="D160" s="21"/>
      <c r="E160" s="21"/>
    </row>
    <row r="161" spans="3:5" ht="14.25">
      <c r="C161" s="21"/>
      <c r="D161" s="21"/>
      <c r="E161" s="21"/>
    </row>
    <row r="162" spans="3:5" ht="14.25">
      <c r="C162" s="21"/>
      <c r="D162" s="21"/>
      <c r="E162" s="21"/>
    </row>
    <row r="163" spans="3:5" ht="14.25">
      <c r="C163" s="21"/>
      <c r="D163" s="21"/>
      <c r="E163" s="21"/>
    </row>
    <row r="164" spans="3:5" ht="14.25">
      <c r="C164" s="21"/>
      <c r="D164" s="21"/>
      <c r="E164" s="21"/>
    </row>
    <row r="165" spans="3:5" ht="14.25">
      <c r="C165" s="21"/>
      <c r="D165" s="21"/>
      <c r="E165" s="21"/>
    </row>
    <row r="166" spans="3:5" ht="14.25">
      <c r="C166" s="21"/>
      <c r="D166" s="21"/>
      <c r="E166" s="21"/>
    </row>
    <row r="167" spans="3:5" ht="14.25">
      <c r="C167" s="21"/>
      <c r="D167" s="21"/>
      <c r="E167" s="21"/>
    </row>
    <row r="168" spans="3:5" ht="14.25">
      <c r="C168" s="21"/>
      <c r="D168" s="21"/>
      <c r="E168" s="21"/>
    </row>
    <row r="169" spans="3:5" ht="14.25">
      <c r="C169" s="21"/>
      <c r="D169" s="21"/>
      <c r="E169" s="21"/>
    </row>
    <row r="170" spans="3:5" ht="14.25">
      <c r="C170" s="21"/>
      <c r="D170" s="21"/>
      <c r="E170" s="21"/>
    </row>
    <row r="171" spans="3:5" ht="14.25">
      <c r="C171" s="21"/>
      <c r="D171" s="21"/>
      <c r="E171" s="21"/>
    </row>
    <row r="172" spans="3:5" ht="14.25">
      <c r="C172" s="21"/>
      <c r="D172" s="21"/>
      <c r="E172" s="21"/>
    </row>
    <row r="173" spans="3:5" ht="14.25">
      <c r="C173" s="21"/>
      <c r="D173" s="21"/>
      <c r="E173" s="21"/>
    </row>
    <row r="174" spans="3:5" ht="14.25">
      <c r="C174" s="21"/>
      <c r="D174" s="21"/>
      <c r="E174" s="21"/>
    </row>
    <row r="175" spans="3:5" ht="14.25">
      <c r="C175" s="21"/>
      <c r="D175" s="21"/>
      <c r="E175" s="21"/>
    </row>
    <row r="176" spans="3:5" ht="14.25">
      <c r="C176" s="21"/>
      <c r="D176" s="21"/>
      <c r="E176" s="21"/>
    </row>
    <row r="177" spans="3:5" ht="14.25">
      <c r="C177" s="21"/>
      <c r="D177" s="21"/>
      <c r="E177" s="21"/>
    </row>
    <row r="178" spans="3:5" ht="14.25">
      <c r="C178" s="21"/>
      <c r="D178" s="21"/>
      <c r="E178" s="21"/>
    </row>
    <row r="179" spans="3:5" ht="14.25">
      <c r="C179" s="21"/>
      <c r="D179" s="21"/>
      <c r="E179" s="21"/>
    </row>
    <row r="180" spans="3:5" ht="14.25">
      <c r="C180" s="21"/>
      <c r="D180" s="21"/>
      <c r="E180" s="21"/>
    </row>
    <row r="181" spans="3:5" ht="14.25">
      <c r="C181" s="21"/>
      <c r="D181" s="21"/>
      <c r="E181" s="21"/>
    </row>
    <row r="182" spans="3:5" ht="14.25">
      <c r="C182" s="21"/>
      <c r="D182" s="21"/>
      <c r="E182" s="21"/>
    </row>
    <row r="183" spans="3:5" ht="14.25">
      <c r="C183" s="21"/>
      <c r="D183" s="21"/>
      <c r="E183" s="21"/>
    </row>
    <row r="184" spans="3:5" ht="14.25">
      <c r="C184" s="21"/>
      <c r="D184" s="21"/>
      <c r="E184" s="21"/>
    </row>
    <row r="185" spans="3:5" ht="14.25">
      <c r="C185" s="21"/>
      <c r="D185" s="21"/>
      <c r="E185" s="21"/>
    </row>
    <row r="186" spans="3:5" ht="14.25">
      <c r="C186" s="21"/>
      <c r="D186" s="21"/>
      <c r="E186" s="21"/>
    </row>
    <row r="187" spans="3:5" ht="14.25">
      <c r="C187" s="21"/>
      <c r="D187" s="21"/>
      <c r="E187" s="21"/>
    </row>
    <row r="188" spans="3:5" ht="14.25">
      <c r="C188" s="21"/>
      <c r="D188" s="21"/>
      <c r="E188" s="21"/>
    </row>
    <row r="189" spans="3:5" ht="14.25">
      <c r="C189" s="21"/>
      <c r="D189" s="21"/>
      <c r="E189" s="21"/>
    </row>
    <row r="190" spans="3:5" ht="14.25">
      <c r="C190" s="21"/>
      <c r="D190" s="21"/>
      <c r="E190" s="21"/>
    </row>
    <row r="191" spans="3:5" ht="14.25">
      <c r="C191" s="21"/>
      <c r="D191" s="21"/>
      <c r="E191" s="21"/>
    </row>
    <row r="192" spans="3:5" ht="14.25">
      <c r="C192" s="21"/>
      <c r="D192" s="21"/>
      <c r="E192" s="21"/>
    </row>
    <row r="193" spans="3:5" ht="14.25">
      <c r="C193" s="21"/>
      <c r="D193" s="21"/>
      <c r="E193" s="21"/>
    </row>
    <row r="194" spans="3:5" ht="14.25">
      <c r="C194" s="21"/>
      <c r="D194" s="21"/>
      <c r="E194" s="21"/>
    </row>
    <row r="195" spans="3:5" ht="14.25">
      <c r="C195" s="21"/>
      <c r="D195" s="21"/>
      <c r="E195" s="21"/>
    </row>
    <row r="196" spans="3:5" ht="14.25">
      <c r="C196" s="21"/>
      <c r="D196" s="21"/>
      <c r="E196" s="21"/>
    </row>
    <row r="197" spans="3:5" ht="14.25">
      <c r="C197" s="21"/>
      <c r="D197" s="21"/>
      <c r="E197" s="21"/>
    </row>
    <row r="198" spans="3:5" ht="14.25">
      <c r="C198" s="21"/>
      <c r="D198" s="21"/>
      <c r="E198" s="21"/>
    </row>
    <row r="199" spans="3:5" ht="14.25">
      <c r="C199" s="21"/>
      <c r="D199" s="21"/>
      <c r="E199" s="21"/>
    </row>
    <row r="200" spans="3:5" ht="14.25">
      <c r="C200" s="21"/>
      <c r="D200" s="21"/>
      <c r="E200" s="21"/>
    </row>
    <row r="201" spans="3:5" ht="14.25">
      <c r="C201" s="21"/>
      <c r="D201" s="21"/>
      <c r="E201" s="21"/>
    </row>
    <row r="202" spans="3:5" ht="14.25">
      <c r="C202" s="21"/>
      <c r="D202" s="21"/>
      <c r="E202" s="21"/>
    </row>
    <row r="203" spans="3:5" ht="14.25">
      <c r="C203" s="21"/>
      <c r="D203" s="21"/>
      <c r="E203" s="21"/>
    </row>
    <row r="204" spans="3:5" ht="14.25">
      <c r="C204" s="21"/>
      <c r="D204" s="21"/>
      <c r="E204" s="21"/>
    </row>
    <row r="205" spans="3:5" ht="14.25">
      <c r="C205" s="21"/>
      <c r="D205" s="21"/>
      <c r="E205" s="21"/>
    </row>
    <row r="206" spans="3:5" ht="14.25">
      <c r="C206" s="21"/>
      <c r="D206" s="21"/>
      <c r="E206" s="21"/>
    </row>
    <row r="207" spans="3:5" ht="14.25">
      <c r="C207" s="21"/>
      <c r="D207" s="21"/>
      <c r="E207" s="21"/>
    </row>
    <row r="208" spans="3:5" ht="14.25">
      <c r="C208" s="21"/>
      <c r="D208" s="21"/>
      <c r="E208" s="21"/>
    </row>
    <row r="209" spans="3:5" ht="14.25">
      <c r="C209" s="21"/>
      <c r="D209" s="21"/>
      <c r="E209" s="21"/>
    </row>
    <row r="210" spans="3:5" ht="14.25">
      <c r="C210" s="21"/>
      <c r="D210" s="21"/>
      <c r="E210" s="21"/>
    </row>
    <row r="211" spans="3:5" ht="14.25">
      <c r="C211" s="21"/>
      <c r="D211" s="21"/>
      <c r="E211" s="21"/>
    </row>
    <row r="212" spans="3:5" ht="14.25">
      <c r="C212" s="21"/>
      <c r="D212" s="21"/>
      <c r="E212" s="21"/>
    </row>
    <row r="213" spans="3:5" ht="14.25">
      <c r="C213" s="21"/>
      <c r="D213" s="21"/>
      <c r="E213" s="21"/>
    </row>
    <row r="214" spans="3:5" ht="14.25">
      <c r="C214" s="21"/>
      <c r="D214" s="21"/>
      <c r="E214" s="21"/>
    </row>
    <row r="215" spans="3:5" ht="14.25">
      <c r="C215" s="21"/>
      <c r="D215" s="21"/>
      <c r="E215" s="21"/>
    </row>
    <row r="216" spans="3:5" ht="14.25">
      <c r="C216" s="21"/>
      <c r="D216" s="21"/>
      <c r="E216" s="21"/>
    </row>
    <row r="217" spans="3:5" ht="14.25">
      <c r="C217" s="21"/>
      <c r="D217" s="21"/>
      <c r="E217" s="21"/>
    </row>
    <row r="218" spans="3:5" ht="14.25">
      <c r="C218" s="21"/>
      <c r="D218" s="21"/>
      <c r="E218" s="21"/>
    </row>
    <row r="219" spans="3:5" ht="14.25">
      <c r="C219" s="21"/>
      <c r="D219" s="21"/>
      <c r="E219" s="21"/>
    </row>
    <row r="220" spans="3:5" ht="14.25">
      <c r="C220" s="21"/>
      <c r="D220" s="21"/>
      <c r="E220" s="21"/>
    </row>
    <row r="221" spans="3:5" ht="14.25">
      <c r="C221" s="21"/>
      <c r="D221" s="21"/>
      <c r="E221" s="21"/>
    </row>
    <row r="222" spans="3:5" ht="14.25">
      <c r="C222" s="21"/>
      <c r="D222" s="21"/>
      <c r="E222" s="21"/>
    </row>
    <row r="223" spans="3:5" ht="14.25">
      <c r="C223" s="21"/>
      <c r="D223" s="21"/>
      <c r="E223" s="21"/>
    </row>
    <row r="224" spans="3:5" ht="14.25">
      <c r="C224" s="21"/>
      <c r="D224" s="21"/>
      <c r="E224" s="21"/>
    </row>
  </sheetData>
  <sheetProtection/>
  <mergeCells count="4">
    <mergeCell ref="B5:F5"/>
    <mergeCell ref="B6:F6"/>
    <mergeCell ref="B7:F7"/>
    <mergeCell ref="B3:F3"/>
  </mergeCells>
  <printOptions horizontalCentered="1" verticalCentered="1"/>
  <pageMargins left="0.21" right="0.1" top="0.25" bottom="0.25" header="0.17" footer="0.31"/>
  <pageSetup fitToHeight="1" fitToWidth="1" horizontalDpi="300" verticalDpi="3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28125" style="0" bestFit="1" customWidth="1"/>
    <col min="2" max="2" width="11.421875" style="0" bestFit="1" customWidth="1"/>
    <col min="3" max="9" width="11.28125" style="0" bestFit="1" customWidth="1"/>
    <col min="10" max="10" width="10.28125" style="0" bestFit="1" customWidth="1"/>
    <col min="11" max="11" width="9.28125" style="0" bestFit="1" customWidth="1"/>
    <col min="12" max="12" width="10.28125" style="0" bestFit="1" customWidth="1"/>
    <col min="13" max="13" width="12.8515625" style="0" bestFit="1" customWidth="1"/>
  </cols>
  <sheetData>
    <row r="1" spans="1:13" ht="12.75">
      <c r="A1" s="77" t="s">
        <v>195</v>
      </c>
      <c r="B1" s="77" t="s">
        <v>111</v>
      </c>
      <c r="C1" s="77" t="s">
        <v>196</v>
      </c>
      <c r="D1" s="77" t="s">
        <v>197</v>
      </c>
      <c r="E1" s="77" t="s">
        <v>198</v>
      </c>
      <c r="F1" s="77" t="s">
        <v>199</v>
      </c>
      <c r="G1" s="77" t="s">
        <v>200</v>
      </c>
      <c r="H1" s="77" t="s">
        <v>201</v>
      </c>
      <c r="I1" s="77" t="s">
        <v>202</v>
      </c>
      <c r="J1" s="77" t="s">
        <v>203</v>
      </c>
      <c r="K1" s="77" t="s">
        <v>204</v>
      </c>
      <c r="L1" s="77" t="s">
        <v>205</v>
      </c>
      <c r="M1" s="86" t="s">
        <v>206</v>
      </c>
    </row>
    <row r="2" spans="1:13" ht="12.75">
      <c r="A2">
        <v>1</v>
      </c>
      <c r="B2" t="s">
        <v>1</v>
      </c>
      <c r="C2" s="76">
        <v>6270.76</v>
      </c>
      <c r="D2" s="76">
        <v>5897.28</v>
      </c>
      <c r="E2" s="76">
        <v>6415.48</v>
      </c>
      <c r="F2" s="76">
        <v>2343.31</v>
      </c>
      <c r="G2" s="76">
        <v>4225.75</v>
      </c>
      <c r="H2" s="76">
        <v>2005.69</v>
      </c>
      <c r="I2" s="76">
        <v>334.46</v>
      </c>
      <c r="J2" s="76">
        <v>137.1</v>
      </c>
      <c r="K2" s="76">
        <v>25.35</v>
      </c>
      <c r="L2" s="76">
        <v>589.31</v>
      </c>
      <c r="M2" s="80">
        <f>SUM(C2:L2)</f>
        <v>28244.489999999998</v>
      </c>
    </row>
    <row r="3" spans="1:13" ht="12.75">
      <c r="A3">
        <v>2</v>
      </c>
      <c r="B3" t="s">
        <v>2</v>
      </c>
      <c r="C3" s="76">
        <v>1488.9</v>
      </c>
      <c r="D3" s="76">
        <v>1605.49</v>
      </c>
      <c r="E3" s="76">
        <v>971.23</v>
      </c>
      <c r="F3" s="76">
        <v>178.06</v>
      </c>
      <c r="G3" s="76">
        <v>212.2</v>
      </c>
      <c r="H3" s="76">
        <v>75.64</v>
      </c>
      <c r="I3" s="76">
        <v>1.5</v>
      </c>
      <c r="J3" s="76">
        <v>10</v>
      </c>
      <c r="K3" s="76">
        <v>2.35</v>
      </c>
      <c r="L3" s="76">
        <v>247.72</v>
      </c>
      <c r="M3" s="80">
        <f aca="true" t="shared" si="0" ref="M3:M66">SUM(C3:L3)</f>
        <v>4793.090000000001</v>
      </c>
    </row>
    <row r="4" spans="1:13" ht="12.75">
      <c r="A4">
        <v>3</v>
      </c>
      <c r="B4" t="s">
        <v>3</v>
      </c>
      <c r="C4" s="76">
        <v>6393</v>
      </c>
      <c r="D4" s="76">
        <v>7772.9</v>
      </c>
      <c r="E4" s="76">
        <v>5781.85</v>
      </c>
      <c r="F4" s="76">
        <v>1696.74</v>
      </c>
      <c r="G4" s="76">
        <v>2040.65</v>
      </c>
      <c r="H4" s="76">
        <v>1069.72</v>
      </c>
      <c r="I4" s="76">
        <v>332.02</v>
      </c>
      <c r="J4" s="76">
        <v>342.62</v>
      </c>
      <c r="K4" s="76">
        <v>116.64</v>
      </c>
      <c r="L4" s="76">
        <v>759.52</v>
      </c>
      <c r="M4" s="80">
        <f t="shared" si="0"/>
        <v>26305.660000000003</v>
      </c>
    </row>
    <row r="5" spans="1:13" ht="12.75">
      <c r="A5">
        <v>4</v>
      </c>
      <c r="B5" t="s">
        <v>4</v>
      </c>
      <c r="C5" s="76">
        <v>885</v>
      </c>
      <c r="D5" s="76">
        <v>978.3</v>
      </c>
      <c r="E5" s="76">
        <v>608.37</v>
      </c>
      <c r="F5" s="76">
        <v>289.57</v>
      </c>
      <c r="G5" s="76">
        <v>342.51</v>
      </c>
      <c r="H5" s="76">
        <v>256.79</v>
      </c>
      <c r="I5" s="76">
        <v>4.13</v>
      </c>
      <c r="J5" s="76">
        <v>29</v>
      </c>
      <c r="K5" s="76">
        <v>1.49</v>
      </c>
      <c r="L5" s="76">
        <v>122.88</v>
      </c>
      <c r="M5" s="80">
        <f t="shared" si="0"/>
        <v>3518.04</v>
      </c>
    </row>
    <row r="6" spans="1:13" ht="12.75">
      <c r="A6">
        <v>5</v>
      </c>
      <c r="B6" t="s">
        <v>5</v>
      </c>
      <c r="C6" s="76">
        <v>16923.36</v>
      </c>
      <c r="D6" s="76">
        <v>20414.8</v>
      </c>
      <c r="E6" s="76">
        <v>15977.35</v>
      </c>
      <c r="F6" s="76">
        <v>4711.51</v>
      </c>
      <c r="G6" s="76">
        <v>7147.36</v>
      </c>
      <c r="H6" s="76">
        <v>4612.91</v>
      </c>
      <c r="I6" s="76">
        <v>1103.34</v>
      </c>
      <c r="J6" s="76">
        <v>786.37</v>
      </c>
      <c r="K6" s="76">
        <v>180.78</v>
      </c>
      <c r="L6" s="76">
        <v>1984.12</v>
      </c>
      <c r="M6" s="80">
        <f t="shared" si="0"/>
        <v>73841.9</v>
      </c>
    </row>
    <row r="7" spans="1:13" ht="12.75">
      <c r="A7">
        <v>6</v>
      </c>
      <c r="B7" t="s">
        <v>6</v>
      </c>
      <c r="C7" s="76">
        <v>58406.68</v>
      </c>
      <c r="D7" s="76">
        <v>75687.88</v>
      </c>
      <c r="E7" s="76">
        <v>56522.52</v>
      </c>
      <c r="F7" s="76">
        <v>11650.14</v>
      </c>
      <c r="G7" s="76">
        <v>17796.34</v>
      </c>
      <c r="H7" s="76">
        <v>10144.82</v>
      </c>
      <c r="I7" s="76">
        <v>19899.13</v>
      </c>
      <c r="J7" s="76">
        <v>1769.72</v>
      </c>
      <c r="K7" s="76">
        <v>1076.52</v>
      </c>
      <c r="L7" s="76">
        <v>7008.21</v>
      </c>
      <c r="M7" s="80">
        <f t="shared" si="0"/>
        <v>259961.95999999996</v>
      </c>
    </row>
    <row r="8" spans="1:13" ht="12.75">
      <c r="A8">
        <v>7</v>
      </c>
      <c r="B8" t="s">
        <v>7</v>
      </c>
      <c r="C8" s="76">
        <v>540.5</v>
      </c>
      <c r="D8" s="76">
        <v>620.42</v>
      </c>
      <c r="E8" s="76">
        <v>385.31</v>
      </c>
      <c r="F8" s="76">
        <v>199.52</v>
      </c>
      <c r="G8" s="76">
        <v>218.54</v>
      </c>
      <c r="H8" s="76">
        <v>109.73</v>
      </c>
      <c r="I8" s="76">
        <v>3</v>
      </c>
      <c r="J8" s="76">
        <v>35.5</v>
      </c>
      <c r="K8" s="76">
        <v>2.24</v>
      </c>
      <c r="L8" s="76">
        <v>78.73</v>
      </c>
      <c r="M8" s="80">
        <f t="shared" si="0"/>
        <v>2193.49</v>
      </c>
    </row>
    <row r="9" spans="1:13" ht="12.75">
      <c r="A9">
        <v>8</v>
      </c>
      <c r="B9" t="s">
        <v>8</v>
      </c>
      <c r="C9" s="76">
        <v>3833.64</v>
      </c>
      <c r="D9" s="76">
        <v>5011.54</v>
      </c>
      <c r="E9" s="76">
        <v>4404.69</v>
      </c>
      <c r="F9" s="76">
        <v>893.46</v>
      </c>
      <c r="G9" s="76">
        <v>1415.87</v>
      </c>
      <c r="H9" s="76">
        <v>1140.42</v>
      </c>
      <c r="I9" s="76">
        <v>177.2</v>
      </c>
      <c r="J9" s="76">
        <v>137.08</v>
      </c>
      <c r="K9" s="76">
        <v>23.55</v>
      </c>
      <c r="L9" s="76">
        <v>534.44</v>
      </c>
      <c r="M9" s="80">
        <f t="shared" si="0"/>
        <v>17571.889999999996</v>
      </c>
    </row>
    <row r="10" spans="1:13" ht="12.75">
      <c r="A10">
        <v>9</v>
      </c>
      <c r="B10" t="s">
        <v>9</v>
      </c>
      <c r="C10" s="76">
        <v>3709.43</v>
      </c>
      <c r="D10" s="76">
        <v>4650.56</v>
      </c>
      <c r="E10" s="76">
        <v>3176.39</v>
      </c>
      <c r="F10" s="76">
        <v>944.8</v>
      </c>
      <c r="G10" s="76">
        <v>1382.82</v>
      </c>
      <c r="H10" s="76">
        <v>921.39</v>
      </c>
      <c r="I10" s="76">
        <v>99.07</v>
      </c>
      <c r="J10" s="76">
        <v>136.56</v>
      </c>
      <c r="K10" s="76">
        <v>25.23</v>
      </c>
      <c r="L10" s="76">
        <v>846.26</v>
      </c>
      <c r="M10" s="80">
        <f t="shared" si="0"/>
        <v>15892.509999999997</v>
      </c>
    </row>
    <row r="11" spans="1:13" ht="12.75">
      <c r="A11">
        <v>10</v>
      </c>
      <c r="B11" t="s">
        <v>10</v>
      </c>
      <c r="C11" s="76">
        <v>8192.12</v>
      </c>
      <c r="D11" s="76">
        <v>10475.26</v>
      </c>
      <c r="E11" s="76">
        <v>8193</v>
      </c>
      <c r="F11" s="76">
        <v>2498.58</v>
      </c>
      <c r="G11" s="76">
        <v>3112.19</v>
      </c>
      <c r="H11" s="76">
        <v>1724.11</v>
      </c>
      <c r="I11" s="76">
        <v>257.42</v>
      </c>
      <c r="J11" s="76">
        <v>202.47</v>
      </c>
      <c r="K11" s="76">
        <v>92.05</v>
      </c>
      <c r="L11" s="76">
        <v>872.94</v>
      </c>
      <c r="M11" s="80">
        <f t="shared" si="0"/>
        <v>35620.14</v>
      </c>
    </row>
    <row r="12" spans="1:13" ht="12.75">
      <c r="A12">
        <v>11</v>
      </c>
      <c r="B12" t="s">
        <v>11</v>
      </c>
      <c r="C12" s="76">
        <v>8787.44</v>
      </c>
      <c r="D12" s="76">
        <v>10801.59</v>
      </c>
      <c r="E12" s="76">
        <v>8251.19</v>
      </c>
      <c r="F12" s="76">
        <v>2109.81</v>
      </c>
      <c r="G12" s="76">
        <v>3450.27</v>
      </c>
      <c r="H12" s="76">
        <v>2369.13</v>
      </c>
      <c r="I12" s="76">
        <v>5317.85</v>
      </c>
      <c r="J12" s="76">
        <v>276.22</v>
      </c>
      <c r="K12" s="76">
        <v>120.47</v>
      </c>
      <c r="L12" s="76">
        <v>1016.09</v>
      </c>
      <c r="M12" s="80">
        <f t="shared" si="0"/>
        <v>42500.06</v>
      </c>
    </row>
    <row r="13" spans="1:13" ht="12.75">
      <c r="A13">
        <v>12</v>
      </c>
      <c r="B13" t="s">
        <v>12</v>
      </c>
      <c r="C13" s="76">
        <v>2689.5</v>
      </c>
      <c r="D13" s="76">
        <v>3076.54</v>
      </c>
      <c r="E13" s="76">
        <v>1904.02</v>
      </c>
      <c r="F13" s="76">
        <v>751.86</v>
      </c>
      <c r="G13" s="76">
        <v>779.7</v>
      </c>
      <c r="H13" s="76">
        <v>467.96</v>
      </c>
      <c r="I13" s="76">
        <v>49.71</v>
      </c>
      <c r="J13" s="76">
        <v>34</v>
      </c>
      <c r="K13" s="76">
        <v>20.84</v>
      </c>
      <c r="L13" s="76">
        <v>314.92</v>
      </c>
      <c r="M13" s="80">
        <f t="shared" si="0"/>
        <v>10089.05</v>
      </c>
    </row>
    <row r="14" spans="1:13" ht="12.75">
      <c r="A14">
        <v>13</v>
      </c>
      <c r="B14" t="s">
        <v>125</v>
      </c>
      <c r="C14" s="76">
        <v>78025.13</v>
      </c>
      <c r="D14" s="76">
        <v>92765.34</v>
      </c>
      <c r="E14" s="76">
        <v>66755.2</v>
      </c>
      <c r="F14" s="76">
        <v>17224.48</v>
      </c>
      <c r="G14" s="76">
        <v>31829.96</v>
      </c>
      <c r="H14" s="76">
        <v>24022.75</v>
      </c>
      <c r="I14" s="76">
        <v>27906.93</v>
      </c>
      <c r="J14" s="76">
        <v>1452.86</v>
      </c>
      <c r="K14" s="76">
        <v>267.38</v>
      </c>
      <c r="L14" s="76">
        <v>9368.06</v>
      </c>
      <c r="M14" s="80">
        <f t="shared" si="0"/>
        <v>349618.08999999997</v>
      </c>
    </row>
    <row r="15" spans="1:13" ht="12.75">
      <c r="A15">
        <v>14</v>
      </c>
      <c r="B15" t="s">
        <v>127</v>
      </c>
      <c r="C15" s="76">
        <v>1118.94</v>
      </c>
      <c r="D15" s="76">
        <v>1395.91</v>
      </c>
      <c r="E15" s="76">
        <v>933.65</v>
      </c>
      <c r="F15" s="76">
        <v>282.41</v>
      </c>
      <c r="G15" s="76">
        <v>296.87</v>
      </c>
      <c r="H15" s="76">
        <v>385.66</v>
      </c>
      <c r="I15" s="76">
        <v>404.5</v>
      </c>
      <c r="J15" s="76">
        <v>11</v>
      </c>
      <c r="K15" s="76">
        <v>3.06</v>
      </c>
      <c r="L15" s="76">
        <v>179.93</v>
      </c>
      <c r="M15" s="80">
        <f t="shared" si="0"/>
        <v>5011.930000000001</v>
      </c>
    </row>
    <row r="16" spans="1:13" ht="12.75">
      <c r="A16">
        <v>15</v>
      </c>
      <c r="B16" t="s">
        <v>13</v>
      </c>
      <c r="C16" s="76">
        <v>552.05</v>
      </c>
      <c r="D16" s="76">
        <v>579.86</v>
      </c>
      <c r="E16" s="76">
        <v>412.48</v>
      </c>
      <c r="F16" s="76">
        <v>204.99</v>
      </c>
      <c r="G16" s="76">
        <v>170.18</v>
      </c>
      <c r="H16" s="76">
        <v>107.57</v>
      </c>
      <c r="I16" s="76">
        <v>0</v>
      </c>
      <c r="J16" s="76">
        <v>14.72</v>
      </c>
      <c r="K16" s="76">
        <v>3.54</v>
      </c>
      <c r="L16" s="76">
        <v>93.69</v>
      </c>
      <c r="M16" s="80">
        <f t="shared" si="0"/>
        <v>2139.08</v>
      </c>
    </row>
    <row r="17" spans="1:13" ht="12.75">
      <c r="A17">
        <v>16</v>
      </c>
      <c r="B17" t="s">
        <v>14</v>
      </c>
      <c r="C17" s="76">
        <v>34292.72</v>
      </c>
      <c r="D17" s="76">
        <v>36555.12</v>
      </c>
      <c r="E17" s="76">
        <v>25530.82</v>
      </c>
      <c r="F17" s="76">
        <v>7291.1</v>
      </c>
      <c r="G17" s="76">
        <v>10434.15</v>
      </c>
      <c r="H17" s="76">
        <v>5273.64</v>
      </c>
      <c r="I17" s="76">
        <v>2940.99</v>
      </c>
      <c r="J17" s="76">
        <v>883.62</v>
      </c>
      <c r="K17" s="76">
        <v>382.43</v>
      </c>
      <c r="L17" s="76">
        <v>2445.24</v>
      </c>
      <c r="M17" s="80">
        <f t="shared" si="0"/>
        <v>126029.83</v>
      </c>
    </row>
    <row r="18" spans="1:13" ht="12.75">
      <c r="A18">
        <v>17</v>
      </c>
      <c r="B18" t="s">
        <v>15</v>
      </c>
      <c r="C18" s="76">
        <v>10417.5</v>
      </c>
      <c r="D18" s="76">
        <v>12278.12</v>
      </c>
      <c r="E18" s="76">
        <v>8112.37</v>
      </c>
      <c r="F18" s="76">
        <v>2572.1</v>
      </c>
      <c r="G18" s="76">
        <v>3678.12</v>
      </c>
      <c r="H18" s="76">
        <v>2761.2</v>
      </c>
      <c r="I18" s="76">
        <v>292.27</v>
      </c>
      <c r="J18" s="76">
        <v>251.74</v>
      </c>
      <c r="K18" s="76">
        <v>154.84</v>
      </c>
      <c r="L18" s="76">
        <v>1507.07</v>
      </c>
      <c r="M18" s="80">
        <f t="shared" si="0"/>
        <v>42025.329999999994</v>
      </c>
    </row>
    <row r="19" spans="1:13" ht="12.75">
      <c r="A19">
        <v>18</v>
      </c>
      <c r="B19" t="s">
        <v>16</v>
      </c>
      <c r="C19" s="76">
        <v>2984.27</v>
      </c>
      <c r="D19" s="76">
        <v>3807.31</v>
      </c>
      <c r="E19" s="76">
        <v>2470.13</v>
      </c>
      <c r="F19" s="76">
        <v>502.58</v>
      </c>
      <c r="G19" s="76">
        <v>811.85</v>
      </c>
      <c r="H19" s="76">
        <v>589.74</v>
      </c>
      <c r="I19" s="76">
        <v>314.95</v>
      </c>
      <c r="J19" s="76">
        <v>93.26</v>
      </c>
      <c r="K19" s="76">
        <v>31.04</v>
      </c>
      <c r="L19" s="76">
        <v>409.76</v>
      </c>
      <c r="M19" s="80">
        <f t="shared" si="0"/>
        <v>12014.890000000001</v>
      </c>
    </row>
    <row r="20" spans="1:13" ht="12.75">
      <c r="A20">
        <v>19</v>
      </c>
      <c r="B20" t="s">
        <v>17</v>
      </c>
      <c r="C20" s="76">
        <v>369.41</v>
      </c>
      <c r="D20" s="76">
        <v>379.82</v>
      </c>
      <c r="E20" s="76">
        <v>199.35</v>
      </c>
      <c r="F20" s="76">
        <v>67.52</v>
      </c>
      <c r="G20" s="76">
        <v>87.6</v>
      </c>
      <c r="H20" s="76">
        <v>58.82</v>
      </c>
      <c r="I20" s="76">
        <v>0</v>
      </c>
      <c r="J20" s="76">
        <v>11.26</v>
      </c>
      <c r="K20" s="76">
        <v>3.95</v>
      </c>
      <c r="L20" s="76">
        <v>48.76</v>
      </c>
      <c r="M20" s="80">
        <f t="shared" si="0"/>
        <v>1226.49</v>
      </c>
    </row>
    <row r="21" spans="1:13" ht="12.75">
      <c r="A21">
        <v>20</v>
      </c>
      <c r="B21" t="s">
        <v>18</v>
      </c>
      <c r="C21" s="76">
        <v>1708.36</v>
      </c>
      <c r="D21" s="76">
        <v>1846.71</v>
      </c>
      <c r="E21" s="76">
        <v>1112.16</v>
      </c>
      <c r="F21" s="76">
        <v>386.59</v>
      </c>
      <c r="G21" s="76">
        <v>387.51</v>
      </c>
      <c r="H21" s="76">
        <v>290.68</v>
      </c>
      <c r="I21" s="76">
        <v>193.25</v>
      </c>
      <c r="J21" s="76">
        <v>59.09</v>
      </c>
      <c r="K21" s="76">
        <v>17.22</v>
      </c>
      <c r="L21" s="76">
        <v>120.62</v>
      </c>
      <c r="M21" s="80">
        <f t="shared" si="0"/>
        <v>6122.1900000000005</v>
      </c>
    </row>
    <row r="22" spans="1:13" ht="12.75">
      <c r="A22">
        <v>21</v>
      </c>
      <c r="B22" t="s">
        <v>19</v>
      </c>
      <c r="C22" s="76">
        <v>611.63</v>
      </c>
      <c r="D22" s="76">
        <v>686.98</v>
      </c>
      <c r="E22" s="76">
        <v>449.59</v>
      </c>
      <c r="F22" s="76">
        <v>255.61</v>
      </c>
      <c r="G22" s="76">
        <v>372.52</v>
      </c>
      <c r="H22" s="76">
        <v>233.73</v>
      </c>
      <c r="I22" s="76">
        <v>20.47</v>
      </c>
      <c r="J22" s="76">
        <v>44.5</v>
      </c>
      <c r="K22" s="76">
        <v>6.57</v>
      </c>
      <c r="L22" s="76">
        <v>105.5</v>
      </c>
      <c r="M22" s="80">
        <f t="shared" si="0"/>
        <v>2787.1</v>
      </c>
    </row>
    <row r="23" spans="1:13" ht="12.75">
      <c r="A23">
        <v>22</v>
      </c>
      <c r="B23" t="s">
        <v>20</v>
      </c>
      <c r="C23" s="76">
        <v>345.3</v>
      </c>
      <c r="D23" s="76">
        <v>409.7</v>
      </c>
      <c r="E23" s="76">
        <v>166.9</v>
      </c>
      <c r="F23" s="76">
        <v>68.6</v>
      </c>
      <c r="G23" s="76">
        <v>99.71</v>
      </c>
      <c r="H23" s="76">
        <v>55.76</v>
      </c>
      <c r="I23" s="76">
        <v>45.83</v>
      </c>
      <c r="J23" s="76">
        <v>1</v>
      </c>
      <c r="K23" s="76">
        <v>1.06</v>
      </c>
      <c r="L23" s="76">
        <v>51.31</v>
      </c>
      <c r="M23" s="80">
        <f t="shared" si="0"/>
        <v>1245.1699999999998</v>
      </c>
    </row>
    <row r="24" spans="1:13" ht="12.75">
      <c r="A24">
        <v>23</v>
      </c>
      <c r="B24" t="s">
        <v>21</v>
      </c>
      <c r="C24" s="76">
        <v>469.99</v>
      </c>
      <c r="D24" s="76">
        <v>599.93</v>
      </c>
      <c r="E24" s="76">
        <v>456.8</v>
      </c>
      <c r="F24" s="76">
        <v>132.01</v>
      </c>
      <c r="G24" s="76">
        <v>201.01</v>
      </c>
      <c r="H24" s="76">
        <v>194.39</v>
      </c>
      <c r="I24" s="76">
        <v>3.56</v>
      </c>
      <c r="J24" s="76">
        <v>19.55</v>
      </c>
      <c r="K24" s="76">
        <v>12.38</v>
      </c>
      <c r="L24" s="76">
        <v>61.39</v>
      </c>
      <c r="M24" s="80">
        <f t="shared" si="0"/>
        <v>2151.01</v>
      </c>
    </row>
    <row r="25" spans="1:13" ht="12.75">
      <c r="A25">
        <v>24</v>
      </c>
      <c r="B25" t="s">
        <v>22</v>
      </c>
      <c r="C25" s="76">
        <v>537.61</v>
      </c>
      <c r="D25" s="76">
        <v>614.86</v>
      </c>
      <c r="E25" s="76">
        <v>382.31</v>
      </c>
      <c r="F25" s="76">
        <v>106.49</v>
      </c>
      <c r="G25" s="76">
        <v>76.45</v>
      </c>
      <c r="H25" s="76">
        <v>74.4</v>
      </c>
      <c r="I25" s="76">
        <v>34.36</v>
      </c>
      <c r="J25" s="76">
        <v>25</v>
      </c>
      <c r="K25" s="76">
        <v>9.7</v>
      </c>
      <c r="L25" s="76">
        <v>61.2</v>
      </c>
      <c r="M25" s="80">
        <f t="shared" si="0"/>
        <v>1922.38</v>
      </c>
    </row>
    <row r="26" spans="1:13" ht="12.75">
      <c r="A26">
        <v>25</v>
      </c>
      <c r="B26" t="s">
        <v>23</v>
      </c>
      <c r="C26" s="76">
        <v>1350.83</v>
      </c>
      <c r="D26" s="76">
        <v>1398.03</v>
      </c>
      <c r="E26" s="76">
        <v>887.98</v>
      </c>
      <c r="F26" s="76">
        <v>252.29</v>
      </c>
      <c r="G26" s="76">
        <v>440.1</v>
      </c>
      <c r="H26" s="76">
        <v>336.2</v>
      </c>
      <c r="I26" s="76">
        <v>261.91</v>
      </c>
      <c r="J26" s="76">
        <v>12.5</v>
      </c>
      <c r="K26" s="76">
        <v>4.82</v>
      </c>
      <c r="L26" s="76">
        <v>150.01</v>
      </c>
      <c r="M26" s="80">
        <f t="shared" si="0"/>
        <v>5094.669999999999</v>
      </c>
    </row>
    <row r="27" spans="1:13" ht="12.75">
      <c r="A27">
        <v>26</v>
      </c>
      <c r="B27" t="s">
        <v>24</v>
      </c>
      <c r="C27" s="76">
        <v>1909.31</v>
      </c>
      <c r="D27" s="76">
        <v>2076.68</v>
      </c>
      <c r="E27" s="76">
        <v>1466.68</v>
      </c>
      <c r="F27" s="76">
        <v>368.31</v>
      </c>
      <c r="G27" s="76">
        <v>557.08</v>
      </c>
      <c r="H27" s="76">
        <v>422.78</v>
      </c>
      <c r="I27" s="76">
        <v>344.59</v>
      </c>
      <c r="J27" s="76">
        <v>20</v>
      </c>
      <c r="K27" s="76">
        <v>5.56</v>
      </c>
      <c r="L27" s="76">
        <v>260.84</v>
      </c>
      <c r="M27" s="80">
        <f t="shared" si="0"/>
        <v>7431.830000000001</v>
      </c>
    </row>
    <row r="28" spans="1:13" ht="12.75">
      <c r="A28">
        <v>27</v>
      </c>
      <c r="B28" t="s">
        <v>25</v>
      </c>
      <c r="C28" s="76">
        <v>5673.87</v>
      </c>
      <c r="D28" s="76">
        <v>6706.26</v>
      </c>
      <c r="E28" s="76">
        <v>4680.19</v>
      </c>
      <c r="F28" s="76">
        <v>1151.36</v>
      </c>
      <c r="G28" s="76">
        <v>1647.45</v>
      </c>
      <c r="H28" s="76">
        <v>1132.5</v>
      </c>
      <c r="I28" s="76">
        <v>391.58</v>
      </c>
      <c r="J28" s="76">
        <v>87.04</v>
      </c>
      <c r="K28" s="76">
        <v>34.01</v>
      </c>
      <c r="L28" s="76">
        <v>808.29</v>
      </c>
      <c r="M28" s="80">
        <f t="shared" si="0"/>
        <v>22312.550000000003</v>
      </c>
    </row>
    <row r="29" spans="1:13" ht="12.75">
      <c r="A29">
        <v>28</v>
      </c>
      <c r="B29" t="s">
        <v>26</v>
      </c>
      <c r="C29" s="76">
        <v>3194.16</v>
      </c>
      <c r="D29" s="76">
        <v>3672.16</v>
      </c>
      <c r="E29" s="76">
        <v>2430.43</v>
      </c>
      <c r="F29" s="76">
        <v>533.57</v>
      </c>
      <c r="G29" s="76">
        <v>881.93</v>
      </c>
      <c r="H29" s="76">
        <v>595.86</v>
      </c>
      <c r="I29" s="76">
        <v>516.07</v>
      </c>
      <c r="J29" s="76">
        <v>128.4</v>
      </c>
      <c r="K29" s="76">
        <v>34.77</v>
      </c>
      <c r="L29" s="76">
        <v>376.35</v>
      </c>
      <c r="M29" s="80">
        <f t="shared" si="0"/>
        <v>12363.7</v>
      </c>
    </row>
    <row r="30" spans="1:13" ht="12.75">
      <c r="A30">
        <v>29</v>
      </c>
      <c r="B30" t="s">
        <v>27</v>
      </c>
      <c r="C30" s="76">
        <v>41436.81</v>
      </c>
      <c r="D30" s="76">
        <v>53151.74</v>
      </c>
      <c r="E30" s="76">
        <v>36623.28</v>
      </c>
      <c r="F30" s="76">
        <v>11697.61</v>
      </c>
      <c r="G30" s="76">
        <v>16572.14</v>
      </c>
      <c r="H30" s="76">
        <v>6546.16</v>
      </c>
      <c r="I30" s="76">
        <v>16034.21</v>
      </c>
      <c r="J30" s="76">
        <v>1256.84</v>
      </c>
      <c r="K30" s="76">
        <v>333.75</v>
      </c>
      <c r="L30" s="76">
        <v>7257.35</v>
      </c>
      <c r="M30" s="80">
        <f t="shared" si="0"/>
        <v>190909.89</v>
      </c>
    </row>
    <row r="31" spans="1:13" ht="12.75">
      <c r="A31">
        <v>30</v>
      </c>
      <c r="B31" t="s">
        <v>28</v>
      </c>
      <c r="C31" s="76">
        <v>882</v>
      </c>
      <c r="D31" s="76">
        <v>1104.79</v>
      </c>
      <c r="E31" s="76">
        <v>711.96</v>
      </c>
      <c r="F31" s="76">
        <v>138</v>
      </c>
      <c r="G31" s="76">
        <v>202.77</v>
      </c>
      <c r="H31" s="76">
        <v>122.96</v>
      </c>
      <c r="I31" s="76">
        <v>3.34</v>
      </c>
      <c r="J31" s="76">
        <v>3.5</v>
      </c>
      <c r="K31" s="76">
        <v>0.32</v>
      </c>
      <c r="L31" s="76">
        <v>129.95</v>
      </c>
      <c r="M31" s="80">
        <f t="shared" si="0"/>
        <v>3299.59</v>
      </c>
    </row>
    <row r="32" spans="1:13" ht="12.75">
      <c r="A32">
        <v>31</v>
      </c>
      <c r="B32" t="s">
        <v>29</v>
      </c>
      <c r="C32" s="76">
        <v>4149.48</v>
      </c>
      <c r="D32" s="76">
        <v>4946.36</v>
      </c>
      <c r="E32" s="76">
        <v>3634.26</v>
      </c>
      <c r="F32" s="76">
        <v>746.49</v>
      </c>
      <c r="G32" s="76">
        <v>1413.55</v>
      </c>
      <c r="H32" s="76">
        <v>1008.6</v>
      </c>
      <c r="I32" s="76">
        <v>779.65</v>
      </c>
      <c r="J32" s="76">
        <v>81.6</v>
      </c>
      <c r="K32" s="76">
        <v>29.91</v>
      </c>
      <c r="L32" s="76">
        <v>576.83</v>
      </c>
      <c r="M32" s="80">
        <f t="shared" si="0"/>
        <v>17366.73</v>
      </c>
    </row>
    <row r="33" spans="1:13" ht="12.75">
      <c r="A33">
        <v>32</v>
      </c>
      <c r="B33" t="s">
        <v>30</v>
      </c>
      <c r="C33" s="76">
        <v>1840</v>
      </c>
      <c r="D33" s="76">
        <v>2111.14</v>
      </c>
      <c r="E33" s="76">
        <v>1425.21</v>
      </c>
      <c r="F33" s="76">
        <v>515.68</v>
      </c>
      <c r="G33" s="76">
        <v>481.63</v>
      </c>
      <c r="H33" s="76">
        <v>322.43</v>
      </c>
      <c r="I33" s="76">
        <v>36.31</v>
      </c>
      <c r="J33" s="76">
        <v>150.2</v>
      </c>
      <c r="K33" s="76">
        <v>5.05</v>
      </c>
      <c r="L33" s="76">
        <v>277.3</v>
      </c>
      <c r="M33" s="80">
        <f t="shared" si="0"/>
        <v>7164.950000000002</v>
      </c>
    </row>
    <row r="34" spans="1:13" ht="12.75">
      <c r="A34">
        <v>33</v>
      </c>
      <c r="B34" t="s">
        <v>31</v>
      </c>
      <c r="C34" s="76">
        <v>350.95</v>
      </c>
      <c r="D34" s="76">
        <v>318.31</v>
      </c>
      <c r="E34" s="76">
        <v>196.69</v>
      </c>
      <c r="F34" s="76">
        <v>119.5</v>
      </c>
      <c r="G34" s="76">
        <v>86.61</v>
      </c>
      <c r="H34" s="76">
        <v>67.69</v>
      </c>
      <c r="I34" s="76">
        <v>19.09</v>
      </c>
      <c r="J34" s="76">
        <v>3</v>
      </c>
      <c r="K34" s="76">
        <v>1.34</v>
      </c>
      <c r="L34" s="76">
        <v>33.27</v>
      </c>
      <c r="M34" s="80">
        <f t="shared" si="0"/>
        <v>1196.4499999999998</v>
      </c>
    </row>
    <row r="35" spans="1:13" ht="12.75">
      <c r="A35">
        <v>34</v>
      </c>
      <c r="B35" t="s">
        <v>32</v>
      </c>
      <c r="C35" s="76">
        <v>301.46</v>
      </c>
      <c r="D35" s="76">
        <v>330.56</v>
      </c>
      <c r="E35" s="76">
        <v>182.41</v>
      </c>
      <c r="F35" s="76">
        <v>62.1</v>
      </c>
      <c r="G35" s="76">
        <v>53.95</v>
      </c>
      <c r="H35" s="76">
        <v>43.18</v>
      </c>
      <c r="I35" s="76">
        <v>26.26</v>
      </c>
      <c r="J35" s="76">
        <v>3</v>
      </c>
      <c r="K35" s="76">
        <v>0</v>
      </c>
      <c r="L35" s="76">
        <v>50.04</v>
      </c>
      <c r="M35" s="80">
        <f t="shared" si="0"/>
        <v>1052.96</v>
      </c>
    </row>
    <row r="36" spans="1:13" ht="12.75">
      <c r="A36">
        <v>35</v>
      </c>
      <c r="B36" t="s">
        <v>33</v>
      </c>
      <c r="C36" s="76">
        <v>9638.48</v>
      </c>
      <c r="D36" s="76">
        <v>11674.66</v>
      </c>
      <c r="E36" s="76">
        <v>7682.53</v>
      </c>
      <c r="F36" s="76">
        <v>2044.2</v>
      </c>
      <c r="G36" s="76">
        <v>2634.41</v>
      </c>
      <c r="H36" s="76">
        <v>1841.1</v>
      </c>
      <c r="I36" s="76">
        <v>1664.45</v>
      </c>
      <c r="J36" s="76">
        <v>210.31</v>
      </c>
      <c r="K36" s="76">
        <v>27.14</v>
      </c>
      <c r="L36" s="76">
        <v>1484</v>
      </c>
      <c r="M36" s="80">
        <f t="shared" si="0"/>
        <v>38901.27999999999</v>
      </c>
    </row>
    <row r="37" spans="1:13" ht="12.75">
      <c r="A37">
        <v>36</v>
      </c>
      <c r="B37" t="s">
        <v>34</v>
      </c>
      <c r="C37" s="76">
        <v>19225.6</v>
      </c>
      <c r="D37" s="76">
        <v>20963.4</v>
      </c>
      <c r="E37" s="76">
        <v>13522.23</v>
      </c>
      <c r="F37" s="76">
        <v>4020.12</v>
      </c>
      <c r="G37" s="76">
        <v>6513.7</v>
      </c>
      <c r="H37" s="76">
        <v>5083.61</v>
      </c>
      <c r="I37" s="76">
        <v>5922.72</v>
      </c>
      <c r="J37" s="76">
        <v>717.32</v>
      </c>
      <c r="K37" s="76">
        <v>166.46</v>
      </c>
      <c r="L37" s="76">
        <v>1930.38</v>
      </c>
      <c r="M37" s="80">
        <f t="shared" si="0"/>
        <v>78065.54000000001</v>
      </c>
    </row>
    <row r="38" spans="1:13" ht="12.75">
      <c r="A38">
        <v>37</v>
      </c>
      <c r="B38" t="s">
        <v>35</v>
      </c>
      <c r="C38" s="76">
        <v>8301.47</v>
      </c>
      <c r="D38" s="76">
        <v>9154.36</v>
      </c>
      <c r="E38" s="76">
        <v>6860.06</v>
      </c>
      <c r="F38" s="76">
        <v>2529.41</v>
      </c>
      <c r="G38" s="76">
        <v>2714.24</v>
      </c>
      <c r="H38" s="76">
        <v>1510.13</v>
      </c>
      <c r="I38" s="76">
        <v>195.51</v>
      </c>
      <c r="J38" s="76">
        <v>297.12</v>
      </c>
      <c r="K38" s="76">
        <v>91.63</v>
      </c>
      <c r="L38" s="76">
        <v>704.71</v>
      </c>
      <c r="M38" s="80">
        <f t="shared" si="0"/>
        <v>32358.64</v>
      </c>
    </row>
    <row r="39" spans="1:13" ht="12.75">
      <c r="A39">
        <v>38</v>
      </c>
      <c r="B39" t="s">
        <v>36</v>
      </c>
      <c r="C39" s="76">
        <v>1474.08</v>
      </c>
      <c r="D39" s="76">
        <v>1609.67</v>
      </c>
      <c r="E39" s="76">
        <v>1051.95</v>
      </c>
      <c r="F39" s="76">
        <v>473.2</v>
      </c>
      <c r="G39" s="76">
        <v>822.78</v>
      </c>
      <c r="H39" s="76">
        <v>447.37</v>
      </c>
      <c r="I39" s="76">
        <v>73.54</v>
      </c>
      <c r="J39" s="76">
        <v>22.38</v>
      </c>
      <c r="K39" s="76">
        <v>6.16</v>
      </c>
      <c r="L39" s="76">
        <v>183.07</v>
      </c>
      <c r="M39" s="80">
        <f t="shared" si="0"/>
        <v>6164.199999999999</v>
      </c>
    </row>
    <row r="40" spans="1:13" ht="12.75">
      <c r="A40">
        <v>39</v>
      </c>
      <c r="B40" t="s">
        <v>37</v>
      </c>
      <c r="C40" s="76">
        <v>350.5</v>
      </c>
      <c r="D40" s="76">
        <v>405.69</v>
      </c>
      <c r="E40" s="76">
        <v>241.14</v>
      </c>
      <c r="F40" s="76">
        <v>89.93</v>
      </c>
      <c r="G40" s="76">
        <v>104.66</v>
      </c>
      <c r="H40" s="76">
        <v>112.69</v>
      </c>
      <c r="I40" s="76">
        <v>0</v>
      </c>
      <c r="J40" s="76">
        <v>57.8</v>
      </c>
      <c r="K40" s="76">
        <v>4.02</v>
      </c>
      <c r="L40" s="76">
        <v>62.32</v>
      </c>
      <c r="M40" s="80">
        <f t="shared" si="0"/>
        <v>1428.75</v>
      </c>
    </row>
    <row r="41" spans="1:13" ht="12.75">
      <c r="A41">
        <v>40</v>
      </c>
      <c r="B41" t="s">
        <v>38</v>
      </c>
      <c r="C41" s="76">
        <v>688.71</v>
      </c>
      <c r="D41" s="76">
        <v>780.8</v>
      </c>
      <c r="E41" s="76">
        <v>571.96</v>
      </c>
      <c r="F41" s="76">
        <v>243.88</v>
      </c>
      <c r="G41" s="76">
        <v>232.56</v>
      </c>
      <c r="H41" s="76">
        <v>275.47</v>
      </c>
      <c r="I41" s="76">
        <v>8.12</v>
      </c>
      <c r="J41" s="76">
        <v>1</v>
      </c>
      <c r="K41" s="76">
        <v>0.12</v>
      </c>
      <c r="L41" s="76">
        <v>104.78</v>
      </c>
      <c r="M41" s="80">
        <f t="shared" si="0"/>
        <v>2907.4</v>
      </c>
    </row>
    <row r="42" spans="1:13" ht="12.75">
      <c r="A42">
        <v>41</v>
      </c>
      <c r="B42" t="s">
        <v>39</v>
      </c>
      <c r="C42" s="76">
        <v>9395.22</v>
      </c>
      <c r="D42" s="76">
        <v>11388.52</v>
      </c>
      <c r="E42" s="76">
        <v>7557.44</v>
      </c>
      <c r="F42" s="76">
        <v>2591.69</v>
      </c>
      <c r="G42" s="76">
        <v>3623.24</v>
      </c>
      <c r="H42" s="76">
        <v>2655.53</v>
      </c>
      <c r="I42" s="76">
        <v>2978.35</v>
      </c>
      <c r="J42" s="76">
        <v>309.55</v>
      </c>
      <c r="K42" s="76">
        <v>62.86</v>
      </c>
      <c r="L42" s="76">
        <v>1181.93</v>
      </c>
      <c r="M42" s="80">
        <f t="shared" si="0"/>
        <v>41744.329999999994</v>
      </c>
    </row>
    <row r="43" spans="1:13" ht="12.75">
      <c r="A43">
        <v>42</v>
      </c>
      <c r="B43" t="s">
        <v>40</v>
      </c>
      <c r="C43" s="76">
        <v>10015.54</v>
      </c>
      <c r="D43" s="76">
        <v>12312.97</v>
      </c>
      <c r="E43" s="76">
        <v>8329.98</v>
      </c>
      <c r="F43" s="76">
        <v>2377.89</v>
      </c>
      <c r="G43" s="76">
        <v>3240.91</v>
      </c>
      <c r="H43" s="76">
        <v>2483.91</v>
      </c>
      <c r="I43" s="76">
        <v>1317.81</v>
      </c>
      <c r="J43" s="76">
        <v>280.68</v>
      </c>
      <c r="K43" s="76">
        <v>38.42</v>
      </c>
      <c r="L43" s="76">
        <v>1572.6</v>
      </c>
      <c r="M43" s="80">
        <f t="shared" si="0"/>
        <v>41970.71000000001</v>
      </c>
    </row>
    <row r="44" spans="1:13" ht="12.75">
      <c r="A44">
        <v>43</v>
      </c>
      <c r="B44" t="s">
        <v>41</v>
      </c>
      <c r="C44" s="76">
        <v>3597.84</v>
      </c>
      <c r="D44" s="76">
        <v>4724.68</v>
      </c>
      <c r="E44" s="76">
        <v>4160.9</v>
      </c>
      <c r="F44" s="76">
        <v>981.81</v>
      </c>
      <c r="G44" s="76">
        <v>1618</v>
      </c>
      <c r="H44" s="76">
        <v>742.19</v>
      </c>
      <c r="I44" s="76">
        <v>1121.84</v>
      </c>
      <c r="J44" s="76">
        <v>132.19</v>
      </c>
      <c r="K44" s="76">
        <v>111.19</v>
      </c>
      <c r="L44" s="76">
        <v>636.16</v>
      </c>
      <c r="M44" s="80">
        <f t="shared" si="0"/>
        <v>17826.799999999996</v>
      </c>
    </row>
    <row r="45" spans="1:13" ht="12.75">
      <c r="A45">
        <v>44</v>
      </c>
      <c r="B45" t="s">
        <v>42</v>
      </c>
      <c r="C45" s="76">
        <v>1739.02</v>
      </c>
      <c r="D45" s="76">
        <v>2210.75</v>
      </c>
      <c r="E45" s="76">
        <v>1661.57</v>
      </c>
      <c r="F45" s="76">
        <v>463.8</v>
      </c>
      <c r="G45" s="76">
        <v>817.94</v>
      </c>
      <c r="H45" s="76">
        <v>479.76</v>
      </c>
      <c r="I45" s="76">
        <v>369.23</v>
      </c>
      <c r="J45" s="76">
        <v>51.5</v>
      </c>
      <c r="K45" s="76">
        <v>11.24</v>
      </c>
      <c r="L45" s="76">
        <v>276.29</v>
      </c>
      <c r="M45" s="80">
        <f t="shared" si="0"/>
        <v>8081.099999999999</v>
      </c>
    </row>
    <row r="46" spans="1:13" ht="12.75">
      <c r="A46">
        <v>45</v>
      </c>
      <c r="B46" t="s">
        <v>43</v>
      </c>
      <c r="C46" s="76">
        <v>2725.74</v>
      </c>
      <c r="D46" s="76">
        <v>3394.35</v>
      </c>
      <c r="E46" s="76">
        <v>2396.94</v>
      </c>
      <c r="F46" s="76">
        <v>607.42</v>
      </c>
      <c r="G46" s="76">
        <v>712.51</v>
      </c>
      <c r="H46" s="76">
        <v>552.01</v>
      </c>
      <c r="I46" s="76">
        <v>40.43</v>
      </c>
      <c r="J46" s="76">
        <v>57.41</v>
      </c>
      <c r="K46" s="76">
        <v>16.38</v>
      </c>
      <c r="L46" s="76">
        <v>422.93</v>
      </c>
      <c r="M46" s="80">
        <f t="shared" si="0"/>
        <v>10926.12</v>
      </c>
    </row>
    <row r="47" spans="1:13" ht="12.75">
      <c r="A47">
        <v>46</v>
      </c>
      <c r="B47" t="s">
        <v>44</v>
      </c>
      <c r="C47" s="76">
        <v>7170.46</v>
      </c>
      <c r="D47" s="76">
        <v>8785.59</v>
      </c>
      <c r="E47" s="76">
        <v>7044.31</v>
      </c>
      <c r="F47" s="76">
        <v>1575.45</v>
      </c>
      <c r="G47" s="76">
        <v>2469.33</v>
      </c>
      <c r="H47" s="76">
        <v>1609.14</v>
      </c>
      <c r="I47" s="76">
        <v>420.7</v>
      </c>
      <c r="J47" s="76">
        <v>166.24</v>
      </c>
      <c r="K47" s="76">
        <v>116.76</v>
      </c>
      <c r="L47" s="76">
        <v>803.25</v>
      </c>
      <c r="M47" s="80">
        <f t="shared" si="0"/>
        <v>30161.23</v>
      </c>
    </row>
    <row r="48" spans="1:13" ht="12.75">
      <c r="A48">
        <v>47</v>
      </c>
      <c r="B48" t="s">
        <v>45</v>
      </c>
      <c r="C48" s="76">
        <v>1686.5</v>
      </c>
      <c r="D48" s="76">
        <v>2034.82</v>
      </c>
      <c r="E48" s="76">
        <v>1303.26</v>
      </c>
      <c r="F48" s="76">
        <v>485.29</v>
      </c>
      <c r="G48" s="76">
        <v>633.21</v>
      </c>
      <c r="H48" s="76">
        <v>447.57</v>
      </c>
      <c r="I48" s="76">
        <v>309.83</v>
      </c>
      <c r="J48" s="76">
        <v>50.5</v>
      </c>
      <c r="K48" s="76">
        <v>4.79</v>
      </c>
      <c r="L48" s="76">
        <v>280.85</v>
      </c>
      <c r="M48" s="80">
        <f t="shared" si="0"/>
        <v>7236.62</v>
      </c>
    </row>
    <row r="49" spans="1:13" ht="12.75">
      <c r="A49">
        <v>48</v>
      </c>
      <c r="B49" t="s">
        <v>46</v>
      </c>
      <c r="C49" s="76">
        <v>33640.58</v>
      </c>
      <c r="D49" s="76">
        <v>43266.81</v>
      </c>
      <c r="E49" s="76">
        <v>33910.63</v>
      </c>
      <c r="F49" s="76">
        <v>7159.81</v>
      </c>
      <c r="G49" s="76">
        <v>14016.6</v>
      </c>
      <c r="H49" s="76">
        <v>9460.99</v>
      </c>
      <c r="I49" s="76">
        <v>25529.38</v>
      </c>
      <c r="J49" s="76">
        <v>2034.53</v>
      </c>
      <c r="K49" s="76">
        <v>526.47</v>
      </c>
      <c r="L49" s="76">
        <v>3165.6</v>
      </c>
      <c r="M49" s="80">
        <f t="shared" si="0"/>
        <v>172711.4</v>
      </c>
    </row>
    <row r="50" spans="1:13" ht="12.75">
      <c r="A50">
        <v>49</v>
      </c>
      <c r="B50" t="s">
        <v>47</v>
      </c>
      <c r="C50" s="76">
        <v>10827.62</v>
      </c>
      <c r="D50" s="76">
        <v>14348.09</v>
      </c>
      <c r="E50" s="76">
        <v>10557.88</v>
      </c>
      <c r="F50" s="76">
        <v>2068.55</v>
      </c>
      <c r="G50" s="76">
        <v>2963.77</v>
      </c>
      <c r="H50" s="76">
        <v>1899.63</v>
      </c>
      <c r="I50" s="76">
        <v>6232.66</v>
      </c>
      <c r="J50" s="76">
        <v>792.41</v>
      </c>
      <c r="K50" s="76">
        <v>114.38</v>
      </c>
      <c r="L50" s="76">
        <v>1256.35</v>
      </c>
      <c r="M50" s="80">
        <f t="shared" si="0"/>
        <v>51061.34</v>
      </c>
    </row>
    <row r="51" spans="1:13" ht="12.75">
      <c r="A51">
        <v>50</v>
      </c>
      <c r="B51" t="s">
        <v>48</v>
      </c>
      <c r="C51" s="76">
        <v>32679.76</v>
      </c>
      <c r="D51" s="76">
        <v>45724.74</v>
      </c>
      <c r="E51" s="76">
        <v>37106.18</v>
      </c>
      <c r="F51" s="76">
        <v>10005.09</v>
      </c>
      <c r="G51" s="76">
        <v>14744.65</v>
      </c>
      <c r="H51" s="76">
        <v>6597.55</v>
      </c>
      <c r="I51" s="76">
        <v>15503.12</v>
      </c>
      <c r="J51" s="76">
        <v>1088.78</v>
      </c>
      <c r="K51" s="76">
        <v>389.79</v>
      </c>
      <c r="L51" s="76">
        <v>5637.41</v>
      </c>
      <c r="M51" s="80">
        <f t="shared" si="0"/>
        <v>169477.06999999998</v>
      </c>
    </row>
    <row r="52" spans="1:13" ht="12.75">
      <c r="A52">
        <v>51</v>
      </c>
      <c r="B52" t="s">
        <v>49</v>
      </c>
      <c r="C52" s="76">
        <v>15779.64</v>
      </c>
      <c r="D52" s="76">
        <v>18714.62</v>
      </c>
      <c r="E52" s="76">
        <v>12882.05</v>
      </c>
      <c r="F52" s="76">
        <v>3327.65</v>
      </c>
      <c r="G52" s="76">
        <v>5502.37</v>
      </c>
      <c r="H52" s="76">
        <v>3774.97</v>
      </c>
      <c r="I52" s="76">
        <v>1664.74</v>
      </c>
      <c r="J52" s="76">
        <v>504.62</v>
      </c>
      <c r="K52" s="76">
        <v>194.48</v>
      </c>
      <c r="L52" s="76">
        <v>1612.27</v>
      </c>
      <c r="M52" s="80">
        <f t="shared" si="0"/>
        <v>63957.41</v>
      </c>
    </row>
    <row r="53" spans="1:13" ht="12.75">
      <c r="A53">
        <v>52</v>
      </c>
      <c r="B53" t="s">
        <v>50</v>
      </c>
      <c r="C53" s="76">
        <v>24234.87</v>
      </c>
      <c r="D53" s="76">
        <v>29334.83</v>
      </c>
      <c r="E53" s="76">
        <v>25652.92</v>
      </c>
      <c r="F53" s="76">
        <v>6894.67</v>
      </c>
      <c r="G53" s="76">
        <v>10297.96</v>
      </c>
      <c r="H53" s="76">
        <v>4966.41</v>
      </c>
      <c r="I53" s="76">
        <v>2830.65</v>
      </c>
      <c r="J53" s="76">
        <v>1097.67</v>
      </c>
      <c r="K53" s="76">
        <v>351.11</v>
      </c>
      <c r="L53" s="76">
        <v>3631.83</v>
      </c>
      <c r="M53" s="80">
        <f t="shared" si="0"/>
        <v>109292.92</v>
      </c>
    </row>
    <row r="54" spans="1:13" ht="12.75">
      <c r="A54">
        <v>53</v>
      </c>
      <c r="B54" t="s">
        <v>51</v>
      </c>
      <c r="C54" s="76">
        <v>24473.31</v>
      </c>
      <c r="D54" s="76">
        <v>26320.33</v>
      </c>
      <c r="E54" s="76">
        <v>16328.64</v>
      </c>
      <c r="F54" s="76">
        <v>3523.07</v>
      </c>
      <c r="G54" s="76">
        <v>6679.65</v>
      </c>
      <c r="H54" s="76">
        <v>5231.36</v>
      </c>
      <c r="I54" s="76">
        <v>5622.98</v>
      </c>
      <c r="J54" s="76">
        <v>373.18</v>
      </c>
      <c r="K54" s="76">
        <v>170.02</v>
      </c>
      <c r="L54" s="76">
        <v>3297.61</v>
      </c>
      <c r="M54" s="80">
        <f t="shared" si="0"/>
        <v>92020.15</v>
      </c>
    </row>
    <row r="55" spans="1:13" ht="12.75">
      <c r="A55">
        <v>54</v>
      </c>
      <c r="B55" t="s">
        <v>52</v>
      </c>
      <c r="C55" s="76">
        <v>2963.1</v>
      </c>
      <c r="D55" s="76">
        <v>3435.73</v>
      </c>
      <c r="E55" s="76">
        <v>1947.03</v>
      </c>
      <c r="F55" s="76">
        <v>790.9</v>
      </c>
      <c r="G55" s="76">
        <v>1083.48</v>
      </c>
      <c r="H55" s="76">
        <v>646.7</v>
      </c>
      <c r="I55" s="76">
        <v>362.19</v>
      </c>
      <c r="J55" s="76">
        <v>69.49</v>
      </c>
      <c r="K55" s="76">
        <v>25.2</v>
      </c>
      <c r="L55" s="76">
        <v>433.1</v>
      </c>
      <c r="M55" s="80">
        <f t="shared" si="0"/>
        <v>11756.920000000002</v>
      </c>
    </row>
    <row r="56" spans="1:13" ht="12.75">
      <c r="A56">
        <v>55</v>
      </c>
      <c r="B56" t="s">
        <v>53</v>
      </c>
      <c r="C56" s="76">
        <v>6477.99</v>
      </c>
      <c r="D56" s="76">
        <v>8211.23</v>
      </c>
      <c r="E56" s="76">
        <v>6739.01</v>
      </c>
      <c r="F56" s="76">
        <v>1323.97</v>
      </c>
      <c r="G56" s="76">
        <v>2218.98</v>
      </c>
      <c r="H56" s="76">
        <v>916.94</v>
      </c>
      <c r="I56" s="76">
        <v>69.74</v>
      </c>
      <c r="J56" s="76">
        <v>233.67</v>
      </c>
      <c r="K56" s="76">
        <v>84.11</v>
      </c>
      <c r="L56" s="76">
        <v>557.63</v>
      </c>
      <c r="M56" s="80">
        <f t="shared" si="0"/>
        <v>26833.27</v>
      </c>
    </row>
    <row r="57" spans="1:13" ht="12.75">
      <c r="A57">
        <v>56</v>
      </c>
      <c r="B57" t="s">
        <v>54</v>
      </c>
      <c r="C57" s="76">
        <v>9831.66</v>
      </c>
      <c r="D57" s="76">
        <v>11922.71</v>
      </c>
      <c r="E57" s="76">
        <v>7824.35</v>
      </c>
      <c r="F57" s="76">
        <v>1621.59</v>
      </c>
      <c r="G57" s="76">
        <v>2549.6</v>
      </c>
      <c r="H57" s="76">
        <v>1676.48</v>
      </c>
      <c r="I57" s="76">
        <v>2209.04</v>
      </c>
      <c r="J57" s="76">
        <v>209.49</v>
      </c>
      <c r="K57" s="76">
        <v>44.73</v>
      </c>
      <c r="L57" s="76">
        <v>783.44</v>
      </c>
      <c r="M57" s="80">
        <f t="shared" si="0"/>
        <v>38673.09000000001</v>
      </c>
    </row>
    <row r="58" spans="1:13" ht="12.75">
      <c r="A58">
        <v>57</v>
      </c>
      <c r="B58" t="s">
        <v>55</v>
      </c>
      <c r="C58" s="76">
        <v>5909.71</v>
      </c>
      <c r="D58" s="76">
        <v>7438.85</v>
      </c>
      <c r="E58" s="76">
        <v>5962.75</v>
      </c>
      <c r="F58" s="76">
        <v>1521.34</v>
      </c>
      <c r="G58" s="76">
        <v>1956.4</v>
      </c>
      <c r="H58" s="76">
        <v>1037.08</v>
      </c>
      <c r="I58" s="76">
        <v>109.85</v>
      </c>
      <c r="J58" s="76">
        <v>121.5</v>
      </c>
      <c r="K58" s="76">
        <v>52.69</v>
      </c>
      <c r="L58" s="76">
        <v>686.72</v>
      </c>
      <c r="M58" s="80">
        <f t="shared" si="0"/>
        <v>24796.890000000003</v>
      </c>
    </row>
    <row r="59" spans="1:13" ht="12.75">
      <c r="A59">
        <v>58</v>
      </c>
      <c r="B59" t="s">
        <v>56</v>
      </c>
      <c r="C59" s="76">
        <v>9319.23</v>
      </c>
      <c r="D59" s="76">
        <v>10627.7</v>
      </c>
      <c r="E59" s="76">
        <v>8593.89</v>
      </c>
      <c r="F59" s="76">
        <v>2521.44</v>
      </c>
      <c r="G59" s="76">
        <v>4986.17</v>
      </c>
      <c r="H59" s="76">
        <v>2866.66</v>
      </c>
      <c r="I59" s="76">
        <v>1703.04</v>
      </c>
      <c r="J59" s="76">
        <v>487.87</v>
      </c>
      <c r="K59" s="76">
        <v>94.13</v>
      </c>
      <c r="L59" s="76">
        <v>1096.87</v>
      </c>
      <c r="M59" s="80">
        <f t="shared" si="0"/>
        <v>42297</v>
      </c>
    </row>
    <row r="60" spans="1:13" ht="12.75">
      <c r="A60">
        <v>59</v>
      </c>
      <c r="B60" t="s">
        <v>57</v>
      </c>
      <c r="C60" s="76">
        <v>15271.93</v>
      </c>
      <c r="D60" s="76">
        <v>19275.24</v>
      </c>
      <c r="E60" s="76">
        <v>15245.07</v>
      </c>
      <c r="F60" s="76">
        <v>3194.03</v>
      </c>
      <c r="G60" s="76">
        <v>5691.42</v>
      </c>
      <c r="H60" s="76">
        <v>2939.42</v>
      </c>
      <c r="I60" s="76">
        <v>1957.54</v>
      </c>
      <c r="J60" s="76">
        <v>393.11</v>
      </c>
      <c r="K60" s="76">
        <v>104.08</v>
      </c>
      <c r="L60" s="76">
        <v>1870.8</v>
      </c>
      <c r="M60" s="80">
        <f t="shared" si="0"/>
        <v>65942.64</v>
      </c>
    </row>
    <row r="61" spans="1:13" ht="12.75">
      <c r="A61">
        <v>60</v>
      </c>
      <c r="B61" t="s">
        <v>58</v>
      </c>
      <c r="C61" s="76">
        <v>1812.5</v>
      </c>
      <c r="D61" s="76">
        <v>2263.35</v>
      </c>
      <c r="E61" s="76">
        <v>1368.33</v>
      </c>
      <c r="F61" s="76">
        <v>364.95</v>
      </c>
      <c r="G61" s="76">
        <v>518.08</v>
      </c>
      <c r="H61" s="76">
        <v>351.82</v>
      </c>
      <c r="I61" s="76">
        <v>221.18</v>
      </c>
      <c r="J61" s="76">
        <v>41</v>
      </c>
      <c r="K61" s="76">
        <v>4.67</v>
      </c>
      <c r="L61" s="76">
        <v>283.9</v>
      </c>
      <c r="M61" s="80">
        <f t="shared" si="0"/>
        <v>7229.78</v>
      </c>
    </row>
    <row r="62" spans="1:13" ht="12.75">
      <c r="A62">
        <v>61</v>
      </c>
      <c r="B62" t="s">
        <v>59</v>
      </c>
      <c r="C62" s="76">
        <v>1585.34</v>
      </c>
      <c r="D62" s="76">
        <v>1923.31</v>
      </c>
      <c r="E62" s="76">
        <v>1169.91</v>
      </c>
      <c r="F62" s="76">
        <v>312.56</v>
      </c>
      <c r="G62" s="76">
        <v>279.55</v>
      </c>
      <c r="H62" s="76">
        <v>231.54</v>
      </c>
      <c r="I62" s="76">
        <v>82.57</v>
      </c>
      <c r="J62" s="76">
        <v>12.04</v>
      </c>
      <c r="K62" s="76">
        <v>3.68</v>
      </c>
      <c r="L62" s="76">
        <v>240.55</v>
      </c>
      <c r="M62" s="80">
        <f t="shared" si="0"/>
        <v>5841.05</v>
      </c>
    </row>
    <row r="63" spans="1:13" ht="12.75">
      <c r="A63">
        <v>62</v>
      </c>
      <c r="B63" t="s">
        <v>60</v>
      </c>
      <c r="C63" s="76">
        <v>854</v>
      </c>
      <c r="D63" s="76">
        <v>924.64</v>
      </c>
      <c r="E63" s="76">
        <v>557.49</v>
      </c>
      <c r="F63" s="76">
        <v>227.21</v>
      </c>
      <c r="G63" s="76">
        <v>246.15</v>
      </c>
      <c r="H63" s="76">
        <v>187.02</v>
      </c>
      <c r="I63" s="76">
        <v>0.5</v>
      </c>
      <c r="J63" s="76">
        <v>22.15</v>
      </c>
      <c r="K63" s="76">
        <v>7.67</v>
      </c>
      <c r="L63" s="76">
        <v>65.63</v>
      </c>
      <c r="M63" s="80">
        <f t="shared" si="0"/>
        <v>3092.4600000000005</v>
      </c>
    </row>
    <row r="64" spans="1:13" ht="12.75">
      <c r="A64">
        <v>63</v>
      </c>
      <c r="B64" t="s">
        <v>61</v>
      </c>
      <c r="C64" s="76">
        <v>589.09</v>
      </c>
      <c r="D64" s="76">
        <v>700.66</v>
      </c>
      <c r="E64" s="76">
        <v>382.38</v>
      </c>
      <c r="F64" s="76">
        <v>151.11</v>
      </c>
      <c r="G64" s="76">
        <v>170.26</v>
      </c>
      <c r="H64" s="76">
        <v>112.62</v>
      </c>
      <c r="I64" s="76">
        <v>0</v>
      </c>
      <c r="J64" s="76">
        <v>12.99</v>
      </c>
      <c r="K64" s="76">
        <v>0.74</v>
      </c>
      <c r="L64" s="76">
        <v>97.48</v>
      </c>
      <c r="M64" s="80">
        <f t="shared" si="0"/>
        <v>2217.33</v>
      </c>
    </row>
    <row r="65" spans="1:13" ht="12.75">
      <c r="A65">
        <v>64</v>
      </c>
      <c r="B65" t="s">
        <v>62</v>
      </c>
      <c r="C65" s="76">
        <v>15288.24</v>
      </c>
      <c r="D65" s="76">
        <v>18189.29</v>
      </c>
      <c r="E65" s="76">
        <v>13423.33</v>
      </c>
      <c r="F65" s="76">
        <v>3338.65</v>
      </c>
      <c r="G65" s="76">
        <v>6049.42</v>
      </c>
      <c r="H65" s="76">
        <v>4064.67</v>
      </c>
      <c r="I65" s="76">
        <v>2209.56</v>
      </c>
      <c r="J65" s="76">
        <v>725.35</v>
      </c>
      <c r="K65" s="76">
        <v>181.69</v>
      </c>
      <c r="L65" s="76">
        <v>1887.28</v>
      </c>
      <c r="M65" s="80">
        <f t="shared" si="0"/>
        <v>65357.479999999996</v>
      </c>
    </row>
    <row r="66" spans="1:13" ht="12.75">
      <c r="A66">
        <v>65</v>
      </c>
      <c r="B66" t="s">
        <v>63</v>
      </c>
      <c r="C66" s="76">
        <v>1343.5</v>
      </c>
      <c r="D66" s="76">
        <v>1421.16</v>
      </c>
      <c r="E66" s="76">
        <v>880.16</v>
      </c>
      <c r="F66" s="76">
        <v>462.67</v>
      </c>
      <c r="G66" s="76">
        <v>400.8</v>
      </c>
      <c r="H66" s="76">
        <v>282.1</v>
      </c>
      <c r="I66" s="76">
        <v>4.84</v>
      </c>
      <c r="J66" s="76">
        <v>28.82</v>
      </c>
      <c r="K66" s="76">
        <v>13.44</v>
      </c>
      <c r="L66" s="76">
        <v>150.21</v>
      </c>
      <c r="M66" s="80">
        <f t="shared" si="0"/>
        <v>4987.7</v>
      </c>
    </row>
    <row r="67" spans="1:13" ht="12.75">
      <c r="A67">
        <v>66</v>
      </c>
      <c r="B67" t="s">
        <v>64</v>
      </c>
      <c r="C67" s="76">
        <v>1803.43</v>
      </c>
      <c r="D67" s="76">
        <v>2050.12</v>
      </c>
      <c r="E67" s="76">
        <v>1400.32</v>
      </c>
      <c r="F67" s="76">
        <v>306.63</v>
      </c>
      <c r="G67" s="76">
        <v>484.25</v>
      </c>
      <c r="H67" s="76">
        <v>290.47</v>
      </c>
      <c r="I67" s="76">
        <v>107.29</v>
      </c>
      <c r="J67" s="76">
        <v>6.49</v>
      </c>
      <c r="K67" s="76">
        <v>6.92</v>
      </c>
      <c r="L67" s="76">
        <v>206.44</v>
      </c>
      <c r="M67" s="80">
        <f aca="true" t="shared" si="1" ref="M67:M76">SUM(C67:L67)</f>
        <v>6662.36</v>
      </c>
    </row>
    <row r="68" spans="1:13" ht="12.75">
      <c r="A68">
        <v>67</v>
      </c>
      <c r="B68" t="s">
        <v>65</v>
      </c>
      <c r="C68" s="76">
        <v>917</v>
      </c>
      <c r="D68" s="76">
        <v>1117.36</v>
      </c>
      <c r="E68" s="76">
        <v>829.02</v>
      </c>
      <c r="F68" s="76">
        <v>216.77</v>
      </c>
      <c r="G68" s="76">
        <v>241.35</v>
      </c>
      <c r="H68" s="76">
        <v>116.6</v>
      </c>
      <c r="I68" s="76">
        <v>0</v>
      </c>
      <c r="J68" s="76">
        <v>25.89</v>
      </c>
      <c r="K68" s="76">
        <v>8.03</v>
      </c>
      <c r="L68" s="76">
        <v>55.31</v>
      </c>
      <c r="M68" s="80">
        <f t="shared" si="1"/>
        <v>3527.33</v>
      </c>
    </row>
    <row r="69" spans="1:13" ht="12.75">
      <c r="A69">
        <v>68</v>
      </c>
      <c r="B69" t="s">
        <v>182</v>
      </c>
      <c r="C69" s="76">
        <v>0</v>
      </c>
      <c r="D69" s="76">
        <v>35.32</v>
      </c>
      <c r="E69" s="76">
        <v>143.18</v>
      </c>
      <c r="F69" s="76">
        <v>0</v>
      </c>
      <c r="G69" s="76">
        <v>40.66</v>
      </c>
      <c r="H69" s="76">
        <v>234.54</v>
      </c>
      <c r="I69" s="76">
        <v>0</v>
      </c>
      <c r="J69" s="76">
        <v>0</v>
      </c>
      <c r="K69" s="76">
        <v>0</v>
      </c>
      <c r="L69" s="76">
        <v>50.88</v>
      </c>
      <c r="M69" s="80">
        <f t="shared" si="1"/>
        <v>504.58</v>
      </c>
    </row>
    <row r="70" spans="1:13" ht="12.75">
      <c r="A70">
        <v>69</v>
      </c>
      <c r="B70" t="s">
        <v>184</v>
      </c>
      <c r="C70" s="76">
        <v>122</v>
      </c>
      <c r="D70" s="76">
        <v>156.5</v>
      </c>
      <c r="E70" s="76">
        <v>127.2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7.8</v>
      </c>
      <c r="M70" s="80">
        <f t="shared" si="1"/>
        <v>413.5</v>
      </c>
    </row>
    <row r="71" spans="1:13" ht="12.75">
      <c r="A71">
        <v>70</v>
      </c>
      <c r="B71" t="s">
        <v>107</v>
      </c>
      <c r="C71" s="76">
        <v>209.5</v>
      </c>
      <c r="D71" s="76">
        <v>320.59</v>
      </c>
      <c r="E71" s="76">
        <v>44.59</v>
      </c>
      <c r="F71" s="76">
        <v>53.83</v>
      </c>
      <c r="G71" s="76">
        <v>30.06</v>
      </c>
      <c r="H71" s="76">
        <v>0</v>
      </c>
      <c r="I71" s="76">
        <v>5.33</v>
      </c>
      <c r="J71" s="76">
        <v>0</v>
      </c>
      <c r="K71" s="76">
        <v>0</v>
      </c>
      <c r="L71" s="76">
        <v>0</v>
      </c>
      <c r="M71" s="80">
        <f t="shared" si="1"/>
        <v>663.9</v>
      </c>
    </row>
    <row r="72" spans="1:13" ht="12.75">
      <c r="A72">
        <v>71</v>
      </c>
      <c r="B72" t="s">
        <v>187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80">
        <f t="shared" si="1"/>
        <v>0</v>
      </c>
    </row>
    <row r="73" spans="1:13" ht="12.75">
      <c r="A73">
        <v>72</v>
      </c>
      <c r="B73" t="s">
        <v>189</v>
      </c>
      <c r="C73" s="76">
        <v>340.43</v>
      </c>
      <c r="D73" s="76">
        <v>169</v>
      </c>
      <c r="E73" s="76">
        <v>0</v>
      </c>
      <c r="F73" s="76">
        <v>58</v>
      </c>
      <c r="G73" s="76">
        <v>35.5</v>
      </c>
      <c r="H73" s="76">
        <v>2</v>
      </c>
      <c r="I73" s="76">
        <v>7.07</v>
      </c>
      <c r="J73" s="76">
        <v>2</v>
      </c>
      <c r="K73" s="76">
        <v>0</v>
      </c>
      <c r="L73" s="76">
        <v>0</v>
      </c>
      <c r="M73" s="80">
        <f t="shared" si="1"/>
        <v>614.0000000000001</v>
      </c>
    </row>
    <row r="74" spans="1:13" ht="12.75">
      <c r="A74">
        <v>73</v>
      </c>
      <c r="B74" t="s">
        <v>191</v>
      </c>
      <c r="C74" s="76">
        <v>268.56</v>
      </c>
      <c r="D74" s="76">
        <v>592.83</v>
      </c>
      <c r="E74" s="76">
        <v>539.26</v>
      </c>
      <c r="F74" s="76">
        <v>48</v>
      </c>
      <c r="G74" s="76">
        <v>64.5</v>
      </c>
      <c r="H74" s="76">
        <v>42</v>
      </c>
      <c r="I74" s="76">
        <v>14.42</v>
      </c>
      <c r="J74" s="76">
        <v>0</v>
      </c>
      <c r="K74" s="76">
        <v>0</v>
      </c>
      <c r="L74" s="76">
        <v>27.66</v>
      </c>
      <c r="M74" s="80">
        <f t="shared" si="1"/>
        <v>1597.2300000000002</v>
      </c>
    </row>
    <row r="75" spans="1:13" ht="12.75">
      <c r="A75">
        <v>74</v>
      </c>
      <c r="B75" t="s">
        <v>108</v>
      </c>
      <c r="C75" s="76">
        <v>170</v>
      </c>
      <c r="D75" s="76">
        <v>289.16</v>
      </c>
      <c r="E75" s="76">
        <v>432.64</v>
      </c>
      <c r="F75" s="76">
        <v>45</v>
      </c>
      <c r="G75" s="76">
        <v>164.84</v>
      </c>
      <c r="H75" s="76">
        <v>42.95</v>
      </c>
      <c r="I75" s="76">
        <v>0</v>
      </c>
      <c r="J75" s="76">
        <v>0</v>
      </c>
      <c r="K75" s="76">
        <v>0</v>
      </c>
      <c r="L75" s="76">
        <v>0</v>
      </c>
      <c r="M75" s="80">
        <f t="shared" si="1"/>
        <v>1144.59</v>
      </c>
    </row>
    <row r="76" spans="1:13" ht="12.75">
      <c r="A76">
        <v>75</v>
      </c>
      <c r="B76" t="s">
        <v>194</v>
      </c>
      <c r="C76" s="76">
        <v>0</v>
      </c>
      <c r="D76" s="76">
        <v>884.9</v>
      </c>
      <c r="E76" s="76">
        <v>5981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80">
        <f t="shared" si="1"/>
        <v>6865.9</v>
      </c>
    </row>
    <row r="77" spans="1:13" ht="12.75">
      <c r="A77" s="78">
        <v>99</v>
      </c>
      <c r="B77" s="79" t="s">
        <v>207</v>
      </c>
      <c r="C77" s="80">
        <f aca="true" t="shared" si="2" ref="C77:M77">SUM(C2:C76)</f>
        <v>603364.26</v>
      </c>
      <c r="D77" s="80">
        <f t="shared" si="2"/>
        <v>733827.5799999997</v>
      </c>
      <c r="E77" s="80">
        <f t="shared" si="2"/>
        <v>544225.7300000001</v>
      </c>
      <c r="F77" s="80">
        <f t="shared" si="2"/>
        <v>140968.32999999993</v>
      </c>
      <c r="G77" s="80">
        <f t="shared" si="2"/>
        <v>220461.3</v>
      </c>
      <c r="H77" s="80">
        <f t="shared" si="2"/>
        <v>135758.01000000007</v>
      </c>
      <c r="I77" s="80">
        <f t="shared" si="2"/>
        <v>159019.16999999998</v>
      </c>
      <c r="J77" s="80">
        <f t="shared" si="2"/>
        <v>19147.370000000006</v>
      </c>
      <c r="K77" s="80">
        <f t="shared" si="2"/>
        <v>6065.409999999998</v>
      </c>
      <c r="L77" s="80">
        <f t="shared" si="2"/>
        <v>75493.94</v>
      </c>
      <c r="M77" s="81">
        <f t="shared" si="2"/>
        <v>2638331.099999999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&amp;R2006-07 Final FTE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M77" sqref="M77"/>
    </sheetView>
  </sheetViews>
  <sheetFormatPr defaultColWidth="9.140625" defaultRowHeight="12.75"/>
  <cols>
    <col min="1" max="1" width="3.28125" style="0" bestFit="1" customWidth="1"/>
    <col min="2" max="2" width="12.28125" style="0" bestFit="1" customWidth="1"/>
    <col min="3" max="9" width="11.28125" style="0" bestFit="1" customWidth="1"/>
    <col min="10" max="10" width="10.28125" style="0" bestFit="1" customWidth="1"/>
    <col min="11" max="11" width="9.28125" style="0" bestFit="1" customWidth="1"/>
    <col min="12" max="12" width="10.28125" style="0" bestFit="1" customWidth="1"/>
    <col min="13" max="13" width="13.28125" style="0" bestFit="1" customWidth="1"/>
  </cols>
  <sheetData>
    <row r="1" spans="1:13" ht="15">
      <c r="A1" s="66" t="s">
        <v>110</v>
      </c>
      <c r="B1" s="67" t="s">
        <v>111</v>
      </c>
      <c r="C1" s="67" t="s">
        <v>196</v>
      </c>
      <c r="D1" s="67" t="s">
        <v>197</v>
      </c>
      <c r="E1" s="67" t="s">
        <v>198</v>
      </c>
      <c r="F1" s="67" t="s">
        <v>199</v>
      </c>
      <c r="G1" s="67" t="s">
        <v>200</v>
      </c>
      <c r="H1" s="67" t="s">
        <v>201</v>
      </c>
      <c r="I1" s="67" t="s">
        <v>202</v>
      </c>
      <c r="J1" s="67" t="s">
        <v>203</v>
      </c>
      <c r="K1" s="67" t="s">
        <v>204</v>
      </c>
      <c r="L1" s="67" t="s">
        <v>205</v>
      </c>
      <c r="M1" s="67" t="s">
        <v>0</v>
      </c>
    </row>
    <row r="2" spans="1:13" ht="15">
      <c r="A2" s="68" t="s">
        <v>112</v>
      </c>
      <c r="B2" s="69" t="s">
        <v>1</v>
      </c>
      <c r="C2" s="70">
        <v>6216.57</v>
      </c>
      <c r="D2" s="70">
        <v>5845.249999999999</v>
      </c>
      <c r="E2" s="70">
        <v>6374.129999999999</v>
      </c>
      <c r="F2" s="70">
        <v>2262.54</v>
      </c>
      <c r="G2" s="70">
        <v>4005.08</v>
      </c>
      <c r="H2" s="70">
        <v>1827.3599999999997</v>
      </c>
      <c r="I2" s="70">
        <v>330.28</v>
      </c>
      <c r="J2" s="70">
        <v>121</v>
      </c>
      <c r="K2" s="70">
        <v>26.58</v>
      </c>
      <c r="L2" s="70">
        <v>548.2600000000001</v>
      </c>
      <c r="M2" s="71">
        <f aca="true" t="shared" si="0" ref="M2:M65">SUM(C2:L2)</f>
        <v>27557.05</v>
      </c>
    </row>
    <row r="3" spans="1:13" ht="15">
      <c r="A3" s="68" t="s">
        <v>113</v>
      </c>
      <c r="B3" s="69" t="s">
        <v>2</v>
      </c>
      <c r="C3" s="70">
        <v>1516</v>
      </c>
      <c r="D3" s="70">
        <v>1572.3700000000001</v>
      </c>
      <c r="E3" s="70">
        <v>946.8500000000001</v>
      </c>
      <c r="F3" s="70">
        <v>204.25</v>
      </c>
      <c r="G3" s="70">
        <v>213.94</v>
      </c>
      <c r="H3" s="70">
        <v>146.7</v>
      </c>
      <c r="I3" s="70">
        <v>7.69</v>
      </c>
      <c r="J3" s="70">
        <v>12.5</v>
      </c>
      <c r="K3" s="70">
        <v>1.22</v>
      </c>
      <c r="L3" s="70">
        <v>245.98000000000002</v>
      </c>
      <c r="M3" s="71">
        <f t="shared" si="0"/>
        <v>4867.5</v>
      </c>
    </row>
    <row r="4" spans="1:13" ht="15">
      <c r="A4" s="68" t="s">
        <v>114</v>
      </c>
      <c r="B4" s="69" t="s">
        <v>3</v>
      </c>
      <c r="C4" s="70">
        <v>6370.93</v>
      </c>
      <c r="D4" s="70">
        <v>7575.910000000001</v>
      </c>
      <c r="E4" s="70">
        <v>5622.22</v>
      </c>
      <c r="F4" s="70">
        <v>1601.5700000000004</v>
      </c>
      <c r="G4" s="70">
        <v>1937.41</v>
      </c>
      <c r="H4" s="70">
        <v>985.37</v>
      </c>
      <c r="I4" s="70">
        <v>285.84999999999997</v>
      </c>
      <c r="J4" s="70">
        <v>343.75</v>
      </c>
      <c r="K4" s="70">
        <v>111.40000000000002</v>
      </c>
      <c r="L4" s="70">
        <v>712.71</v>
      </c>
      <c r="M4" s="71">
        <f t="shared" si="0"/>
        <v>25547.12</v>
      </c>
    </row>
    <row r="5" spans="1:13" ht="15">
      <c r="A5" s="68" t="s">
        <v>115</v>
      </c>
      <c r="B5" s="69" t="s">
        <v>4</v>
      </c>
      <c r="C5" s="70">
        <v>846.3499999999999</v>
      </c>
      <c r="D5" s="70">
        <v>892.44</v>
      </c>
      <c r="E5" s="70">
        <v>630.47</v>
      </c>
      <c r="F5" s="70">
        <v>266.89</v>
      </c>
      <c r="G5" s="70">
        <v>350.07</v>
      </c>
      <c r="H5" s="70">
        <v>245.02</v>
      </c>
      <c r="I5" s="70">
        <v>3.64</v>
      </c>
      <c r="J5" s="70">
        <v>35.08</v>
      </c>
      <c r="K5" s="70">
        <v>1.17</v>
      </c>
      <c r="L5" s="70">
        <v>120.98</v>
      </c>
      <c r="M5" s="71">
        <f t="shared" si="0"/>
        <v>3392.11</v>
      </c>
    </row>
    <row r="6" spans="1:13" ht="15">
      <c r="A6" s="68" t="s">
        <v>116</v>
      </c>
      <c r="B6" s="69" t="s">
        <v>5</v>
      </c>
      <c r="C6" s="70">
        <v>16970.950000000008</v>
      </c>
      <c r="D6" s="70">
        <v>20057.52</v>
      </c>
      <c r="E6" s="70">
        <v>15685.7</v>
      </c>
      <c r="F6" s="70">
        <v>4709.96</v>
      </c>
      <c r="G6" s="70">
        <v>7128.02</v>
      </c>
      <c r="H6" s="70">
        <v>4667.65</v>
      </c>
      <c r="I6" s="70">
        <v>1260.8499999999997</v>
      </c>
      <c r="J6" s="70">
        <v>720.15</v>
      </c>
      <c r="K6" s="70">
        <v>152.98</v>
      </c>
      <c r="L6" s="70">
        <v>2104.85</v>
      </c>
      <c r="M6" s="71">
        <f t="shared" si="0"/>
        <v>73458.63</v>
      </c>
    </row>
    <row r="7" spans="1:13" ht="15">
      <c r="A7" s="68" t="s">
        <v>117</v>
      </c>
      <c r="B7" s="69" t="s">
        <v>6</v>
      </c>
      <c r="C7" s="70">
        <v>57728.03000000003</v>
      </c>
      <c r="D7" s="70">
        <v>74547.34</v>
      </c>
      <c r="E7" s="70">
        <v>56478.87999999999</v>
      </c>
      <c r="F7" s="70">
        <v>11429.359999999997</v>
      </c>
      <c r="G7" s="70">
        <v>17826.74</v>
      </c>
      <c r="H7" s="70">
        <v>10405.599999999999</v>
      </c>
      <c r="I7" s="70">
        <v>19571.820000000003</v>
      </c>
      <c r="J7" s="70">
        <v>1834.23</v>
      </c>
      <c r="K7" s="70">
        <v>1047.73</v>
      </c>
      <c r="L7" s="70">
        <v>6369.8600000000015</v>
      </c>
      <c r="M7" s="71">
        <f t="shared" si="0"/>
        <v>257239.59000000003</v>
      </c>
    </row>
    <row r="8" spans="1:13" ht="15">
      <c r="A8" s="68" t="s">
        <v>118</v>
      </c>
      <c r="B8" s="69" t="s">
        <v>7</v>
      </c>
      <c r="C8" s="70">
        <v>531.55</v>
      </c>
      <c r="D8" s="70">
        <v>590</v>
      </c>
      <c r="E8" s="70">
        <v>392.91999999999996</v>
      </c>
      <c r="F8" s="70">
        <v>200.51</v>
      </c>
      <c r="G8" s="70">
        <v>203.5</v>
      </c>
      <c r="H8" s="70">
        <v>137.85000000000002</v>
      </c>
      <c r="I8" s="70">
        <v>1.45</v>
      </c>
      <c r="J8" s="70">
        <v>27</v>
      </c>
      <c r="K8" s="70">
        <v>4.36</v>
      </c>
      <c r="L8" s="70">
        <v>81.9</v>
      </c>
      <c r="M8" s="71">
        <f t="shared" si="0"/>
        <v>2171.04</v>
      </c>
    </row>
    <row r="9" spans="1:13" ht="15">
      <c r="A9" s="68" t="s">
        <v>119</v>
      </c>
      <c r="B9" s="69" t="s">
        <v>8</v>
      </c>
      <c r="C9" s="70">
        <v>3761.8</v>
      </c>
      <c r="D9" s="70">
        <v>4962.95</v>
      </c>
      <c r="E9" s="70">
        <v>4333.15</v>
      </c>
      <c r="F9" s="70">
        <v>881.02</v>
      </c>
      <c r="G9" s="70">
        <v>1321.87</v>
      </c>
      <c r="H9" s="70">
        <v>1173.2400000000002</v>
      </c>
      <c r="I9" s="70">
        <v>160.40000000000003</v>
      </c>
      <c r="J9" s="70">
        <v>154.83999999999997</v>
      </c>
      <c r="K9" s="70">
        <v>19.44</v>
      </c>
      <c r="L9" s="70">
        <v>684.1600000000001</v>
      </c>
      <c r="M9" s="71">
        <f t="shared" si="0"/>
        <v>17452.870000000003</v>
      </c>
    </row>
    <row r="10" spans="1:13" ht="15">
      <c r="A10" s="68" t="s">
        <v>120</v>
      </c>
      <c r="B10" s="69" t="s">
        <v>9</v>
      </c>
      <c r="C10" s="70">
        <v>3747.1299999999997</v>
      </c>
      <c r="D10" s="70">
        <v>4647.5</v>
      </c>
      <c r="E10" s="70">
        <v>3312.4800000000005</v>
      </c>
      <c r="F10" s="70">
        <v>838.88</v>
      </c>
      <c r="G10" s="70">
        <v>1376.59</v>
      </c>
      <c r="H10" s="70">
        <v>879.8</v>
      </c>
      <c r="I10" s="70">
        <v>107.38000000000001</v>
      </c>
      <c r="J10" s="70">
        <v>151.22</v>
      </c>
      <c r="K10" s="70">
        <v>26.04</v>
      </c>
      <c r="L10" s="70">
        <v>789.3799999999999</v>
      </c>
      <c r="M10" s="71">
        <f t="shared" si="0"/>
        <v>15876.399999999998</v>
      </c>
    </row>
    <row r="11" spans="1:13" ht="15">
      <c r="A11" s="68" t="s">
        <v>121</v>
      </c>
      <c r="B11" s="69" t="s">
        <v>10</v>
      </c>
      <c r="C11" s="70">
        <v>8114.669999999998</v>
      </c>
      <c r="D11" s="70">
        <v>10466.159999999998</v>
      </c>
      <c r="E11" s="70">
        <v>8409.73</v>
      </c>
      <c r="F11" s="70">
        <v>2579.22</v>
      </c>
      <c r="G11" s="70">
        <v>3168.99</v>
      </c>
      <c r="H11" s="70">
        <v>1712.75</v>
      </c>
      <c r="I11" s="70">
        <v>313.25</v>
      </c>
      <c r="J11" s="70">
        <v>208.18</v>
      </c>
      <c r="K11" s="70">
        <v>98.90000000000002</v>
      </c>
      <c r="L11" s="70">
        <v>927.78</v>
      </c>
      <c r="M11" s="71">
        <f t="shared" si="0"/>
        <v>35999.63</v>
      </c>
    </row>
    <row r="12" spans="1:13" ht="15">
      <c r="A12" s="68" t="s">
        <v>122</v>
      </c>
      <c r="B12" s="69" t="s">
        <v>11</v>
      </c>
      <c r="C12" s="70">
        <v>8993.5</v>
      </c>
      <c r="D12" s="70">
        <v>10778.27</v>
      </c>
      <c r="E12" s="70">
        <v>8337.32</v>
      </c>
      <c r="F12" s="70">
        <v>2023.6599999999999</v>
      </c>
      <c r="G12" s="70">
        <v>3431.28</v>
      </c>
      <c r="H12" s="70">
        <v>2386.73</v>
      </c>
      <c r="I12" s="70">
        <v>4870.200000000001</v>
      </c>
      <c r="J12" s="70">
        <v>246.13</v>
      </c>
      <c r="K12" s="70">
        <v>135.27</v>
      </c>
      <c r="L12" s="70">
        <v>878.98</v>
      </c>
      <c r="M12" s="71">
        <f t="shared" si="0"/>
        <v>42081.340000000004</v>
      </c>
    </row>
    <row r="13" spans="1:13" ht="15">
      <c r="A13" s="68" t="s">
        <v>123</v>
      </c>
      <c r="B13" s="69" t="s">
        <v>12</v>
      </c>
      <c r="C13" s="70">
        <v>2825.12</v>
      </c>
      <c r="D13" s="70">
        <v>3001.3300000000004</v>
      </c>
      <c r="E13" s="70">
        <v>1885.95</v>
      </c>
      <c r="F13" s="70">
        <v>723</v>
      </c>
      <c r="G13" s="70">
        <v>741.45</v>
      </c>
      <c r="H13" s="70">
        <v>452.49</v>
      </c>
      <c r="I13" s="70">
        <v>39.13</v>
      </c>
      <c r="J13" s="70">
        <v>35</v>
      </c>
      <c r="K13" s="70">
        <v>19.58</v>
      </c>
      <c r="L13" s="70">
        <v>320.68</v>
      </c>
      <c r="M13" s="71">
        <f t="shared" si="0"/>
        <v>10043.730000000001</v>
      </c>
    </row>
    <row r="14" spans="1:13" ht="15">
      <c r="A14" s="68" t="s">
        <v>124</v>
      </c>
      <c r="B14" s="69" t="s">
        <v>125</v>
      </c>
      <c r="C14" s="70">
        <v>76490.38</v>
      </c>
      <c r="D14" s="70">
        <v>90871.27999999997</v>
      </c>
      <c r="E14" s="70">
        <v>64424.93999999998</v>
      </c>
      <c r="F14" s="70">
        <v>17291.310000000005</v>
      </c>
      <c r="G14" s="70">
        <v>32002.04</v>
      </c>
      <c r="H14" s="70">
        <v>24775.57</v>
      </c>
      <c r="I14" s="70">
        <v>27170.270000000008</v>
      </c>
      <c r="J14" s="70">
        <v>1551.93</v>
      </c>
      <c r="K14" s="70">
        <v>216.52</v>
      </c>
      <c r="L14" s="70">
        <v>10074.48</v>
      </c>
      <c r="M14" s="71">
        <f t="shared" si="0"/>
        <v>344868.72</v>
      </c>
    </row>
    <row r="15" spans="1:13" ht="15">
      <c r="A15" s="68" t="s">
        <v>126</v>
      </c>
      <c r="B15" s="69" t="s">
        <v>127</v>
      </c>
      <c r="C15" s="70">
        <v>1069.6599999999999</v>
      </c>
      <c r="D15" s="70">
        <v>1358.97</v>
      </c>
      <c r="E15" s="70">
        <v>954.29</v>
      </c>
      <c r="F15" s="70">
        <v>307.32</v>
      </c>
      <c r="G15" s="70">
        <v>292.24</v>
      </c>
      <c r="H15" s="70">
        <v>373.86</v>
      </c>
      <c r="I15" s="70">
        <v>487.38</v>
      </c>
      <c r="J15" s="70">
        <v>5</v>
      </c>
      <c r="K15" s="70">
        <v>3.12</v>
      </c>
      <c r="L15" s="70">
        <v>180.84000000000003</v>
      </c>
      <c r="M15" s="71">
        <f t="shared" si="0"/>
        <v>5032.68</v>
      </c>
    </row>
    <row r="16" spans="1:13" ht="15">
      <c r="A16" s="68" t="s">
        <v>128</v>
      </c>
      <c r="B16" s="69" t="s">
        <v>13</v>
      </c>
      <c r="C16" s="70">
        <v>565.5</v>
      </c>
      <c r="D16" s="70">
        <v>554</v>
      </c>
      <c r="E16" s="70">
        <v>421.09000000000003</v>
      </c>
      <c r="F16" s="70">
        <v>209.26999999999998</v>
      </c>
      <c r="G16" s="70">
        <v>159.94</v>
      </c>
      <c r="H16" s="70">
        <v>103.39</v>
      </c>
      <c r="I16" s="70">
        <v>0</v>
      </c>
      <c r="J16" s="70">
        <v>20</v>
      </c>
      <c r="K16" s="70">
        <v>3.49</v>
      </c>
      <c r="L16" s="70">
        <v>78.48</v>
      </c>
      <c r="M16" s="71">
        <f t="shared" si="0"/>
        <v>2115.1600000000003</v>
      </c>
    </row>
    <row r="17" spans="1:13" ht="15">
      <c r="A17" s="68" t="s">
        <v>129</v>
      </c>
      <c r="B17" s="69" t="s">
        <v>14</v>
      </c>
      <c r="C17" s="70">
        <v>34540.770000000004</v>
      </c>
      <c r="D17" s="70">
        <v>35913.4</v>
      </c>
      <c r="E17" s="70">
        <v>25299.1</v>
      </c>
      <c r="F17" s="70">
        <v>6620.409999999999</v>
      </c>
      <c r="G17" s="70">
        <v>9940.600000000002</v>
      </c>
      <c r="H17" s="70">
        <v>5615.78</v>
      </c>
      <c r="I17" s="70">
        <v>2969.1199999999994</v>
      </c>
      <c r="J17" s="70">
        <v>894.25</v>
      </c>
      <c r="K17" s="70">
        <v>418.36</v>
      </c>
      <c r="L17" s="70">
        <v>2623.01</v>
      </c>
      <c r="M17" s="71">
        <f t="shared" si="0"/>
        <v>124834.80000000002</v>
      </c>
    </row>
    <row r="18" spans="1:13" ht="15">
      <c r="A18" s="68" t="s">
        <v>130</v>
      </c>
      <c r="B18" s="69" t="s">
        <v>15</v>
      </c>
      <c r="C18" s="70">
        <v>10413.3</v>
      </c>
      <c r="D18" s="70">
        <v>11976.460000000001</v>
      </c>
      <c r="E18" s="70">
        <v>7919.800000000001</v>
      </c>
      <c r="F18" s="70">
        <v>2639.12</v>
      </c>
      <c r="G18" s="70">
        <v>3432.4499999999994</v>
      </c>
      <c r="H18" s="70">
        <v>2690.6900000000005</v>
      </c>
      <c r="I18" s="70">
        <v>244.06000000000003</v>
      </c>
      <c r="J18" s="70">
        <v>252.11</v>
      </c>
      <c r="K18" s="70">
        <v>145.54999999999998</v>
      </c>
      <c r="L18" s="70">
        <v>1354.62</v>
      </c>
      <c r="M18" s="71">
        <f t="shared" si="0"/>
        <v>41068.16000000001</v>
      </c>
    </row>
    <row r="19" spans="1:13" ht="15">
      <c r="A19" s="68" t="s">
        <v>131</v>
      </c>
      <c r="B19" s="69" t="s">
        <v>16</v>
      </c>
      <c r="C19" s="70">
        <v>3183.5899999999997</v>
      </c>
      <c r="D19" s="70">
        <v>4009.78</v>
      </c>
      <c r="E19" s="70">
        <v>2577.05</v>
      </c>
      <c r="F19" s="70">
        <v>490.85</v>
      </c>
      <c r="G19" s="70">
        <v>819.5</v>
      </c>
      <c r="H19" s="70">
        <v>594.51</v>
      </c>
      <c r="I19" s="70">
        <v>323.62</v>
      </c>
      <c r="J19" s="70">
        <v>83.87</v>
      </c>
      <c r="K19" s="70">
        <v>27.77</v>
      </c>
      <c r="L19" s="70">
        <v>469.85</v>
      </c>
      <c r="M19" s="71">
        <f t="shared" si="0"/>
        <v>12580.390000000003</v>
      </c>
    </row>
    <row r="20" spans="1:13" ht="15">
      <c r="A20" s="68" t="s">
        <v>132</v>
      </c>
      <c r="B20" s="69" t="s">
        <v>17</v>
      </c>
      <c r="C20" s="70">
        <v>365</v>
      </c>
      <c r="D20" s="70">
        <v>357.24</v>
      </c>
      <c r="E20" s="70">
        <v>191.25</v>
      </c>
      <c r="F20" s="70">
        <v>63.99</v>
      </c>
      <c r="G20" s="70">
        <v>93.5</v>
      </c>
      <c r="H20" s="70">
        <v>53.25</v>
      </c>
      <c r="I20" s="70">
        <v>0.17</v>
      </c>
      <c r="J20" s="70">
        <v>12.5</v>
      </c>
      <c r="K20" s="70">
        <v>2</v>
      </c>
      <c r="L20" s="70">
        <v>54.19</v>
      </c>
      <c r="M20" s="71">
        <f t="shared" si="0"/>
        <v>1193.0900000000001</v>
      </c>
    </row>
    <row r="21" spans="1:13" ht="15">
      <c r="A21" s="68" t="s">
        <v>133</v>
      </c>
      <c r="B21" s="69" t="s">
        <v>18</v>
      </c>
      <c r="C21" s="70">
        <v>1692.8899999999999</v>
      </c>
      <c r="D21" s="70">
        <v>1771.87</v>
      </c>
      <c r="E21" s="70">
        <v>1116.59</v>
      </c>
      <c r="F21" s="70">
        <v>345.58</v>
      </c>
      <c r="G21" s="70">
        <v>352.44999999999993</v>
      </c>
      <c r="H21" s="70">
        <v>255.07</v>
      </c>
      <c r="I21" s="70">
        <v>272.19000000000005</v>
      </c>
      <c r="J21" s="70">
        <v>64</v>
      </c>
      <c r="K21" s="70">
        <v>12.47</v>
      </c>
      <c r="L21" s="70">
        <v>120.93999999999998</v>
      </c>
      <c r="M21" s="71">
        <f t="shared" si="0"/>
        <v>6004.049999999999</v>
      </c>
    </row>
    <row r="22" spans="1:13" ht="15">
      <c r="A22" s="68" t="s">
        <v>134</v>
      </c>
      <c r="B22" s="69" t="s">
        <v>19</v>
      </c>
      <c r="C22" s="70">
        <v>606</v>
      </c>
      <c r="D22" s="70">
        <v>695.5</v>
      </c>
      <c r="E22" s="70">
        <v>427.87</v>
      </c>
      <c r="F22" s="70">
        <v>256.64</v>
      </c>
      <c r="G22" s="70">
        <v>353.12</v>
      </c>
      <c r="H22" s="70">
        <v>243.3</v>
      </c>
      <c r="I22" s="70">
        <v>18.33</v>
      </c>
      <c r="J22" s="70">
        <v>42.4</v>
      </c>
      <c r="K22" s="70">
        <v>6.63</v>
      </c>
      <c r="L22" s="70">
        <v>99.95</v>
      </c>
      <c r="M22" s="71">
        <f t="shared" si="0"/>
        <v>2749.74</v>
      </c>
    </row>
    <row r="23" spans="1:13" ht="15">
      <c r="A23" s="68" t="s">
        <v>135</v>
      </c>
      <c r="B23" s="69" t="s">
        <v>20</v>
      </c>
      <c r="C23" s="70">
        <v>432.49</v>
      </c>
      <c r="D23" s="70">
        <v>451.77</v>
      </c>
      <c r="E23" s="70">
        <v>162.45</v>
      </c>
      <c r="F23" s="70">
        <v>77.05</v>
      </c>
      <c r="G23" s="70">
        <v>105</v>
      </c>
      <c r="H23" s="70">
        <v>40.089999999999996</v>
      </c>
      <c r="I23" s="70">
        <v>37.24</v>
      </c>
      <c r="J23" s="70">
        <v>1</v>
      </c>
      <c r="K23" s="70">
        <v>0.16</v>
      </c>
      <c r="L23" s="70">
        <v>47.82</v>
      </c>
      <c r="M23" s="71">
        <f t="shared" si="0"/>
        <v>1355.07</v>
      </c>
    </row>
    <row r="24" spans="1:13" ht="15">
      <c r="A24" s="68" t="s">
        <v>136</v>
      </c>
      <c r="B24" s="69" t="s">
        <v>21</v>
      </c>
      <c r="C24" s="70">
        <v>502.5</v>
      </c>
      <c r="D24" s="70">
        <v>582.13</v>
      </c>
      <c r="E24" s="70">
        <v>456.43999999999994</v>
      </c>
      <c r="F24" s="70">
        <v>104.72999999999999</v>
      </c>
      <c r="G24" s="70">
        <v>197</v>
      </c>
      <c r="H24" s="70">
        <v>189.44</v>
      </c>
      <c r="I24" s="70">
        <v>2.6500000000000004</v>
      </c>
      <c r="J24" s="70">
        <v>17.12</v>
      </c>
      <c r="K24" s="70">
        <v>15.32</v>
      </c>
      <c r="L24" s="70">
        <v>55.2</v>
      </c>
      <c r="M24" s="71">
        <f t="shared" si="0"/>
        <v>2122.53</v>
      </c>
    </row>
    <row r="25" spans="1:13" ht="15">
      <c r="A25" s="68" t="s">
        <v>137</v>
      </c>
      <c r="B25" s="69" t="s">
        <v>22</v>
      </c>
      <c r="C25" s="70">
        <v>510.31</v>
      </c>
      <c r="D25" s="70">
        <v>585.08</v>
      </c>
      <c r="E25" s="70">
        <v>408.21000000000004</v>
      </c>
      <c r="F25" s="70">
        <v>92.03000000000002</v>
      </c>
      <c r="G25" s="70">
        <v>74.75999999999999</v>
      </c>
      <c r="H25" s="70">
        <v>75.09</v>
      </c>
      <c r="I25" s="70">
        <v>46.37</v>
      </c>
      <c r="J25" s="70">
        <v>21.02</v>
      </c>
      <c r="K25" s="70">
        <v>14.620000000000001</v>
      </c>
      <c r="L25" s="70">
        <v>77.6</v>
      </c>
      <c r="M25" s="71">
        <f t="shared" si="0"/>
        <v>1905.0899999999997</v>
      </c>
    </row>
    <row r="26" spans="1:13" ht="15">
      <c r="A26" s="68" t="s">
        <v>138</v>
      </c>
      <c r="B26" s="69" t="s">
        <v>23</v>
      </c>
      <c r="C26" s="70">
        <v>1350.3899999999999</v>
      </c>
      <c r="D26" s="70">
        <v>1435.12</v>
      </c>
      <c r="E26" s="70">
        <v>861.4199999999998</v>
      </c>
      <c r="F26" s="70">
        <v>246.87</v>
      </c>
      <c r="G26" s="70">
        <v>419.52</v>
      </c>
      <c r="H26" s="70">
        <v>334.56</v>
      </c>
      <c r="I26" s="70">
        <v>291.62000000000006</v>
      </c>
      <c r="J26" s="70">
        <v>12.9</v>
      </c>
      <c r="K26" s="70">
        <v>2.4000000000000004</v>
      </c>
      <c r="L26" s="70">
        <v>129.26</v>
      </c>
      <c r="M26" s="71">
        <f t="shared" si="0"/>
        <v>5084.0599999999995</v>
      </c>
    </row>
    <row r="27" spans="1:13" ht="15">
      <c r="A27" s="68" t="s">
        <v>139</v>
      </c>
      <c r="B27" s="69" t="s">
        <v>24</v>
      </c>
      <c r="C27" s="70">
        <v>1848.5100000000002</v>
      </c>
      <c r="D27" s="70">
        <v>2079.12</v>
      </c>
      <c r="E27" s="70">
        <v>1447.05</v>
      </c>
      <c r="F27" s="70">
        <v>383.56</v>
      </c>
      <c r="G27" s="70">
        <v>498.60999999999996</v>
      </c>
      <c r="H27" s="70">
        <v>415.71000000000004</v>
      </c>
      <c r="I27" s="70">
        <v>300.35999999999996</v>
      </c>
      <c r="J27" s="70">
        <v>14</v>
      </c>
      <c r="K27" s="70">
        <v>6.2</v>
      </c>
      <c r="L27" s="70">
        <v>250.89000000000001</v>
      </c>
      <c r="M27" s="71">
        <f t="shared" si="0"/>
        <v>7244.01</v>
      </c>
    </row>
    <row r="28" spans="1:13" ht="15">
      <c r="A28" s="68" t="s">
        <v>140</v>
      </c>
      <c r="B28" s="69" t="s">
        <v>25</v>
      </c>
      <c r="C28" s="70">
        <v>5755.130000000001</v>
      </c>
      <c r="D28" s="70">
        <v>6813.07</v>
      </c>
      <c r="E28" s="70">
        <v>4812.61</v>
      </c>
      <c r="F28" s="70">
        <v>1119.3999999999999</v>
      </c>
      <c r="G28" s="70">
        <v>1587.3600000000001</v>
      </c>
      <c r="H28" s="70">
        <v>1166.47</v>
      </c>
      <c r="I28" s="70">
        <v>482.56000000000006</v>
      </c>
      <c r="J28" s="70">
        <v>93.86</v>
      </c>
      <c r="K28" s="70">
        <v>39.129999999999995</v>
      </c>
      <c r="L28" s="70">
        <v>834.99</v>
      </c>
      <c r="M28" s="71">
        <f t="shared" si="0"/>
        <v>22704.58000000001</v>
      </c>
    </row>
    <row r="29" spans="1:13" ht="15">
      <c r="A29" s="68" t="s">
        <v>141</v>
      </c>
      <c r="B29" s="69" t="s">
        <v>26</v>
      </c>
      <c r="C29" s="70">
        <v>3189.02</v>
      </c>
      <c r="D29" s="70">
        <v>3679.23</v>
      </c>
      <c r="E29" s="70">
        <v>2460.2200000000003</v>
      </c>
      <c r="F29" s="70">
        <v>483.27</v>
      </c>
      <c r="G29" s="70">
        <v>839.36</v>
      </c>
      <c r="H29" s="70">
        <v>588.05</v>
      </c>
      <c r="I29" s="70">
        <v>517.25</v>
      </c>
      <c r="J29" s="70">
        <v>162</v>
      </c>
      <c r="K29" s="70">
        <v>34.080000000000005</v>
      </c>
      <c r="L29" s="70">
        <v>380.58000000000004</v>
      </c>
      <c r="M29" s="71">
        <f t="shared" si="0"/>
        <v>12333.060000000001</v>
      </c>
    </row>
    <row r="30" spans="1:13" ht="15">
      <c r="A30" s="68" t="s">
        <v>142</v>
      </c>
      <c r="B30" s="69" t="s">
        <v>27</v>
      </c>
      <c r="C30" s="70">
        <v>41380.8</v>
      </c>
      <c r="D30" s="70">
        <v>52929.020000000004</v>
      </c>
      <c r="E30" s="70">
        <v>37636.32999999998</v>
      </c>
      <c r="F30" s="70">
        <v>11403.099999999999</v>
      </c>
      <c r="G30" s="70">
        <v>16145</v>
      </c>
      <c r="H30" s="70">
        <v>6568.670000000002</v>
      </c>
      <c r="I30" s="70">
        <v>16288.949999999997</v>
      </c>
      <c r="J30" s="70">
        <v>1290.3999999999999</v>
      </c>
      <c r="K30" s="70">
        <v>385.47999999999996</v>
      </c>
      <c r="L30" s="70">
        <v>6772.68</v>
      </c>
      <c r="M30" s="71">
        <f t="shared" si="0"/>
        <v>190800.43</v>
      </c>
    </row>
    <row r="31" spans="1:13" ht="15">
      <c r="A31" s="68" t="s">
        <v>143</v>
      </c>
      <c r="B31" s="69" t="s">
        <v>28</v>
      </c>
      <c r="C31" s="70">
        <v>885.63</v>
      </c>
      <c r="D31" s="70">
        <v>1128.59</v>
      </c>
      <c r="E31" s="70">
        <v>721.3800000000001</v>
      </c>
      <c r="F31" s="70">
        <v>174.03</v>
      </c>
      <c r="G31" s="70">
        <v>183.5</v>
      </c>
      <c r="H31" s="70">
        <v>124.50999999999999</v>
      </c>
      <c r="I31" s="70">
        <v>0.62</v>
      </c>
      <c r="J31" s="70">
        <v>4</v>
      </c>
      <c r="K31" s="70">
        <v>0.32</v>
      </c>
      <c r="L31" s="70">
        <v>130.79999999999998</v>
      </c>
      <c r="M31" s="71">
        <f t="shared" si="0"/>
        <v>3353.3800000000006</v>
      </c>
    </row>
    <row r="32" spans="1:13" ht="15">
      <c r="A32" s="68" t="s">
        <v>144</v>
      </c>
      <c r="B32" s="69" t="s">
        <v>29</v>
      </c>
      <c r="C32" s="70">
        <v>4106.57</v>
      </c>
      <c r="D32" s="70">
        <v>5111.69</v>
      </c>
      <c r="E32" s="70">
        <v>3651.79</v>
      </c>
      <c r="F32" s="70">
        <v>745.85</v>
      </c>
      <c r="G32" s="70">
        <v>1327.9299999999998</v>
      </c>
      <c r="H32" s="70">
        <v>1050.77</v>
      </c>
      <c r="I32" s="70">
        <v>791.2999999999998</v>
      </c>
      <c r="J32" s="70">
        <v>87.64999999999999</v>
      </c>
      <c r="K32" s="70">
        <v>30.950000000000003</v>
      </c>
      <c r="L32" s="70">
        <v>576.6500000000001</v>
      </c>
      <c r="M32" s="71">
        <f t="shared" si="0"/>
        <v>17481.150000000005</v>
      </c>
    </row>
    <row r="33" spans="1:13" ht="15">
      <c r="A33" s="68" t="s">
        <v>145</v>
      </c>
      <c r="B33" s="69" t="s">
        <v>30</v>
      </c>
      <c r="C33" s="70">
        <v>1877.88</v>
      </c>
      <c r="D33" s="70">
        <v>2135.87</v>
      </c>
      <c r="E33" s="70">
        <v>1366.2999999999997</v>
      </c>
      <c r="F33" s="70">
        <v>489.8</v>
      </c>
      <c r="G33" s="70">
        <v>479.24</v>
      </c>
      <c r="H33" s="70">
        <v>295.07</v>
      </c>
      <c r="I33" s="70">
        <v>40.75999999999999</v>
      </c>
      <c r="J33" s="70">
        <v>144</v>
      </c>
      <c r="K33" s="70">
        <v>4.68</v>
      </c>
      <c r="L33" s="70">
        <v>309.80000000000007</v>
      </c>
      <c r="M33" s="71">
        <f t="shared" si="0"/>
        <v>7143.4</v>
      </c>
    </row>
    <row r="34" spans="1:13" ht="15">
      <c r="A34" s="68" t="s">
        <v>146</v>
      </c>
      <c r="B34" s="69" t="s">
        <v>31</v>
      </c>
      <c r="C34" s="70">
        <v>328.18</v>
      </c>
      <c r="D34" s="70">
        <v>303.55</v>
      </c>
      <c r="E34" s="70">
        <v>184.31</v>
      </c>
      <c r="F34" s="70">
        <v>124.02</v>
      </c>
      <c r="G34" s="70">
        <v>88.46</v>
      </c>
      <c r="H34" s="70">
        <v>67.46</v>
      </c>
      <c r="I34" s="70">
        <v>10.53</v>
      </c>
      <c r="J34" s="70">
        <v>3</v>
      </c>
      <c r="K34" s="70">
        <v>0.76</v>
      </c>
      <c r="L34" s="70">
        <v>35.87</v>
      </c>
      <c r="M34" s="71">
        <f t="shared" si="0"/>
        <v>1146.1399999999999</v>
      </c>
    </row>
    <row r="35" spans="1:13" ht="15">
      <c r="A35" s="68" t="s">
        <v>147</v>
      </c>
      <c r="B35" s="69" t="s">
        <v>32</v>
      </c>
      <c r="C35" s="70">
        <v>322.13</v>
      </c>
      <c r="D35" s="70">
        <v>346.31</v>
      </c>
      <c r="E35" s="70">
        <v>175.73</v>
      </c>
      <c r="F35" s="70">
        <v>50.629999999999995</v>
      </c>
      <c r="G35" s="70">
        <v>58.5</v>
      </c>
      <c r="H35" s="70">
        <v>40.08</v>
      </c>
      <c r="I35" s="70">
        <v>27.64</v>
      </c>
      <c r="J35" s="70">
        <v>3.5</v>
      </c>
      <c r="K35" s="70">
        <v>0.31</v>
      </c>
      <c r="L35" s="70">
        <v>58.870000000000005</v>
      </c>
      <c r="M35" s="71">
        <f t="shared" si="0"/>
        <v>1083.6999999999998</v>
      </c>
    </row>
    <row r="36" spans="1:13" ht="15">
      <c r="A36" s="68" t="s">
        <v>148</v>
      </c>
      <c r="B36" s="69" t="s">
        <v>33</v>
      </c>
      <c r="C36" s="70">
        <v>10156.710000000001</v>
      </c>
      <c r="D36" s="70">
        <v>11870.59</v>
      </c>
      <c r="E36" s="70">
        <v>7951.379999999999</v>
      </c>
      <c r="F36" s="70">
        <v>1911.5600000000002</v>
      </c>
      <c r="G36" s="70">
        <v>2586.02</v>
      </c>
      <c r="H36" s="70">
        <v>1852.49</v>
      </c>
      <c r="I36" s="70">
        <v>1590.9599999999998</v>
      </c>
      <c r="J36" s="70">
        <v>253.56</v>
      </c>
      <c r="K36" s="70">
        <v>33.05</v>
      </c>
      <c r="L36" s="70">
        <v>1471.3200000000002</v>
      </c>
      <c r="M36" s="71">
        <f t="shared" si="0"/>
        <v>39677.64</v>
      </c>
    </row>
    <row r="37" spans="1:13" ht="15">
      <c r="A37" s="68" t="s">
        <v>149</v>
      </c>
      <c r="B37" s="69" t="s">
        <v>34</v>
      </c>
      <c r="C37" s="70">
        <v>19544.14</v>
      </c>
      <c r="D37" s="70">
        <v>21342.869999999995</v>
      </c>
      <c r="E37" s="70">
        <v>14157.949999999999</v>
      </c>
      <c r="F37" s="70">
        <v>4341.1900000000005</v>
      </c>
      <c r="G37" s="70">
        <v>6554.009999999999</v>
      </c>
      <c r="H37" s="70">
        <v>5068.959999999999</v>
      </c>
      <c r="I37" s="70">
        <v>5288.91</v>
      </c>
      <c r="J37" s="70">
        <v>690.5400000000001</v>
      </c>
      <c r="K37" s="70">
        <v>160.13000000000005</v>
      </c>
      <c r="L37" s="70">
        <v>1945.9</v>
      </c>
      <c r="M37" s="71">
        <f t="shared" si="0"/>
        <v>79094.59999999999</v>
      </c>
    </row>
    <row r="38" spans="1:13" ht="15">
      <c r="A38" s="68" t="s">
        <v>150</v>
      </c>
      <c r="B38" s="69" t="s">
        <v>35</v>
      </c>
      <c r="C38" s="70">
        <v>8254.269999999999</v>
      </c>
      <c r="D38" s="70">
        <v>9231.939999999999</v>
      </c>
      <c r="E38" s="70">
        <v>6845.889999999999</v>
      </c>
      <c r="F38" s="70">
        <v>2492.04</v>
      </c>
      <c r="G38" s="70">
        <v>2607.63</v>
      </c>
      <c r="H38" s="70">
        <v>1610.3700000000001</v>
      </c>
      <c r="I38" s="70">
        <v>221.13</v>
      </c>
      <c r="J38" s="70">
        <v>312.99000000000007</v>
      </c>
      <c r="K38" s="70">
        <v>80.33000000000001</v>
      </c>
      <c r="L38" s="70">
        <v>738.1499999999999</v>
      </c>
      <c r="M38" s="71">
        <f t="shared" si="0"/>
        <v>32394.740000000005</v>
      </c>
    </row>
    <row r="39" spans="1:13" ht="15">
      <c r="A39" s="68" t="s">
        <v>151</v>
      </c>
      <c r="B39" s="69" t="s">
        <v>36</v>
      </c>
      <c r="C39" s="70">
        <v>1449.3500000000001</v>
      </c>
      <c r="D39" s="70">
        <v>1577.71</v>
      </c>
      <c r="E39" s="70">
        <v>1070.6499999999999</v>
      </c>
      <c r="F39" s="70">
        <v>472.94000000000005</v>
      </c>
      <c r="G39" s="70">
        <v>788.1099999999999</v>
      </c>
      <c r="H39" s="70">
        <v>483.51</v>
      </c>
      <c r="I39" s="70">
        <v>117.78999999999999</v>
      </c>
      <c r="J39" s="70">
        <v>21.09</v>
      </c>
      <c r="K39" s="70">
        <v>3.6399999999999997</v>
      </c>
      <c r="L39" s="70">
        <v>173.36</v>
      </c>
      <c r="M39" s="71">
        <f t="shared" si="0"/>
        <v>6158.15</v>
      </c>
    </row>
    <row r="40" spans="1:13" ht="15">
      <c r="A40" s="68" t="s">
        <v>152</v>
      </c>
      <c r="B40" s="69" t="s">
        <v>37</v>
      </c>
      <c r="C40" s="70">
        <v>394.03999999999996</v>
      </c>
      <c r="D40" s="70">
        <v>414.57</v>
      </c>
      <c r="E40" s="70">
        <v>245.77</v>
      </c>
      <c r="F40" s="70">
        <v>88.07</v>
      </c>
      <c r="G40" s="70">
        <v>98.28</v>
      </c>
      <c r="H40" s="70">
        <v>109.74000000000001</v>
      </c>
      <c r="I40" s="70">
        <v>0.13</v>
      </c>
      <c r="J40" s="70">
        <v>44.91</v>
      </c>
      <c r="K40" s="70">
        <v>2.8600000000000003</v>
      </c>
      <c r="L40" s="70">
        <v>67.69000000000001</v>
      </c>
      <c r="M40" s="71">
        <f t="shared" si="0"/>
        <v>1466.06</v>
      </c>
    </row>
    <row r="41" spans="1:13" ht="15">
      <c r="A41" s="68" t="s">
        <v>153</v>
      </c>
      <c r="B41" s="69" t="s">
        <v>38</v>
      </c>
      <c r="C41" s="70">
        <v>663.71</v>
      </c>
      <c r="D41" s="70">
        <v>753.7900000000001</v>
      </c>
      <c r="E41" s="70">
        <v>521.32</v>
      </c>
      <c r="F41" s="70">
        <v>248.18</v>
      </c>
      <c r="G41" s="70">
        <v>225.19</v>
      </c>
      <c r="H41" s="70">
        <v>241.35</v>
      </c>
      <c r="I41" s="70">
        <v>3.91</v>
      </c>
      <c r="J41" s="70">
        <v>1</v>
      </c>
      <c r="K41" s="70">
        <v>0.66</v>
      </c>
      <c r="L41" s="70">
        <v>115.82</v>
      </c>
      <c r="M41" s="71">
        <f t="shared" si="0"/>
        <v>2774.93</v>
      </c>
    </row>
    <row r="42" spans="1:13" ht="15">
      <c r="A42" s="68" t="s">
        <v>154</v>
      </c>
      <c r="B42" s="69" t="s">
        <v>39</v>
      </c>
      <c r="C42" s="70">
        <v>9731.11</v>
      </c>
      <c r="D42" s="70">
        <v>11200.830000000002</v>
      </c>
      <c r="E42" s="70">
        <v>7611.230000000001</v>
      </c>
      <c r="F42" s="70">
        <v>2649.3700000000003</v>
      </c>
      <c r="G42" s="70">
        <v>3689.6000000000004</v>
      </c>
      <c r="H42" s="70">
        <v>2716.1500000000005</v>
      </c>
      <c r="I42" s="70">
        <v>2842.9299999999994</v>
      </c>
      <c r="J42" s="70">
        <v>340.6600000000001</v>
      </c>
      <c r="K42" s="70">
        <v>44.15</v>
      </c>
      <c r="L42" s="70">
        <v>1246.02</v>
      </c>
      <c r="M42" s="71">
        <f t="shared" si="0"/>
        <v>42072.05000000001</v>
      </c>
    </row>
    <row r="43" spans="1:13" ht="15">
      <c r="A43" s="68" t="s">
        <v>155</v>
      </c>
      <c r="B43" s="69" t="s">
        <v>40</v>
      </c>
      <c r="C43" s="70">
        <v>10301.110000000002</v>
      </c>
      <c r="D43" s="70">
        <v>12348.690000000002</v>
      </c>
      <c r="E43" s="70">
        <v>8259.33</v>
      </c>
      <c r="F43" s="70">
        <v>2305.4</v>
      </c>
      <c r="G43" s="70">
        <v>3183.2299999999996</v>
      </c>
      <c r="H43" s="70">
        <v>2454.6</v>
      </c>
      <c r="I43" s="70">
        <v>1256.91</v>
      </c>
      <c r="J43" s="70">
        <v>237.93</v>
      </c>
      <c r="K43" s="70">
        <v>22.37</v>
      </c>
      <c r="L43" s="70">
        <v>1618.1</v>
      </c>
      <c r="M43" s="71">
        <f t="shared" si="0"/>
        <v>41987.67000000001</v>
      </c>
    </row>
    <row r="44" spans="1:13" ht="15">
      <c r="A44" s="68" t="s">
        <v>156</v>
      </c>
      <c r="B44" s="69" t="s">
        <v>41</v>
      </c>
      <c r="C44" s="70">
        <v>3511.84</v>
      </c>
      <c r="D44" s="70">
        <v>4738.71</v>
      </c>
      <c r="E44" s="70">
        <v>4167.77</v>
      </c>
      <c r="F44" s="70">
        <v>945.4399999999999</v>
      </c>
      <c r="G44" s="70">
        <v>1593.52</v>
      </c>
      <c r="H44" s="70">
        <v>727.5</v>
      </c>
      <c r="I44" s="70">
        <v>1168.61</v>
      </c>
      <c r="J44" s="70">
        <v>135.43</v>
      </c>
      <c r="K44" s="70">
        <v>103.81000000000002</v>
      </c>
      <c r="L44" s="70">
        <v>608.96</v>
      </c>
      <c r="M44" s="71">
        <f t="shared" si="0"/>
        <v>17701.59</v>
      </c>
    </row>
    <row r="45" spans="1:13" ht="15">
      <c r="A45" s="68" t="s">
        <v>157</v>
      </c>
      <c r="B45" s="69" t="s">
        <v>42</v>
      </c>
      <c r="C45" s="70">
        <v>1739.5</v>
      </c>
      <c r="D45" s="70">
        <v>2115.3199999999997</v>
      </c>
      <c r="E45" s="70">
        <v>1672.6599999999999</v>
      </c>
      <c r="F45" s="70">
        <v>460.01</v>
      </c>
      <c r="G45" s="70">
        <v>794.89</v>
      </c>
      <c r="H45" s="70">
        <v>542.11</v>
      </c>
      <c r="I45" s="70">
        <v>414.03000000000003</v>
      </c>
      <c r="J45" s="70">
        <v>53.8</v>
      </c>
      <c r="K45" s="70">
        <v>11.42</v>
      </c>
      <c r="L45" s="70">
        <v>240.63</v>
      </c>
      <c r="M45" s="71">
        <f t="shared" si="0"/>
        <v>8044.37</v>
      </c>
    </row>
    <row r="46" spans="1:13" ht="15">
      <c r="A46" s="68" t="s">
        <v>158</v>
      </c>
      <c r="B46" s="69" t="s">
        <v>43</v>
      </c>
      <c r="C46" s="70">
        <v>2720.2</v>
      </c>
      <c r="D46" s="70">
        <v>3429.77</v>
      </c>
      <c r="E46" s="70">
        <v>2435.1400000000003</v>
      </c>
      <c r="F46" s="70">
        <v>606.1</v>
      </c>
      <c r="G46" s="70">
        <v>760.65</v>
      </c>
      <c r="H46" s="70">
        <v>586.29</v>
      </c>
      <c r="I46" s="70">
        <v>64.77</v>
      </c>
      <c r="J46" s="70">
        <v>58.300000000000004</v>
      </c>
      <c r="K46" s="70">
        <v>14.7</v>
      </c>
      <c r="L46" s="70">
        <v>436.59000000000003</v>
      </c>
      <c r="M46" s="71">
        <f t="shared" si="0"/>
        <v>11112.510000000002</v>
      </c>
    </row>
    <row r="47" spans="1:13" ht="15">
      <c r="A47" s="68" t="s">
        <v>159</v>
      </c>
      <c r="B47" s="69" t="s">
        <v>44</v>
      </c>
      <c r="C47" s="70">
        <v>7003.87</v>
      </c>
      <c r="D47" s="70">
        <v>8498.78</v>
      </c>
      <c r="E47" s="70">
        <v>6836.47</v>
      </c>
      <c r="F47" s="70">
        <v>1557.5900000000001</v>
      </c>
      <c r="G47" s="70">
        <v>2416.05</v>
      </c>
      <c r="H47" s="70">
        <v>1551.67</v>
      </c>
      <c r="I47" s="70">
        <v>549.5700000000002</v>
      </c>
      <c r="J47" s="70">
        <v>152.92000000000002</v>
      </c>
      <c r="K47" s="70">
        <v>133.79999999999998</v>
      </c>
      <c r="L47" s="70">
        <v>925.3000000000002</v>
      </c>
      <c r="M47" s="71">
        <f t="shared" si="0"/>
        <v>29626.019999999997</v>
      </c>
    </row>
    <row r="48" spans="1:13" ht="15">
      <c r="A48" s="68" t="s">
        <v>160</v>
      </c>
      <c r="B48" s="69" t="s">
        <v>45</v>
      </c>
      <c r="C48" s="70">
        <v>1561.17</v>
      </c>
      <c r="D48" s="70">
        <v>1904.9499999999998</v>
      </c>
      <c r="E48" s="70">
        <v>1287.61</v>
      </c>
      <c r="F48" s="70">
        <v>437.13</v>
      </c>
      <c r="G48" s="70">
        <v>650.0899999999999</v>
      </c>
      <c r="H48" s="70">
        <v>509.33</v>
      </c>
      <c r="I48" s="70">
        <v>377.15</v>
      </c>
      <c r="J48" s="70">
        <v>36.26</v>
      </c>
      <c r="K48" s="70">
        <v>6.13</v>
      </c>
      <c r="L48" s="70">
        <v>247.81999999999994</v>
      </c>
      <c r="M48" s="71">
        <f t="shared" si="0"/>
        <v>7017.639999999999</v>
      </c>
    </row>
    <row r="49" spans="1:13" ht="15">
      <c r="A49" s="68" t="s">
        <v>161</v>
      </c>
      <c r="B49" s="69" t="s">
        <v>46</v>
      </c>
      <c r="C49" s="70">
        <v>34474.46000000002</v>
      </c>
      <c r="D49" s="70">
        <v>42157.030000000006</v>
      </c>
      <c r="E49" s="70">
        <v>34193.77000000001</v>
      </c>
      <c r="F49" s="70">
        <v>6648.639999999999</v>
      </c>
      <c r="G49" s="70">
        <v>13900.530000000002</v>
      </c>
      <c r="H49" s="70">
        <v>9437.689999999999</v>
      </c>
      <c r="I49" s="70">
        <v>24927.329999999998</v>
      </c>
      <c r="J49" s="70">
        <v>2253.379999999999</v>
      </c>
      <c r="K49" s="70">
        <v>573.6300000000001</v>
      </c>
      <c r="L49" s="70">
        <v>2921.9800000000005</v>
      </c>
      <c r="M49" s="71">
        <f t="shared" si="0"/>
        <v>171488.44000000006</v>
      </c>
    </row>
    <row r="50" spans="1:13" ht="15">
      <c r="A50" s="68" t="s">
        <v>162</v>
      </c>
      <c r="B50" s="69" t="s">
        <v>47</v>
      </c>
      <c r="C50" s="70">
        <v>10797.830000000002</v>
      </c>
      <c r="D50" s="70">
        <v>14486.379999999997</v>
      </c>
      <c r="E50" s="70">
        <v>10745.47</v>
      </c>
      <c r="F50" s="70">
        <v>2012.8600000000001</v>
      </c>
      <c r="G50" s="70">
        <v>3022.0899999999997</v>
      </c>
      <c r="H50" s="70">
        <v>1948.56</v>
      </c>
      <c r="I50" s="70">
        <v>6731.21</v>
      </c>
      <c r="J50" s="70">
        <v>824.5500000000001</v>
      </c>
      <c r="K50" s="70">
        <v>121.99</v>
      </c>
      <c r="L50" s="70">
        <v>1222.4699999999998</v>
      </c>
      <c r="M50" s="71">
        <f t="shared" si="0"/>
        <v>51913.409999999996</v>
      </c>
    </row>
    <row r="51" spans="1:13" ht="15">
      <c r="A51" s="68" t="s">
        <v>163</v>
      </c>
      <c r="B51" s="69" t="s">
        <v>48</v>
      </c>
      <c r="C51" s="70">
        <v>33033.32000000001</v>
      </c>
      <c r="D51" s="70">
        <v>45411.21000000001</v>
      </c>
      <c r="E51" s="70">
        <v>37420.36</v>
      </c>
      <c r="F51" s="70">
        <v>10319.93</v>
      </c>
      <c r="G51" s="70">
        <v>14658.85</v>
      </c>
      <c r="H51" s="70">
        <v>6808.280000000001</v>
      </c>
      <c r="I51" s="70">
        <v>14776.290000000006</v>
      </c>
      <c r="J51" s="70">
        <v>1128.2</v>
      </c>
      <c r="K51" s="70">
        <v>372.58</v>
      </c>
      <c r="L51" s="70">
        <v>5331.3</v>
      </c>
      <c r="M51" s="71">
        <f t="shared" si="0"/>
        <v>169260.32</v>
      </c>
    </row>
    <row r="52" spans="1:13" ht="15">
      <c r="A52" s="68" t="s">
        <v>164</v>
      </c>
      <c r="B52" s="69" t="s">
        <v>49</v>
      </c>
      <c r="C52" s="70">
        <v>16279.309999999998</v>
      </c>
      <c r="D52" s="70">
        <v>18817.079999999994</v>
      </c>
      <c r="E52" s="70">
        <v>13094.3</v>
      </c>
      <c r="F52" s="70">
        <v>3226.1400000000003</v>
      </c>
      <c r="G52" s="70">
        <v>5634.34</v>
      </c>
      <c r="H52" s="70">
        <v>4022.46</v>
      </c>
      <c r="I52" s="70">
        <v>2020.2300000000002</v>
      </c>
      <c r="J52" s="70">
        <v>533.9100000000001</v>
      </c>
      <c r="K52" s="70">
        <v>207.31</v>
      </c>
      <c r="L52" s="70">
        <v>1723.2800000000002</v>
      </c>
      <c r="M52" s="71">
        <f t="shared" si="0"/>
        <v>65558.35999999999</v>
      </c>
    </row>
    <row r="53" spans="1:13" ht="15">
      <c r="A53" s="68" t="s">
        <v>165</v>
      </c>
      <c r="B53" s="69" t="s">
        <v>50</v>
      </c>
      <c r="C53" s="70">
        <v>23718.809999999998</v>
      </c>
      <c r="D53" s="70">
        <v>28484.300000000003</v>
      </c>
      <c r="E53" s="70">
        <v>25557.700000000004</v>
      </c>
      <c r="F53" s="70">
        <v>6667.450000000001</v>
      </c>
      <c r="G53" s="70">
        <v>10115.530000000002</v>
      </c>
      <c r="H53" s="70">
        <v>4765.660000000001</v>
      </c>
      <c r="I53" s="70">
        <v>3017.14</v>
      </c>
      <c r="J53" s="70">
        <v>1024.94</v>
      </c>
      <c r="K53" s="70">
        <v>324.96000000000004</v>
      </c>
      <c r="L53" s="70">
        <v>3544.0299999999997</v>
      </c>
      <c r="M53" s="71">
        <f t="shared" si="0"/>
        <v>107220.52</v>
      </c>
    </row>
    <row r="54" spans="1:13" ht="15">
      <c r="A54" s="68" t="s">
        <v>166</v>
      </c>
      <c r="B54" s="69" t="s">
        <v>51</v>
      </c>
      <c r="C54" s="70">
        <v>24234.65</v>
      </c>
      <c r="D54" s="70">
        <v>26459.78</v>
      </c>
      <c r="E54" s="70">
        <v>16880.27</v>
      </c>
      <c r="F54" s="70">
        <v>3423.49</v>
      </c>
      <c r="G54" s="70">
        <v>6367.2</v>
      </c>
      <c r="H54" s="70">
        <v>5292.420000000001</v>
      </c>
      <c r="I54" s="70">
        <v>6564.460000000002</v>
      </c>
      <c r="J54" s="70">
        <v>336.18</v>
      </c>
      <c r="K54" s="70">
        <v>193.50000000000003</v>
      </c>
      <c r="L54" s="70">
        <v>3263.3099999999995</v>
      </c>
      <c r="M54" s="71">
        <f t="shared" si="0"/>
        <v>93015.26</v>
      </c>
    </row>
    <row r="55" spans="1:13" ht="15">
      <c r="A55" s="68" t="s">
        <v>167</v>
      </c>
      <c r="B55" s="69" t="s">
        <v>52</v>
      </c>
      <c r="C55" s="70">
        <v>2867.9399999999996</v>
      </c>
      <c r="D55" s="70">
        <v>3313.9300000000003</v>
      </c>
      <c r="E55" s="70">
        <v>1899.6899999999998</v>
      </c>
      <c r="F55" s="70">
        <v>798.76</v>
      </c>
      <c r="G55" s="70">
        <v>1023.5</v>
      </c>
      <c r="H55" s="70">
        <v>649.32</v>
      </c>
      <c r="I55" s="70">
        <v>406.46999999999997</v>
      </c>
      <c r="J55" s="70">
        <v>60.769999999999996</v>
      </c>
      <c r="K55" s="70">
        <v>13.12</v>
      </c>
      <c r="L55" s="70">
        <v>372.98</v>
      </c>
      <c r="M55" s="71">
        <f t="shared" si="0"/>
        <v>11406.48</v>
      </c>
    </row>
    <row r="56" spans="1:13" ht="15">
      <c r="A56" s="68" t="s">
        <v>168</v>
      </c>
      <c r="B56" s="69" t="s">
        <v>53</v>
      </c>
      <c r="C56" s="70">
        <v>6885.03</v>
      </c>
      <c r="D56" s="70">
        <v>8353.74</v>
      </c>
      <c r="E56" s="70">
        <v>6911.3099999999995</v>
      </c>
      <c r="F56" s="70">
        <v>1401.21</v>
      </c>
      <c r="G56" s="70">
        <v>2291.17</v>
      </c>
      <c r="H56" s="70">
        <v>955.8299999999999</v>
      </c>
      <c r="I56" s="70">
        <v>48.20000000000001</v>
      </c>
      <c r="J56" s="70">
        <v>241.94000000000005</v>
      </c>
      <c r="K56" s="70">
        <v>95.80000000000001</v>
      </c>
      <c r="L56" s="70">
        <v>552.96</v>
      </c>
      <c r="M56" s="71">
        <f t="shared" si="0"/>
        <v>27737.19</v>
      </c>
    </row>
    <row r="57" spans="1:13" ht="15">
      <c r="A57" s="68" t="s">
        <v>169</v>
      </c>
      <c r="B57" s="69" t="s">
        <v>54</v>
      </c>
      <c r="C57" s="70">
        <v>10077.61</v>
      </c>
      <c r="D57" s="70">
        <v>12289.550000000001</v>
      </c>
      <c r="E57" s="70">
        <v>8002.51</v>
      </c>
      <c r="F57" s="70">
        <v>1617.3500000000001</v>
      </c>
      <c r="G57" s="70">
        <v>2526.5699999999997</v>
      </c>
      <c r="H57" s="70">
        <v>1707.0599999999997</v>
      </c>
      <c r="I57" s="70">
        <v>2293.42</v>
      </c>
      <c r="J57" s="70">
        <v>221.59999999999997</v>
      </c>
      <c r="K57" s="70">
        <v>46.47</v>
      </c>
      <c r="L57" s="70">
        <v>1120.35</v>
      </c>
      <c r="M57" s="71">
        <f t="shared" si="0"/>
        <v>39902.49</v>
      </c>
    </row>
    <row r="58" spans="1:13" ht="15">
      <c r="A58" s="68" t="s">
        <v>170</v>
      </c>
      <c r="B58" s="69" t="s">
        <v>55</v>
      </c>
      <c r="C58" s="70">
        <v>6004.45</v>
      </c>
      <c r="D58" s="70">
        <v>7521.709999999999</v>
      </c>
      <c r="E58" s="70">
        <v>6120.35</v>
      </c>
      <c r="F58" s="70">
        <v>1535.9599999999996</v>
      </c>
      <c r="G58" s="70">
        <v>1942.2800000000002</v>
      </c>
      <c r="H58" s="70">
        <v>1016.89</v>
      </c>
      <c r="I58" s="70">
        <v>121.17999999999999</v>
      </c>
      <c r="J58" s="70">
        <v>120.83</v>
      </c>
      <c r="K58" s="70">
        <v>49.32999999999999</v>
      </c>
      <c r="L58" s="70">
        <v>695.3100000000001</v>
      </c>
      <c r="M58" s="71">
        <f t="shared" si="0"/>
        <v>25128.290000000005</v>
      </c>
    </row>
    <row r="59" spans="1:13" ht="15">
      <c r="A59" s="68" t="s">
        <v>171</v>
      </c>
      <c r="B59" s="69" t="s">
        <v>56</v>
      </c>
      <c r="C59" s="70">
        <v>9193.949999999999</v>
      </c>
      <c r="D59" s="70">
        <v>10421.15</v>
      </c>
      <c r="E59" s="70">
        <v>8625.31</v>
      </c>
      <c r="F59" s="70">
        <v>2495.8</v>
      </c>
      <c r="G59" s="70">
        <v>4939.19</v>
      </c>
      <c r="H59" s="70">
        <v>2584.58</v>
      </c>
      <c r="I59" s="70">
        <v>1798.7</v>
      </c>
      <c r="J59" s="70">
        <v>454.50000000000006</v>
      </c>
      <c r="K59" s="70">
        <v>91.10000000000001</v>
      </c>
      <c r="L59" s="70">
        <v>1315.7000000000003</v>
      </c>
      <c r="M59" s="71">
        <f t="shared" si="0"/>
        <v>41919.97999999999</v>
      </c>
    </row>
    <row r="60" spans="1:13" ht="15">
      <c r="A60" s="68" t="s">
        <v>172</v>
      </c>
      <c r="B60" s="69" t="s">
        <v>57</v>
      </c>
      <c r="C60" s="70">
        <v>14831.730000000005</v>
      </c>
      <c r="D60" s="70">
        <v>18849.49</v>
      </c>
      <c r="E60" s="70">
        <v>15244.7</v>
      </c>
      <c r="F60" s="70">
        <v>3168.2299999999996</v>
      </c>
      <c r="G60" s="70">
        <v>5605.870000000001</v>
      </c>
      <c r="H60" s="70">
        <v>3031.75</v>
      </c>
      <c r="I60" s="70">
        <v>2008.8500000000001</v>
      </c>
      <c r="J60" s="70">
        <v>373.84999999999997</v>
      </c>
      <c r="K60" s="70">
        <v>84.64000000000001</v>
      </c>
      <c r="L60" s="70">
        <v>1816.09</v>
      </c>
      <c r="M60" s="71">
        <f t="shared" si="0"/>
        <v>65015.200000000004</v>
      </c>
    </row>
    <row r="61" spans="1:13" ht="15">
      <c r="A61" s="68" t="s">
        <v>173</v>
      </c>
      <c r="B61" s="69" t="s">
        <v>58</v>
      </c>
      <c r="C61" s="70">
        <v>1855.4300000000003</v>
      </c>
      <c r="D61" s="70">
        <v>2335.04</v>
      </c>
      <c r="E61" s="70">
        <v>1349.2700000000002</v>
      </c>
      <c r="F61" s="70">
        <v>360.84000000000003</v>
      </c>
      <c r="G61" s="70">
        <v>486.58</v>
      </c>
      <c r="H61" s="70">
        <v>364.93</v>
      </c>
      <c r="I61" s="70">
        <v>175.79000000000002</v>
      </c>
      <c r="J61" s="70">
        <v>42.72</v>
      </c>
      <c r="K61" s="70">
        <v>5.91</v>
      </c>
      <c r="L61" s="70">
        <v>296.82</v>
      </c>
      <c r="M61" s="71">
        <f t="shared" si="0"/>
        <v>7273.330000000001</v>
      </c>
    </row>
    <row r="62" spans="1:13" ht="15">
      <c r="A62" s="68" t="s">
        <v>174</v>
      </c>
      <c r="B62" s="69" t="s">
        <v>59</v>
      </c>
      <c r="C62" s="70">
        <v>1595.79</v>
      </c>
      <c r="D62" s="70">
        <v>1879.14</v>
      </c>
      <c r="E62" s="70">
        <v>1192.2199999999998</v>
      </c>
      <c r="F62" s="70">
        <v>356.16999999999996</v>
      </c>
      <c r="G62" s="70">
        <v>321.59999999999997</v>
      </c>
      <c r="H62" s="70">
        <v>232.75999999999993</v>
      </c>
      <c r="I62" s="70">
        <v>113.12</v>
      </c>
      <c r="J62" s="70">
        <v>7.08</v>
      </c>
      <c r="K62" s="70">
        <v>1.2</v>
      </c>
      <c r="L62" s="70">
        <v>206.11999999999998</v>
      </c>
      <c r="M62" s="71">
        <f t="shared" si="0"/>
        <v>5905.2</v>
      </c>
    </row>
    <row r="63" spans="1:13" ht="15">
      <c r="A63" s="68" t="s">
        <v>175</v>
      </c>
      <c r="B63" s="69" t="s">
        <v>60</v>
      </c>
      <c r="C63" s="70">
        <v>860.9300000000001</v>
      </c>
      <c r="D63" s="70">
        <v>909.16</v>
      </c>
      <c r="E63" s="70">
        <v>569.1500000000001</v>
      </c>
      <c r="F63" s="70">
        <v>229.43</v>
      </c>
      <c r="G63" s="70">
        <v>242.75</v>
      </c>
      <c r="H63" s="70">
        <v>160.56</v>
      </c>
      <c r="I63" s="70">
        <v>0</v>
      </c>
      <c r="J63" s="70">
        <v>27.67</v>
      </c>
      <c r="K63" s="70">
        <v>8.95</v>
      </c>
      <c r="L63" s="70">
        <v>47.699999999999996</v>
      </c>
      <c r="M63" s="71">
        <f t="shared" si="0"/>
        <v>3056.2999999999997</v>
      </c>
    </row>
    <row r="64" spans="1:13" ht="15">
      <c r="A64" s="68" t="s">
        <v>176</v>
      </c>
      <c r="B64" s="69" t="s">
        <v>61</v>
      </c>
      <c r="C64" s="70">
        <v>601</v>
      </c>
      <c r="D64" s="70">
        <v>689.5300000000001</v>
      </c>
      <c r="E64" s="70">
        <v>406.92999999999995</v>
      </c>
      <c r="F64" s="70">
        <v>146.72</v>
      </c>
      <c r="G64" s="70">
        <v>171.01999999999998</v>
      </c>
      <c r="H64" s="70">
        <v>105.56</v>
      </c>
      <c r="I64" s="70">
        <v>0</v>
      </c>
      <c r="J64" s="70">
        <v>10.5</v>
      </c>
      <c r="K64" s="70">
        <v>3.08</v>
      </c>
      <c r="L64" s="70">
        <v>100.83999999999999</v>
      </c>
      <c r="M64" s="71">
        <f t="shared" si="0"/>
        <v>2235.1800000000003</v>
      </c>
    </row>
    <row r="65" spans="1:13" ht="15">
      <c r="A65" s="68" t="s">
        <v>177</v>
      </c>
      <c r="B65" s="69" t="s">
        <v>62</v>
      </c>
      <c r="C65" s="70">
        <v>14884.8</v>
      </c>
      <c r="D65" s="70">
        <v>17926.980000000003</v>
      </c>
      <c r="E65" s="70">
        <v>13185.570000000002</v>
      </c>
      <c r="F65" s="70">
        <v>3177.46</v>
      </c>
      <c r="G65" s="70">
        <v>5767.210000000002</v>
      </c>
      <c r="H65" s="70">
        <v>4051.829999999999</v>
      </c>
      <c r="I65" s="70">
        <v>2428.4299999999994</v>
      </c>
      <c r="J65" s="70">
        <v>676.06</v>
      </c>
      <c r="K65" s="70">
        <v>182.69</v>
      </c>
      <c r="L65" s="70">
        <v>1865.4199999999996</v>
      </c>
      <c r="M65" s="71">
        <f t="shared" si="0"/>
        <v>64146.45</v>
      </c>
    </row>
    <row r="66" spans="1:13" ht="15">
      <c r="A66" s="68" t="s">
        <v>178</v>
      </c>
      <c r="B66" s="69" t="s">
        <v>63</v>
      </c>
      <c r="C66" s="70">
        <v>1332</v>
      </c>
      <c r="D66" s="70">
        <v>1490</v>
      </c>
      <c r="E66" s="70">
        <v>851.8199999999999</v>
      </c>
      <c r="F66" s="70">
        <v>564.62</v>
      </c>
      <c r="G66" s="70">
        <v>387.8</v>
      </c>
      <c r="H66" s="70">
        <v>274.69</v>
      </c>
      <c r="I66" s="70">
        <v>5.84</v>
      </c>
      <c r="J66" s="70">
        <v>22.5</v>
      </c>
      <c r="K66" s="70">
        <v>16.54</v>
      </c>
      <c r="L66" s="70">
        <v>169.54</v>
      </c>
      <c r="M66" s="71">
        <f aca="true" t="shared" si="1" ref="M66:M76">SUM(C66:L66)</f>
        <v>5115.349999999999</v>
      </c>
    </row>
    <row r="67" spans="1:13" ht="15">
      <c r="A67" s="68" t="s">
        <v>179</v>
      </c>
      <c r="B67" s="69" t="s">
        <v>64</v>
      </c>
      <c r="C67" s="70">
        <v>1957.1200000000001</v>
      </c>
      <c r="D67" s="70">
        <v>2072.5299999999997</v>
      </c>
      <c r="E67" s="70">
        <v>1437.21</v>
      </c>
      <c r="F67" s="70">
        <v>311.13</v>
      </c>
      <c r="G67" s="70">
        <v>445.11</v>
      </c>
      <c r="H67" s="70">
        <v>318.44</v>
      </c>
      <c r="I67" s="70">
        <v>118.30000000000001</v>
      </c>
      <c r="J67" s="70">
        <v>3</v>
      </c>
      <c r="K67" s="70">
        <v>2.9000000000000004</v>
      </c>
      <c r="L67" s="70">
        <v>208.70999999999998</v>
      </c>
      <c r="M67" s="71">
        <f t="shared" si="1"/>
        <v>6874.449999999999</v>
      </c>
    </row>
    <row r="68" spans="1:13" ht="15">
      <c r="A68" s="68" t="s">
        <v>180</v>
      </c>
      <c r="B68" s="69" t="s">
        <v>65</v>
      </c>
      <c r="C68" s="70">
        <v>931</v>
      </c>
      <c r="D68" s="70">
        <v>1102</v>
      </c>
      <c r="E68" s="70">
        <v>825.38</v>
      </c>
      <c r="F68" s="70">
        <v>213.6</v>
      </c>
      <c r="G68" s="70">
        <v>256.24</v>
      </c>
      <c r="H68" s="70">
        <v>117.58000000000001</v>
      </c>
      <c r="I68" s="70">
        <v>0</v>
      </c>
      <c r="J68" s="70">
        <v>24</v>
      </c>
      <c r="K68" s="70">
        <v>6.839999999999999</v>
      </c>
      <c r="L68" s="70">
        <v>76.72999999999999</v>
      </c>
      <c r="M68" s="71">
        <f t="shared" si="1"/>
        <v>3553.3700000000003</v>
      </c>
    </row>
    <row r="69" spans="1:13" ht="15">
      <c r="A69" s="68" t="s">
        <v>181</v>
      </c>
      <c r="B69" s="69" t="s">
        <v>182</v>
      </c>
      <c r="C69" s="70">
        <v>0</v>
      </c>
      <c r="D69" s="70">
        <v>46.18</v>
      </c>
      <c r="E69" s="70">
        <v>172.10999999999999</v>
      </c>
      <c r="F69" s="70">
        <v>0</v>
      </c>
      <c r="G69" s="70">
        <v>34.28</v>
      </c>
      <c r="H69" s="70">
        <v>178.06</v>
      </c>
      <c r="I69" s="70">
        <v>0</v>
      </c>
      <c r="J69" s="70">
        <v>0</v>
      </c>
      <c r="K69" s="70">
        <v>0</v>
      </c>
      <c r="L69" s="70">
        <v>39.99999999999999</v>
      </c>
      <c r="M69" s="72">
        <f t="shared" si="1"/>
        <v>470.63</v>
      </c>
    </row>
    <row r="70" spans="1:13" ht="15">
      <c r="A70" s="68" t="s">
        <v>183</v>
      </c>
      <c r="B70" s="69" t="s">
        <v>184</v>
      </c>
      <c r="C70" s="70">
        <v>96</v>
      </c>
      <c r="D70" s="70">
        <v>137.5</v>
      </c>
      <c r="E70" s="70">
        <v>123.67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7.83</v>
      </c>
      <c r="M70" s="72">
        <f t="shared" si="1"/>
        <v>365</v>
      </c>
    </row>
    <row r="71" spans="1:13" ht="15">
      <c r="A71" s="68" t="s">
        <v>185</v>
      </c>
      <c r="B71" s="69" t="s">
        <v>107</v>
      </c>
      <c r="C71" s="70">
        <v>189.57999999999998</v>
      </c>
      <c r="D71" s="70">
        <v>301</v>
      </c>
      <c r="E71" s="70">
        <v>61.84</v>
      </c>
      <c r="F71" s="70">
        <v>52.5</v>
      </c>
      <c r="G71" s="70">
        <v>30.5</v>
      </c>
      <c r="H71" s="70">
        <v>2</v>
      </c>
      <c r="I71" s="70">
        <v>0.42</v>
      </c>
      <c r="J71" s="70">
        <v>0</v>
      </c>
      <c r="K71" s="70">
        <v>0</v>
      </c>
      <c r="L71" s="70">
        <v>0</v>
      </c>
      <c r="M71" s="72">
        <f t="shared" si="1"/>
        <v>637.8399999999999</v>
      </c>
    </row>
    <row r="72" spans="1:13" ht="15">
      <c r="A72" s="68" t="s">
        <v>186</v>
      </c>
      <c r="B72" s="69" t="s">
        <v>187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2">
        <f t="shared" si="1"/>
        <v>0</v>
      </c>
    </row>
    <row r="73" spans="1:13" ht="15">
      <c r="A73" s="68" t="s">
        <v>188</v>
      </c>
      <c r="B73" s="69" t="s">
        <v>189</v>
      </c>
      <c r="C73" s="70">
        <v>333.81000000000006</v>
      </c>
      <c r="D73" s="70">
        <v>160.5</v>
      </c>
      <c r="E73" s="70">
        <v>0</v>
      </c>
      <c r="F73" s="70">
        <v>59.5</v>
      </c>
      <c r="G73" s="70">
        <v>43.5</v>
      </c>
      <c r="H73" s="70">
        <v>0</v>
      </c>
      <c r="I73" s="70">
        <v>9.64</v>
      </c>
      <c r="J73" s="70">
        <v>0.5</v>
      </c>
      <c r="K73" s="70">
        <v>0</v>
      </c>
      <c r="L73" s="70">
        <v>0</v>
      </c>
      <c r="M73" s="72">
        <f t="shared" si="1"/>
        <v>607.45</v>
      </c>
    </row>
    <row r="74" spans="1:13" ht="15">
      <c r="A74" s="68" t="s">
        <v>190</v>
      </c>
      <c r="B74" s="69" t="s">
        <v>191</v>
      </c>
      <c r="C74" s="70">
        <v>273.5</v>
      </c>
      <c r="D74" s="70">
        <v>589.5</v>
      </c>
      <c r="E74" s="70">
        <v>493.05</v>
      </c>
      <c r="F74" s="70">
        <v>45.5</v>
      </c>
      <c r="G74" s="70">
        <v>81</v>
      </c>
      <c r="H74" s="70">
        <v>69.75</v>
      </c>
      <c r="I74" s="70">
        <v>13</v>
      </c>
      <c r="J74" s="70">
        <v>0</v>
      </c>
      <c r="K74" s="70">
        <v>0</v>
      </c>
      <c r="L74" s="70">
        <v>44.199999999999996</v>
      </c>
      <c r="M74" s="72">
        <f t="shared" si="1"/>
        <v>1609.5</v>
      </c>
    </row>
    <row r="75" spans="1:13" ht="15">
      <c r="A75" s="68" t="s">
        <v>192</v>
      </c>
      <c r="B75" s="69" t="s">
        <v>108</v>
      </c>
      <c r="C75" s="70">
        <v>186</v>
      </c>
      <c r="D75" s="70">
        <v>290.51</v>
      </c>
      <c r="E75" s="70">
        <v>408.89</v>
      </c>
      <c r="F75" s="70">
        <v>30.5</v>
      </c>
      <c r="G75" s="70">
        <v>170.99</v>
      </c>
      <c r="H75" s="70">
        <v>69.33</v>
      </c>
      <c r="I75" s="70">
        <v>0</v>
      </c>
      <c r="J75" s="70">
        <v>0</v>
      </c>
      <c r="K75" s="70">
        <v>0</v>
      </c>
      <c r="L75" s="70">
        <v>0</v>
      </c>
      <c r="M75" s="72">
        <f t="shared" si="1"/>
        <v>1156.2199999999998</v>
      </c>
    </row>
    <row r="76" spans="1:13" ht="15">
      <c r="A76" s="68" t="s">
        <v>193</v>
      </c>
      <c r="B76" s="69" t="s">
        <v>194</v>
      </c>
      <c r="C76" s="70">
        <v>0</v>
      </c>
      <c r="D76" s="70">
        <v>1303.6100000000001</v>
      </c>
      <c r="E76" s="70">
        <v>8382.91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2">
        <f t="shared" si="1"/>
        <v>9686.52</v>
      </c>
    </row>
    <row r="77" spans="1:13" ht="15">
      <c r="A77" s="69">
        <v>99</v>
      </c>
      <c r="B77" s="73" t="s">
        <v>0</v>
      </c>
      <c r="C77" s="71">
        <f>SUM(C2:C76)</f>
        <v>603566.3000000002</v>
      </c>
      <c r="D77" s="71">
        <f aca="true" t="shared" si="2" ref="D77:L77">SUM(D2:D76)</f>
        <v>727253.1400000005</v>
      </c>
      <c r="E77" s="71">
        <f t="shared" si="2"/>
        <v>547304.9499999998</v>
      </c>
      <c r="F77" s="71">
        <f t="shared" si="2"/>
        <v>138818.50000000003</v>
      </c>
      <c r="G77" s="71">
        <f t="shared" si="2"/>
        <v>217567.98999999996</v>
      </c>
      <c r="H77" s="71">
        <f t="shared" si="2"/>
        <v>137302.00999999998</v>
      </c>
      <c r="I77" s="71">
        <f t="shared" si="2"/>
        <v>158749.7500000001</v>
      </c>
      <c r="J77" s="71">
        <f t="shared" si="2"/>
        <v>19397.659999999996</v>
      </c>
      <c r="K77" s="71">
        <f t="shared" si="2"/>
        <v>6034.58</v>
      </c>
      <c r="L77" s="71">
        <f t="shared" si="2"/>
        <v>75282.22</v>
      </c>
      <c r="M77" s="74">
        <f>SUM(M2:M76)</f>
        <v>2631277.100000001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&amp;R2007-08 Final FTE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7">
      <selection activeCell="A76" sqref="A76"/>
    </sheetView>
  </sheetViews>
  <sheetFormatPr defaultColWidth="9.140625" defaultRowHeight="12.75"/>
  <cols>
    <col min="1" max="1" width="3.28125" style="0" bestFit="1" customWidth="1"/>
    <col min="2" max="2" width="11.421875" style="0" bestFit="1" customWidth="1"/>
    <col min="3" max="9" width="11.28125" style="0" bestFit="1" customWidth="1"/>
    <col min="10" max="10" width="10.28125" style="0" bestFit="1" customWidth="1"/>
    <col min="11" max="11" width="9.28125" style="0" bestFit="1" customWidth="1"/>
    <col min="12" max="12" width="10.28125" style="0" bestFit="1" customWidth="1"/>
    <col min="13" max="13" width="12.8515625" style="0" bestFit="1" customWidth="1"/>
  </cols>
  <sheetData>
    <row r="1" spans="1:13" ht="12.75">
      <c r="A1" s="85" t="s">
        <v>110</v>
      </c>
      <c r="B1" s="77" t="s">
        <v>111</v>
      </c>
      <c r="C1" s="77" t="s">
        <v>196</v>
      </c>
      <c r="D1" s="77" t="s">
        <v>197</v>
      </c>
      <c r="E1" s="77" t="s">
        <v>198</v>
      </c>
      <c r="F1" s="77" t="s">
        <v>199</v>
      </c>
      <c r="G1" s="77" t="s">
        <v>200</v>
      </c>
      <c r="H1" s="77" t="s">
        <v>201</v>
      </c>
      <c r="I1" s="77" t="s">
        <v>202</v>
      </c>
      <c r="J1" s="77" t="s">
        <v>203</v>
      </c>
      <c r="K1" s="77" t="s">
        <v>204</v>
      </c>
      <c r="L1" s="77" t="s">
        <v>205</v>
      </c>
      <c r="M1" s="86" t="s">
        <v>0</v>
      </c>
    </row>
    <row r="2" spans="1:13" ht="12.75">
      <c r="A2">
        <v>1</v>
      </c>
      <c r="B2" t="s">
        <v>1</v>
      </c>
      <c r="C2" s="76">
        <v>6309.39</v>
      </c>
      <c r="D2" s="76">
        <v>5862.15</v>
      </c>
      <c r="E2" s="76">
        <v>6314.75</v>
      </c>
      <c r="F2" s="76">
        <v>2249.37</v>
      </c>
      <c r="G2" s="76">
        <v>4027.61</v>
      </c>
      <c r="H2" s="76">
        <v>1773.62</v>
      </c>
      <c r="I2" s="76">
        <v>342.53</v>
      </c>
      <c r="J2" s="76">
        <v>124.28</v>
      </c>
      <c r="K2" s="76">
        <v>28.43</v>
      </c>
      <c r="L2" s="76">
        <v>530.37</v>
      </c>
      <c r="M2" s="80">
        <f>SUM(C2:L2)</f>
        <v>27562.499999999996</v>
      </c>
    </row>
    <row r="3" spans="1:13" ht="12.75">
      <c r="A3">
        <v>2</v>
      </c>
      <c r="B3" t="s">
        <v>2</v>
      </c>
      <c r="C3" s="76">
        <v>1520.51</v>
      </c>
      <c r="D3" s="76">
        <v>1588.88</v>
      </c>
      <c r="E3" s="76">
        <v>912.38</v>
      </c>
      <c r="F3" s="76">
        <v>202.97</v>
      </c>
      <c r="G3" s="76">
        <v>214.38</v>
      </c>
      <c r="H3" s="76">
        <v>136.18</v>
      </c>
      <c r="I3" s="76">
        <v>3.11</v>
      </c>
      <c r="J3" s="76">
        <v>12.66</v>
      </c>
      <c r="K3" s="76">
        <v>0.88</v>
      </c>
      <c r="L3" s="76">
        <v>233.59</v>
      </c>
      <c r="M3" s="80">
        <f aca="true" t="shared" si="0" ref="M3:M66">SUM(C3:L3)</f>
        <v>4825.540000000001</v>
      </c>
    </row>
    <row r="4" spans="1:13" ht="12.75">
      <c r="A4">
        <v>3</v>
      </c>
      <c r="B4" t="s">
        <v>3</v>
      </c>
      <c r="C4" s="76">
        <v>6293.36</v>
      </c>
      <c r="D4" s="76">
        <v>7458.7</v>
      </c>
      <c r="E4" s="76">
        <v>5596.41</v>
      </c>
      <c r="F4" s="76">
        <v>1536.61</v>
      </c>
      <c r="G4" s="76">
        <v>1905.72</v>
      </c>
      <c r="H4" s="76">
        <v>962.41</v>
      </c>
      <c r="I4" s="76">
        <v>330.77</v>
      </c>
      <c r="J4" s="76">
        <v>347.86</v>
      </c>
      <c r="K4" s="76">
        <v>127.36</v>
      </c>
      <c r="L4" s="76">
        <v>720.19</v>
      </c>
      <c r="M4" s="80">
        <f t="shared" si="0"/>
        <v>25279.390000000003</v>
      </c>
    </row>
    <row r="5" spans="1:13" ht="12.75">
      <c r="A5">
        <v>4</v>
      </c>
      <c r="B5" t="s">
        <v>4</v>
      </c>
      <c r="C5" s="76">
        <v>831.6</v>
      </c>
      <c r="D5" s="76">
        <v>887.28</v>
      </c>
      <c r="E5" s="76">
        <v>598.84</v>
      </c>
      <c r="F5" s="76">
        <v>265.13</v>
      </c>
      <c r="G5" s="76">
        <v>349.82</v>
      </c>
      <c r="H5" s="76">
        <v>235.94</v>
      </c>
      <c r="I5" s="76">
        <v>2.42</v>
      </c>
      <c r="J5" s="76">
        <v>31.22</v>
      </c>
      <c r="K5" s="76">
        <v>1.07</v>
      </c>
      <c r="L5" s="76">
        <v>121.78</v>
      </c>
      <c r="M5" s="80">
        <f t="shared" si="0"/>
        <v>3325.100000000001</v>
      </c>
    </row>
    <row r="6" spans="1:13" ht="12.75">
      <c r="A6">
        <v>5</v>
      </c>
      <c r="B6" t="s">
        <v>5</v>
      </c>
      <c r="C6" s="76">
        <v>16972.85</v>
      </c>
      <c r="D6" s="76">
        <v>19793.79</v>
      </c>
      <c r="E6" s="76">
        <v>15302.94</v>
      </c>
      <c r="F6" s="76">
        <v>4625.93</v>
      </c>
      <c r="G6" s="76">
        <v>7117.96</v>
      </c>
      <c r="H6" s="76">
        <v>4767.54</v>
      </c>
      <c r="I6" s="76">
        <v>1536.45</v>
      </c>
      <c r="J6" s="76">
        <v>715.68</v>
      </c>
      <c r="K6" s="76">
        <v>153.84</v>
      </c>
      <c r="L6" s="76">
        <v>2212.84</v>
      </c>
      <c r="M6" s="80">
        <f t="shared" si="0"/>
        <v>73199.81999999998</v>
      </c>
    </row>
    <row r="7" spans="1:13" ht="12.75">
      <c r="A7">
        <v>6</v>
      </c>
      <c r="B7" t="s">
        <v>6</v>
      </c>
      <c r="C7" s="76">
        <v>56663.72</v>
      </c>
      <c r="D7" s="76">
        <v>72649.75</v>
      </c>
      <c r="E7" s="76">
        <v>55923.65</v>
      </c>
      <c r="F7" s="76">
        <v>11112.23</v>
      </c>
      <c r="G7" s="76">
        <v>17716.76</v>
      </c>
      <c r="H7" s="76">
        <v>10419.44</v>
      </c>
      <c r="I7" s="76">
        <v>19795.28</v>
      </c>
      <c r="J7" s="76">
        <v>1854.87</v>
      </c>
      <c r="K7" s="76">
        <v>984.13</v>
      </c>
      <c r="L7" s="76">
        <v>5703.82</v>
      </c>
      <c r="M7" s="80">
        <f t="shared" si="0"/>
        <v>252823.65000000002</v>
      </c>
    </row>
    <row r="8" spans="1:13" ht="12.75">
      <c r="A8">
        <v>7</v>
      </c>
      <c r="B8" t="s">
        <v>7</v>
      </c>
      <c r="C8" s="76">
        <v>543.47</v>
      </c>
      <c r="D8" s="76">
        <v>592.26</v>
      </c>
      <c r="E8" s="76">
        <v>338.08</v>
      </c>
      <c r="F8" s="76">
        <v>203.22</v>
      </c>
      <c r="G8" s="76">
        <v>223.16</v>
      </c>
      <c r="H8" s="76">
        <v>144.31</v>
      </c>
      <c r="I8" s="76">
        <v>2.07</v>
      </c>
      <c r="J8" s="76">
        <v>30.73</v>
      </c>
      <c r="K8" s="76">
        <v>4.5</v>
      </c>
      <c r="L8" s="76">
        <v>83.96</v>
      </c>
      <c r="M8" s="80">
        <f t="shared" si="0"/>
        <v>2165.7599999999998</v>
      </c>
    </row>
    <row r="9" spans="1:13" ht="12.75">
      <c r="A9">
        <v>8</v>
      </c>
      <c r="B9" t="s">
        <v>8</v>
      </c>
      <c r="C9" s="76">
        <v>3873.64</v>
      </c>
      <c r="D9" s="76">
        <v>4994.6</v>
      </c>
      <c r="E9" s="76">
        <v>4068.05</v>
      </c>
      <c r="F9" s="76">
        <v>897.85</v>
      </c>
      <c r="G9" s="76">
        <v>1345.36</v>
      </c>
      <c r="H9" s="76">
        <v>1110.93</v>
      </c>
      <c r="I9" s="76">
        <v>162.48</v>
      </c>
      <c r="J9" s="76">
        <v>150.88</v>
      </c>
      <c r="K9" s="76">
        <v>21.01</v>
      </c>
      <c r="L9" s="76">
        <v>724.15</v>
      </c>
      <c r="M9" s="80">
        <f t="shared" si="0"/>
        <v>17348.950000000004</v>
      </c>
    </row>
    <row r="10" spans="1:13" ht="12.75">
      <c r="A10">
        <v>9</v>
      </c>
      <c r="B10" t="s">
        <v>9</v>
      </c>
      <c r="C10" s="76">
        <v>3759.47</v>
      </c>
      <c r="D10" s="76">
        <v>4635.03</v>
      </c>
      <c r="E10" s="76">
        <v>3259.45</v>
      </c>
      <c r="F10" s="76">
        <v>866.48</v>
      </c>
      <c r="G10" s="76">
        <v>1390.24</v>
      </c>
      <c r="H10" s="76">
        <v>900.3</v>
      </c>
      <c r="I10" s="76">
        <v>111.01</v>
      </c>
      <c r="J10" s="76">
        <v>169.7</v>
      </c>
      <c r="K10" s="76">
        <v>24.9</v>
      </c>
      <c r="L10" s="76">
        <v>769.29</v>
      </c>
      <c r="M10" s="80">
        <f t="shared" si="0"/>
        <v>15885.869999999999</v>
      </c>
    </row>
    <row r="11" spans="1:13" ht="12.75">
      <c r="A11">
        <v>10</v>
      </c>
      <c r="B11" t="s">
        <v>10</v>
      </c>
      <c r="C11" s="76">
        <v>8322.53</v>
      </c>
      <c r="D11" s="76">
        <v>10607.02</v>
      </c>
      <c r="E11" s="76">
        <v>8680.14</v>
      </c>
      <c r="F11" s="76">
        <v>2452.78</v>
      </c>
      <c r="G11" s="76">
        <v>3183.2</v>
      </c>
      <c r="H11" s="76">
        <v>1751.3</v>
      </c>
      <c r="I11" s="76">
        <v>356.31</v>
      </c>
      <c r="J11" s="76">
        <v>220</v>
      </c>
      <c r="K11" s="76">
        <v>102.7</v>
      </c>
      <c r="L11" s="76">
        <v>964.24</v>
      </c>
      <c r="M11" s="80">
        <f t="shared" si="0"/>
        <v>36640.219999999994</v>
      </c>
    </row>
    <row r="12" spans="1:13" ht="12.75">
      <c r="A12">
        <v>11</v>
      </c>
      <c r="B12" t="s">
        <v>11</v>
      </c>
      <c r="C12" s="76">
        <v>9062.88</v>
      </c>
      <c r="D12" s="76">
        <v>10814.88</v>
      </c>
      <c r="E12" s="76">
        <v>7922.84</v>
      </c>
      <c r="F12" s="76">
        <v>2125.77</v>
      </c>
      <c r="G12" s="76">
        <v>3423.26</v>
      </c>
      <c r="H12" s="76">
        <v>2303.36</v>
      </c>
      <c r="I12" s="76">
        <v>4770.64</v>
      </c>
      <c r="J12" s="76">
        <v>265.2</v>
      </c>
      <c r="K12" s="76">
        <v>126.02</v>
      </c>
      <c r="L12" s="76">
        <v>850.93</v>
      </c>
      <c r="M12" s="80">
        <f t="shared" si="0"/>
        <v>41665.77999999999</v>
      </c>
    </row>
    <row r="13" spans="1:13" ht="12.75">
      <c r="A13">
        <v>12</v>
      </c>
      <c r="B13" t="s">
        <v>12</v>
      </c>
      <c r="C13" s="76">
        <v>2853.7</v>
      </c>
      <c r="D13" s="76">
        <v>3013.35</v>
      </c>
      <c r="E13" s="76">
        <v>1867.56</v>
      </c>
      <c r="F13" s="76">
        <v>763.64</v>
      </c>
      <c r="G13" s="76">
        <v>752.78</v>
      </c>
      <c r="H13" s="76">
        <v>445.96</v>
      </c>
      <c r="I13" s="76">
        <v>44.87</v>
      </c>
      <c r="J13" s="76">
        <v>38.49</v>
      </c>
      <c r="K13" s="76">
        <v>21.08</v>
      </c>
      <c r="L13" s="76">
        <v>319.45</v>
      </c>
      <c r="M13" s="80">
        <f t="shared" si="0"/>
        <v>10120.88</v>
      </c>
    </row>
    <row r="14" spans="1:13" ht="12.75">
      <c r="A14">
        <v>13</v>
      </c>
      <c r="B14" t="s">
        <v>125</v>
      </c>
      <c r="C14" s="76">
        <v>75583.12</v>
      </c>
      <c r="D14" s="76">
        <v>91884.94</v>
      </c>
      <c r="E14" s="76">
        <v>60919.78</v>
      </c>
      <c r="F14" s="76">
        <v>17742.77</v>
      </c>
      <c r="G14" s="76">
        <v>32435.32</v>
      </c>
      <c r="H14" s="76">
        <v>25248.68</v>
      </c>
      <c r="I14" s="82">
        <v>26210.29</v>
      </c>
      <c r="J14" s="76">
        <v>1141.81</v>
      </c>
      <c r="K14" s="76">
        <v>174.43</v>
      </c>
      <c r="L14" s="76">
        <v>10083.39</v>
      </c>
      <c r="M14" s="80">
        <f t="shared" si="0"/>
        <v>341424.52999999997</v>
      </c>
    </row>
    <row r="15" spans="1:13" ht="12.75">
      <c r="A15">
        <v>14</v>
      </c>
      <c r="B15" t="s">
        <v>127</v>
      </c>
      <c r="C15" s="76">
        <v>1097.34</v>
      </c>
      <c r="D15" s="76">
        <v>1328.39</v>
      </c>
      <c r="E15" s="76">
        <v>930.31</v>
      </c>
      <c r="F15" s="76">
        <v>301.45</v>
      </c>
      <c r="G15" s="76">
        <v>296.33</v>
      </c>
      <c r="H15" s="76">
        <v>374.34</v>
      </c>
      <c r="I15" s="76">
        <v>507.89</v>
      </c>
      <c r="J15" s="76">
        <v>6.9</v>
      </c>
      <c r="K15" s="76">
        <v>2.38</v>
      </c>
      <c r="L15" s="76">
        <v>190.53</v>
      </c>
      <c r="M15" s="80">
        <f t="shared" si="0"/>
        <v>5035.86</v>
      </c>
    </row>
    <row r="16" spans="1:13" ht="12.75">
      <c r="A16">
        <v>15</v>
      </c>
      <c r="B16" t="s">
        <v>13</v>
      </c>
      <c r="C16" s="76">
        <v>598</v>
      </c>
      <c r="D16" s="76">
        <v>592</v>
      </c>
      <c r="E16" s="76">
        <v>408</v>
      </c>
      <c r="F16" s="76">
        <v>174</v>
      </c>
      <c r="G16" s="76">
        <v>161</v>
      </c>
      <c r="H16" s="76">
        <v>99.5</v>
      </c>
      <c r="I16" s="76">
        <v>0</v>
      </c>
      <c r="J16" s="76">
        <v>21.5</v>
      </c>
      <c r="K16" s="76">
        <v>5.5</v>
      </c>
      <c r="L16" s="76">
        <v>79.5</v>
      </c>
      <c r="M16" s="80">
        <f t="shared" si="0"/>
        <v>2139</v>
      </c>
    </row>
    <row r="17" spans="1:13" ht="12.75">
      <c r="A17">
        <v>16</v>
      </c>
      <c r="B17" t="s">
        <v>14</v>
      </c>
      <c r="C17" s="76">
        <v>34517.2</v>
      </c>
      <c r="D17" s="76">
        <v>35385.64</v>
      </c>
      <c r="E17" s="76">
        <v>25733.34</v>
      </c>
      <c r="F17" s="76">
        <v>6606.33</v>
      </c>
      <c r="G17" s="76">
        <v>9693.44</v>
      </c>
      <c r="H17" s="76">
        <v>5585.7</v>
      </c>
      <c r="I17" s="76">
        <v>2993.68</v>
      </c>
      <c r="J17" s="76">
        <v>906.59</v>
      </c>
      <c r="K17" s="76">
        <v>446.83</v>
      </c>
      <c r="L17" s="76">
        <v>2579.28</v>
      </c>
      <c r="M17" s="80">
        <f t="shared" si="0"/>
        <v>124448.02999999998</v>
      </c>
    </row>
    <row r="18" spans="1:13" ht="12.75">
      <c r="A18">
        <v>17</v>
      </c>
      <c r="B18" t="s">
        <v>15</v>
      </c>
      <c r="C18" s="76">
        <v>10445.25</v>
      </c>
      <c r="D18" s="76">
        <v>11799.51</v>
      </c>
      <c r="E18" s="76">
        <v>7845.56</v>
      </c>
      <c r="F18" s="76">
        <v>2639.31</v>
      </c>
      <c r="G18" s="76">
        <v>3380.85</v>
      </c>
      <c r="H18" s="76">
        <v>2633.57</v>
      </c>
      <c r="I18" s="76">
        <v>264</v>
      </c>
      <c r="J18" s="76">
        <v>270.84</v>
      </c>
      <c r="K18" s="76">
        <v>156.34</v>
      </c>
      <c r="L18" s="76">
        <v>1369.65</v>
      </c>
      <c r="M18" s="80">
        <f t="shared" si="0"/>
        <v>40804.88</v>
      </c>
    </row>
    <row r="19" spans="1:13" ht="12.75">
      <c r="A19">
        <v>18</v>
      </c>
      <c r="B19" t="s">
        <v>16</v>
      </c>
      <c r="C19" s="76">
        <v>3316.95</v>
      </c>
      <c r="D19" s="76">
        <v>4100</v>
      </c>
      <c r="E19" s="76">
        <v>2633</v>
      </c>
      <c r="F19" s="76">
        <v>500</v>
      </c>
      <c r="G19" s="76">
        <v>850</v>
      </c>
      <c r="H19" s="76">
        <v>624</v>
      </c>
      <c r="I19" s="76">
        <v>360</v>
      </c>
      <c r="J19" s="76">
        <v>100</v>
      </c>
      <c r="K19" s="76">
        <v>30</v>
      </c>
      <c r="L19" s="76">
        <v>486.05</v>
      </c>
      <c r="M19" s="80">
        <f t="shared" si="0"/>
        <v>13000</v>
      </c>
    </row>
    <row r="20" spans="1:13" ht="12.75">
      <c r="A20">
        <v>19</v>
      </c>
      <c r="B20" t="s">
        <v>17</v>
      </c>
      <c r="C20" s="76">
        <v>361.39</v>
      </c>
      <c r="D20" s="76">
        <v>361.15</v>
      </c>
      <c r="E20" s="76">
        <v>175.64</v>
      </c>
      <c r="F20" s="76">
        <v>64.6</v>
      </c>
      <c r="G20" s="76">
        <v>90.86</v>
      </c>
      <c r="H20" s="76">
        <v>52.78</v>
      </c>
      <c r="I20" s="76">
        <v>0</v>
      </c>
      <c r="J20" s="76">
        <v>11.88</v>
      </c>
      <c r="K20" s="76">
        <v>2.4</v>
      </c>
      <c r="L20" s="76">
        <v>54.89</v>
      </c>
      <c r="M20" s="80">
        <f t="shared" si="0"/>
        <v>1175.5900000000001</v>
      </c>
    </row>
    <row r="21" spans="1:13" ht="12.75">
      <c r="A21">
        <v>20</v>
      </c>
      <c r="B21" t="s">
        <v>18</v>
      </c>
      <c r="C21" s="76">
        <v>1666.59</v>
      </c>
      <c r="D21" s="76">
        <v>1723.73</v>
      </c>
      <c r="E21" s="76">
        <v>1133.34</v>
      </c>
      <c r="F21" s="76">
        <v>330.96</v>
      </c>
      <c r="G21" s="76">
        <v>342.25</v>
      </c>
      <c r="H21" s="76">
        <v>259.61</v>
      </c>
      <c r="I21" s="76">
        <v>276.95</v>
      </c>
      <c r="J21" s="76">
        <v>66.35</v>
      </c>
      <c r="K21" s="76">
        <v>10.22</v>
      </c>
      <c r="L21" s="76">
        <v>126.27</v>
      </c>
      <c r="M21" s="80">
        <f t="shared" si="0"/>
        <v>5936.27</v>
      </c>
    </row>
    <row r="22" spans="1:13" ht="12.75">
      <c r="A22">
        <v>21</v>
      </c>
      <c r="B22" t="s">
        <v>19</v>
      </c>
      <c r="C22" s="76">
        <v>602.14</v>
      </c>
      <c r="D22" s="76">
        <v>720.27</v>
      </c>
      <c r="E22" s="76">
        <v>413.04</v>
      </c>
      <c r="F22" s="76">
        <v>260.91</v>
      </c>
      <c r="G22" s="76">
        <v>356.29</v>
      </c>
      <c r="H22" s="76">
        <v>262.4</v>
      </c>
      <c r="I22" s="76">
        <v>20.78</v>
      </c>
      <c r="J22" s="76">
        <v>47.05</v>
      </c>
      <c r="K22" s="76">
        <v>5.76</v>
      </c>
      <c r="L22" s="76">
        <v>103.86</v>
      </c>
      <c r="M22" s="80">
        <f t="shared" si="0"/>
        <v>2792.500000000001</v>
      </c>
    </row>
    <row r="23" spans="1:13" ht="12.75">
      <c r="A23">
        <v>22</v>
      </c>
      <c r="B23" t="s">
        <v>20</v>
      </c>
      <c r="C23" s="76">
        <v>402.41</v>
      </c>
      <c r="D23" s="76">
        <v>461.34</v>
      </c>
      <c r="E23" s="76">
        <v>167.76</v>
      </c>
      <c r="F23" s="76">
        <v>74.11</v>
      </c>
      <c r="G23" s="76">
        <v>111.65</v>
      </c>
      <c r="H23" s="76">
        <v>42.58</v>
      </c>
      <c r="I23" s="76">
        <v>36.32</v>
      </c>
      <c r="J23" s="76">
        <v>0.89</v>
      </c>
      <c r="K23" s="76">
        <v>0.18</v>
      </c>
      <c r="L23" s="76">
        <v>46.86</v>
      </c>
      <c r="M23" s="80">
        <f t="shared" si="0"/>
        <v>1344.1</v>
      </c>
    </row>
    <row r="24" spans="1:13" ht="12.75">
      <c r="A24">
        <v>23</v>
      </c>
      <c r="B24" t="s">
        <v>21</v>
      </c>
      <c r="C24" s="76">
        <v>469</v>
      </c>
      <c r="D24" s="76">
        <v>572</v>
      </c>
      <c r="E24" s="76">
        <v>443</v>
      </c>
      <c r="F24" s="76">
        <v>83</v>
      </c>
      <c r="G24" s="76">
        <v>164</v>
      </c>
      <c r="H24" s="76">
        <v>199</v>
      </c>
      <c r="I24" s="76">
        <v>0</v>
      </c>
      <c r="J24" s="76">
        <v>18</v>
      </c>
      <c r="K24" s="76">
        <v>16</v>
      </c>
      <c r="L24" s="76">
        <v>56</v>
      </c>
      <c r="M24" s="80">
        <f t="shared" si="0"/>
        <v>2020</v>
      </c>
    </row>
    <row r="25" spans="1:13" ht="12.75">
      <c r="A25">
        <v>24</v>
      </c>
      <c r="B25" t="s">
        <v>22</v>
      </c>
      <c r="C25" s="76">
        <v>530.18</v>
      </c>
      <c r="D25" s="76">
        <v>584.31</v>
      </c>
      <c r="E25" s="76">
        <v>381.55</v>
      </c>
      <c r="F25" s="76">
        <v>104.16</v>
      </c>
      <c r="G25" s="76">
        <v>71.16</v>
      </c>
      <c r="H25" s="76">
        <v>71.31</v>
      </c>
      <c r="I25" s="76">
        <v>42.28</v>
      </c>
      <c r="J25" s="76">
        <v>23.69</v>
      </c>
      <c r="K25" s="76">
        <v>19.98</v>
      </c>
      <c r="L25" s="76">
        <v>77.09</v>
      </c>
      <c r="M25" s="80">
        <f t="shared" si="0"/>
        <v>1905.7099999999998</v>
      </c>
    </row>
    <row r="26" spans="1:13" ht="12.75">
      <c r="A26">
        <v>25</v>
      </c>
      <c r="B26" t="s">
        <v>23</v>
      </c>
      <c r="C26" s="76">
        <v>1418.55</v>
      </c>
      <c r="D26" s="76">
        <v>1455.92</v>
      </c>
      <c r="E26" s="76">
        <v>867.38</v>
      </c>
      <c r="F26" s="76">
        <v>237.99</v>
      </c>
      <c r="G26" s="76">
        <v>421.95</v>
      </c>
      <c r="H26" s="76">
        <v>324.83</v>
      </c>
      <c r="I26" s="76">
        <v>286.88</v>
      </c>
      <c r="J26" s="76">
        <v>11.18</v>
      </c>
      <c r="K26" s="76">
        <v>2.67</v>
      </c>
      <c r="L26" s="76">
        <v>126.2</v>
      </c>
      <c r="M26" s="80">
        <f t="shared" si="0"/>
        <v>5153.55</v>
      </c>
    </row>
    <row r="27" spans="1:13" ht="12.75">
      <c r="A27">
        <v>26</v>
      </c>
      <c r="B27" t="s">
        <v>24</v>
      </c>
      <c r="C27" s="76">
        <v>1883.88</v>
      </c>
      <c r="D27" s="76">
        <v>2068.7</v>
      </c>
      <c r="E27" s="76">
        <v>1370.31</v>
      </c>
      <c r="F27" s="76">
        <v>380.8</v>
      </c>
      <c r="G27" s="76">
        <v>503.76</v>
      </c>
      <c r="H27" s="76">
        <v>388.16</v>
      </c>
      <c r="I27" s="76">
        <v>308.26</v>
      </c>
      <c r="J27" s="76">
        <v>16.9</v>
      </c>
      <c r="K27" s="76">
        <v>7.1</v>
      </c>
      <c r="L27" s="76">
        <v>254.57</v>
      </c>
      <c r="M27" s="80">
        <f t="shared" si="0"/>
        <v>7182.44</v>
      </c>
    </row>
    <row r="28" spans="1:13" ht="12.75">
      <c r="A28">
        <v>27</v>
      </c>
      <c r="B28" t="s">
        <v>25</v>
      </c>
      <c r="C28" s="76">
        <v>5944.92</v>
      </c>
      <c r="D28" s="76">
        <v>7093.52</v>
      </c>
      <c r="E28" s="76">
        <v>4758.18</v>
      </c>
      <c r="F28" s="76">
        <v>1087.85</v>
      </c>
      <c r="G28" s="76">
        <v>1599.52</v>
      </c>
      <c r="H28" s="76">
        <v>1069.33</v>
      </c>
      <c r="I28" s="76">
        <v>520.64</v>
      </c>
      <c r="J28" s="76">
        <v>100</v>
      </c>
      <c r="K28" s="76">
        <v>45</v>
      </c>
      <c r="L28" s="76">
        <v>850</v>
      </c>
      <c r="M28" s="80">
        <f t="shared" si="0"/>
        <v>23068.96</v>
      </c>
    </row>
    <row r="29" spans="1:13" ht="12.75">
      <c r="A29">
        <v>28</v>
      </c>
      <c r="B29" t="s">
        <v>26</v>
      </c>
      <c r="C29" s="76">
        <v>3254.79</v>
      </c>
      <c r="D29" s="76">
        <v>3739.63</v>
      </c>
      <c r="E29" s="76">
        <v>2433.35</v>
      </c>
      <c r="F29" s="76">
        <v>491.07</v>
      </c>
      <c r="G29" s="76">
        <v>864.88</v>
      </c>
      <c r="H29" s="76">
        <v>574.94</v>
      </c>
      <c r="I29" s="76">
        <v>539.79</v>
      </c>
      <c r="J29" s="76">
        <v>172.06</v>
      </c>
      <c r="K29" s="76">
        <v>35.92</v>
      </c>
      <c r="L29" s="76">
        <v>378.98</v>
      </c>
      <c r="M29" s="80">
        <f t="shared" si="0"/>
        <v>12485.41</v>
      </c>
    </row>
    <row r="30" spans="1:13" ht="12.75">
      <c r="A30">
        <v>29</v>
      </c>
      <c r="B30" t="s">
        <v>27</v>
      </c>
      <c r="C30" s="76">
        <v>41471.44</v>
      </c>
      <c r="D30" s="76">
        <v>52784.11</v>
      </c>
      <c r="E30" s="76">
        <v>37502.36</v>
      </c>
      <c r="F30" s="76">
        <v>11443.74</v>
      </c>
      <c r="G30" s="76">
        <v>16295.6</v>
      </c>
      <c r="H30" s="76">
        <v>6684.86</v>
      </c>
      <c r="I30" s="76">
        <v>16865.19</v>
      </c>
      <c r="J30" s="76">
        <v>1358.39</v>
      </c>
      <c r="K30" s="76">
        <v>386.15</v>
      </c>
      <c r="L30" s="76">
        <v>6791.64</v>
      </c>
      <c r="M30" s="80">
        <f t="shared" si="0"/>
        <v>191583.48</v>
      </c>
    </row>
    <row r="31" spans="1:13" ht="12.75">
      <c r="A31">
        <v>30</v>
      </c>
      <c r="B31" t="s">
        <v>28</v>
      </c>
      <c r="C31" s="76">
        <v>918.04</v>
      </c>
      <c r="D31" s="76">
        <v>1102.86</v>
      </c>
      <c r="E31" s="76">
        <v>697.38</v>
      </c>
      <c r="F31" s="76">
        <v>171.46</v>
      </c>
      <c r="G31" s="76">
        <v>183.79</v>
      </c>
      <c r="H31" s="76">
        <v>125.7</v>
      </c>
      <c r="I31" s="76">
        <v>0.15</v>
      </c>
      <c r="J31" s="76">
        <v>4.5</v>
      </c>
      <c r="K31" s="76">
        <v>0.32</v>
      </c>
      <c r="L31" s="76">
        <v>128.48</v>
      </c>
      <c r="M31" s="80">
        <f t="shared" si="0"/>
        <v>3332.68</v>
      </c>
    </row>
    <row r="32" spans="1:13" ht="12.75">
      <c r="A32">
        <v>31</v>
      </c>
      <c r="B32" t="s">
        <v>29</v>
      </c>
      <c r="C32" s="76">
        <v>4197</v>
      </c>
      <c r="D32" s="76">
        <v>5176</v>
      </c>
      <c r="E32" s="76">
        <v>3653</v>
      </c>
      <c r="F32" s="76">
        <v>636</v>
      </c>
      <c r="G32" s="76">
        <v>1296</v>
      </c>
      <c r="H32" s="76">
        <v>1167</v>
      </c>
      <c r="I32" s="76">
        <v>941</v>
      </c>
      <c r="J32" s="76">
        <v>86</v>
      </c>
      <c r="K32" s="76">
        <v>30</v>
      </c>
      <c r="L32" s="76">
        <v>585</v>
      </c>
      <c r="M32" s="80">
        <f t="shared" si="0"/>
        <v>17767</v>
      </c>
    </row>
    <row r="33" spans="1:13" ht="12.75">
      <c r="A33">
        <v>32</v>
      </c>
      <c r="B33" t="s">
        <v>30</v>
      </c>
      <c r="C33" s="76">
        <v>1877.41</v>
      </c>
      <c r="D33" s="76">
        <v>2137.76</v>
      </c>
      <c r="E33" s="76">
        <v>1361.7</v>
      </c>
      <c r="F33" s="76">
        <v>490.65</v>
      </c>
      <c r="G33" s="76">
        <v>476</v>
      </c>
      <c r="H33" s="76">
        <v>293.78</v>
      </c>
      <c r="I33" s="76">
        <v>38.69</v>
      </c>
      <c r="J33" s="76">
        <v>142.93</v>
      </c>
      <c r="K33" s="76">
        <v>4.09</v>
      </c>
      <c r="L33" s="76">
        <v>298.63</v>
      </c>
      <c r="M33" s="80">
        <f t="shared" si="0"/>
        <v>7121.639999999999</v>
      </c>
    </row>
    <row r="34" spans="1:13" ht="12.75">
      <c r="A34">
        <v>33</v>
      </c>
      <c r="B34" t="s">
        <v>31</v>
      </c>
      <c r="C34" s="76">
        <v>314.94</v>
      </c>
      <c r="D34" s="76">
        <v>309.18</v>
      </c>
      <c r="E34" s="76">
        <v>166.45</v>
      </c>
      <c r="F34" s="76">
        <v>121.63</v>
      </c>
      <c r="G34" s="76">
        <v>91.83</v>
      </c>
      <c r="H34" s="76">
        <v>59.49</v>
      </c>
      <c r="I34" s="76">
        <v>21.71</v>
      </c>
      <c r="J34" s="76">
        <v>3.02</v>
      </c>
      <c r="K34" s="76">
        <v>0.77</v>
      </c>
      <c r="L34" s="76">
        <v>34.21</v>
      </c>
      <c r="M34" s="80">
        <f t="shared" si="0"/>
        <v>1123.23</v>
      </c>
    </row>
    <row r="35" spans="1:13" ht="12.75">
      <c r="A35">
        <v>34</v>
      </c>
      <c r="B35" t="s">
        <v>32</v>
      </c>
      <c r="C35" s="76">
        <v>321.05</v>
      </c>
      <c r="D35" s="76">
        <v>351.51</v>
      </c>
      <c r="E35" s="76">
        <v>163.01</v>
      </c>
      <c r="F35" s="76">
        <v>47.3</v>
      </c>
      <c r="G35" s="76">
        <v>61.42</v>
      </c>
      <c r="H35" s="76">
        <v>37.58</v>
      </c>
      <c r="I35" s="76">
        <v>21.95</v>
      </c>
      <c r="J35" s="76">
        <v>3.47</v>
      </c>
      <c r="K35" s="76">
        <v>0.2</v>
      </c>
      <c r="L35" s="76">
        <v>52.48</v>
      </c>
      <c r="M35" s="80">
        <f t="shared" si="0"/>
        <v>1059.97</v>
      </c>
    </row>
    <row r="36" spans="1:13" ht="12.75">
      <c r="A36">
        <v>35</v>
      </c>
      <c r="B36" t="s">
        <v>33</v>
      </c>
      <c r="C36" s="76">
        <v>10350.58</v>
      </c>
      <c r="D36" s="76">
        <v>12085.16</v>
      </c>
      <c r="E36" s="76">
        <v>8002.96</v>
      </c>
      <c r="F36" s="76">
        <v>1985.09</v>
      </c>
      <c r="G36" s="76">
        <v>2676.76</v>
      </c>
      <c r="H36" s="76">
        <v>1877.52</v>
      </c>
      <c r="I36" s="76">
        <v>1767.96</v>
      </c>
      <c r="J36" s="76">
        <v>266.42</v>
      </c>
      <c r="K36" s="76">
        <v>29.79</v>
      </c>
      <c r="L36" s="76">
        <v>1484.76</v>
      </c>
      <c r="M36" s="80">
        <f t="shared" si="0"/>
        <v>40526.99999999999</v>
      </c>
    </row>
    <row r="37" spans="1:13" ht="12.75">
      <c r="A37">
        <v>36</v>
      </c>
      <c r="B37" t="s">
        <v>34</v>
      </c>
      <c r="C37" s="76">
        <v>20805.69</v>
      </c>
      <c r="D37" s="76">
        <v>22360.02</v>
      </c>
      <c r="E37" s="76">
        <v>13947.96</v>
      </c>
      <c r="F37" s="76">
        <v>4324.18</v>
      </c>
      <c r="G37" s="76">
        <v>6677.3</v>
      </c>
      <c r="H37" s="76">
        <v>5077.39</v>
      </c>
      <c r="I37" s="76">
        <v>5469.54</v>
      </c>
      <c r="J37" s="76">
        <v>720.23</v>
      </c>
      <c r="K37" s="76">
        <v>177.25</v>
      </c>
      <c r="L37" s="76">
        <v>2173.21</v>
      </c>
      <c r="M37" s="80">
        <f t="shared" si="0"/>
        <v>81732.76999999999</v>
      </c>
    </row>
    <row r="38" spans="1:13" ht="12.75">
      <c r="A38">
        <v>37</v>
      </c>
      <c r="B38" t="s">
        <v>35</v>
      </c>
      <c r="C38" s="76">
        <v>8376.04</v>
      </c>
      <c r="D38" s="76">
        <v>9227.39</v>
      </c>
      <c r="E38" s="76">
        <v>6945.04</v>
      </c>
      <c r="F38" s="76">
        <v>2514.72</v>
      </c>
      <c r="G38" s="76">
        <v>2633.3</v>
      </c>
      <c r="H38" s="76">
        <v>1639.61</v>
      </c>
      <c r="I38" s="76">
        <v>220.69</v>
      </c>
      <c r="J38" s="76">
        <v>326.57</v>
      </c>
      <c r="K38" s="76">
        <v>84.16</v>
      </c>
      <c r="L38" s="76">
        <v>748.38</v>
      </c>
      <c r="M38" s="80">
        <f t="shared" si="0"/>
        <v>32715.9</v>
      </c>
    </row>
    <row r="39" spans="1:13" ht="12.75">
      <c r="A39">
        <v>38</v>
      </c>
      <c r="B39" t="s">
        <v>36</v>
      </c>
      <c r="C39" s="76">
        <v>1481.94</v>
      </c>
      <c r="D39" s="76">
        <v>1566.82</v>
      </c>
      <c r="E39" s="76">
        <v>1061.89</v>
      </c>
      <c r="F39" s="76">
        <v>482.14</v>
      </c>
      <c r="G39" s="76">
        <v>783.63</v>
      </c>
      <c r="H39" s="76">
        <v>467.37</v>
      </c>
      <c r="I39" s="76">
        <v>98.34</v>
      </c>
      <c r="J39" s="76">
        <v>20.33</v>
      </c>
      <c r="K39" s="76">
        <v>2.59</v>
      </c>
      <c r="L39" s="76">
        <v>162.23</v>
      </c>
      <c r="M39" s="80">
        <f t="shared" si="0"/>
        <v>6127.280000000001</v>
      </c>
    </row>
    <row r="40" spans="1:13" ht="12.75">
      <c r="A40">
        <v>39</v>
      </c>
      <c r="B40" t="s">
        <v>37</v>
      </c>
      <c r="C40" s="76">
        <v>410.14</v>
      </c>
      <c r="D40" s="76">
        <v>423.01</v>
      </c>
      <c r="E40" s="76">
        <v>252.06</v>
      </c>
      <c r="F40" s="76">
        <v>95.97</v>
      </c>
      <c r="G40" s="76">
        <v>103.15</v>
      </c>
      <c r="H40" s="76">
        <v>106.99</v>
      </c>
      <c r="I40" s="76">
        <v>0</v>
      </c>
      <c r="J40" s="76">
        <v>38.82</v>
      </c>
      <c r="K40" s="76">
        <v>3.62</v>
      </c>
      <c r="L40" s="76">
        <v>62.56</v>
      </c>
      <c r="M40" s="80">
        <f t="shared" si="0"/>
        <v>1496.32</v>
      </c>
    </row>
    <row r="41" spans="1:13" ht="12.75">
      <c r="A41">
        <v>40</v>
      </c>
      <c r="B41" t="s">
        <v>38</v>
      </c>
      <c r="C41" s="76">
        <v>663.32</v>
      </c>
      <c r="D41" s="76">
        <v>768.83</v>
      </c>
      <c r="E41" s="76">
        <v>483.93</v>
      </c>
      <c r="F41" s="76">
        <v>230.61</v>
      </c>
      <c r="G41" s="76">
        <v>213.37</v>
      </c>
      <c r="H41" s="76">
        <v>214.44</v>
      </c>
      <c r="I41" s="76">
        <v>4.73</v>
      </c>
      <c r="J41" s="76">
        <v>0.9</v>
      </c>
      <c r="K41" s="76">
        <v>0.81</v>
      </c>
      <c r="L41" s="76">
        <v>107.22</v>
      </c>
      <c r="M41" s="80">
        <f t="shared" si="0"/>
        <v>2688.16</v>
      </c>
    </row>
    <row r="42" spans="1:13" ht="12.75">
      <c r="A42">
        <v>41</v>
      </c>
      <c r="B42" t="s">
        <v>39</v>
      </c>
      <c r="C42" s="76">
        <v>9828.14</v>
      </c>
      <c r="D42" s="76">
        <v>11204</v>
      </c>
      <c r="E42" s="76">
        <v>7497.95</v>
      </c>
      <c r="F42" s="76">
        <v>2678.27</v>
      </c>
      <c r="G42" s="76">
        <v>3742.33</v>
      </c>
      <c r="H42" s="76">
        <v>2714.75</v>
      </c>
      <c r="I42" s="76">
        <v>3030.39</v>
      </c>
      <c r="J42" s="76">
        <v>324.3</v>
      </c>
      <c r="K42" s="76">
        <v>38.75</v>
      </c>
      <c r="L42" s="76">
        <v>1310.27</v>
      </c>
      <c r="M42" s="80">
        <f t="shared" si="0"/>
        <v>42369.15</v>
      </c>
    </row>
    <row r="43" spans="1:13" ht="12.75">
      <c r="A43">
        <v>42</v>
      </c>
      <c r="B43" t="s">
        <v>40</v>
      </c>
      <c r="C43" s="76">
        <v>10412.44</v>
      </c>
      <c r="D43" s="76">
        <v>12552.6</v>
      </c>
      <c r="E43" s="76">
        <v>7930.45</v>
      </c>
      <c r="F43" s="76">
        <v>2372.14</v>
      </c>
      <c r="G43" s="76">
        <v>3255.71</v>
      </c>
      <c r="H43" s="76">
        <v>2383.43</v>
      </c>
      <c r="I43" s="76">
        <v>1400.41</v>
      </c>
      <c r="J43" s="76">
        <v>200.02</v>
      </c>
      <c r="K43" s="76">
        <v>30.7</v>
      </c>
      <c r="L43" s="76">
        <v>1544.66</v>
      </c>
      <c r="M43" s="80">
        <f t="shared" si="0"/>
        <v>42082.560000000005</v>
      </c>
    </row>
    <row r="44" spans="1:13" ht="12.75">
      <c r="A44">
        <v>43</v>
      </c>
      <c r="B44" t="s">
        <v>41</v>
      </c>
      <c r="C44" s="76">
        <v>3548.62</v>
      </c>
      <c r="D44" s="76">
        <v>4731.32</v>
      </c>
      <c r="E44" s="76">
        <v>4144.53</v>
      </c>
      <c r="F44" s="76">
        <v>957.07</v>
      </c>
      <c r="G44" s="76">
        <v>1607.43</v>
      </c>
      <c r="H44" s="76">
        <v>725.64</v>
      </c>
      <c r="I44" s="76">
        <v>1191.52</v>
      </c>
      <c r="J44" s="76">
        <v>132.23</v>
      </c>
      <c r="K44" s="76">
        <v>110.68</v>
      </c>
      <c r="L44" s="76">
        <v>592.25</v>
      </c>
      <c r="M44" s="80">
        <f t="shared" si="0"/>
        <v>17741.289999999997</v>
      </c>
    </row>
    <row r="45" spans="1:13" ht="12.75">
      <c r="A45">
        <v>44</v>
      </c>
      <c r="B45" t="s">
        <v>42</v>
      </c>
      <c r="C45" s="76">
        <v>1714.05</v>
      </c>
      <c r="D45" s="76">
        <v>1984.64</v>
      </c>
      <c r="E45" s="76">
        <v>1700.59</v>
      </c>
      <c r="F45" s="76">
        <v>474.38</v>
      </c>
      <c r="G45" s="76">
        <v>740.7</v>
      </c>
      <c r="H45" s="76">
        <v>539.84</v>
      </c>
      <c r="I45" s="76">
        <v>399.96</v>
      </c>
      <c r="J45" s="76">
        <v>59</v>
      </c>
      <c r="K45" s="76">
        <v>14</v>
      </c>
      <c r="L45" s="76">
        <v>226.95</v>
      </c>
      <c r="M45" s="80">
        <f t="shared" si="0"/>
        <v>7854.11</v>
      </c>
    </row>
    <row r="46" spans="1:13" ht="12.75">
      <c r="A46">
        <v>45</v>
      </c>
      <c r="B46" t="s">
        <v>43</v>
      </c>
      <c r="C46" s="76">
        <v>2712.99</v>
      </c>
      <c r="D46" s="76">
        <v>3515.24</v>
      </c>
      <c r="E46" s="76">
        <v>2437.16</v>
      </c>
      <c r="F46" s="76">
        <v>625.02</v>
      </c>
      <c r="G46" s="76">
        <v>769.54</v>
      </c>
      <c r="H46" s="76">
        <v>579.59</v>
      </c>
      <c r="I46" s="76">
        <v>20.42</v>
      </c>
      <c r="J46" s="76">
        <v>68.95</v>
      </c>
      <c r="K46" s="76">
        <v>17.05</v>
      </c>
      <c r="L46" s="76">
        <v>419.11</v>
      </c>
      <c r="M46" s="80">
        <f t="shared" si="0"/>
        <v>11165.070000000002</v>
      </c>
    </row>
    <row r="47" spans="1:13" ht="12.75">
      <c r="A47">
        <v>46</v>
      </c>
      <c r="B47" t="s">
        <v>44</v>
      </c>
      <c r="C47" s="76">
        <v>7162.94</v>
      </c>
      <c r="D47" s="76">
        <v>8337</v>
      </c>
      <c r="E47" s="76">
        <v>6559.9</v>
      </c>
      <c r="F47" s="76">
        <v>1555.71</v>
      </c>
      <c r="G47" s="76">
        <v>2259.23</v>
      </c>
      <c r="H47" s="76">
        <v>1470.95</v>
      </c>
      <c r="I47" s="76">
        <v>631.11</v>
      </c>
      <c r="J47" s="76">
        <v>150.52</v>
      </c>
      <c r="K47" s="76">
        <v>128.28</v>
      </c>
      <c r="L47" s="76">
        <v>909.27</v>
      </c>
      <c r="M47" s="80">
        <f t="shared" si="0"/>
        <v>29164.909999999996</v>
      </c>
    </row>
    <row r="48" spans="1:13" ht="12.75">
      <c r="A48">
        <v>47</v>
      </c>
      <c r="B48" t="s">
        <v>45</v>
      </c>
      <c r="C48" s="76">
        <v>1610.76</v>
      </c>
      <c r="D48" s="76">
        <v>1906.62</v>
      </c>
      <c r="E48" s="76">
        <v>1307.73</v>
      </c>
      <c r="F48" s="76">
        <v>425.02</v>
      </c>
      <c r="G48" s="76">
        <v>645.81</v>
      </c>
      <c r="H48" s="76">
        <v>536.8</v>
      </c>
      <c r="I48" s="76">
        <v>350.55</v>
      </c>
      <c r="J48" s="76">
        <v>44</v>
      </c>
      <c r="K48" s="76">
        <v>8.85</v>
      </c>
      <c r="L48" s="76">
        <v>243.07</v>
      </c>
      <c r="M48" s="80">
        <f t="shared" si="0"/>
        <v>7079.210000000001</v>
      </c>
    </row>
    <row r="49" spans="1:13" ht="12.75">
      <c r="A49">
        <v>48</v>
      </c>
      <c r="B49" t="s">
        <v>46</v>
      </c>
      <c r="C49" s="76">
        <v>33694</v>
      </c>
      <c r="D49" s="76">
        <v>41855.68</v>
      </c>
      <c r="E49" s="76">
        <v>34476.56</v>
      </c>
      <c r="F49" s="76">
        <v>6683.47</v>
      </c>
      <c r="G49" s="76">
        <v>13995.67</v>
      </c>
      <c r="H49" s="76">
        <v>9607.33</v>
      </c>
      <c r="I49" s="76">
        <v>24761.76</v>
      </c>
      <c r="J49" s="76">
        <v>2384.34</v>
      </c>
      <c r="K49" s="76">
        <v>594.52</v>
      </c>
      <c r="L49" s="76">
        <v>2843.24</v>
      </c>
      <c r="M49" s="80">
        <f t="shared" si="0"/>
        <v>170896.56999999998</v>
      </c>
    </row>
    <row r="50" spans="1:13" ht="12.75">
      <c r="A50">
        <v>49</v>
      </c>
      <c r="B50" t="s">
        <v>47</v>
      </c>
      <c r="C50" s="76">
        <v>10706.12</v>
      </c>
      <c r="D50" s="76">
        <v>14587.53</v>
      </c>
      <c r="E50" s="76">
        <v>10757.34</v>
      </c>
      <c r="F50" s="76">
        <v>1921.75</v>
      </c>
      <c r="G50" s="76">
        <v>3047.79</v>
      </c>
      <c r="H50" s="76">
        <v>2020.25</v>
      </c>
      <c r="I50" s="76">
        <v>7697.16</v>
      </c>
      <c r="J50" s="76">
        <v>880.77</v>
      </c>
      <c r="K50" s="76">
        <v>124.41</v>
      </c>
      <c r="L50" s="76">
        <v>1281.81</v>
      </c>
      <c r="M50" s="80">
        <f t="shared" si="0"/>
        <v>53024.93</v>
      </c>
    </row>
    <row r="51" spans="1:13" ht="12.75">
      <c r="A51">
        <v>50</v>
      </c>
      <c r="B51" t="s">
        <v>48</v>
      </c>
      <c r="C51" s="76">
        <v>32978.44</v>
      </c>
      <c r="D51" s="76">
        <v>45028.93</v>
      </c>
      <c r="E51" s="76">
        <v>36302.95</v>
      </c>
      <c r="F51" s="76">
        <v>10342.19</v>
      </c>
      <c r="G51" s="76">
        <v>14615.76</v>
      </c>
      <c r="H51" s="76">
        <v>6586.73</v>
      </c>
      <c r="I51" s="76">
        <v>14688.86</v>
      </c>
      <c r="J51" s="76">
        <v>1178.23</v>
      </c>
      <c r="K51" s="76">
        <v>399.32</v>
      </c>
      <c r="L51" s="76">
        <v>5293.26</v>
      </c>
      <c r="M51" s="80">
        <f t="shared" si="0"/>
        <v>167414.67</v>
      </c>
    </row>
    <row r="52" spans="1:13" ht="12.75">
      <c r="A52">
        <v>51</v>
      </c>
      <c r="B52" t="s">
        <v>49</v>
      </c>
      <c r="C52" s="76">
        <v>16344.66</v>
      </c>
      <c r="D52" s="76">
        <v>19547</v>
      </c>
      <c r="E52" s="76">
        <v>12869.6</v>
      </c>
      <c r="F52" s="76">
        <v>3293.48</v>
      </c>
      <c r="G52" s="76">
        <v>5794.66</v>
      </c>
      <c r="H52" s="76">
        <v>3951.32</v>
      </c>
      <c r="I52" s="76">
        <v>2554.79</v>
      </c>
      <c r="J52" s="76">
        <v>557.8</v>
      </c>
      <c r="K52" s="76">
        <v>218.81</v>
      </c>
      <c r="L52" s="76">
        <v>1818.98</v>
      </c>
      <c r="M52" s="80">
        <f t="shared" si="0"/>
        <v>66951.1</v>
      </c>
    </row>
    <row r="53" spans="1:13" ht="12.75">
      <c r="A53">
        <v>52</v>
      </c>
      <c r="B53" t="s">
        <v>50</v>
      </c>
      <c r="C53" s="76">
        <v>23153.98</v>
      </c>
      <c r="D53" s="76">
        <v>28180.23</v>
      </c>
      <c r="E53" s="76">
        <v>24947.77</v>
      </c>
      <c r="F53" s="76">
        <v>6510.72</v>
      </c>
      <c r="G53" s="76">
        <v>9958.96</v>
      </c>
      <c r="H53" s="76">
        <v>4611.84</v>
      </c>
      <c r="I53" s="76">
        <v>3038.92</v>
      </c>
      <c r="J53" s="76">
        <v>1013.96</v>
      </c>
      <c r="K53" s="76">
        <v>320.59</v>
      </c>
      <c r="L53" s="76">
        <v>3502.36</v>
      </c>
      <c r="M53" s="80">
        <f t="shared" si="0"/>
        <v>105239.33</v>
      </c>
    </row>
    <row r="54" spans="1:13" ht="12.75">
      <c r="A54">
        <v>53</v>
      </c>
      <c r="B54" t="s">
        <v>51</v>
      </c>
      <c r="C54" s="76">
        <v>24391.59</v>
      </c>
      <c r="D54" s="76">
        <v>26694.54</v>
      </c>
      <c r="E54" s="76">
        <v>17015.38</v>
      </c>
      <c r="F54" s="76">
        <v>3459.53</v>
      </c>
      <c r="G54" s="76">
        <v>6363.35</v>
      </c>
      <c r="H54" s="76">
        <v>5383.48</v>
      </c>
      <c r="I54" s="76">
        <v>6654.61</v>
      </c>
      <c r="J54" s="76">
        <v>341.26</v>
      </c>
      <c r="K54" s="76">
        <v>200.17</v>
      </c>
      <c r="L54" s="76">
        <v>3242.05</v>
      </c>
      <c r="M54" s="80">
        <f t="shared" si="0"/>
        <v>93745.96</v>
      </c>
    </row>
    <row r="55" spans="1:13" ht="12.75">
      <c r="A55">
        <v>54</v>
      </c>
      <c r="B55" t="s">
        <v>52</v>
      </c>
      <c r="C55" s="76">
        <v>2908.57</v>
      </c>
      <c r="D55" s="76">
        <v>3388.69</v>
      </c>
      <c r="E55" s="76">
        <v>1812.23</v>
      </c>
      <c r="F55" s="76">
        <v>848.07</v>
      </c>
      <c r="G55" s="76">
        <v>1064.56</v>
      </c>
      <c r="H55" s="76">
        <v>609.06</v>
      </c>
      <c r="I55" s="76">
        <v>424.63</v>
      </c>
      <c r="J55" s="76">
        <v>59.85</v>
      </c>
      <c r="K55" s="76">
        <v>12.67</v>
      </c>
      <c r="L55" s="76">
        <v>368.03</v>
      </c>
      <c r="M55" s="80">
        <f t="shared" si="0"/>
        <v>11496.359999999999</v>
      </c>
    </row>
    <row r="56" spans="1:13" ht="12.75">
      <c r="A56">
        <v>55</v>
      </c>
      <c r="B56" t="s">
        <v>53</v>
      </c>
      <c r="C56" s="76">
        <v>7057.7</v>
      </c>
      <c r="D56" s="76">
        <v>8628.54</v>
      </c>
      <c r="E56" s="76">
        <v>7098.99</v>
      </c>
      <c r="F56" s="76">
        <v>1418.91</v>
      </c>
      <c r="G56" s="76">
        <v>2324.24</v>
      </c>
      <c r="H56" s="76">
        <v>976.1</v>
      </c>
      <c r="I56" s="76">
        <v>53.3</v>
      </c>
      <c r="J56" s="76">
        <v>267.15</v>
      </c>
      <c r="K56" s="76">
        <v>95.31</v>
      </c>
      <c r="L56" s="76">
        <v>557.47</v>
      </c>
      <c r="M56" s="80">
        <f t="shared" si="0"/>
        <v>28477.710000000006</v>
      </c>
    </row>
    <row r="57" spans="1:13" ht="12.75">
      <c r="A57">
        <v>56</v>
      </c>
      <c r="B57" t="s">
        <v>54</v>
      </c>
      <c r="C57" s="76">
        <v>10287.85</v>
      </c>
      <c r="D57" s="76">
        <v>12774.44</v>
      </c>
      <c r="E57" s="76">
        <v>7953.21</v>
      </c>
      <c r="F57" s="76">
        <v>1702.97</v>
      </c>
      <c r="G57" s="76">
        <v>2728.95</v>
      </c>
      <c r="H57" s="76">
        <v>1816.69</v>
      </c>
      <c r="I57" s="76">
        <v>2612.24</v>
      </c>
      <c r="J57" s="76">
        <v>241.99</v>
      </c>
      <c r="K57" s="76">
        <v>51.96</v>
      </c>
      <c r="L57" s="76">
        <v>1337</v>
      </c>
      <c r="M57" s="80">
        <f t="shared" si="0"/>
        <v>41507.299999999996</v>
      </c>
    </row>
    <row r="58" spans="1:13" ht="12.75">
      <c r="A58">
        <v>57</v>
      </c>
      <c r="B58" t="s">
        <v>55</v>
      </c>
      <c r="C58" s="76">
        <v>5972.23</v>
      </c>
      <c r="D58" s="76">
        <v>7609.79</v>
      </c>
      <c r="E58" s="76">
        <v>6212.05</v>
      </c>
      <c r="F58" s="76">
        <v>1541.12</v>
      </c>
      <c r="G58" s="76">
        <v>1982.46</v>
      </c>
      <c r="H58" s="76">
        <v>1034</v>
      </c>
      <c r="I58" s="76">
        <v>130.1</v>
      </c>
      <c r="J58" s="76">
        <v>140</v>
      </c>
      <c r="K58" s="76">
        <v>54</v>
      </c>
      <c r="L58" s="76">
        <v>679.04</v>
      </c>
      <c r="M58" s="80">
        <f t="shared" si="0"/>
        <v>25354.789999999997</v>
      </c>
    </row>
    <row r="59" spans="1:13" ht="12.75">
      <c r="A59">
        <v>58</v>
      </c>
      <c r="B59" t="s">
        <v>56</v>
      </c>
      <c r="C59" s="76">
        <v>9142.56</v>
      </c>
      <c r="D59" s="76">
        <v>10541.99</v>
      </c>
      <c r="E59" s="76">
        <v>8630.21</v>
      </c>
      <c r="F59" s="76">
        <v>2533.77</v>
      </c>
      <c r="G59" s="76">
        <v>5162.09</v>
      </c>
      <c r="H59" s="76">
        <v>2577.82</v>
      </c>
      <c r="I59" s="76">
        <v>1874.27</v>
      </c>
      <c r="J59" s="76">
        <v>466.44</v>
      </c>
      <c r="K59" s="76">
        <v>91.2</v>
      </c>
      <c r="L59" s="76">
        <v>1380.95</v>
      </c>
      <c r="M59" s="80">
        <f t="shared" si="0"/>
        <v>42401.29999999999</v>
      </c>
    </row>
    <row r="60" spans="1:13" ht="12.75">
      <c r="A60">
        <v>59</v>
      </c>
      <c r="B60" t="s">
        <v>57</v>
      </c>
      <c r="C60" s="76">
        <v>14651.75</v>
      </c>
      <c r="D60" s="76">
        <v>18773.18</v>
      </c>
      <c r="E60" s="76">
        <v>14882.13</v>
      </c>
      <c r="F60" s="76">
        <v>3176.31</v>
      </c>
      <c r="G60" s="76">
        <v>5565.85</v>
      </c>
      <c r="H60" s="76">
        <v>3132.65</v>
      </c>
      <c r="I60" s="76">
        <v>2130.51</v>
      </c>
      <c r="J60" s="76">
        <v>355.1</v>
      </c>
      <c r="K60" s="76">
        <v>86.55</v>
      </c>
      <c r="L60" s="76">
        <v>1812.27</v>
      </c>
      <c r="M60" s="80">
        <f t="shared" si="0"/>
        <v>64566.299999999996</v>
      </c>
    </row>
    <row r="61" spans="1:13" ht="12.75">
      <c r="A61">
        <v>60</v>
      </c>
      <c r="B61" t="s">
        <v>58</v>
      </c>
      <c r="C61" s="76">
        <v>1941.81</v>
      </c>
      <c r="D61" s="76">
        <v>2345.66</v>
      </c>
      <c r="E61" s="76">
        <v>1370.78</v>
      </c>
      <c r="F61" s="76">
        <v>373.93</v>
      </c>
      <c r="G61" s="76">
        <v>484.68</v>
      </c>
      <c r="H61" s="76">
        <v>372.25</v>
      </c>
      <c r="I61" s="76">
        <v>178.43</v>
      </c>
      <c r="J61" s="76">
        <v>42.29</v>
      </c>
      <c r="K61" s="76">
        <v>4.47</v>
      </c>
      <c r="L61" s="76">
        <v>278.14</v>
      </c>
      <c r="M61" s="80">
        <f t="shared" si="0"/>
        <v>7392.4400000000005</v>
      </c>
    </row>
    <row r="62" spans="1:13" ht="12.75">
      <c r="A62">
        <v>61</v>
      </c>
      <c r="B62" t="s">
        <v>59</v>
      </c>
      <c r="C62" s="76">
        <v>1546</v>
      </c>
      <c r="D62" s="76">
        <v>1859.5</v>
      </c>
      <c r="E62" s="76">
        <v>1224.4</v>
      </c>
      <c r="F62" s="76">
        <v>325</v>
      </c>
      <c r="G62" s="76">
        <v>273</v>
      </c>
      <c r="H62" s="76">
        <v>192.9</v>
      </c>
      <c r="I62" s="76">
        <v>116</v>
      </c>
      <c r="J62" s="76">
        <v>6</v>
      </c>
      <c r="K62" s="76">
        <v>0</v>
      </c>
      <c r="L62" s="76">
        <v>227</v>
      </c>
      <c r="M62" s="80">
        <f t="shared" si="0"/>
        <v>5769.799999999999</v>
      </c>
    </row>
    <row r="63" spans="1:13" ht="12.75">
      <c r="A63">
        <v>62</v>
      </c>
      <c r="B63" t="s">
        <v>60</v>
      </c>
      <c r="C63" s="76">
        <v>821.45</v>
      </c>
      <c r="D63" s="76">
        <v>917.38</v>
      </c>
      <c r="E63" s="76">
        <v>567.37</v>
      </c>
      <c r="F63" s="76">
        <v>231</v>
      </c>
      <c r="G63" s="76">
        <v>241.43</v>
      </c>
      <c r="H63" s="76">
        <v>158.58</v>
      </c>
      <c r="I63" s="76">
        <v>0</v>
      </c>
      <c r="J63" s="76">
        <v>25.09</v>
      </c>
      <c r="K63" s="76">
        <v>9.53</v>
      </c>
      <c r="L63" s="76">
        <v>45.15</v>
      </c>
      <c r="M63" s="80">
        <f t="shared" si="0"/>
        <v>3016.98</v>
      </c>
    </row>
    <row r="64" spans="1:13" ht="12.75">
      <c r="A64">
        <v>63</v>
      </c>
      <c r="B64" t="s">
        <v>61</v>
      </c>
      <c r="C64" s="76">
        <v>622.17</v>
      </c>
      <c r="D64" s="76">
        <v>701.07</v>
      </c>
      <c r="E64" s="76">
        <v>423.89</v>
      </c>
      <c r="F64" s="76">
        <v>156.21</v>
      </c>
      <c r="G64" s="76">
        <v>176.82</v>
      </c>
      <c r="H64" s="76">
        <v>110.33</v>
      </c>
      <c r="I64" s="76">
        <v>0</v>
      </c>
      <c r="J64" s="76">
        <v>9.37</v>
      </c>
      <c r="K64" s="76">
        <v>3.65</v>
      </c>
      <c r="L64" s="76">
        <v>103.07</v>
      </c>
      <c r="M64" s="80">
        <f t="shared" si="0"/>
        <v>2306.5800000000004</v>
      </c>
    </row>
    <row r="65" spans="1:13" ht="12.75">
      <c r="A65">
        <v>64</v>
      </c>
      <c r="B65" t="s">
        <v>62</v>
      </c>
      <c r="C65" s="76">
        <v>14661.84</v>
      </c>
      <c r="D65" s="76">
        <v>17969.41</v>
      </c>
      <c r="E65" s="76">
        <v>12581.77</v>
      </c>
      <c r="F65" s="76">
        <v>2934.39</v>
      </c>
      <c r="G65" s="76">
        <v>5605.49</v>
      </c>
      <c r="H65" s="76">
        <v>4145.33</v>
      </c>
      <c r="I65" s="76">
        <v>2486.9</v>
      </c>
      <c r="J65" s="76">
        <v>697.37</v>
      </c>
      <c r="K65" s="76">
        <v>192.11</v>
      </c>
      <c r="L65" s="76">
        <v>1633.32</v>
      </c>
      <c r="M65" s="80">
        <f t="shared" si="0"/>
        <v>62907.93000000001</v>
      </c>
    </row>
    <row r="66" spans="1:13" ht="12.75">
      <c r="A66">
        <v>65</v>
      </c>
      <c r="B66" t="s">
        <v>63</v>
      </c>
      <c r="C66" s="76">
        <v>1355.23</v>
      </c>
      <c r="D66" s="76">
        <v>1532.89</v>
      </c>
      <c r="E66" s="76">
        <v>855.06</v>
      </c>
      <c r="F66" s="76">
        <v>515.9</v>
      </c>
      <c r="G66" s="76">
        <v>405.94</v>
      </c>
      <c r="H66" s="76">
        <v>279.11</v>
      </c>
      <c r="I66" s="76">
        <v>9.77</v>
      </c>
      <c r="J66" s="76">
        <v>23.02</v>
      </c>
      <c r="K66" s="76">
        <v>16.99</v>
      </c>
      <c r="L66" s="76">
        <v>166.01</v>
      </c>
      <c r="M66" s="80">
        <f t="shared" si="0"/>
        <v>5159.92</v>
      </c>
    </row>
    <row r="67" spans="1:13" ht="12.75">
      <c r="A67">
        <v>66</v>
      </c>
      <c r="B67" t="s">
        <v>64</v>
      </c>
      <c r="C67" s="76">
        <v>2023.95</v>
      </c>
      <c r="D67" s="76">
        <v>2095.99</v>
      </c>
      <c r="E67" s="76">
        <v>1418.72</v>
      </c>
      <c r="F67" s="76">
        <v>332.83</v>
      </c>
      <c r="G67" s="76">
        <v>462.51</v>
      </c>
      <c r="H67" s="76">
        <v>314.41</v>
      </c>
      <c r="I67" s="76">
        <v>128.91</v>
      </c>
      <c r="J67" s="76">
        <v>4.17</v>
      </c>
      <c r="K67" s="76">
        <v>4.39</v>
      </c>
      <c r="L67" s="76">
        <v>206.6</v>
      </c>
      <c r="M67" s="80">
        <f aca="true" t="shared" si="1" ref="M67:M75">SUM(C67:L67)</f>
        <v>6992.4800000000005</v>
      </c>
    </row>
    <row r="68" spans="1:13" ht="12.75">
      <c r="A68">
        <v>67</v>
      </c>
      <c r="B68" t="s">
        <v>65</v>
      </c>
      <c r="C68" s="76">
        <v>943</v>
      </c>
      <c r="D68" s="76">
        <v>1079</v>
      </c>
      <c r="E68" s="76">
        <v>817.98</v>
      </c>
      <c r="F68" s="76">
        <v>181.82</v>
      </c>
      <c r="G68" s="76">
        <v>265.74</v>
      </c>
      <c r="H68" s="76">
        <v>158.62</v>
      </c>
      <c r="I68" s="76">
        <v>0</v>
      </c>
      <c r="J68" s="76">
        <v>21</v>
      </c>
      <c r="K68" s="76">
        <v>6.1</v>
      </c>
      <c r="L68" s="76">
        <v>95.52</v>
      </c>
      <c r="M68" s="80">
        <f t="shared" si="1"/>
        <v>3568.7799999999997</v>
      </c>
    </row>
    <row r="69" spans="1:13" ht="12.75">
      <c r="A69">
        <v>68</v>
      </c>
      <c r="B69" t="s">
        <v>182</v>
      </c>
      <c r="C69" s="76">
        <v>0</v>
      </c>
      <c r="D69" s="76">
        <v>43.89</v>
      </c>
      <c r="E69" s="76">
        <v>163.93</v>
      </c>
      <c r="F69" s="76">
        <v>0</v>
      </c>
      <c r="G69" s="76">
        <v>35.52</v>
      </c>
      <c r="H69" s="76">
        <v>195.55</v>
      </c>
      <c r="I69" s="76">
        <v>0</v>
      </c>
      <c r="J69" s="76">
        <v>0</v>
      </c>
      <c r="K69" s="76">
        <v>0</v>
      </c>
      <c r="L69" s="76">
        <v>33.7</v>
      </c>
      <c r="M69" s="80">
        <f t="shared" si="1"/>
        <v>472.59</v>
      </c>
    </row>
    <row r="70" spans="1:13" ht="12.75">
      <c r="A70">
        <v>69</v>
      </c>
      <c r="B70" t="s">
        <v>184</v>
      </c>
      <c r="C70" s="76">
        <v>93.52</v>
      </c>
      <c r="D70" s="76">
        <v>139.86</v>
      </c>
      <c r="E70" s="76">
        <v>125.58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7.27</v>
      </c>
      <c r="M70" s="80">
        <f t="shared" si="1"/>
        <v>366.22999999999996</v>
      </c>
    </row>
    <row r="71" spans="1:13" ht="12.75">
      <c r="A71">
        <v>70</v>
      </c>
      <c r="B71" t="s">
        <v>107</v>
      </c>
      <c r="C71" s="76">
        <v>175.77</v>
      </c>
      <c r="D71" s="76">
        <v>310.87</v>
      </c>
      <c r="E71" s="76">
        <v>100.82</v>
      </c>
      <c r="F71" s="76">
        <v>47.32</v>
      </c>
      <c r="G71" s="76">
        <v>31.49</v>
      </c>
      <c r="H71" s="76">
        <v>2.94</v>
      </c>
      <c r="I71" s="76">
        <v>0</v>
      </c>
      <c r="J71" s="76">
        <v>0</v>
      </c>
      <c r="K71" s="76">
        <v>0</v>
      </c>
      <c r="L71" s="76">
        <v>0</v>
      </c>
      <c r="M71" s="80">
        <f t="shared" si="1"/>
        <v>669.2100000000002</v>
      </c>
    </row>
    <row r="72" spans="1:13" ht="12.75">
      <c r="A72">
        <v>71</v>
      </c>
      <c r="B72" s="83" t="s">
        <v>187</v>
      </c>
      <c r="C72" s="84">
        <v>576</v>
      </c>
      <c r="D72" s="84">
        <v>924</v>
      </c>
      <c r="E72" s="84">
        <v>0</v>
      </c>
      <c r="F72" s="84">
        <v>34</v>
      </c>
      <c r="G72" s="84">
        <v>28</v>
      </c>
      <c r="H72" s="84">
        <v>0</v>
      </c>
      <c r="I72" s="84">
        <v>0</v>
      </c>
      <c r="J72" s="84">
        <v>12</v>
      </c>
      <c r="K72" s="84">
        <v>0</v>
      </c>
      <c r="L72" s="84">
        <v>0</v>
      </c>
      <c r="M72" s="80">
        <f t="shared" si="1"/>
        <v>1574</v>
      </c>
    </row>
    <row r="73" spans="1:13" ht="12.75">
      <c r="A73">
        <v>72</v>
      </c>
      <c r="B73" t="s">
        <v>209</v>
      </c>
      <c r="C73" s="76">
        <v>362.76</v>
      </c>
      <c r="D73" s="76">
        <v>175.93</v>
      </c>
      <c r="E73" s="76">
        <v>0</v>
      </c>
      <c r="F73" s="76">
        <v>68.01</v>
      </c>
      <c r="G73" s="76">
        <v>47.5</v>
      </c>
      <c r="H73" s="76">
        <v>0</v>
      </c>
      <c r="I73" s="76">
        <v>10</v>
      </c>
      <c r="J73" s="76">
        <v>2.98</v>
      </c>
      <c r="K73" s="76">
        <v>0</v>
      </c>
      <c r="L73" s="76">
        <v>0</v>
      </c>
      <c r="M73" s="80">
        <f t="shared" si="1"/>
        <v>667.1800000000001</v>
      </c>
    </row>
    <row r="74" spans="1:13" ht="12.75">
      <c r="A74">
        <v>73</v>
      </c>
      <c r="B74" t="s">
        <v>191</v>
      </c>
      <c r="C74" s="76">
        <v>273.02</v>
      </c>
      <c r="D74" s="76">
        <v>598.35</v>
      </c>
      <c r="E74" s="76">
        <v>488.14</v>
      </c>
      <c r="F74" s="76">
        <v>47.18</v>
      </c>
      <c r="G74" s="76">
        <v>70.05</v>
      </c>
      <c r="H74" s="76">
        <v>66.69</v>
      </c>
      <c r="I74" s="76">
        <v>12.56</v>
      </c>
      <c r="J74" s="76">
        <v>0</v>
      </c>
      <c r="K74" s="76">
        <v>0</v>
      </c>
      <c r="L74" s="76">
        <v>47.57</v>
      </c>
      <c r="M74" s="80">
        <f t="shared" si="1"/>
        <v>1603.56</v>
      </c>
    </row>
    <row r="75" spans="1:13" ht="12.75">
      <c r="A75">
        <v>74</v>
      </c>
      <c r="B75" t="s">
        <v>108</v>
      </c>
      <c r="C75" s="76">
        <v>205</v>
      </c>
      <c r="D75" s="76">
        <v>297</v>
      </c>
      <c r="E75" s="76">
        <v>420</v>
      </c>
      <c r="F75" s="76">
        <v>11</v>
      </c>
      <c r="G75" s="76">
        <v>165</v>
      </c>
      <c r="H75" s="76">
        <v>52</v>
      </c>
      <c r="I75" s="76">
        <v>0</v>
      </c>
      <c r="J75" s="76">
        <v>0</v>
      </c>
      <c r="K75" s="76">
        <v>0</v>
      </c>
      <c r="L75" s="76">
        <v>0</v>
      </c>
      <c r="M75" s="80">
        <f t="shared" si="1"/>
        <v>1150</v>
      </c>
    </row>
    <row r="76" spans="1:13" ht="12.75">
      <c r="A76">
        <v>75</v>
      </c>
      <c r="B76" t="s">
        <v>194</v>
      </c>
      <c r="C76" s="76">
        <v>0</v>
      </c>
      <c r="D76" s="76">
        <v>1400</v>
      </c>
      <c r="E76" s="76">
        <v>9800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80">
        <f>SUM(C76:L76)</f>
        <v>11200</v>
      </c>
    </row>
    <row r="77" spans="1:13" ht="12.75">
      <c r="A77" s="79">
        <v>99</v>
      </c>
      <c r="B77" s="79" t="s">
        <v>210</v>
      </c>
      <c r="C77" s="87">
        <f aca="true" t="shared" si="2" ref="C77:M77">SUM(C2:C76)</f>
        <v>604167.3299999998</v>
      </c>
      <c r="D77" s="87">
        <f t="shared" si="2"/>
        <v>729294.1500000003</v>
      </c>
      <c r="E77" s="87">
        <f t="shared" si="2"/>
        <v>540531.5400000002</v>
      </c>
      <c r="F77" s="87">
        <f t="shared" si="2"/>
        <v>138703.27000000005</v>
      </c>
      <c r="G77" s="87">
        <f t="shared" si="2"/>
        <v>218403.91999999998</v>
      </c>
      <c r="H77" s="87">
        <f t="shared" si="2"/>
        <v>137820.72999999995</v>
      </c>
      <c r="I77" s="87">
        <f t="shared" si="2"/>
        <v>161863.72999999995</v>
      </c>
      <c r="J77" s="87">
        <f t="shared" si="2"/>
        <v>19557.989999999994</v>
      </c>
      <c r="K77" s="87">
        <f t="shared" si="2"/>
        <v>6111.440000000001</v>
      </c>
      <c r="L77" s="87">
        <f t="shared" si="2"/>
        <v>74931.92000000001</v>
      </c>
      <c r="M77" s="81">
        <f t="shared" si="2"/>
        <v>2631386.0199999986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&amp;R2008-09 Appropriated FTE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3.28125" style="0" bestFit="1" customWidth="1"/>
    <col min="2" max="2" width="11.421875" style="0" bestFit="1" customWidth="1"/>
    <col min="3" max="9" width="11.28125" style="0" bestFit="1" customWidth="1"/>
    <col min="10" max="10" width="10.28125" style="0" bestFit="1" customWidth="1"/>
    <col min="11" max="11" width="9.28125" style="0" bestFit="1" customWidth="1"/>
    <col min="12" max="12" width="10.28125" style="0" bestFit="1" customWidth="1"/>
    <col min="13" max="13" width="12.8515625" style="0" bestFit="1" customWidth="1"/>
  </cols>
  <sheetData>
    <row r="1" spans="1:13" ht="12.75">
      <c r="A1" s="85" t="s">
        <v>110</v>
      </c>
      <c r="B1" s="77" t="s">
        <v>111</v>
      </c>
      <c r="C1" s="77" t="s">
        <v>196</v>
      </c>
      <c r="D1" s="77" t="s">
        <v>197</v>
      </c>
      <c r="E1" s="77" t="s">
        <v>198</v>
      </c>
      <c r="F1" s="77" t="s">
        <v>199</v>
      </c>
      <c r="G1" s="77" t="s">
        <v>200</v>
      </c>
      <c r="H1" s="77" t="s">
        <v>201</v>
      </c>
      <c r="I1" s="77" t="s">
        <v>202</v>
      </c>
      <c r="J1" s="77" t="s">
        <v>203</v>
      </c>
      <c r="K1" s="77" t="s">
        <v>204</v>
      </c>
      <c r="L1" s="77" t="s">
        <v>205</v>
      </c>
      <c r="M1" s="86" t="s">
        <v>0</v>
      </c>
    </row>
    <row r="2" spans="1:13" ht="12.75">
      <c r="A2">
        <v>1</v>
      </c>
      <c r="B2" t="s">
        <v>1</v>
      </c>
      <c r="C2" s="76">
        <v>6081.33</v>
      </c>
      <c r="D2" s="76">
        <v>6247.46</v>
      </c>
      <c r="E2" s="76">
        <v>5932.48</v>
      </c>
      <c r="F2" s="76">
        <v>1772.1299999999999</v>
      </c>
      <c r="G2" s="76">
        <v>3471.44</v>
      </c>
      <c r="H2" s="76">
        <v>1488.1999999999998</v>
      </c>
      <c r="I2" s="76">
        <v>383.83</v>
      </c>
      <c r="J2" s="76">
        <v>117.49000000000001</v>
      </c>
      <c r="K2" s="76">
        <v>19.36</v>
      </c>
      <c r="L2" s="76">
        <v>430.13</v>
      </c>
      <c r="M2" s="80">
        <f>SUM(C2:L2)</f>
        <v>25943.850000000006</v>
      </c>
    </row>
    <row r="3" spans="1:13" ht="12.75">
      <c r="A3">
        <v>2</v>
      </c>
      <c r="B3" t="s">
        <v>2</v>
      </c>
      <c r="C3" s="76">
        <v>1564.2699999999998</v>
      </c>
      <c r="D3" s="76">
        <v>1591.6399999999999</v>
      </c>
      <c r="E3" s="76">
        <v>913.53</v>
      </c>
      <c r="F3" s="76">
        <v>219.69000000000003</v>
      </c>
      <c r="G3" s="76">
        <v>206.97</v>
      </c>
      <c r="H3" s="76">
        <v>164.55</v>
      </c>
      <c r="I3" s="76">
        <v>3.2100000000000004</v>
      </c>
      <c r="J3" s="76">
        <v>9.63</v>
      </c>
      <c r="K3" s="76">
        <v>5.65</v>
      </c>
      <c r="L3" s="76">
        <v>278.49</v>
      </c>
      <c r="M3" s="80">
        <f aca="true" t="shared" si="0" ref="M3:M66">SUM(C3:L3)</f>
        <v>4957.629999999999</v>
      </c>
    </row>
    <row r="4" spans="1:13" ht="12.75">
      <c r="A4">
        <v>3</v>
      </c>
      <c r="B4" t="s">
        <v>3</v>
      </c>
      <c r="C4" s="76">
        <v>6418.4</v>
      </c>
      <c r="D4" s="76">
        <v>7495.890000000001</v>
      </c>
      <c r="E4" s="76">
        <v>5525.1900000000005</v>
      </c>
      <c r="F4" s="76">
        <v>1478.82</v>
      </c>
      <c r="G4" s="76">
        <v>1891.7200000000003</v>
      </c>
      <c r="H4" s="76">
        <v>919.62</v>
      </c>
      <c r="I4" s="76">
        <v>257.22</v>
      </c>
      <c r="J4" s="76">
        <v>350.98999999999995</v>
      </c>
      <c r="K4" s="76">
        <v>102.00000000000001</v>
      </c>
      <c r="L4" s="76">
        <v>695.86</v>
      </c>
      <c r="M4" s="80">
        <f t="shared" si="0"/>
        <v>25135.710000000006</v>
      </c>
    </row>
    <row r="5" spans="1:13" ht="12.75">
      <c r="A5">
        <v>4</v>
      </c>
      <c r="B5" t="s">
        <v>4</v>
      </c>
      <c r="C5" s="76">
        <v>817.4399999999999</v>
      </c>
      <c r="D5" s="76">
        <v>865.8000000000001</v>
      </c>
      <c r="E5" s="76">
        <v>558.5600000000001</v>
      </c>
      <c r="F5" s="76">
        <v>227.84</v>
      </c>
      <c r="G5" s="76">
        <v>367.28999999999996</v>
      </c>
      <c r="H5" s="76">
        <v>233.39000000000001</v>
      </c>
      <c r="I5" s="76">
        <v>5.83</v>
      </c>
      <c r="J5" s="76">
        <v>29.619999999999997</v>
      </c>
      <c r="K5" s="76">
        <v>1.08</v>
      </c>
      <c r="L5" s="76">
        <v>136.89</v>
      </c>
      <c r="M5" s="80">
        <f t="shared" si="0"/>
        <v>3243.74</v>
      </c>
    </row>
    <row r="6" spans="1:13" ht="12.75">
      <c r="A6">
        <v>5</v>
      </c>
      <c r="B6" t="s">
        <v>5</v>
      </c>
      <c r="C6" s="76">
        <v>16495.96</v>
      </c>
      <c r="D6" s="76">
        <v>19740.649999999998</v>
      </c>
      <c r="E6" s="76">
        <v>15382.130000000001</v>
      </c>
      <c r="F6" s="76">
        <v>4860.88</v>
      </c>
      <c r="G6" s="76">
        <v>7087.29</v>
      </c>
      <c r="H6" s="76">
        <v>4558.99</v>
      </c>
      <c r="I6" s="76">
        <v>1205.1399999999999</v>
      </c>
      <c r="J6" s="76">
        <v>679.7499999999999</v>
      </c>
      <c r="K6" s="76">
        <v>151.02</v>
      </c>
      <c r="L6" s="76">
        <v>1916.24</v>
      </c>
      <c r="M6" s="80">
        <f t="shared" si="0"/>
        <v>72078.05000000002</v>
      </c>
    </row>
    <row r="7" spans="1:13" ht="12.75">
      <c r="A7">
        <v>6</v>
      </c>
      <c r="B7" t="s">
        <v>6</v>
      </c>
      <c r="C7" s="76">
        <v>55981.72</v>
      </c>
      <c r="D7" s="76">
        <v>74780.63</v>
      </c>
      <c r="E7" s="76">
        <v>55995.26</v>
      </c>
      <c r="F7" s="76">
        <v>11698.17</v>
      </c>
      <c r="G7" s="76">
        <v>18315.850000000002</v>
      </c>
      <c r="H7" s="76">
        <v>10555.519999999999</v>
      </c>
      <c r="I7" s="76">
        <v>17879.100000000002</v>
      </c>
      <c r="J7" s="76">
        <v>1827.9399999999998</v>
      </c>
      <c r="K7" s="76">
        <v>1127.04</v>
      </c>
      <c r="L7" s="76">
        <v>6671.98</v>
      </c>
      <c r="M7" s="80">
        <f t="shared" si="0"/>
        <v>254833.21000000005</v>
      </c>
    </row>
    <row r="8" spans="1:13" ht="12.75">
      <c r="A8">
        <v>7</v>
      </c>
      <c r="B8" t="s">
        <v>7</v>
      </c>
      <c r="C8" s="76">
        <v>546.64</v>
      </c>
      <c r="D8" s="76">
        <v>592.48</v>
      </c>
      <c r="E8" s="76">
        <v>370.92</v>
      </c>
      <c r="F8" s="76">
        <v>212.43</v>
      </c>
      <c r="G8" s="76">
        <v>220.55</v>
      </c>
      <c r="H8" s="76">
        <v>126.22000000000001</v>
      </c>
      <c r="I8" s="76">
        <v>6.35</v>
      </c>
      <c r="J8" s="76">
        <v>24.479999999999997</v>
      </c>
      <c r="K8" s="76">
        <v>3.4700000000000006</v>
      </c>
      <c r="L8" s="76">
        <v>83.34</v>
      </c>
      <c r="M8" s="80">
        <f t="shared" si="0"/>
        <v>2186.8799999999997</v>
      </c>
    </row>
    <row r="9" spans="1:13" ht="12.75">
      <c r="A9">
        <v>8</v>
      </c>
      <c r="B9" t="s">
        <v>8</v>
      </c>
      <c r="C9" s="76">
        <v>3598.3</v>
      </c>
      <c r="D9" s="76">
        <v>4962.51</v>
      </c>
      <c r="E9" s="76">
        <v>4181.63</v>
      </c>
      <c r="F9" s="76">
        <v>913.56</v>
      </c>
      <c r="G9" s="76">
        <v>1324.96</v>
      </c>
      <c r="H9" s="76">
        <v>1069.51</v>
      </c>
      <c r="I9" s="76">
        <v>156.46</v>
      </c>
      <c r="J9" s="76">
        <v>163.14000000000004</v>
      </c>
      <c r="K9" s="76">
        <v>16.86</v>
      </c>
      <c r="L9" s="76">
        <v>602.7</v>
      </c>
      <c r="M9" s="80">
        <f t="shared" si="0"/>
        <v>16989.63</v>
      </c>
    </row>
    <row r="10" spans="1:13" ht="12.75">
      <c r="A10">
        <v>9</v>
      </c>
      <c r="B10" t="s">
        <v>9</v>
      </c>
      <c r="C10" s="76">
        <v>3725.6200000000003</v>
      </c>
      <c r="D10" s="76">
        <v>4648.32</v>
      </c>
      <c r="E10" s="76">
        <v>3426.6</v>
      </c>
      <c r="F10" s="76">
        <v>800.01</v>
      </c>
      <c r="G10" s="76">
        <v>1349.1100000000001</v>
      </c>
      <c r="H10" s="76">
        <v>801.39</v>
      </c>
      <c r="I10" s="76">
        <v>102.66000000000001</v>
      </c>
      <c r="J10" s="76">
        <v>158.59999999999997</v>
      </c>
      <c r="K10" s="76">
        <v>26.05</v>
      </c>
      <c r="L10" s="76">
        <v>712.47</v>
      </c>
      <c r="M10" s="80">
        <f t="shared" si="0"/>
        <v>15750.83</v>
      </c>
    </row>
    <row r="11" spans="1:13" ht="12.75">
      <c r="A11">
        <v>10</v>
      </c>
      <c r="B11" t="s">
        <v>10</v>
      </c>
      <c r="C11" s="76">
        <v>7931.08</v>
      </c>
      <c r="D11" s="76">
        <v>10263.23</v>
      </c>
      <c r="E11" s="76">
        <v>8305.59</v>
      </c>
      <c r="F11" s="76">
        <v>2670.6800000000003</v>
      </c>
      <c r="G11" s="76">
        <v>3252.2499999999995</v>
      </c>
      <c r="H11" s="76">
        <v>1739.32</v>
      </c>
      <c r="I11" s="76">
        <v>355.23</v>
      </c>
      <c r="J11" s="76">
        <v>201.03</v>
      </c>
      <c r="K11" s="76">
        <v>102</v>
      </c>
      <c r="L11" s="76">
        <v>916.51</v>
      </c>
      <c r="M11" s="80">
        <f t="shared" si="0"/>
        <v>35736.920000000006</v>
      </c>
    </row>
    <row r="12" spans="1:13" ht="12.75">
      <c r="A12">
        <v>11</v>
      </c>
      <c r="B12" t="s">
        <v>11</v>
      </c>
      <c r="C12" s="76">
        <v>8678.11</v>
      </c>
      <c r="D12" s="76">
        <v>10797.26</v>
      </c>
      <c r="E12" s="76">
        <v>8375.68</v>
      </c>
      <c r="F12" s="76">
        <v>1969</v>
      </c>
      <c r="G12" s="76">
        <v>3553.36</v>
      </c>
      <c r="H12" s="76">
        <v>2295.45</v>
      </c>
      <c r="I12" s="76">
        <v>5044.93</v>
      </c>
      <c r="J12" s="76">
        <v>217.14999999999998</v>
      </c>
      <c r="K12" s="76">
        <v>145.45000000000002</v>
      </c>
      <c r="L12" s="76">
        <v>759.9300000000001</v>
      </c>
      <c r="M12" s="80">
        <f t="shared" si="0"/>
        <v>41836.32</v>
      </c>
    </row>
    <row r="13" spans="1:13" ht="12.75">
      <c r="A13">
        <v>12</v>
      </c>
      <c r="B13" t="s">
        <v>12</v>
      </c>
      <c r="C13" s="76">
        <v>2772</v>
      </c>
      <c r="D13" s="76">
        <v>2990.79</v>
      </c>
      <c r="E13" s="76">
        <v>1874.94</v>
      </c>
      <c r="F13" s="76">
        <v>722.8399999999999</v>
      </c>
      <c r="G13" s="76">
        <v>752.23</v>
      </c>
      <c r="H13" s="76">
        <v>453.99</v>
      </c>
      <c r="I13" s="76">
        <v>50.18</v>
      </c>
      <c r="J13" s="76">
        <v>38.129999999999995</v>
      </c>
      <c r="K13" s="76">
        <v>17.569999999999997</v>
      </c>
      <c r="L13" s="76">
        <v>319.41</v>
      </c>
      <c r="M13" s="80">
        <f t="shared" si="0"/>
        <v>9992.079999999998</v>
      </c>
    </row>
    <row r="14" spans="1:13" ht="12.75">
      <c r="A14">
        <v>13</v>
      </c>
      <c r="B14" t="s">
        <v>125</v>
      </c>
      <c r="C14" s="76">
        <v>70069.95999999999</v>
      </c>
      <c r="D14" s="76">
        <v>92102.52</v>
      </c>
      <c r="E14" s="76">
        <v>61618.47</v>
      </c>
      <c r="F14" s="76">
        <v>16913.19</v>
      </c>
      <c r="G14" s="76">
        <v>33209.8</v>
      </c>
      <c r="H14" s="76">
        <v>23605.319999999996</v>
      </c>
      <c r="I14" s="76">
        <v>31223.649999999998</v>
      </c>
      <c r="J14" s="76">
        <v>2810.8999999999996</v>
      </c>
      <c r="K14" s="76">
        <v>345.17</v>
      </c>
      <c r="L14" s="76">
        <v>9527.74</v>
      </c>
      <c r="M14" s="80">
        <f t="shared" si="0"/>
        <v>341426.72000000003</v>
      </c>
    </row>
    <row r="15" spans="1:13" ht="12.75">
      <c r="A15">
        <v>14</v>
      </c>
      <c r="B15" t="s">
        <v>127</v>
      </c>
      <c r="C15" s="76">
        <v>1047.35</v>
      </c>
      <c r="D15" s="76">
        <v>1359.1699999999998</v>
      </c>
      <c r="E15" s="76">
        <v>957.3399999999999</v>
      </c>
      <c r="F15" s="76">
        <v>316.58</v>
      </c>
      <c r="G15" s="76">
        <v>287.90999999999997</v>
      </c>
      <c r="H15" s="76">
        <v>367.61</v>
      </c>
      <c r="I15" s="76">
        <v>427.88</v>
      </c>
      <c r="J15" s="76">
        <v>5.5</v>
      </c>
      <c r="K15" s="76">
        <v>4.95</v>
      </c>
      <c r="L15" s="76">
        <v>174.20999999999998</v>
      </c>
      <c r="M15" s="80">
        <f t="shared" si="0"/>
        <v>4948.499999999999</v>
      </c>
    </row>
    <row r="16" spans="1:13" ht="12.75">
      <c r="A16">
        <v>15</v>
      </c>
      <c r="B16" t="s">
        <v>13</v>
      </c>
      <c r="C16" s="76">
        <v>529.38</v>
      </c>
      <c r="D16" s="76">
        <v>569.97</v>
      </c>
      <c r="E16" s="76">
        <v>375.73</v>
      </c>
      <c r="F16" s="76">
        <v>236.67000000000002</v>
      </c>
      <c r="G16" s="76">
        <v>170.07</v>
      </c>
      <c r="H16" s="76">
        <v>89.35</v>
      </c>
      <c r="I16" s="76">
        <v>0</v>
      </c>
      <c r="J16" s="76">
        <v>18.11</v>
      </c>
      <c r="K16" s="76">
        <v>3.3200000000000003</v>
      </c>
      <c r="L16" s="76">
        <v>70.72</v>
      </c>
      <c r="M16" s="80">
        <f t="shared" si="0"/>
        <v>2063.3199999999997</v>
      </c>
    </row>
    <row r="17" spans="1:13" ht="12.75">
      <c r="A17">
        <v>16</v>
      </c>
      <c r="B17" t="s">
        <v>14</v>
      </c>
      <c r="C17" s="76">
        <v>35210.55</v>
      </c>
      <c r="D17" s="76">
        <v>35976.75</v>
      </c>
      <c r="E17" s="76">
        <v>24715.79</v>
      </c>
      <c r="F17" s="76">
        <v>6356.370000000001</v>
      </c>
      <c r="G17" s="76">
        <v>9793.75</v>
      </c>
      <c r="H17" s="76">
        <v>5468.410000000001</v>
      </c>
      <c r="I17" s="76">
        <v>2709.6</v>
      </c>
      <c r="J17" s="76">
        <v>931.45</v>
      </c>
      <c r="K17" s="76">
        <v>364.75</v>
      </c>
      <c r="L17" s="76">
        <v>2408.5299999999997</v>
      </c>
      <c r="M17" s="80">
        <f t="shared" si="0"/>
        <v>123935.95</v>
      </c>
    </row>
    <row r="18" spans="1:13" ht="12.75">
      <c r="A18">
        <v>17</v>
      </c>
      <c r="B18" t="s">
        <v>15</v>
      </c>
      <c r="C18" s="76">
        <v>10139.56</v>
      </c>
      <c r="D18" s="76">
        <v>11800.900000000001</v>
      </c>
      <c r="E18" s="76">
        <v>7833.7300000000005</v>
      </c>
      <c r="F18" s="76">
        <v>2810.12</v>
      </c>
      <c r="G18" s="76">
        <v>3364.0000000000005</v>
      </c>
      <c r="H18" s="76">
        <v>2451.35</v>
      </c>
      <c r="I18" s="76">
        <v>237.72000000000003</v>
      </c>
      <c r="J18" s="76">
        <v>271.28</v>
      </c>
      <c r="K18" s="76">
        <v>148.16</v>
      </c>
      <c r="L18" s="76">
        <v>1175.45</v>
      </c>
      <c r="M18" s="80">
        <f t="shared" si="0"/>
        <v>40232.27</v>
      </c>
    </row>
    <row r="19" spans="1:13" ht="12.75">
      <c r="A19">
        <v>18</v>
      </c>
      <c r="B19" t="s">
        <v>16</v>
      </c>
      <c r="C19" s="76">
        <v>3270.6800000000003</v>
      </c>
      <c r="D19" s="76">
        <v>4076.68</v>
      </c>
      <c r="E19" s="76">
        <v>2650.17</v>
      </c>
      <c r="F19" s="76">
        <v>504.64</v>
      </c>
      <c r="G19" s="76">
        <v>863.64</v>
      </c>
      <c r="H19" s="76">
        <v>625.77</v>
      </c>
      <c r="I19" s="76">
        <v>230.84</v>
      </c>
      <c r="J19" s="76">
        <v>61.339999999999996</v>
      </c>
      <c r="K19" s="76">
        <v>25.609999999999996</v>
      </c>
      <c r="L19" s="76">
        <v>390.58</v>
      </c>
      <c r="M19" s="80">
        <f t="shared" si="0"/>
        <v>12699.95</v>
      </c>
    </row>
    <row r="20" spans="1:13" ht="12.75">
      <c r="A20">
        <v>19</v>
      </c>
      <c r="B20" t="s">
        <v>17</v>
      </c>
      <c r="C20" s="76">
        <v>362.26</v>
      </c>
      <c r="D20" s="76">
        <v>389.58000000000004</v>
      </c>
      <c r="E20" s="76">
        <v>191.43999999999997</v>
      </c>
      <c r="F20" s="76">
        <v>75.60000000000001</v>
      </c>
      <c r="G20" s="76">
        <v>88.14</v>
      </c>
      <c r="H20" s="76">
        <v>49.2</v>
      </c>
      <c r="I20" s="76">
        <v>5.77</v>
      </c>
      <c r="J20" s="76">
        <v>9.720000000000002</v>
      </c>
      <c r="K20" s="76">
        <v>1.08</v>
      </c>
      <c r="L20" s="76">
        <v>52.82</v>
      </c>
      <c r="M20" s="80">
        <f t="shared" si="0"/>
        <v>1225.61</v>
      </c>
    </row>
    <row r="21" spans="1:13" ht="12.75">
      <c r="A21">
        <v>20</v>
      </c>
      <c r="B21" t="s">
        <v>18</v>
      </c>
      <c r="C21" s="76">
        <v>1723.54</v>
      </c>
      <c r="D21" s="76">
        <v>1792.42</v>
      </c>
      <c r="E21" s="76">
        <v>1045.35</v>
      </c>
      <c r="F21" s="76">
        <v>333.86</v>
      </c>
      <c r="G21" s="76">
        <v>353.36</v>
      </c>
      <c r="H21" s="76">
        <v>232.18</v>
      </c>
      <c r="I21" s="76">
        <v>296.96000000000004</v>
      </c>
      <c r="J21" s="76">
        <v>54.879999999999995</v>
      </c>
      <c r="K21" s="76">
        <v>11.85</v>
      </c>
      <c r="L21" s="76">
        <v>144.16000000000003</v>
      </c>
      <c r="M21" s="80">
        <f t="shared" si="0"/>
        <v>5988.5599999999995</v>
      </c>
    </row>
    <row r="22" spans="1:13" ht="12.75">
      <c r="A22">
        <v>21</v>
      </c>
      <c r="B22" t="s">
        <v>19</v>
      </c>
      <c r="C22" s="76">
        <v>601.87</v>
      </c>
      <c r="D22" s="76">
        <v>648.01</v>
      </c>
      <c r="E22" s="76">
        <v>414.65</v>
      </c>
      <c r="F22" s="76">
        <v>231.18</v>
      </c>
      <c r="G22" s="76">
        <v>340.35</v>
      </c>
      <c r="H22" s="76">
        <v>243.23000000000002</v>
      </c>
      <c r="I22" s="76">
        <v>29.839999999999996</v>
      </c>
      <c r="J22" s="76">
        <v>39.410000000000004</v>
      </c>
      <c r="K22" s="76">
        <v>7.930000000000001</v>
      </c>
      <c r="L22" s="76">
        <v>100.95</v>
      </c>
      <c r="M22" s="80">
        <f t="shared" si="0"/>
        <v>2657.42</v>
      </c>
    </row>
    <row r="23" spans="1:13" ht="12.75">
      <c r="A23">
        <v>22</v>
      </c>
      <c r="B23" t="s">
        <v>20</v>
      </c>
      <c r="C23" s="76">
        <v>444.21000000000004</v>
      </c>
      <c r="D23" s="76">
        <v>465.54</v>
      </c>
      <c r="E23" s="76">
        <v>158.17000000000002</v>
      </c>
      <c r="F23" s="76">
        <v>76.06</v>
      </c>
      <c r="G23" s="76">
        <v>94.54000000000002</v>
      </c>
      <c r="H23" s="76">
        <v>54.059999999999995</v>
      </c>
      <c r="I23" s="76">
        <v>37.910000000000004</v>
      </c>
      <c r="J23" s="76">
        <v>0.96</v>
      </c>
      <c r="K23" s="76">
        <v>0</v>
      </c>
      <c r="L23" s="76">
        <v>42.88</v>
      </c>
      <c r="M23" s="80">
        <f t="shared" si="0"/>
        <v>1374.3300000000002</v>
      </c>
    </row>
    <row r="24" spans="1:13" ht="12.75">
      <c r="A24">
        <v>23</v>
      </c>
      <c r="B24" t="s">
        <v>21</v>
      </c>
      <c r="C24" s="76">
        <v>455.1</v>
      </c>
      <c r="D24" s="76">
        <v>579.19</v>
      </c>
      <c r="E24" s="76">
        <v>419.75</v>
      </c>
      <c r="F24" s="76">
        <v>97.83000000000001</v>
      </c>
      <c r="G24" s="76">
        <v>196.51000000000002</v>
      </c>
      <c r="H24" s="76">
        <v>184.15</v>
      </c>
      <c r="I24" s="76">
        <v>5.859999999999999</v>
      </c>
      <c r="J24" s="76">
        <v>23.28</v>
      </c>
      <c r="K24" s="76">
        <v>10.2</v>
      </c>
      <c r="L24" s="76">
        <v>61.33</v>
      </c>
      <c r="M24" s="80">
        <f t="shared" si="0"/>
        <v>2033.1999999999998</v>
      </c>
    </row>
    <row r="25" spans="1:13" ht="12.75">
      <c r="A25">
        <v>24</v>
      </c>
      <c r="B25" t="s">
        <v>22</v>
      </c>
      <c r="C25" s="76">
        <v>537.39</v>
      </c>
      <c r="D25" s="76">
        <v>597.86</v>
      </c>
      <c r="E25" s="76">
        <v>364.18</v>
      </c>
      <c r="F25" s="76">
        <v>81.71000000000001</v>
      </c>
      <c r="G25" s="76">
        <v>56.900000000000006</v>
      </c>
      <c r="H25" s="76">
        <v>59.269999999999996</v>
      </c>
      <c r="I25" s="76">
        <v>41.55</v>
      </c>
      <c r="J25" s="76">
        <v>16.87</v>
      </c>
      <c r="K25" s="76">
        <v>14.02</v>
      </c>
      <c r="L25" s="76">
        <v>66.02</v>
      </c>
      <c r="M25" s="80">
        <f t="shared" si="0"/>
        <v>1835.77</v>
      </c>
    </row>
    <row r="26" spans="1:13" ht="12.75">
      <c r="A26">
        <v>25</v>
      </c>
      <c r="B26" t="s">
        <v>23</v>
      </c>
      <c r="C26" s="76">
        <v>1416.3300000000002</v>
      </c>
      <c r="D26" s="76">
        <v>1518.2899999999997</v>
      </c>
      <c r="E26" s="76">
        <v>852.3299999999999</v>
      </c>
      <c r="F26" s="76">
        <v>267.03999999999996</v>
      </c>
      <c r="G26" s="76">
        <v>391.43000000000006</v>
      </c>
      <c r="H26" s="76">
        <v>298.26</v>
      </c>
      <c r="I26" s="76">
        <v>276.43</v>
      </c>
      <c r="J26" s="76">
        <v>16.39</v>
      </c>
      <c r="K26" s="76">
        <v>2.63</v>
      </c>
      <c r="L26" s="76">
        <v>115.81</v>
      </c>
      <c r="M26" s="80">
        <f t="shared" si="0"/>
        <v>5154.940000000001</v>
      </c>
    </row>
    <row r="27" spans="1:13" ht="12.75">
      <c r="A27">
        <v>26</v>
      </c>
      <c r="B27" t="s">
        <v>24</v>
      </c>
      <c r="C27" s="76">
        <v>1740.6999999999998</v>
      </c>
      <c r="D27" s="76">
        <v>2071.17</v>
      </c>
      <c r="E27" s="76">
        <v>1311.35</v>
      </c>
      <c r="F27" s="76">
        <v>371.59</v>
      </c>
      <c r="G27" s="76">
        <v>487.39000000000004</v>
      </c>
      <c r="H27" s="76">
        <v>391.39000000000004</v>
      </c>
      <c r="I27" s="76">
        <v>293.98999999999995</v>
      </c>
      <c r="J27" s="76">
        <v>16.34</v>
      </c>
      <c r="K27" s="76">
        <v>5.470000000000001</v>
      </c>
      <c r="L27" s="76">
        <v>289</v>
      </c>
      <c r="M27" s="80">
        <f t="shared" si="0"/>
        <v>6978.39</v>
      </c>
    </row>
    <row r="28" spans="1:13" ht="12.75">
      <c r="A28">
        <v>27</v>
      </c>
      <c r="B28" t="s">
        <v>25</v>
      </c>
      <c r="C28" s="76">
        <v>5672.139999999999</v>
      </c>
      <c r="D28" s="76">
        <v>7082.05</v>
      </c>
      <c r="E28" s="76">
        <v>4661.05</v>
      </c>
      <c r="F28" s="76">
        <v>1068.8</v>
      </c>
      <c r="G28" s="76">
        <v>1421.1299999999997</v>
      </c>
      <c r="H28" s="76">
        <v>1072.51</v>
      </c>
      <c r="I28" s="76">
        <v>523.14</v>
      </c>
      <c r="J28" s="76">
        <v>111.49</v>
      </c>
      <c r="K28" s="76">
        <v>41.38</v>
      </c>
      <c r="L28" s="76">
        <v>874.97</v>
      </c>
      <c r="M28" s="80">
        <f t="shared" si="0"/>
        <v>22528.66</v>
      </c>
    </row>
    <row r="29" spans="1:13" ht="12.75">
      <c r="A29">
        <v>28</v>
      </c>
      <c r="B29" t="s">
        <v>26</v>
      </c>
      <c r="C29" s="76">
        <v>3094.37</v>
      </c>
      <c r="D29" s="76">
        <v>3754.1</v>
      </c>
      <c r="E29" s="76">
        <v>2413.94</v>
      </c>
      <c r="F29" s="76">
        <v>478.71000000000004</v>
      </c>
      <c r="G29" s="76">
        <v>822.37</v>
      </c>
      <c r="H29" s="76">
        <v>564.93</v>
      </c>
      <c r="I29" s="76">
        <v>534.5</v>
      </c>
      <c r="J29" s="76">
        <v>126.09</v>
      </c>
      <c r="K29" s="76">
        <v>33.34</v>
      </c>
      <c r="L29" s="76">
        <v>358.74</v>
      </c>
      <c r="M29" s="80">
        <f t="shared" si="0"/>
        <v>12181.09</v>
      </c>
    </row>
    <row r="30" spans="1:13" ht="12.75">
      <c r="A30">
        <v>29</v>
      </c>
      <c r="B30" t="s">
        <v>27</v>
      </c>
      <c r="C30" s="76">
        <v>40809.94</v>
      </c>
      <c r="D30" s="76">
        <v>52930</v>
      </c>
      <c r="E30" s="76">
        <v>37793.51</v>
      </c>
      <c r="F30" s="76">
        <v>11573.98</v>
      </c>
      <c r="G30" s="76">
        <v>16118.43</v>
      </c>
      <c r="H30" s="76">
        <v>6580.26</v>
      </c>
      <c r="I30" s="76">
        <v>15819.180000000002</v>
      </c>
      <c r="J30" s="76">
        <v>1174.65</v>
      </c>
      <c r="K30" s="76">
        <v>363.95000000000005</v>
      </c>
      <c r="L30" s="76">
        <v>6345.51</v>
      </c>
      <c r="M30" s="80">
        <f t="shared" si="0"/>
        <v>189509.41000000003</v>
      </c>
    </row>
    <row r="31" spans="1:13" ht="12.75">
      <c r="A31">
        <v>30</v>
      </c>
      <c r="B31" t="s">
        <v>28</v>
      </c>
      <c r="C31" s="76">
        <v>896.6800000000001</v>
      </c>
      <c r="D31" s="76">
        <v>1076.75</v>
      </c>
      <c r="E31" s="76">
        <v>713.51</v>
      </c>
      <c r="F31" s="76">
        <v>186.69</v>
      </c>
      <c r="G31" s="76">
        <v>188.58</v>
      </c>
      <c r="H31" s="76">
        <v>123.44</v>
      </c>
      <c r="I31" s="76">
        <v>0.35</v>
      </c>
      <c r="J31" s="76">
        <v>10.32</v>
      </c>
      <c r="K31" s="76">
        <v>0</v>
      </c>
      <c r="L31" s="76">
        <v>130.07</v>
      </c>
      <c r="M31" s="80">
        <f t="shared" si="0"/>
        <v>3326.3900000000003</v>
      </c>
    </row>
    <row r="32" spans="1:13" ht="12.75">
      <c r="A32">
        <v>31</v>
      </c>
      <c r="B32" t="s">
        <v>29</v>
      </c>
      <c r="C32" s="76">
        <v>4018.15</v>
      </c>
      <c r="D32" s="76">
        <v>5167.17</v>
      </c>
      <c r="E32" s="76">
        <v>3529.8999999999996</v>
      </c>
      <c r="F32" s="76">
        <v>741.73</v>
      </c>
      <c r="G32" s="76">
        <v>1313.77</v>
      </c>
      <c r="H32" s="76">
        <v>1027.77</v>
      </c>
      <c r="I32" s="76">
        <v>753.2799999999999</v>
      </c>
      <c r="J32" s="76">
        <v>105.12</v>
      </c>
      <c r="K32" s="76">
        <v>37.7</v>
      </c>
      <c r="L32" s="76">
        <v>604.8</v>
      </c>
      <c r="M32" s="80">
        <f t="shared" si="0"/>
        <v>17299.39</v>
      </c>
    </row>
    <row r="33" spans="1:13" ht="12.75">
      <c r="A33">
        <v>32</v>
      </c>
      <c r="B33" t="s">
        <v>30</v>
      </c>
      <c r="C33" s="76">
        <v>1889.99</v>
      </c>
      <c r="D33" s="76">
        <v>2145.29</v>
      </c>
      <c r="E33" s="76">
        <v>1281.2299999999998</v>
      </c>
      <c r="F33" s="76">
        <v>497.97999999999996</v>
      </c>
      <c r="G33" s="76">
        <v>465.17</v>
      </c>
      <c r="H33" s="76">
        <v>315.54999999999995</v>
      </c>
      <c r="I33" s="76">
        <v>48.599999999999994</v>
      </c>
      <c r="J33" s="76">
        <v>129.62</v>
      </c>
      <c r="K33" s="76">
        <v>4.1499999999999995</v>
      </c>
      <c r="L33" s="76">
        <v>319.63</v>
      </c>
      <c r="M33" s="80">
        <f t="shared" si="0"/>
        <v>7097.209999999999</v>
      </c>
    </row>
    <row r="34" spans="1:13" ht="12.75">
      <c r="A34">
        <v>33</v>
      </c>
      <c r="B34" t="s">
        <v>31</v>
      </c>
      <c r="C34" s="76">
        <v>321.09999999999997</v>
      </c>
      <c r="D34" s="76">
        <v>327.59</v>
      </c>
      <c r="E34" s="76">
        <v>142.06</v>
      </c>
      <c r="F34" s="76">
        <v>115.58000000000001</v>
      </c>
      <c r="G34" s="76">
        <v>65.55</v>
      </c>
      <c r="H34" s="76">
        <v>66</v>
      </c>
      <c r="I34" s="76">
        <v>17.99</v>
      </c>
      <c r="J34" s="76">
        <v>3.21</v>
      </c>
      <c r="K34" s="76">
        <v>0.34</v>
      </c>
      <c r="L34" s="76">
        <v>44.28</v>
      </c>
      <c r="M34" s="80">
        <f t="shared" si="0"/>
        <v>1103.7</v>
      </c>
    </row>
    <row r="35" spans="1:13" ht="12.75">
      <c r="A35">
        <v>34</v>
      </c>
      <c r="B35" t="s">
        <v>32</v>
      </c>
      <c r="C35" s="76">
        <v>308.45</v>
      </c>
      <c r="D35" s="76">
        <v>340.15999999999997</v>
      </c>
      <c r="E35" s="76">
        <v>189.07</v>
      </c>
      <c r="F35" s="76">
        <v>66.6</v>
      </c>
      <c r="G35" s="76">
        <v>60.13999999999999</v>
      </c>
      <c r="H35" s="76">
        <v>39.35</v>
      </c>
      <c r="I35" s="76">
        <v>41.08</v>
      </c>
      <c r="J35" s="76">
        <v>1.98</v>
      </c>
      <c r="K35" s="76">
        <v>0</v>
      </c>
      <c r="L35" s="76">
        <v>38.59</v>
      </c>
      <c r="M35" s="80">
        <f t="shared" si="0"/>
        <v>1085.4199999999998</v>
      </c>
    </row>
    <row r="36" spans="1:13" ht="12.75">
      <c r="A36">
        <v>35</v>
      </c>
      <c r="B36" t="s">
        <v>33</v>
      </c>
      <c r="C36" s="76">
        <v>10350.42</v>
      </c>
      <c r="D36" s="76">
        <v>12341.98</v>
      </c>
      <c r="E36" s="76">
        <v>8035.470000000001</v>
      </c>
      <c r="F36" s="76">
        <v>1758.97</v>
      </c>
      <c r="G36" s="76">
        <v>2675.8199999999997</v>
      </c>
      <c r="H36" s="76">
        <v>1770.3400000000001</v>
      </c>
      <c r="I36" s="76">
        <v>1453.51</v>
      </c>
      <c r="J36" s="76">
        <v>214.28999999999996</v>
      </c>
      <c r="K36" s="76">
        <v>32.959999999999994</v>
      </c>
      <c r="L36" s="76">
        <v>1556.83</v>
      </c>
      <c r="M36" s="80">
        <f t="shared" si="0"/>
        <v>40190.590000000004</v>
      </c>
    </row>
    <row r="37" spans="1:13" ht="12.75">
      <c r="A37">
        <v>36</v>
      </c>
      <c r="B37" t="s">
        <v>34</v>
      </c>
      <c r="C37" s="76">
        <v>19176.5</v>
      </c>
      <c r="D37" s="76">
        <v>21469.440000000002</v>
      </c>
      <c r="E37" s="76">
        <v>14322.68</v>
      </c>
      <c r="F37" s="76">
        <v>4656.07</v>
      </c>
      <c r="G37" s="76">
        <v>6733.03</v>
      </c>
      <c r="H37" s="76">
        <v>4832.43</v>
      </c>
      <c r="I37" s="76">
        <v>4573.32</v>
      </c>
      <c r="J37" s="76">
        <v>685.9399999999999</v>
      </c>
      <c r="K37" s="76">
        <v>153.67</v>
      </c>
      <c r="L37" s="76">
        <v>1980.31</v>
      </c>
      <c r="M37" s="80">
        <f t="shared" si="0"/>
        <v>78583.39</v>
      </c>
    </row>
    <row r="38" spans="1:13" ht="12.75">
      <c r="A38">
        <v>37</v>
      </c>
      <c r="B38" t="s">
        <v>35</v>
      </c>
      <c r="C38" s="76">
        <v>8475.62</v>
      </c>
      <c r="D38" s="76">
        <v>9515.449999999999</v>
      </c>
      <c r="E38" s="76">
        <v>6827.2300000000005</v>
      </c>
      <c r="F38" s="76">
        <v>2393.88</v>
      </c>
      <c r="G38" s="76">
        <v>2434.17</v>
      </c>
      <c r="H38" s="76">
        <v>1473.07</v>
      </c>
      <c r="I38" s="76">
        <v>222.70000000000002</v>
      </c>
      <c r="J38" s="76">
        <v>320.31</v>
      </c>
      <c r="K38" s="76">
        <v>76.02000000000001</v>
      </c>
      <c r="L38" s="76">
        <v>714.51</v>
      </c>
      <c r="M38" s="80">
        <f t="shared" si="0"/>
        <v>32452.96</v>
      </c>
    </row>
    <row r="39" spans="1:13" ht="12.75">
      <c r="A39">
        <v>38</v>
      </c>
      <c r="B39" t="s">
        <v>36</v>
      </c>
      <c r="C39" s="76">
        <v>1389.94</v>
      </c>
      <c r="D39" s="76">
        <v>1555.1200000000001</v>
      </c>
      <c r="E39" s="76">
        <v>989.8300000000002</v>
      </c>
      <c r="F39" s="76">
        <v>503.31</v>
      </c>
      <c r="G39" s="76">
        <v>781.6</v>
      </c>
      <c r="H39" s="76">
        <v>475.66</v>
      </c>
      <c r="I39" s="76">
        <v>69.30999999999999</v>
      </c>
      <c r="J39" s="76">
        <v>17.8</v>
      </c>
      <c r="K39" s="76">
        <v>4.16</v>
      </c>
      <c r="L39" s="76">
        <v>155.97</v>
      </c>
      <c r="M39" s="80">
        <f t="shared" si="0"/>
        <v>5942.700000000002</v>
      </c>
    </row>
    <row r="40" spans="1:13" ht="12.75">
      <c r="A40">
        <v>39</v>
      </c>
      <c r="B40" t="s">
        <v>37</v>
      </c>
      <c r="C40" s="76">
        <v>382.51</v>
      </c>
      <c r="D40" s="76">
        <v>411.12</v>
      </c>
      <c r="E40" s="76">
        <v>246.91000000000003</v>
      </c>
      <c r="F40" s="76">
        <v>77.08</v>
      </c>
      <c r="G40" s="76">
        <v>82.58000000000001</v>
      </c>
      <c r="H40" s="76">
        <v>107.01000000000002</v>
      </c>
      <c r="I40" s="76">
        <v>0.8800000000000001</v>
      </c>
      <c r="J40" s="76">
        <v>39.870000000000005</v>
      </c>
      <c r="K40" s="76">
        <v>4.88</v>
      </c>
      <c r="L40" s="76">
        <v>69.37</v>
      </c>
      <c r="M40" s="80">
        <f t="shared" si="0"/>
        <v>1422.21</v>
      </c>
    </row>
    <row r="41" spans="1:13" ht="12.75">
      <c r="A41">
        <v>40</v>
      </c>
      <c r="B41" t="s">
        <v>38</v>
      </c>
      <c r="C41" s="76">
        <v>649.11</v>
      </c>
      <c r="D41" s="76">
        <v>750.61</v>
      </c>
      <c r="E41" s="76">
        <v>514.35</v>
      </c>
      <c r="F41" s="76">
        <v>263.84000000000003</v>
      </c>
      <c r="G41" s="76">
        <v>238.05</v>
      </c>
      <c r="H41" s="76">
        <v>219.71</v>
      </c>
      <c r="I41" s="76">
        <v>2.9699999999999998</v>
      </c>
      <c r="J41" s="76">
        <v>1.05</v>
      </c>
      <c r="K41" s="76">
        <v>0</v>
      </c>
      <c r="L41" s="76">
        <v>102.41</v>
      </c>
      <c r="M41" s="80">
        <f t="shared" si="0"/>
        <v>2742.1000000000004</v>
      </c>
    </row>
    <row r="42" spans="1:13" ht="12.75">
      <c r="A42">
        <v>41</v>
      </c>
      <c r="B42" t="s">
        <v>39</v>
      </c>
      <c r="C42" s="76">
        <v>9498.93</v>
      </c>
      <c r="D42" s="76">
        <v>11440.82</v>
      </c>
      <c r="E42" s="76">
        <v>7635.25</v>
      </c>
      <c r="F42" s="76">
        <v>2765.0600000000004</v>
      </c>
      <c r="G42" s="76">
        <v>3825.37</v>
      </c>
      <c r="H42" s="76">
        <v>2656.5800000000004</v>
      </c>
      <c r="I42" s="76">
        <v>2692.9</v>
      </c>
      <c r="J42" s="76">
        <v>378.4699999999999</v>
      </c>
      <c r="K42" s="76">
        <v>48.23</v>
      </c>
      <c r="L42" s="76">
        <v>1136.8600000000001</v>
      </c>
      <c r="M42" s="80">
        <f t="shared" si="0"/>
        <v>42078.47000000001</v>
      </c>
    </row>
    <row r="43" spans="1:13" ht="12.75">
      <c r="A43">
        <v>42</v>
      </c>
      <c r="B43" t="s">
        <v>40</v>
      </c>
      <c r="C43" s="76">
        <v>10069.77</v>
      </c>
      <c r="D43" s="76">
        <v>12502.91</v>
      </c>
      <c r="E43" s="76">
        <v>8309.1</v>
      </c>
      <c r="F43" s="76">
        <v>2219.1400000000003</v>
      </c>
      <c r="G43" s="76">
        <v>3336.59</v>
      </c>
      <c r="H43" s="76">
        <v>2418.37</v>
      </c>
      <c r="I43" s="76">
        <v>1205.6899999999998</v>
      </c>
      <c r="J43" s="76">
        <v>283.16999999999996</v>
      </c>
      <c r="K43" s="76">
        <v>19.6</v>
      </c>
      <c r="L43" s="76">
        <v>1639.34</v>
      </c>
      <c r="M43" s="80">
        <f t="shared" si="0"/>
        <v>42003.67999999999</v>
      </c>
    </row>
    <row r="44" spans="1:13" ht="12.75">
      <c r="A44">
        <v>43</v>
      </c>
      <c r="B44" t="s">
        <v>41</v>
      </c>
      <c r="C44" s="76">
        <v>3388.08</v>
      </c>
      <c r="D44" s="76">
        <v>4757.84</v>
      </c>
      <c r="E44" s="76">
        <v>4158.51</v>
      </c>
      <c r="F44" s="76">
        <v>989.46</v>
      </c>
      <c r="G44" s="76">
        <v>1496.16</v>
      </c>
      <c r="H44" s="76">
        <v>745.96</v>
      </c>
      <c r="I44" s="76">
        <v>1160.52</v>
      </c>
      <c r="J44" s="76">
        <v>141.75</v>
      </c>
      <c r="K44" s="76">
        <v>108.92000000000002</v>
      </c>
      <c r="L44" s="76">
        <v>683.74</v>
      </c>
      <c r="M44" s="80">
        <f t="shared" si="0"/>
        <v>17630.94</v>
      </c>
    </row>
    <row r="45" spans="1:13" ht="12.75">
      <c r="A45">
        <v>44</v>
      </c>
      <c r="B45" t="s">
        <v>42</v>
      </c>
      <c r="C45" s="76">
        <v>1772.08</v>
      </c>
      <c r="D45" s="76">
        <v>2017.15</v>
      </c>
      <c r="E45" s="76">
        <v>1655.1200000000001</v>
      </c>
      <c r="F45" s="76">
        <v>471.44999999999993</v>
      </c>
      <c r="G45" s="76">
        <v>784.62</v>
      </c>
      <c r="H45" s="76">
        <v>553.56</v>
      </c>
      <c r="I45" s="76">
        <v>389.8</v>
      </c>
      <c r="J45" s="76">
        <v>51.18</v>
      </c>
      <c r="K45" s="76">
        <v>8.64</v>
      </c>
      <c r="L45" s="76">
        <v>215.9</v>
      </c>
      <c r="M45" s="80">
        <f t="shared" si="0"/>
        <v>7919.5</v>
      </c>
    </row>
    <row r="46" spans="1:13" ht="12.75">
      <c r="A46">
        <v>45</v>
      </c>
      <c r="B46" t="s">
        <v>43</v>
      </c>
      <c r="C46" s="76">
        <v>2677.16</v>
      </c>
      <c r="D46" s="76">
        <v>3547.3199999999997</v>
      </c>
      <c r="E46" s="76">
        <v>2379.91</v>
      </c>
      <c r="F46" s="76">
        <v>609.86</v>
      </c>
      <c r="G46" s="76">
        <v>738.54</v>
      </c>
      <c r="H46" s="76">
        <v>535.2</v>
      </c>
      <c r="I46" s="76">
        <v>54.71000000000001</v>
      </c>
      <c r="J46" s="76">
        <v>42.42000000000001</v>
      </c>
      <c r="K46" s="76">
        <v>14.989999999999998</v>
      </c>
      <c r="L46" s="76">
        <v>366.54999999999995</v>
      </c>
      <c r="M46" s="80">
        <f t="shared" si="0"/>
        <v>10966.66</v>
      </c>
    </row>
    <row r="47" spans="1:13" ht="12.75">
      <c r="A47">
        <v>46</v>
      </c>
      <c r="B47" t="s">
        <v>44</v>
      </c>
      <c r="C47" s="76">
        <v>7053.34</v>
      </c>
      <c r="D47" s="76">
        <v>8458.12</v>
      </c>
      <c r="E47" s="76">
        <v>6696.62</v>
      </c>
      <c r="F47" s="76">
        <v>1570.1200000000001</v>
      </c>
      <c r="G47" s="76">
        <v>2286.0699999999997</v>
      </c>
      <c r="H47" s="76">
        <v>1396.49</v>
      </c>
      <c r="I47" s="76">
        <v>432.90000000000003</v>
      </c>
      <c r="J47" s="76">
        <v>152.44</v>
      </c>
      <c r="K47" s="76">
        <v>109.43</v>
      </c>
      <c r="L47" s="76">
        <v>898.28</v>
      </c>
      <c r="M47" s="80">
        <f t="shared" si="0"/>
        <v>29053.81</v>
      </c>
    </row>
    <row r="48" spans="1:13" ht="12.75">
      <c r="A48">
        <v>47</v>
      </c>
      <c r="B48" t="s">
        <v>45</v>
      </c>
      <c r="C48" s="76">
        <v>1488.51</v>
      </c>
      <c r="D48" s="76">
        <v>1890.2800000000002</v>
      </c>
      <c r="E48" s="76">
        <v>1298.7800000000002</v>
      </c>
      <c r="F48" s="76">
        <v>462.39</v>
      </c>
      <c r="G48" s="76">
        <v>666.65</v>
      </c>
      <c r="H48" s="76">
        <v>510.47999999999996</v>
      </c>
      <c r="I48" s="76">
        <v>357.21000000000004</v>
      </c>
      <c r="J48" s="76">
        <v>35.25</v>
      </c>
      <c r="K48" s="76">
        <v>1.83</v>
      </c>
      <c r="L48" s="76">
        <v>230.79000000000002</v>
      </c>
      <c r="M48" s="80">
        <f t="shared" si="0"/>
        <v>6942.169999999999</v>
      </c>
    </row>
    <row r="49" spans="1:13" ht="12.75">
      <c r="A49">
        <v>48</v>
      </c>
      <c r="B49" t="s">
        <v>46</v>
      </c>
      <c r="C49" s="76">
        <v>34122.34</v>
      </c>
      <c r="D49" s="76">
        <v>41624.689999999995</v>
      </c>
      <c r="E49" s="76">
        <v>33448.21</v>
      </c>
      <c r="F49" s="76">
        <v>6407.37</v>
      </c>
      <c r="G49" s="76">
        <v>13676.14</v>
      </c>
      <c r="H49" s="76">
        <v>9130.060000000001</v>
      </c>
      <c r="I49" s="76">
        <v>25200.899999999998</v>
      </c>
      <c r="J49" s="76">
        <v>2282.1700000000005</v>
      </c>
      <c r="K49" s="76">
        <v>600.5400000000001</v>
      </c>
      <c r="L49" s="76">
        <v>2917.02</v>
      </c>
      <c r="M49" s="80">
        <f t="shared" si="0"/>
        <v>169409.44</v>
      </c>
    </row>
    <row r="50" spans="1:13" ht="12.75">
      <c r="A50">
        <v>49</v>
      </c>
      <c r="B50" t="s">
        <v>47</v>
      </c>
      <c r="C50" s="76">
        <v>10252.11</v>
      </c>
      <c r="D50" s="76">
        <v>14660.27</v>
      </c>
      <c r="E50" s="76">
        <v>10852.779999999999</v>
      </c>
      <c r="F50" s="76">
        <v>2015.2</v>
      </c>
      <c r="G50" s="76">
        <v>3051.46</v>
      </c>
      <c r="H50" s="76">
        <v>2017.15</v>
      </c>
      <c r="I50" s="76">
        <v>6667.68</v>
      </c>
      <c r="J50" s="76">
        <v>652.22</v>
      </c>
      <c r="K50" s="76">
        <v>103.97</v>
      </c>
      <c r="L50" s="76">
        <v>998.87</v>
      </c>
      <c r="M50" s="80">
        <f t="shared" si="0"/>
        <v>51271.71000000001</v>
      </c>
    </row>
    <row r="51" spans="1:13" ht="12.75">
      <c r="A51">
        <v>50</v>
      </c>
      <c r="B51" t="s">
        <v>48</v>
      </c>
      <c r="C51" s="76">
        <v>32798.49</v>
      </c>
      <c r="D51" s="76">
        <v>46485.899999999994</v>
      </c>
      <c r="E51" s="76">
        <v>37225.729999999996</v>
      </c>
      <c r="F51" s="76">
        <v>10755.759999999998</v>
      </c>
      <c r="G51" s="76">
        <v>14691.05</v>
      </c>
      <c r="H51" s="76">
        <v>6505.379999999999</v>
      </c>
      <c r="I51" s="76">
        <v>14039.53</v>
      </c>
      <c r="J51" s="76">
        <v>1095.23</v>
      </c>
      <c r="K51" s="76">
        <v>322.4</v>
      </c>
      <c r="L51" s="76">
        <v>5154.47</v>
      </c>
      <c r="M51" s="80">
        <f t="shared" si="0"/>
        <v>169073.93999999997</v>
      </c>
    </row>
    <row r="52" spans="1:13" ht="12.75">
      <c r="A52">
        <v>51</v>
      </c>
      <c r="B52" t="s">
        <v>49</v>
      </c>
      <c r="C52" s="76">
        <v>16303.33</v>
      </c>
      <c r="D52" s="76">
        <v>19314.13</v>
      </c>
      <c r="E52" s="76">
        <v>13013.579999999998</v>
      </c>
      <c r="F52" s="76">
        <v>3134.84</v>
      </c>
      <c r="G52" s="76">
        <v>5805.49</v>
      </c>
      <c r="H52" s="76">
        <v>4002.34</v>
      </c>
      <c r="I52" s="76">
        <v>1827.1100000000004</v>
      </c>
      <c r="J52" s="76">
        <v>606.8299999999999</v>
      </c>
      <c r="K52" s="76">
        <v>251.26000000000005</v>
      </c>
      <c r="L52" s="76">
        <v>1662.13</v>
      </c>
      <c r="M52" s="80">
        <f t="shared" si="0"/>
        <v>65921.04</v>
      </c>
    </row>
    <row r="53" spans="1:13" ht="12.75">
      <c r="A53">
        <v>52</v>
      </c>
      <c r="B53" t="s">
        <v>50</v>
      </c>
      <c r="C53" s="76">
        <v>23304.67</v>
      </c>
      <c r="D53" s="76">
        <v>28392.670000000002</v>
      </c>
      <c r="E53" s="76">
        <v>25223.77</v>
      </c>
      <c r="F53" s="76">
        <v>6314.85</v>
      </c>
      <c r="G53" s="76">
        <v>10057.810000000001</v>
      </c>
      <c r="H53" s="76">
        <v>4372.76</v>
      </c>
      <c r="I53" s="76">
        <v>3033.1400000000003</v>
      </c>
      <c r="J53" s="76">
        <v>927.06</v>
      </c>
      <c r="K53" s="76">
        <v>313.28</v>
      </c>
      <c r="L53" s="76">
        <v>3187.8900000000003</v>
      </c>
      <c r="M53" s="80">
        <f t="shared" si="0"/>
        <v>105127.9</v>
      </c>
    </row>
    <row r="54" spans="1:13" ht="12.75">
      <c r="A54">
        <v>53</v>
      </c>
      <c r="B54" t="s">
        <v>51</v>
      </c>
      <c r="C54" s="76">
        <v>24098.309999999998</v>
      </c>
      <c r="D54" s="76">
        <v>27172.249999999993</v>
      </c>
      <c r="E54" s="76">
        <v>16958.37</v>
      </c>
      <c r="F54" s="76">
        <v>3443.43</v>
      </c>
      <c r="G54" s="76">
        <v>6257.99</v>
      </c>
      <c r="H54" s="76">
        <v>5052.8</v>
      </c>
      <c r="I54" s="76">
        <v>6588.9800000000005</v>
      </c>
      <c r="J54" s="76">
        <v>286.6500000000001</v>
      </c>
      <c r="K54" s="76">
        <v>206.45999999999998</v>
      </c>
      <c r="L54" s="76">
        <v>3188.54</v>
      </c>
      <c r="M54" s="80">
        <f t="shared" si="0"/>
        <v>93253.77999999998</v>
      </c>
    </row>
    <row r="55" spans="1:13" ht="12.75">
      <c r="A55">
        <v>54</v>
      </c>
      <c r="B55" t="s">
        <v>52</v>
      </c>
      <c r="C55" s="76">
        <v>2841.08</v>
      </c>
      <c r="D55" s="76">
        <v>3225.94</v>
      </c>
      <c r="E55" s="76">
        <v>1812.95</v>
      </c>
      <c r="F55" s="76">
        <v>771.29</v>
      </c>
      <c r="G55" s="76">
        <v>999.98</v>
      </c>
      <c r="H55" s="76">
        <v>652.44</v>
      </c>
      <c r="I55" s="76">
        <v>457.2700000000001</v>
      </c>
      <c r="J55" s="76">
        <v>56.87000000000001</v>
      </c>
      <c r="K55" s="76">
        <v>11.329999999999998</v>
      </c>
      <c r="L55" s="76">
        <v>368.22</v>
      </c>
      <c r="M55" s="80">
        <f t="shared" si="0"/>
        <v>11197.37</v>
      </c>
    </row>
    <row r="56" spans="1:13" ht="12.75">
      <c r="A56">
        <v>55</v>
      </c>
      <c r="B56" t="s">
        <v>53</v>
      </c>
      <c r="C56" s="76">
        <v>6858.05</v>
      </c>
      <c r="D56" s="76">
        <v>8689.91</v>
      </c>
      <c r="E56" s="76">
        <v>7140.13</v>
      </c>
      <c r="F56" s="76">
        <v>1609.4699999999998</v>
      </c>
      <c r="G56" s="76">
        <v>2508.24</v>
      </c>
      <c r="H56" s="76">
        <v>1019.2800000000001</v>
      </c>
      <c r="I56" s="76">
        <v>51.379999999999995</v>
      </c>
      <c r="J56" s="76">
        <v>205.85000000000002</v>
      </c>
      <c r="K56" s="76">
        <v>70.28000000000002</v>
      </c>
      <c r="L56" s="76">
        <v>656.35</v>
      </c>
      <c r="M56" s="80">
        <f t="shared" si="0"/>
        <v>28808.94</v>
      </c>
    </row>
    <row r="57" spans="1:13" ht="12.75">
      <c r="A57">
        <v>56</v>
      </c>
      <c r="B57" t="s">
        <v>54</v>
      </c>
      <c r="C57" s="76">
        <v>9380.67</v>
      </c>
      <c r="D57" s="76">
        <v>11587.91</v>
      </c>
      <c r="E57" s="76">
        <v>8090.48</v>
      </c>
      <c r="F57" s="76">
        <v>1493.05</v>
      </c>
      <c r="G57" s="76">
        <v>2412.95</v>
      </c>
      <c r="H57" s="76">
        <v>1524.49</v>
      </c>
      <c r="I57" s="76">
        <v>2358.330000000001</v>
      </c>
      <c r="J57" s="76">
        <v>182.64</v>
      </c>
      <c r="K57" s="76">
        <v>31.18</v>
      </c>
      <c r="L57" s="76">
        <v>1215.79</v>
      </c>
      <c r="M57" s="80">
        <f t="shared" si="0"/>
        <v>38277.49</v>
      </c>
    </row>
    <row r="58" spans="1:13" ht="12.75">
      <c r="A58">
        <v>57</v>
      </c>
      <c r="B58" t="s">
        <v>55</v>
      </c>
      <c r="C58" s="76">
        <v>5795.96</v>
      </c>
      <c r="D58" s="76">
        <v>7536.26</v>
      </c>
      <c r="E58" s="76">
        <v>6055.73</v>
      </c>
      <c r="F58" s="76">
        <v>1529.76</v>
      </c>
      <c r="G58" s="76">
        <v>2010.1599999999996</v>
      </c>
      <c r="H58" s="76">
        <v>946.01</v>
      </c>
      <c r="I58" s="76">
        <v>97.01</v>
      </c>
      <c r="J58" s="76">
        <v>152.01</v>
      </c>
      <c r="K58" s="76">
        <v>47.089999999999996</v>
      </c>
      <c r="L58" s="76">
        <v>644.5400000000001</v>
      </c>
      <c r="M58" s="80">
        <f t="shared" si="0"/>
        <v>24814.529999999995</v>
      </c>
    </row>
    <row r="59" spans="1:13" ht="12.75">
      <c r="A59">
        <v>58</v>
      </c>
      <c r="B59" t="s">
        <v>56</v>
      </c>
      <c r="C59" s="76">
        <v>9037.550000000001</v>
      </c>
      <c r="D59" s="76">
        <v>10480.349999999999</v>
      </c>
      <c r="E59" s="76">
        <v>8147.97</v>
      </c>
      <c r="F59" s="76">
        <v>2345.1</v>
      </c>
      <c r="G59" s="76">
        <v>4919.05</v>
      </c>
      <c r="H59" s="76">
        <v>2628.37</v>
      </c>
      <c r="I59" s="76">
        <v>1792.7799999999997</v>
      </c>
      <c r="J59" s="76">
        <v>434.99</v>
      </c>
      <c r="K59" s="76">
        <v>92.42000000000002</v>
      </c>
      <c r="L59" s="76">
        <v>1292.5900000000001</v>
      </c>
      <c r="M59" s="80">
        <f t="shared" si="0"/>
        <v>41171.17</v>
      </c>
    </row>
    <row r="60" spans="1:13" ht="12.75">
      <c r="A60">
        <v>59</v>
      </c>
      <c r="B60" t="s">
        <v>57</v>
      </c>
      <c r="C60" s="76">
        <v>14608.07</v>
      </c>
      <c r="D60" s="76">
        <v>18832.84</v>
      </c>
      <c r="E60" s="76">
        <v>15281.39</v>
      </c>
      <c r="F60" s="76">
        <v>3155.02</v>
      </c>
      <c r="G60" s="76">
        <v>5602.48</v>
      </c>
      <c r="H60" s="76">
        <v>2995.2799999999997</v>
      </c>
      <c r="I60" s="76">
        <v>1918.3300000000002</v>
      </c>
      <c r="J60" s="76">
        <v>351.89</v>
      </c>
      <c r="K60" s="76">
        <v>47.68000000000001</v>
      </c>
      <c r="L60" s="76">
        <v>1805.39</v>
      </c>
      <c r="M60" s="80">
        <f t="shared" si="0"/>
        <v>64598.37</v>
      </c>
    </row>
    <row r="61" spans="1:13" ht="12.75">
      <c r="A61">
        <v>60</v>
      </c>
      <c r="B61" t="s">
        <v>58</v>
      </c>
      <c r="C61" s="76">
        <v>1904.55</v>
      </c>
      <c r="D61" s="76">
        <v>2374.1499999999996</v>
      </c>
      <c r="E61" s="76">
        <v>1358.19</v>
      </c>
      <c r="F61" s="76">
        <v>388.66999999999996</v>
      </c>
      <c r="G61" s="76">
        <v>486.45000000000005</v>
      </c>
      <c r="H61" s="76">
        <v>341.19000000000005</v>
      </c>
      <c r="I61" s="76">
        <v>153.89999999999998</v>
      </c>
      <c r="J61" s="76">
        <v>36.72</v>
      </c>
      <c r="K61" s="76">
        <v>5.9799999999999995</v>
      </c>
      <c r="L61" s="76">
        <v>319.09999999999997</v>
      </c>
      <c r="M61" s="80">
        <f t="shared" si="0"/>
        <v>7368.899999999999</v>
      </c>
    </row>
    <row r="62" spans="1:13" ht="12.75">
      <c r="A62">
        <v>61</v>
      </c>
      <c r="B62" t="s">
        <v>59</v>
      </c>
      <c r="C62" s="76">
        <v>1540.49</v>
      </c>
      <c r="D62" s="76">
        <v>1858.6599999999999</v>
      </c>
      <c r="E62" s="76">
        <v>1147.3600000000001</v>
      </c>
      <c r="F62" s="76">
        <v>348.81</v>
      </c>
      <c r="G62" s="76">
        <v>347.38</v>
      </c>
      <c r="H62" s="76">
        <v>203.36</v>
      </c>
      <c r="I62" s="76">
        <v>128.9</v>
      </c>
      <c r="J62" s="76">
        <v>6.53</v>
      </c>
      <c r="K62" s="76">
        <v>0.79</v>
      </c>
      <c r="L62" s="76">
        <v>219.63</v>
      </c>
      <c r="M62" s="80">
        <f t="shared" si="0"/>
        <v>5801.91</v>
      </c>
    </row>
    <row r="63" spans="1:13" ht="12.75">
      <c r="A63">
        <v>62</v>
      </c>
      <c r="B63" t="s">
        <v>60</v>
      </c>
      <c r="C63" s="76">
        <v>841.12</v>
      </c>
      <c r="D63" s="76">
        <v>896.74</v>
      </c>
      <c r="E63" s="76">
        <v>548.6299999999999</v>
      </c>
      <c r="F63" s="76">
        <v>234.48999999999998</v>
      </c>
      <c r="G63" s="76">
        <v>235.75</v>
      </c>
      <c r="H63" s="76">
        <v>135.17999999999998</v>
      </c>
      <c r="I63" s="76">
        <v>0.68</v>
      </c>
      <c r="J63" s="76">
        <v>25.610000000000003</v>
      </c>
      <c r="K63" s="76">
        <v>5.05</v>
      </c>
      <c r="L63" s="76">
        <v>37.2</v>
      </c>
      <c r="M63" s="80">
        <f t="shared" si="0"/>
        <v>2960.4499999999994</v>
      </c>
    </row>
    <row r="64" spans="1:13" ht="12.75">
      <c r="A64">
        <v>63</v>
      </c>
      <c r="B64" t="s">
        <v>61</v>
      </c>
      <c r="C64" s="76">
        <v>600.33</v>
      </c>
      <c r="D64" s="76">
        <v>685.42</v>
      </c>
      <c r="E64" s="76">
        <v>409.25</v>
      </c>
      <c r="F64" s="76">
        <v>151.63</v>
      </c>
      <c r="G64" s="76">
        <v>162.64999999999998</v>
      </c>
      <c r="H64" s="76">
        <v>117.53</v>
      </c>
      <c r="I64" s="76">
        <v>0</v>
      </c>
      <c r="J64" s="76">
        <v>13.27</v>
      </c>
      <c r="K64" s="76">
        <v>0.81</v>
      </c>
      <c r="L64" s="76">
        <v>84.78</v>
      </c>
      <c r="M64" s="80">
        <f t="shared" si="0"/>
        <v>2225.6700000000005</v>
      </c>
    </row>
    <row r="65" spans="1:13" ht="12.75">
      <c r="A65">
        <v>64</v>
      </c>
      <c r="B65" t="s">
        <v>62</v>
      </c>
      <c r="C65" s="76">
        <v>14417.98</v>
      </c>
      <c r="D65" s="76">
        <v>17956.1</v>
      </c>
      <c r="E65" s="76">
        <v>13227.44</v>
      </c>
      <c r="F65" s="76">
        <v>3098.78</v>
      </c>
      <c r="G65" s="76">
        <v>5612.38</v>
      </c>
      <c r="H65" s="76">
        <v>3573.5</v>
      </c>
      <c r="I65" s="76">
        <v>2326.69</v>
      </c>
      <c r="J65" s="76">
        <v>575.82</v>
      </c>
      <c r="K65" s="76">
        <v>135.86</v>
      </c>
      <c r="L65" s="76">
        <v>1836.31</v>
      </c>
      <c r="M65" s="80">
        <f t="shared" si="0"/>
        <v>62760.85999999999</v>
      </c>
    </row>
    <row r="66" spans="1:13" ht="12.75">
      <c r="A66">
        <v>65</v>
      </c>
      <c r="B66" t="s">
        <v>63</v>
      </c>
      <c r="C66" s="76">
        <v>1342.25</v>
      </c>
      <c r="D66" s="76">
        <v>1536.65</v>
      </c>
      <c r="E66" s="76">
        <v>889.91</v>
      </c>
      <c r="F66" s="76">
        <v>604.5799999999999</v>
      </c>
      <c r="G66" s="76">
        <v>351</v>
      </c>
      <c r="H66" s="76">
        <v>272.71</v>
      </c>
      <c r="I66" s="76">
        <v>5.66</v>
      </c>
      <c r="J66" s="76">
        <v>22.310000000000002</v>
      </c>
      <c r="K66" s="76">
        <v>14.629999999999999</v>
      </c>
      <c r="L66" s="76">
        <v>175</v>
      </c>
      <c r="M66" s="80">
        <f t="shared" si="0"/>
        <v>5214.7</v>
      </c>
    </row>
    <row r="67" spans="1:13" ht="12.75">
      <c r="A67">
        <v>66</v>
      </c>
      <c r="B67" t="s">
        <v>64</v>
      </c>
      <c r="C67" s="76">
        <v>1898.7600000000002</v>
      </c>
      <c r="D67" s="76">
        <v>2134.37</v>
      </c>
      <c r="E67" s="76">
        <v>1405.58</v>
      </c>
      <c r="F67" s="76">
        <v>281.3</v>
      </c>
      <c r="G67" s="76">
        <v>448.63</v>
      </c>
      <c r="H67" s="76">
        <v>317.95</v>
      </c>
      <c r="I67" s="76">
        <v>118.84</v>
      </c>
      <c r="J67" s="76">
        <v>7.97</v>
      </c>
      <c r="K67" s="76">
        <v>2.16</v>
      </c>
      <c r="L67" s="76">
        <v>183.20000000000002</v>
      </c>
      <c r="M67" s="80">
        <f aca="true" t="shared" si="1" ref="M67:M75">SUM(C67:L67)</f>
        <v>6798.76</v>
      </c>
    </row>
    <row r="68" spans="1:13" ht="12.75">
      <c r="A68">
        <v>67</v>
      </c>
      <c r="B68" t="s">
        <v>65</v>
      </c>
      <c r="C68" s="76">
        <v>927.47</v>
      </c>
      <c r="D68" s="76">
        <v>1044.12</v>
      </c>
      <c r="E68" s="76">
        <v>766.59</v>
      </c>
      <c r="F68" s="76">
        <v>185.05</v>
      </c>
      <c r="G68" s="76">
        <v>260.74</v>
      </c>
      <c r="H68" s="76">
        <v>135.98</v>
      </c>
      <c r="I68" s="76">
        <v>31.89</v>
      </c>
      <c r="J68" s="76">
        <v>15.8</v>
      </c>
      <c r="K68" s="76">
        <v>5.8599999999999985</v>
      </c>
      <c r="L68" s="76">
        <v>85.42</v>
      </c>
      <c r="M68" s="80">
        <f t="shared" si="1"/>
        <v>3458.9200000000005</v>
      </c>
    </row>
    <row r="69" spans="1:13" ht="12.75">
      <c r="A69">
        <v>68</v>
      </c>
      <c r="B69" t="s">
        <v>182</v>
      </c>
      <c r="C69" s="76">
        <v>0</v>
      </c>
      <c r="D69" s="76">
        <v>48.17</v>
      </c>
      <c r="E69" s="76">
        <v>159.58</v>
      </c>
      <c r="F69" s="76">
        <v>0</v>
      </c>
      <c r="G69" s="76">
        <v>39.36</v>
      </c>
      <c r="H69" s="76">
        <v>165.11</v>
      </c>
      <c r="I69" s="76">
        <v>0</v>
      </c>
      <c r="J69" s="76">
        <v>0</v>
      </c>
      <c r="K69" s="76">
        <v>0</v>
      </c>
      <c r="L69" s="76">
        <v>58.97</v>
      </c>
      <c r="M69" s="80">
        <f t="shared" si="1"/>
        <v>471.19000000000005</v>
      </c>
    </row>
    <row r="70" spans="1:13" ht="12.75">
      <c r="A70">
        <v>69</v>
      </c>
      <c r="B70" t="s">
        <v>184</v>
      </c>
      <c r="C70" s="76">
        <v>132.86</v>
      </c>
      <c r="D70" s="76">
        <v>178.68</v>
      </c>
      <c r="E70" s="76">
        <v>147.51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80">
        <f t="shared" si="1"/>
        <v>459.05</v>
      </c>
    </row>
    <row r="71" spans="1:13" ht="12.75">
      <c r="A71">
        <v>70</v>
      </c>
      <c r="B71" t="s">
        <v>107</v>
      </c>
      <c r="C71" s="76">
        <v>183.98</v>
      </c>
      <c r="D71" s="76">
        <v>300.45</v>
      </c>
      <c r="E71" s="76">
        <v>70.08</v>
      </c>
      <c r="F71" s="76">
        <v>36.83</v>
      </c>
      <c r="G71" s="76">
        <v>27.529999999999998</v>
      </c>
      <c r="H71" s="76">
        <v>0.93</v>
      </c>
      <c r="I71" s="76">
        <v>1.56</v>
      </c>
      <c r="J71" s="76">
        <v>0</v>
      </c>
      <c r="K71" s="76">
        <v>0</v>
      </c>
      <c r="L71" s="76">
        <v>0</v>
      </c>
      <c r="M71" s="80">
        <f t="shared" si="1"/>
        <v>621.3599999999999</v>
      </c>
    </row>
    <row r="72" spans="1:13" ht="12.75">
      <c r="A72">
        <v>71</v>
      </c>
      <c r="B72" s="83" t="s">
        <v>187</v>
      </c>
      <c r="C72" s="84">
        <v>523.49</v>
      </c>
      <c r="D72" s="84">
        <v>732.6</v>
      </c>
      <c r="E72" s="84">
        <v>0</v>
      </c>
      <c r="F72" s="84">
        <v>47.05</v>
      </c>
      <c r="G72" s="84">
        <v>70.65</v>
      </c>
      <c r="H72" s="84">
        <v>0</v>
      </c>
      <c r="I72" s="84">
        <v>0</v>
      </c>
      <c r="J72" s="84">
        <v>16.07</v>
      </c>
      <c r="K72" s="84">
        <v>0</v>
      </c>
      <c r="L72" s="84">
        <v>0</v>
      </c>
      <c r="M72" s="80">
        <f t="shared" si="1"/>
        <v>1389.8600000000001</v>
      </c>
    </row>
    <row r="73" spans="1:13" ht="12.75">
      <c r="A73">
        <v>72</v>
      </c>
      <c r="B73" t="s">
        <v>209</v>
      </c>
      <c r="C73" s="76">
        <v>352.74</v>
      </c>
      <c r="D73" s="76">
        <v>165.19</v>
      </c>
      <c r="E73" s="76">
        <v>0</v>
      </c>
      <c r="F73" s="76">
        <v>55.900000000000006</v>
      </c>
      <c r="G73" s="76">
        <v>40.379999999999995</v>
      </c>
      <c r="H73" s="76">
        <v>0</v>
      </c>
      <c r="I73" s="76">
        <v>15.209999999999999</v>
      </c>
      <c r="J73" s="76">
        <v>11.14</v>
      </c>
      <c r="K73" s="76">
        <v>0</v>
      </c>
      <c r="L73" s="76">
        <v>0</v>
      </c>
      <c r="M73" s="80">
        <f t="shared" si="1"/>
        <v>640.5600000000001</v>
      </c>
    </row>
    <row r="74" spans="1:13" ht="12.75">
      <c r="A74">
        <v>73</v>
      </c>
      <c r="B74" t="s">
        <v>191</v>
      </c>
      <c r="C74" s="76">
        <v>278.63</v>
      </c>
      <c r="D74" s="76">
        <v>593.94</v>
      </c>
      <c r="E74" s="76">
        <v>464.7900000000001</v>
      </c>
      <c r="F74" s="76">
        <v>39.52</v>
      </c>
      <c r="G74" s="76">
        <v>86.52000000000001</v>
      </c>
      <c r="H74" s="76">
        <v>72.72</v>
      </c>
      <c r="I74" s="76">
        <v>3.8200000000000003</v>
      </c>
      <c r="J74" s="76">
        <v>0</v>
      </c>
      <c r="K74" s="76">
        <v>0</v>
      </c>
      <c r="L74" s="76">
        <v>56.3</v>
      </c>
      <c r="M74" s="80">
        <f t="shared" si="1"/>
        <v>1596.24</v>
      </c>
    </row>
    <row r="75" spans="1:13" ht="12.75">
      <c r="A75">
        <v>74</v>
      </c>
      <c r="B75" t="s">
        <v>108</v>
      </c>
      <c r="C75" s="76">
        <v>203</v>
      </c>
      <c r="D75" s="76">
        <v>309.34000000000003</v>
      </c>
      <c r="E75" s="76">
        <v>359.68000000000006</v>
      </c>
      <c r="F75" s="76">
        <v>12.69</v>
      </c>
      <c r="G75" s="76">
        <v>148.84</v>
      </c>
      <c r="H75" s="76">
        <v>107.1</v>
      </c>
      <c r="I75" s="76">
        <v>0</v>
      </c>
      <c r="J75" s="76">
        <v>0</v>
      </c>
      <c r="K75" s="76">
        <v>0</v>
      </c>
      <c r="L75" s="76">
        <v>0</v>
      </c>
      <c r="M75" s="80">
        <f t="shared" si="1"/>
        <v>1140.65</v>
      </c>
    </row>
    <row r="76" spans="1:13" ht="12.75">
      <c r="A76">
        <v>75</v>
      </c>
      <c r="B76" t="s">
        <v>194</v>
      </c>
      <c r="C76" s="76">
        <v>0</v>
      </c>
      <c r="D76" s="76">
        <v>1906.3000000000002</v>
      </c>
      <c r="E76" s="76">
        <v>12693.36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80">
        <f>SUM(C76:L76)</f>
        <v>14599.66</v>
      </c>
    </row>
    <row r="77" spans="1:13" ht="12.75">
      <c r="A77" s="79">
        <v>99</v>
      </c>
      <c r="B77" s="79" t="s">
        <v>210</v>
      </c>
      <c r="C77" s="87">
        <f aca="true" t="shared" si="2" ref="C77:M77">SUM(C2:C76)</f>
        <v>590090.82</v>
      </c>
      <c r="D77" s="87">
        <f t="shared" si="2"/>
        <v>733129.98</v>
      </c>
      <c r="E77" s="87">
        <f t="shared" si="2"/>
        <v>544444.0299999999</v>
      </c>
      <c r="F77" s="87">
        <f t="shared" si="2"/>
        <v>138149.62999999992</v>
      </c>
      <c r="G77" s="87">
        <f t="shared" si="2"/>
        <v>218336.25999999998</v>
      </c>
      <c r="H77" s="87">
        <f t="shared" si="2"/>
        <v>132299.99</v>
      </c>
      <c r="I77" s="87">
        <f t="shared" si="2"/>
        <v>158442.27</v>
      </c>
      <c r="J77" s="87">
        <f t="shared" si="2"/>
        <v>20086.449999999997</v>
      </c>
      <c r="K77" s="87">
        <f t="shared" si="2"/>
        <v>5995.909999999999</v>
      </c>
      <c r="L77" s="87">
        <f t="shared" si="2"/>
        <v>72759.31</v>
      </c>
      <c r="M77" s="81">
        <f t="shared" si="2"/>
        <v>2613734.649999999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&amp;R2008-09 3rd Calc FTE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36">
      <selection activeCell="A57" sqref="A57:IV57"/>
    </sheetView>
  </sheetViews>
  <sheetFormatPr defaultColWidth="9.140625" defaultRowHeight="12.75"/>
  <cols>
    <col min="1" max="1" width="4.421875" style="0" bestFit="1" customWidth="1"/>
    <col min="2" max="2" width="11.421875" style="0" bestFit="1" customWidth="1"/>
    <col min="3" max="9" width="11.28125" style="0" bestFit="1" customWidth="1"/>
    <col min="10" max="10" width="10.28125" style="0" bestFit="1" customWidth="1"/>
    <col min="11" max="11" width="9.28125" style="0" bestFit="1" customWidth="1"/>
    <col min="12" max="12" width="10.28125" style="0" bestFit="1" customWidth="1"/>
    <col min="13" max="13" width="12.8515625" style="0" bestFit="1" customWidth="1"/>
  </cols>
  <sheetData>
    <row r="1" spans="1:13" ht="15">
      <c r="A1" s="88" t="s">
        <v>195</v>
      </c>
      <c r="B1" s="88" t="s">
        <v>111</v>
      </c>
      <c r="C1" s="88" t="s">
        <v>196</v>
      </c>
      <c r="D1" s="88" t="s">
        <v>197</v>
      </c>
      <c r="E1" s="88" t="s">
        <v>198</v>
      </c>
      <c r="F1" s="88" t="s">
        <v>199</v>
      </c>
      <c r="G1" s="88" t="s">
        <v>200</v>
      </c>
      <c r="H1" s="88" t="s">
        <v>201</v>
      </c>
      <c r="I1" s="88" t="s">
        <v>202</v>
      </c>
      <c r="J1" s="88" t="s">
        <v>203</v>
      </c>
      <c r="K1" s="88" t="s">
        <v>204</v>
      </c>
      <c r="L1" s="88" t="s">
        <v>205</v>
      </c>
      <c r="M1" s="89" t="s">
        <v>0</v>
      </c>
    </row>
    <row r="2" spans="1:13" ht="12.75">
      <c r="A2" t="s">
        <v>112</v>
      </c>
      <c r="B2" t="s">
        <v>1</v>
      </c>
      <c r="C2" s="76">
        <v>5661.26</v>
      </c>
      <c r="D2" s="76">
        <v>6063.030000000001</v>
      </c>
      <c r="E2" s="76">
        <v>5619.71</v>
      </c>
      <c r="F2" s="76">
        <v>1644.52</v>
      </c>
      <c r="G2" s="76">
        <v>3365.99</v>
      </c>
      <c r="H2" s="76">
        <v>1408.95</v>
      </c>
      <c r="I2" s="76">
        <v>363.8400000000001</v>
      </c>
      <c r="J2" s="76">
        <v>111.22000000000001</v>
      </c>
      <c r="K2" s="76">
        <v>18.46</v>
      </c>
      <c r="L2" s="76">
        <v>403.88</v>
      </c>
      <c r="M2" s="87">
        <f aca="true" t="shared" si="0" ref="M2:M65">SUM(C2:L2)</f>
        <v>24660.860000000004</v>
      </c>
    </row>
    <row r="3" spans="1:13" ht="12.75">
      <c r="A3" t="s">
        <v>113</v>
      </c>
      <c r="B3" t="s">
        <v>2</v>
      </c>
      <c r="C3" s="76">
        <v>1655.6699999999998</v>
      </c>
      <c r="D3" s="76">
        <v>1673.03</v>
      </c>
      <c r="E3" s="76">
        <v>964.92</v>
      </c>
      <c r="F3" s="76">
        <v>240.88</v>
      </c>
      <c r="G3" s="76">
        <v>216.83999999999997</v>
      </c>
      <c r="H3" s="76">
        <v>173.29</v>
      </c>
      <c r="I3" s="76">
        <v>3.47</v>
      </c>
      <c r="J3" s="76">
        <v>9.93</v>
      </c>
      <c r="K3" s="76">
        <v>5.640000000000001</v>
      </c>
      <c r="L3" s="76">
        <v>292</v>
      </c>
      <c r="M3" s="87">
        <f t="shared" si="0"/>
        <v>5235.670000000001</v>
      </c>
    </row>
    <row r="4" spans="1:13" ht="12.75">
      <c r="A4" t="s">
        <v>114</v>
      </c>
      <c r="B4" t="s">
        <v>3</v>
      </c>
      <c r="C4" s="76">
        <v>6425.24</v>
      </c>
      <c r="D4" s="76">
        <v>7548</v>
      </c>
      <c r="E4" s="76">
        <v>5299.69</v>
      </c>
      <c r="F4" s="76">
        <v>1492.2800000000002</v>
      </c>
      <c r="G4" s="76">
        <v>1905.1899999999998</v>
      </c>
      <c r="H4" s="76">
        <v>878.59</v>
      </c>
      <c r="I4" s="76">
        <v>256.43</v>
      </c>
      <c r="J4" s="76">
        <v>351.73999999999995</v>
      </c>
      <c r="K4" s="76">
        <v>100.63000000000001</v>
      </c>
      <c r="L4" s="76">
        <v>662.78</v>
      </c>
      <c r="M4" s="87">
        <f t="shared" si="0"/>
        <v>24920.57</v>
      </c>
    </row>
    <row r="5" spans="1:13" ht="12.75">
      <c r="A5" t="s">
        <v>115</v>
      </c>
      <c r="B5" t="s">
        <v>4</v>
      </c>
      <c r="C5" s="76">
        <v>810.13</v>
      </c>
      <c r="D5" s="76">
        <v>849.21</v>
      </c>
      <c r="E5" s="76">
        <v>500.03999999999996</v>
      </c>
      <c r="F5" s="76">
        <v>229.51999999999998</v>
      </c>
      <c r="G5" s="76">
        <v>359.77</v>
      </c>
      <c r="H5" s="76">
        <v>207.67999999999998</v>
      </c>
      <c r="I5" s="76">
        <v>5.89</v>
      </c>
      <c r="J5" s="76">
        <v>27.71</v>
      </c>
      <c r="K5" s="76">
        <v>1.12</v>
      </c>
      <c r="L5" s="76">
        <v>118.3</v>
      </c>
      <c r="M5" s="87">
        <f t="shared" si="0"/>
        <v>3109.37</v>
      </c>
    </row>
    <row r="6" spans="1:13" ht="12.75">
      <c r="A6" t="s">
        <v>116</v>
      </c>
      <c r="B6" t="s">
        <v>5</v>
      </c>
      <c r="C6" s="76">
        <v>16402.16</v>
      </c>
      <c r="D6" s="76">
        <v>19630.75</v>
      </c>
      <c r="E6" s="76">
        <v>14897.150000000001</v>
      </c>
      <c r="F6" s="76">
        <v>4843.45</v>
      </c>
      <c r="G6" s="76">
        <v>7053.450000000001</v>
      </c>
      <c r="H6" s="76">
        <v>4409.889999999999</v>
      </c>
      <c r="I6" s="76">
        <v>1194.94</v>
      </c>
      <c r="J6" s="76">
        <v>673.44</v>
      </c>
      <c r="K6" s="76">
        <v>150.42</v>
      </c>
      <c r="L6" s="76">
        <v>1863.02</v>
      </c>
      <c r="M6" s="87">
        <f t="shared" si="0"/>
        <v>71118.67000000001</v>
      </c>
    </row>
    <row r="7" spans="1:13" ht="12.75">
      <c r="A7" t="s">
        <v>117</v>
      </c>
      <c r="B7" t="s">
        <v>6</v>
      </c>
      <c r="C7" s="76">
        <v>55167.61</v>
      </c>
      <c r="D7" s="76">
        <v>74167.91</v>
      </c>
      <c r="E7" s="76">
        <v>55732.31</v>
      </c>
      <c r="F7" s="76">
        <v>11663.31</v>
      </c>
      <c r="G7" s="76">
        <v>18171.14</v>
      </c>
      <c r="H7" s="76">
        <v>10516</v>
      </c>
      <c r="I7" s="76">
        <v>17727.09</v>
      </c>
      <c r="J7" s="76">
        <v>1846.2800000000002</v>
      </c>
      <c r="K7" s="76">
        <v>1124.37</v>
      </c>
      <c r="L7" s="76">
        <v>6644.719999999999</v>
      </c>
      <c r="M7" s="87">
        <f t="shared" si="0"/>
        <v>252760.74000000002</v>
      </c>
    </row>
    <row r="8" spans="1:13" ht="12.75">
      <c r="A8" t="s">
        <v>118</v>
      </c>
      <c r="B8" t="s">
        <v>7</v>
      </c>
      <c r="C8" s="76">
        <v>528.86</v>
      </c>
      <c r="D8" s="76">
        <v>603.8399999999999</v>
      </c>
      <c r="E8" s="76">
        <v>369.58</v>
      </c>
      <c r="F8" s="76">
        <v>217.28</v>
      </c>
      <c r="G8" s="76">
        <v>224.58999999999997</v>
      </c>
      <c r="H8" s="76">
        <v>125.55999999999999</v>
      </c>
      <c r="I8" s="76">
        <v>6.07</v>
      </c>
      <c r="J8" s="76">
        <v>25.149999999999995</v>
      </c>
      <c r="K8" s="76">
        <v>3.61</v>
      </c>
      <c r="L8" s="76">
        <v>82.09</v>
      </c>
      <c r="M8" s="87">
        <f t="shared" si="0"/>
        <v>2186.63</v>
      </c>
    </row>
    <row r="9" spans="1:13" ht="12.75">
      <c r="A9" t="s">
        <v>119</v>
      </c>
      <c r="B9" t="s">
        <v>8</v>
      </c>
      <c r="C9" s="76">
        <v>3449.75</v>
      </c>
      <c r="D9" s="76">
        <v>4905.28</v>
      </c>
      <c r="E9" s="76">
        <v>4102.21</v>
      </c>
      <c r="F9" s="76">
        <v>892.1</v>
      </c>
      <c r="G9" s="76">
        <v>1314.69</v>
      </c>
      <c r="H9" s="76">
        <v>1044.22</v>
      </c>
      <c r="I9" s="76">
        <v>151.03</v>
      </c>
      <c r="J9" s="76">
        <v>160.76</v>
      </c>
      <c r="K9" s="76">
        <v>16.65</v>
      </c>
      <c r="L9" s="76">
        <v>591.02</v>
      </c>
      <c r="M9" s="87">
        <f t="shared" si="0"/>
        <v>16627.71</v>
      </c>
    </row>
    <row r="10" spans="1:13" ht="12.75">
      <c r="A10" t="s">
        <v>120</v>
      </c>
      <c r="B10" t="s">
        <v>9</v>
      </c>
      <c r="C10" s="76">
        <v>3682.05</v>
      </c>
      <c r="D10" s="76">
        <v>4608.660000000001</v>
      </c>
      <c r="E10" s="76">
        <v>3317.24</v>
      </c>
      <c r="F10" s="76">
        <v>789.28</v>
      </c>
      <c r="G10" s="76">
        <v>1336.99</v>
      </c>
      <c r="H10" s="76">
        <v>775.15</v>
      </c>
      <c r="I10" s="76">
        <v>102.01000000000002</v>
      </c>
      <c r="J10" s="76">
        <v>154.76999999999998</v>
      </c>
      <c r="K10" s="76">
        <v>25.97</v>
      </c>
      <c r="L10" s="76">
        <v>689.36</v>
      </c>
      <c r="M10" s="87">
        <f t="shared" si="0"/>
        <v>15481.480000000001</v>
      </c>
    </row>
    <row r="11" spans="1:13" ht="12.75">
      <c r="A11" t="s">
        <v>121</v>
      </c>
      <c r="B11" t="s">
        <v>10</v>
      </c>
      <c r="C11" s="76">
        <v>7784.43</v>
      </c>
      <c r="D11" s="76">
        <v>10399.15</v>
      </c>
      <c r="E11" s="76">
        <v>8235.28</v>
      </c>
      <c r="F11" s="76">
        <v>2651.1600000000003</v>
      </c>
      <c r="G11" s="76">
        <v>3294.34</v>
      </c>
      <c r="H11" s="76">
        <v>1724.9299999999998</v>
      </c>
      <c r="I11" s="76">
        <v>354.80000000000007</v>
      </c>
      <c r="J11" s="76">
        <v>201.62</v>
      </c>
      <c r="K11" s="76">
        <v>102.93</v>
      </c>
      <c r="L11" s="76">
        <v>912.11</v>
      </c>
      <c r="M11" s="87">
        <f t="shared" si="0"/>
        <v>35660.75000000001</v>
      </c>
    </row>
    <row r="12" spans="1:13" ht="12.75">
      <c r="A12" t="s">
        <v>122</v>
      </c>
      <c r="B12" t="s">
        <v>11</v>
      </c>
      <c r="C12" s="76">
        <v>8655.15</v>
      </c>
      <c r="D12" s="76">
        <v>10637.43</v>
      </c>
      <c r="E12" s="76">
        <v>8519.41</v>
      </c>
      <c r="F12" s="76">
        <v>1987.5100000000002</v>
      </c>
      <c r="G12" s="76">
        <v>3502.5000000000005</v>
      </c>
      <c r="H12" s="76">
        <v>2320.75</v>
      </c>
      <c r="I12" s="76">
        <v>5018.619999999999</v>
      </c>
      <c r="J12" s="76">
        <v>221.31000000000003</v>
      </c>
      <c r="K12" s="76">
        <v>148.32</v>
      </c>
      <c r="L12" s="76">
        <v>779.49</v>
      </c>
      <c r="M12" s="87">
        <f t="shared" si="0"/>
        <v>41790.48999999999</v>
      </c>
    </row>
    <row r="13" spans="1:13" ht="12.75">
      <c r="A13" t="s">
        <v>123</v>
      </c>
      <c r="B13" t="s">
        <v>12</v>
      </c>
      <c r="C13" s="76">
        <v>2740.4</v>
      </c>
      <c r="D13" s="76">
        <v>3000.83</v>
      </c>
      <c r="E13" s="76">
        <v>1769</v>
      </c>
      <c r="F13" s="76">
        <v>718.74</v>
      </c>
      <c r="G13" s="76">
        <v>755.3000000000001</v>
      </c>
      <c r="H13" s="76">
        <v>430.46000000000004</v>
      </c>
      <c r="I13" s="76">
        <v>49.25999999999999</v>
      </c>
      <c r="J13" s="76">
        <v>38.34</v>
      </c>
      <c r="K13" s="76">
        <v>17.09</v>
      </c>
      <c r="L13" s="76">
        <v>312.07</v>
      </c>
      <c r="M13" s="87">
        <f t="shared" si="0"/>
        <v>9831.49</v>
      </c>
    </row>
    <row r="14" spans="1:13" ht="12.75">
      <c r="A14" t="s">
        <v>124</v>
      </c>
      <c r="B14" t="s">
        <v>125</v>
      </c>
      <c r="C14" s="76">
        <v>69055.56</v>
      </c>
      <c r="D14" s="76">
        <v>92729.23000000001</v>
      </c>
      <c r="E14" s="76">
        <v>60656.83</v>
      </c>
      <c r="F14" s="76">
        <v>16753.65</v>
      </c>
      <c r="G14" s="76">
        <v>33440.94</v>
      </c>
      <c r="H14" s="76">
        <v>23191.97</v>
      </c>
      <c r="I14" s="76">
        <v>30950.38</v>
      </c>
      <c r="J14" s="76">
        <v>2835.74</v>
      </c>
      <c r="K14" s="76">
        <v>348.25999999999993</v>
      </c>
      <c r="L14" s="76">
        <v>9321.880000000001</v>
      </c>
      <c r="M14" s="87">
        <f t="shared" si="0"/>
        <v>339284.43999999994</v>
      </c>
    </row>
    <row r="15" spans="1:13" ht="12.75">
      <c r="A15" t="s">
        <v>126</v>
      </c>
      <c r="B15" t="s">
        <v>127</v>
      </c>
      <c r="C15" s="76">
        <v>1005.18</v>
      </c>
      <c r="D15" s="76">
        <v>1412.65</v>
      </c>
      <c r="E15" s="76">
        <v>936.6700000000001</v>
      </c>
      <c r="F15" s="76">
        <v>307.02</v>
      </c>
      <c r="G15" s="76">
        <v>299.09000000000003</v>
      </c>
      <c r="H15" s="76">
        <v>358.86999999999995</v>
      </c>
      <c r="I15" s="76">
        <v>415.45</v>
      </c>
      <c r="J15" s="76">
        <v>5.46</v>
      </c>
      <c r="K15" s="76">
        <v>5.2</v>
      </c>
      <c r="L15" s="76">
        <v>170.36</v>
      </c>
      <c r="M15" s="87">
        <f t="shared" si="0"/>
        <v>4915.95</v>
      </c>
    </row>
    <row r="16" spans="1:13" ht="12.75">
      <c r="A16" t="s">
        <v>128</v>
      </c>
      <c r="B16" t="s">
        <v>13</v>
      </c>
      <c r="C16" s="76">
        <v>521.79</v>
      </c>
      <c r="D16" s="76">
        <v>569.94</v>
      </c>
      <c r="E16" s="76">
        <v>347</v>
      </c>
      <c r="F16" s="76">
        <v>235.48</v>
      </c>
      <c r="G16" s="76">
        <v>167.8</v>
      </c>
      <c r="H16" s="76">
        <v>77.82</v>
      </c>
      <c r="I16" s="76">
        <v>0</v>
      </c>
      <c r="J16" s="76">
        <v>17.28</v>
      </c>
      <c r="K16" s="76">
        <v>3.12</v>
      </c>
      <c r="L16" s="76">
        <v>63.44</v>
      </c>
      <c r="M16" s="87">
        <f t="shared" si="0"/>
        <v>2003.6699999999998</v>
      </c>
    </row>
    <row r="17" spans="1:13" ht="12.75">
      <c r="A17" t="s">
        <v>129</v>
      </c>
      <c r="B17" t="s">
        <v>14</v>
      </c>
      <c r="C17" s="76">
        <v>35001.81</v>
      </c>
      <c r="D17" s="76">
        <v>35881.35</v>
      </c>
      <c r="E17" s="76">
        <v>24075.440000000002</v>
      </c>
      <c r="F17" s="76">
        <v>6357.11</v>
      </c>
      <c r="G17" s="76">
        <v>9765.619999999999</v>
      </c>
      <c r="H17" s="76">
        <v>5323.21</v>
      </c>
      <c r="I17" s="76">
        <v>2675.48</v>
      </c>
      <c r="J17" s="76">
        <v>935</v>
      </c>
      <c r="K17" s="76">
        <v>367.33000000000004</v>
      </c>
      <c r="L17" s="76">
        <v>2373.21</v>
      </c>
      <c r="M17" s="87">
        <f t="shared" si="0"/>
        <v>122755.56000000001</v>
      </c>
    </row>
    <row r="18" spans="1:13" ht="12.75">
      <c r="A18" t="s">
        <v>130</v>
      </c>
      <c r="B18" t="s">
        <v>15</v>
      </c>
      <c r="C18" s="76">
        <v>10131.32</v>
      </c>
      <c r="D18" s="76">
        <v>11571.54</v>
      </c>
      <c r="E18" s="76">
        <v>7412.63</v>
      </c>
      <c r="F18" s="76">
        <v>2831.62</v>
      </c>
      <c r="G18" s="76">
        <v>3298.9900000000002</v>
      </c>
      <c r="H18" s="76">
        <v>2327.9</v>
      </c>
      <c r="I18" s="76">
        <v>234.14000000000004</v>
      </c>
      <c r="J18" s="76">
        <v>269.93</v>
      </c>
      <c r="K18" s="76">
        <v>146.09999999999997</v>
      </c>
      <c r="L18" s="76">
        <v>1124.76</v>
      </c>
      <c r="M18" s="87">
        <f t="shared" si="0"/>
        <v>39348.93</v>
      </c>
    </row>
    <row r="19" spans="1:13" ht="12.75">
      <c r="A19" t="s">
        <v>131</v>
      </c>
      <c r="B19" t="s">
        <v>16</v>
      </c>
      <c r="C19" s="76">
        <v>3257.18</v>
      </c>
      <c r="D19" s="76">
        <v>4079.68</v>
      </c>
      <c r="E19" s="76">
        <v>2681.63</v>
      </c>
      <c r="F19" s="76">
        <v>523.44</v>
      </c>
      <c r="G19" s="76">
        <v>864.99</v>
      </c>
      <c r="H19" s="76">
        <v>633.26</v>
      </c>
      <c r="I19" s="76">
        <v>228.15000000000003</v>
      </c>
      <c r="J19" s="76">
        <v>62.88</v>
      </c>
      <c r="K19" s="76">
        <v>26.17</v>
      </c>
      <c r="L19" s="76">
        <v>393.63</v>
      </c>
      <c r="M19" s="87">
        <f t="shared" si="0"/>
        <v>12751.009999999998</v>
      </c>
    </row>
    <row r="20" spans="1:13" ht="12.75">
      <c r="A20" t="s">
        <v>132</v>
      </c>
      <c r="B20" t="s">
        <v>17</v>
      </c>
      <c r="C20" s="76">
        <v>364.21000000000004</v>
      </c>
      <c r="D20" s="76">
        <v>414.71</v>
      </c>
      <c r="E20" s="76">
        <v>184.73000000000002</v>
      </c>
      <c r="F20" s="76">
        <v>77.77000000000001</v>
      </c>
      <c r="G20" s="76">
        <v>93.18</v>
      </c>
      <c r="H20" s="76">
        <v>48.269999999999996</v>
      </c>
      <c r="I20" s="76">
        <v>6.290000000000001</v>
      </c>
      <c r="J20" s="76">
        <v>9.809999999999999</v>
      </c>
      <c r="K20" s="76">
        <v>1.11</v>
      </c>
      <c r="L20" s="76">
        <v>50.800000000000004</v>
      </c>
      <c r="M20" s="87">
        <f t="shared" si="0"/>
        <v>1250.8799999999999</v>
      </c>
    </row>
    <row r="21" spans="1:13" ht="12.75">
      <c r="A21" t="s">
        <v>133</v>
      </c>
      <c r="B21" t="s">
        <v>18</v>
      </c>
      <c r="C21" s="76">
        <v>1746.23</v>
      </c>
      <c r="D21" s="76">
        <v>1868.02</v>
      </c>
      <c r="E21" s="76">
        <v>931.5300000000001</v>
      </c>
      <c r="F21" s="76">
        <v>343.1</v>
      </c>
      <c r="G21" s="76">
        <v>370.59000000000003</v>
      </c>
      <c r="H21" s="76">
        <v>207.42000000000002</v>
      </c>
      <c r="I21" s="76">
        <v>297.3</v>
      </c>
      <c r="J21" s="76">
        <v>54.660000000000004</v>
      </c>
      <c r="K21" s="76">
        <v>12.329999999999998</v>
      </c>
      <c r="L21" s="76">
        <v>131.74</v>
      </c>
      <c r="M21" s="87">
        <f t="shared" si="0"/>
        <v>5962.92</v>
      </c>
    </row>
    <row r="22" spans="1:13" ht="12.75">
      <c r="A22" t="s">
        <v>134</v>
      </c>
      <c r="B22" t="s">
        <v>19</v>
      </c>
      <c r="C22" s="76">
        <v>565.99</v>
      </c>
      <c r="D22" s="76">
        <v>607</v>
      </c>
      <c r="E22" s="76">
        <v>392.9</v>
      </c>
      <c r="F22" s="76">
        <v>218.7</v>
      </c>
      <c r="G22" s="76">
        <v>320.38</v>
      </c>
      <c r="H22" s="76">
        <v>232.12</v>
      </c>
      <c r="I22" s="76">
        <v>28.020000000000003</v>
      </c>
      <c r="J22" s="76">
        <v>38.400000000000006</v>
      </c>
      <c r="K22" s="76">
        <v>7.800000000000002</v>
      </c>
      <c r="L22" s="76">
        <v>99.03999999999999</v>
      </c>
      <c r="M22" s="87">
        <f t="shared" si="0"/>
        <v>2510.35</v>
      </c>
    </row>
    <row r="23" spans="1:13" ht="12.75">
      <c r="A23" t="s">
        <v>135</v>
      </c>
      <c r="B23" t="s">
        <v>20</v>
      </c>
      <c r="C23" s="76">
        <v>463.80000000000007</v>
      </c>
      <c r="D23" s="76">
        <v>462.60999999999996</v>
      </c>
      <c r="E23" s="76">
        <v>165.04000000000002</v>
      </c>
      <c r="F23" s="76">
        <v>88.55</v>
      </c>
      <c r="G23" s="76">
        <v>94.39</v>
      </c>
      <c r="H23" s="76">
        <v>58.050000000000004</v>
      </c>
      <c r="I23" s="76">
        <v>41.400000000000006</v>
      </c>
      <c r="J23" s="76">
        <v>1.06</v>
      </c>
      <c r="K23" s="76">
        <v>0</v>
      </c>
      <c r="L23" s="76">
        <v>41.07</v>
      </c>
      <c r="M23" s="87">
        <f t="shared" si="0"/>
        <v>1415.97</v>
      </c>
    </row>
    <row r="24" spans="1:13" ht="12.75">
      <c r="A24" t="s">
        <v>136</v>
      </c>
      <c r="B24" t="s">
        <v>21</v>
      </c>
      <c r="C24" s="76">
        <v>389.18</v>
      </c>
      <c r="D24" s="76">
        <v>581.25</v>
      </c>
      <c r="E24" s="76">
        <v>380.65999999999997</v>
      </c>
      <c r="F24" s="76">
        <v>87.15</v>
      </c>
      <c r="G24" s="76">
        <v>199.17000000000002</v>
      </c>
      <c r="H24" s="76">
        <v>167.62</v>
      </c>
      <c r="I24" s="76">
        <v>5.5600000000000005</v>
      </c>
      <c r="J24" s="76">
        <v>22.58</v>
      </c>
      <c r="K24" s="76">
        <v>9.65</v>
      </c>
      <c r="L24" s="76">
        <v>56.05</v>
      </c>
      <c r="M24" s="87">
        <f t="shared" si="0"/>
        <v>1898.8700000000001</v>
      </c>
    </row>
    <row r="25" spans="1:13" ht="12.75">
      <c r="A25" t="s">
        <v>137</v>
      </c>
      <c r="B25" t="s">
        <v>22</v>
      </c>
      <c r="C25" s="76">
        <v>528.12</v>
      </c>
      <c r="D25" s="76">
        <v>560.19</v>
      </c>
      <c r="E25" s="76">
        <v>309.34000000000003</v>
      </c>
      <c r="F25" s="76">
        <v>79.65</v>
      </c>
      <c r="G25" s="76">
        <v>53.19</v>
      </c>
      <c r="H25" s="76">
        <v>51.08</v>
      </c>
      <c r="I25" s="76">
        <v>41.89</v>
      </c>
      <c r="J25" s="76">
        <v>15.639999999999999</v>
      </c>
      <c r="K25" s="76">
        <v>13.64</v>
      </c>
      <c r="L25" s="76">
        <v>57</v>
      </c>
      <c r="M25" s="87">
        <f t="shared" si="0"/>
        <v>1709.7400000000005</v>
      </c>
    </row>
    <row r="26" spans="1:13" ht="12.75">
      <c r="A26" t="s">
        <v>138</v>
      </c>
      <c r="B26" t="s">
        <v>23</v>
      </c>
      <c r="C26" s="76">
        <v>1425.26</v>
      </c>
      <c r="D26" s="76">
        <v>1568.4299999999998</v>
      </c>
      <c r="E26" s="76">
        <v>861.98</v>
      </c>
      <c r="F26" s="76">
        <v>272.16999999999996</v>
      </c>
      <c r="G26" s="76">
        <v>405.09</v>
      </c>
      <c r="H26" s="76">
        <v>297.86</v>
      </c>
      <c r="I26" s="76">
        <v>276.07000000000005</v>
      </c>
      <c r="J26" s="76">
        <v>17.770000000000003</v>
      </c>
      <c r="K26" s="76">
        <v>2.6500000000000004</v>
      </c>
      <c r="L26" s="76">
        <v>117.46000000000001</v>
      </c>
      <c r="M26" s="87">
        <f t="shared" si="0"/>
        <v>5244.739999999999</v>
      </c>
    </row>
    <row r="27" spans="1:13" ht="12.75">
      <c r="A27" t="s">
        <v>139</v>
      </c>
      <c r="B27" t="s">
        <v>24</v>
      </c>
      <c r="C27" s="76">
        <v>1717.9299999999998</v>
      </c>
      <c r="D27" s="76">
        <v>1969.44</v>
      </c>
      <c r="E27" s="76">
        <v>1300.8600000000001</v>
      </c>
      <c r="F27" s="76">
        <v>369.42</v>
      </c>
      <c r="G27" s="76">
        <v>464.36</v>
      </c>
      <c r="H27" s="76">
        <v>389.26</v>
      </c>
      <c r="I27" s="76">
        <v>289.12</v>
      </c>
      <c r="J27" s="76">
        <v>16.96</v>
      </c>
      <c r="K27" s="76">
        <v>5.42</v>
      </c>
      <c r="L27" s="76">
        <v>289.34</v>
      </c>
      <c r="M27" s="87">
        <f t="shared" si="0"/>
        <v>6812.11</v>
      </c>
    </row>
    <row r="28" spans="1:13" ht="12.75">
      <c r="A28" t="s">
        <v>140</v>
      </c>
      <c r="B28" t="s">
        <v>25</v>
      </c>
      <c r="C28" s="76">
        <v>5581.280000000001</v>
      </c>
      <c r="D28" s="76">
        <v>7196.950000000001</v>
      </c>
      <c r="E28" s="76">
        <v>4696.5599999999995</v>
      </c>
      <c r="F28" s="76">
        <v>1064.92</v>
      </c>
      <c r="G28" s="76">
        <v>1447.1599999999999</v>
      </c>
      <c r="H28" s="76">
        <v>1082.0700000000002</v>
      </c>
      <c r="I28" s="76">
        <v>521.91</v>
      </c>
      <c r="J28" s="76">
        <v>113.29000000000002</v>
      </c>
      <c r="K28" s="76">
        <v>42.34</v>
      </c>
      <c r="L28" s="76">
        <v>907.93</v>
      </c>
      <c r="M28" s="87">
        <f t="shared" si="0"/>
        <v>22654.41</v>
      </c>
    </row>
    <row r="29" spans="1:13" ht="12.75">
      <c r="A29" t="s">
        <v>141</v>
      </c>
      <c r="B29" t="s">
        <v>26</v>
      </c>
      <c r="C29" s="76">
        <v>3095.15</v>
      </c>
      <c r="D29" s="76">
        <v>3735.02</v>
      </c>
      <c r="E29" s="76">
        <v>2380.64</v>
      </c>
      <c r="F29" s="76">
        <v>481.52</v>
      </c>
      <c r="G29" s="76">
        <v>817.1</v>
      </c>
      <c r="H29" s="76">
        <v>555.7099999999999</v>
      </c>
      <c r="I29" s="76">
        <v>532.95</v>
      </c>
      <c r="J29" s="76">
        <v>127.4</v>
      </c>
      <c r="K29" s="76">
        <v>33.54</v>
      </c>
      <c r="L29" s="76">
        <v>358.72</v>
      </c>
      <c r="M29" s="87">
        <f t="shared" si="0"/>
        <v>12117.75</v>
      </c>
    </row>
    <row r="30" spans="1:13" ht="12.75">
      <c r="A30" t="s">
        <v>142</v>
      </c>
      <c r="B30" t="s">
        <v>27</v>
      </c>
      <c r="C30" s="76">
        <v>40498.64</v>
      </c>
      <c r="D30" s="76">
        <v>52829.39</v>
      </c>
      <c r="E30" s="76">
        <v>37504.82</v>
      </c>
      <c r="F30" s="76">
        <v>11480.28</v>
      </c>
      <c r="G30" s="76">
        <v>16105.56</v>
      </c>
      <c r="H30" s="76">
        <v>6532.33</v>
      </c>
      <c r="I30" s="76">
        <v>15741.380000000001</v>
      </c>
      <c r="J30" s="76">
        <v>1173.69</v>
      </c>
      <c r="K30" s="76">
        <v>363.51</v>
      </c>
      <c r="L30" s="76">
        <v>6352.65</v>
      </c>
      <c r="M30" s="87">
        <f t="shared" si="0"/>
        <v>188582.25</v>
      </c>
    </row>
    <row r="31" spans="1:13" ht="12.75">
      <c r="A31" t="s">
        <v>143</v>
      </c>
      <c r="B31" t="s">
        <v>28</v>
      </c>
      <c r="C31" s="76">
        <v>868.0300000000001</v>
      </c>
      <c r="D31" s="76">
        <v>1074.5</v>
      </c>
      <c r="E31" s="76">
        <v>713.21</v>
      </c>
      <c r="F31" s="76">
        <v>181.36</v>
      </c>
      <c r="G31" s="76">
        <v>186.69</v>
      </c>
      <c r="H31" s="76">
        <v>123.48</v>
      </c>
      <c r="I31" s="76">
        <v>0.35</v>
      </c>
      <c r="J31" s="76">
        <v>10.25</v>
      </c>
      <c r="K31" s="76">
        <v>0</v>
      </c>
      <c r="L31" s="76">
        <v>129.87</v>
      </c>
      <c r="M31" s="87">
        <f t="shared" si="0"/>
        <v>3287.7400000000002</v>
      </c>
    </row>
    <row r="32" spans="1:13" ht="12.75">
      <c r="A32" t="s">
        <v>144</v>
      </c>
      <c r="B32" t="s">
        <v>29</v>
      </c>
      <c r="C32" s="76">
        <v>4015.41</v>
      </c>
      <c r="D32" s="76">
        <v>5152.28</v>
      </c>
      <c r="E32" s="76">
        <v>3556.9700000000003</v>
      </c>
      <c r="F32" s="76">
        <v>761.2900000000001</v>
      </c>
      <c r="G32" s="76">
        <v>1309.78</v>
      </c>
      <c r="H32" s="76">
        <v>1036.78</v>
      </c>
      <c r="I32" s="76">
        <v>751.7299999999998</v>
      </c>
      <c r="J32" s="76">
        <v>107.74</v>
      </c>
      <c r="K32" s="76">
        <v>38.53</v>
      </c>
      <c r="L32" s="76">
        <v>608.1</v>
      </c>
      <c r="M32" s="87">
        <f t="shared" si="0"/>
        <v>17338.61</v>
      </c>
    </row>
    <row r="33" spans="1:13" ht="12.75">
      <c r="A33" t="s">
        <v>145</v>
      </c>
      <c r="B33" t="s">
        <v>30</v>
      </c>
      <c r="C33" s="76">
        <v>1874.4299999999998</v>
      </c>
      <c r="D33" s="76">
        <v>2144.11</v>
      </c>
      <c r="E33" s="76">
        <v>1246.17</v>
      </c>
      <c r="F33" s="76">
        <v>492.24</v>
      </c>
      <c r="G33" s="76">
        <v>464.38</v>
      </c>
      <c r="H33" s="76">
        <v>307.62</v>
      </c>
      <c r="I33" s="76">
        <v>48.41</v>
      </c>
      <c r="J33" s="76">
        <v>126.71000000000001</v>
      </c>
      <c r="K33" s="76">
        <v>4.15</v>
      </c>
      <c r="L33" s="76">
        <v>317.69</v>
      </c>
      <c r="M33" s="87">
        <f t="shared" si="0"/>
        <v>7025.909999999999</v>
      </c>
    </row>
    <row r="34" spans="1:13" ht="12.75">
      <c r="A34" t="s">
        <v>146</v>
      </c>
      <c r="B34" t="s">
        <v>31</v>
      </c>
      <c r="C34" s="76">
        <v>257.90999999999997</v>
      </c>
      <c r="D34" s="76">
        <v>338.36</v>
      </c>
      <c r="E34" s="76">
        <v>128.21</v>
      </c>
      <c r="F34" s="76">
        <v>107.74000000000001</v>
      </c>
      <c r="G34" s="76">
        <v>66.25999999999999</v>
      </c>
      <c r="H34" s="76">
        <v>60.75</v>
      </c>
      <c r="I34" s="76">
        <v>16.49</v>
      </c>
      <c r="J34" s="76">
        <v>3.0700000000000003</v>
      </c>
      <c r="K34" s="76">
        <v>0.38</v>
      </c>
      <c r="L34" s="76">
        <v>36.43000000000001</v>
      </c>
      <c r="M34" s="87">
        <f t="shared" si="0"/>
        <v>1015.6000000000001</v>
      </c>
    </row>
    <row r="35" spans="1:13" ht="12.75">
      <c r="A35" t="s">
        <v>147</v>
      </c>
      <c r="B35" t="s">
        <v>32</v>
      </c>
      <c r="C35" s="76">
        <v>343.47999999999996</v>
      </c>
      <c r="D35" s="76">
        <v>352.12</v>
      </c>
      <c r="E35" s="76">
        <v>204.93</v>
      </c>
      <c r="F35" s="76">
        <v>72.23</v>
      </c>
      <c r="G35" s="76">
        <v>62.330000000000005</v>
      </c>
      <c r="H35" s="76">
        <v>41.43</v>
      </c>
      <c r="I35" s="76">
        <v>45.50000000000001</v>
      </c>
      <c r="J35" s="76">
        <v>1.88</v>
      </c>
      <c r="K35" s="76">
        <v>0</v>
      </c>
      <c r="L35" s="76">
        <v>42.05</v>
      </c>
      <c r="M35" s="87">
        <f t="shared" si="0"/>
        <v>1165.95</v>
      </c>
    </row>
    <row r="36" spans="1:13" ht="12.75">
      <c r="A36" t="s">
        <v>148</v>
      </c>
      <c r="B36" t="s">
        <v>33</v>
      </c>
      <c r="C36" s="76">
        <v>10337.79</v>
      </c>
      <c r="D36" s="76">
        <v>12425.26</v>
      </c>
      <c r="E36" s="76">
        <v>8037.610000000001</v>
      </c>
      <c r="F36" s="76">
        <v>1779.8400000000001</v>
      </c>
      <c r="G36" s="76">
        <v>2696.39</v>
      </c>
      <c r="H36" s="76">
        <v>1769.93</v>
      </c>
      <c r="I36" s="76">
        <v>1452.16</v>
      </c>
      <c r="J36" s="76">
        <v>218.35</v>
      </c>
      <c r="K36" s="76">
        <v>33.809999999999995</v>
      </c>
      <c r="L36" s="76">
        <v>1558.8999999999999</v>
      </c>
      <c r="M36" s="87">
        <f t="shared" si="0"/>
        <v>40310.04000000001</v>
      </c>
    </row>
    <row r="37" spans="1:13" ht="12.75">
      <c r="A37" t="s">
        <v>149</v>
      </c>
      <c r="B37" t="s">
        <v>34</v>
      </c>
      <c r="C37" s="76">
        <v>18231.010000000002</v>
      </c>
      <c r="D37" s="76">
        <v>21251.53</v>
      </c>
      <c r="E37" s="76">
        <v>14158.64</v>
      </c>
      <c r="F37" s="76">
        <v>4549.82</v>
      </c>
      <c r="G37" s="76">
        <v>6667.009999999999</v>
      </c>
      <c r="H37" s="76">
        <v>4773.18</v>
      </c>
      <c r="I37" s="76">
        <v>4386.849999999999</v>
      </c>
      <c r="J37" s="76">
        <v>683.3699999999999</v>
      </c>
      <c r="K37" s="76">
        <v>152.07999999999998</v>
      </c>
      <c r="L37" s="76">
        <v>1966.84</v>
      </c>
      <c r="M37" s="87">
        <f t="shared" si="0"/>
        <v>76820.33</v>
      </c>
    </row>
    <row r="38" spans="1:13" ht="12.75">
      <c r="A38" t="s">
        <v>150</v>
      </c>
      <c r="B38" t="s">
        <v>35</v>
      </c>
      <c r="C38" s="76">
        <v>8502.929999999998</v>
      </c>
      <c r="D38" s="76">
        <v>9722</v>
      </c>
      <c r="E38" s="76">
        <v>6716.860000000001</v>
      </c>
      <c r="F38" s="76">
        <v>2396.08</v>
      </c>
      <c r="G38" s="76">
        <v>2485.0299999999997</v>
      </c>
      <c r="H38" s="76">
        <v>1448.17</v>
      </c>
      <c r="I38" s="76">
        <v>225.32000000000002</v>
      </c>
      <c r="J38" s="76">
        <v>321.40999999999997</v>
      </c>
      <c r="K38" s="76">
        <v>76.41</v>
      </c>
      <c r="L38" s="76">
        <v>705.13</v>
      </c>
      <c r="M38" s="87">
        <f t="shared" si="0"/>
        <v>32599.34</v>
      </c>
    </row>
    <row r="39" spans="1:13" ht="12.75">
      <c r="A39" t="s">
        <v>151</v>
      </c>
      <c r="B39" t="s">
        <v>36</v>
      </c>
      <c r="C39" s="76">
        <v>1366.4499999999998</v>
      </c>
      <c r="D39" s="76">
        <v>1531.2</v>
      </c>
      <c r="E39" s="76">
        <v>1001.77</v>
      </c>
      <c r="F39" s="76">
        <v>500.78</v>
      </c>
      <c r="G39" s="76">
        <v>770.0699999999999</v>
      </c>
      <c r="H39" s="76">
        <v>480.20000000000005</v>
      </c>
      <c r="I39" s="76">
        <v>68.56</v>
      </c>
      <c r="J39" s="76">
        <v>17.58</v>
      </c>
      <c r="K39" s="76">
        <v>4.090000000000001</v>
      </c>
      <c r="L39" s="76">
        <v>159.47</v>
      </c>
      <c r="M39" s="87">
        <f t="shared" si="0"/>
        <v>5900.17</v>
      </c>
    </row>
    <row r="40" spans="1:13" ht="12.75">
      <c r="A40" t="s">
        <v>152</v>
      </c>
      <c r="B40" t="s">
        <v>37</v>
      </c>
      <c r="C40" s="76">
        <v>368.77</v>
      </c>
      <c r="D40" s="76">
        <v>414.3</v>
      </c>
      <c r="E40" s="76">
        <v>254.18</v>
      </c>
      <c r="F40" s="76">
        <v>75.91</v>
      </c>
      <c r="G40" s="76">
        <v>83.27000000000001</v>
      </c>
      <c r="H40" s="76">
        <v>104.76000000000002</v>
      </c>
      <c r="I40" s="76">
        <v>0.8400000000000001</v>
      </c>
      <c r="J40" s="76">
        <v>39.980000000000004</v>
      </c>
      <c r="K40" s="76">
        <v>4.6</v>
      </c>
      <c r="L40" s="76">
        <v>73.63000000000001</v>
      </c>
      <c r="M40" s="87">
        <f t="shared" si="0"/>
        <v>1420.24</v>
      </c>
    </row>
    <row r="41" spans="1:13" ht="12.75">
      <c r="A41" t="s">
        <v>153</v>
      </c>
      <c r="B41" t="s">
        <v>38</v>
      </c>
      <c r="C41" s="76">
        <v>634.63</v>
      </c>
      <c r="D41" s="76">
        <v>728.43</v>
      </c>
      <c r="E41" s="76">
        <v>498.24</v>
      </c>
      <c r="F41" s="76">
        <v>263</v>
      </c>
      <c r="G41" s="76">
        <v>230.03</v>
      </c>
      <c r="H41" s="76">
        <v>213.68</v>
      </c>
      <c r="I41" s="76">
        <v>2.91</v>
      </c>
      <c r="J41" s="76">
        <v>1.09</v>
      </c>
      <c r="K41" s="76">
        <v>0</v>
      </c>
      <c r="L41" s="76">
        <v>96.53999999999999</v>
      </c>
      <c r="M41" s="87">
        <f t="shared" si="0"/>
        <v>2668.55</v>
      </c>
    </row>
    <row r="42" spans="1:13" ht="12.75">
      <c r="A42" t="s">
        <v>154</v>
      </c>
      <c r="B42" t="s">
        <v>39</v>
      </c>
      <c r="C42" s="76">
        <v>9365.710000000001</v>
      </c>
      <c r="D42" s="76">
        <v>11643.64</v>
      </c>
      <c r="E42" s="76">
        <v>7742.549999999999</v>
      </c>
      <c r="F42" s="76">
        <v>2760.4700000000003</v>
      </c>
      <c r="G42" s="76">
        <v>3900.2200000000003</v>
      </c>
      <c r="H42" s="76">
        <v>2692.4399999999996</v>
      </c>
      <c r="I42" s="76">
        <v>2681.3</v>
      </c>
      <c r="J42" s="76">
        <v>388.61000000000007</v>
      </c>
      <c r="K42" s="76">
        <v>49.24999999999999</v>
      </c>
      <c r="L42" s="76">
        <v>1156.95</v>
      </c>
      <c r="M42" s="87">
        <f t="shared" si="0"/>
        <v>42381.14</v>
      </c>
    </row>
    <row r="43" spans="1:13" ht="12.75">
      <c r="A43" t="s">
        <v>155</v>
      </c>
      <c r="B43" t="s">
        <v>40</v>
      </c>
      <c r="C43" s="76">
        <v>9989.84</v>
      </c>
      <c r="D43" s="76">
        <v>12582.81</v>
      </c>
      <c r="E43" s="76">
        <v>8483.76</v>
      </c>
      <c r="F43" s="76">
        <v>2214.54</v>
      </c>
      <c r="G43" s="76">
        <v>3360.29</v>
      </c>
      <c r="H43" s="76">
        <v>2458.43</v>
      </c>
      <c r="I43" s="76">
        <v>1207.0300000000002</v>
      </c>
      <c r="J43" s="76">
        <v>311.41999999999996</v>
      </c>
      <c r="K43" s="76">
        <v>20.27</v>
      </c>
      <c r="L43" s="76">
        <v>1658.69</v>
      </c>
      <c r="M43" s="87">
        <f t="shared" si="0"/>
        <v>42287.08</v>
      </c>
    </row>
    <row r="44" spans="1:13" ht="12.75">
      <c r="A44" t="s">
        <v>156</v>
      </c>
      <c r="B44" t="s">
        <v>41</v>
      </c>
      <c r="C44" s="76">
        <v>3431.54</v>
      </c>
      <c r="D44" s="76">
        <v>4784.1900000000005</v>
      </c>
      <c r="E44" s="76">
        <v>4125.14</v>
      </c>
      <c r="F44" s="76">
        <v>1003.27</v>
      </c>
      <c r="G44" s="76">
        <v>1503.23</v>
      </c>
      <c r="H44" s="76">
        <v>738.9</v>
      </c>
      <c r="I44" s="76">
        <v>1181.2499999999998</v>
      </c>
      <c r="J44" s="76">
        <v>142.2</v>
      </c>
      <c r="K44" s="76">
        <v>109.72</v>
      </c>
      <c r="L44" s="76">
        <v>676.89</v>
      </c>
      <c r="M44" s="87">
        <f t="shared" si="0"/>
        <v>17696.329999999998</v>
      </c>
    </row>
    <row r="45" spans="1:13" ht="12.75">
      <c r="A45" t="s">
        <v>157</v>
      </c>
      <c r="B45" t="s">
        <v>42</v>
      </c>
      <c r="C45" s="76">
        <v>1769.51</v>
      </c>
      <c r="D45" s="76">
        <v>2043.6299999999999</v>
      </c>
      <c r="E45" s="76">
        <v>1622.97</v>
      </c>
      <c r="F45" s="76">
        <v>466.98</v>
      </c>
      <c r="G45" s="76">
        <v>791.8</v>
      </c>
      <c r="H45" s="76">
        <v>538.88</v>
      </c>
      <c r="I45" s="76">
        <v>388.5</v>
      </c>
      <c r="J45" s="76">
        <v>50.489999999999995</v>
      </c>
      <c r="K45" s="76">
        <v>8.69</v>
      </c>
      <c r="L45" s="76">
        <v>210.73000000000002</v>
      </c>
      <c r="M45" s="87">
        <f t="shared" si="0"/>
        <v>7892.18</v>
      </c>
    </row>
    <row r="46" spans="1:13" ht="12.75">
      <c r="A46" t="s">
        <v>158</v>
      </c>
      <c r="B46" t="s">
        <v>43</v>
      </c>
      <c r="C46" s="76">
        <v>2683.14</v>
      </c>
      <c r="D46" s="76">
        <v>3630.56</v>
      </c>
      <c r="E46" s="76">
        <v>2335.75</v>
      </c>
      <c r="F46" s="76">
        <v>611.43</v>
      </c>
      <c r="G46" s="76">
        <v>754.73</v>
      </c>
      <c r="H46" s="76">
        <v>526.02</v>
      </c>
      <c r="I46" s="76">
        <v>55.21</v>
      </c>
      <c r="J46" s="76">
        <v>42.6</v>
      </c>
      <c r="K46" s="76">
        <v>15.02</v>
      </c>
      <c r="L46" s="76">
        <v>362.66</v>
      </c>
      <c r="M46" s="87">
        <f t="shared" si="0"/>
        <v>11017.12</v>
      </c>
    </row>
    <row r="47" spans="1:13" ht="12.75">
      <c r="A47" t="s">
        <v>159</v>
      </c>
      <c r="B47" t="s">
        <v>44</v>
      </c>
      <c r="C47" s="76">
        <v>7036.03</v>
      </c>
      <c r="D47" s="76">
        <v>8316.83</v>
      </c>
      <c r="E47" s="76">
        <v>6555.04</v>
      </c>
      <c r="F47" s="76">
        <v>1592.05</v>
      </c>
      <c r="G47" s="76">
        <v>2248.63</v>
      </c>
      <c r="H47" s="76">
        <v>1363.5</v>
      </c>
      <c r="I47" s="76">
        <v>428.37999999999994</v>
      </c>
      <c r="J47" s="76">
        <v>152.10000000000002</v>
      </c>
      <c r="K47" s="76">
        <v>108.47</v>
      </c>
      <c r="L47" s="76">
        <v>879.71</v>
      </c>
      <c r="M47" s="87">
        <f t="shared" si="0"/>
        <v>28680.74</v>
      </c>
    </row>
    <row r="48" spans="1:13" ht="12.75">
      <c r="A48" t="s">
        <v>160</v>
      </c>
      <c r="B48" t="s">
        <v>45</v>
      </c>
      <c r="C48" s="76">
        <v>1470.41</v>
      </c>
      <c r="D48" s="76">
        <v>1923.72</v>
      </c>
      <c r="E48" s="76">
        <v>1258.1100000000001</v>
      </c>
      <c r="F48" s="76">
        <v>457.8</v>
      </c>
      <c r="G48" s="76">
        <v>677.6500000000001</v>
      </c>
      <c r="H48" s="76">
        <v>495.30000000000007</v>
      </c>
      <c r="I48" s="76">
        <v>355.35</v>
      </c>
      <c r="J48" s="76">
        <v>35.18</v>
      </c>
      <c r="K48" s="76">
        <v>1.71</v>
      </c>
      <c r="L48" s="76">
        <v>223.64999999999998</v>
      </c>
      <c r="M48" s="87">
        <f t="shared" si="0"/>
        <v>6898.880000000001</v>
      </c>
    </row>
    <row r="49" spans="1:13" ht="12.75">
      <c r="A49" t="s">
        <v>161</v>
      </c>
      <c r="B49" t="s">
        <v>46</v>
      </c>
      <c r="C49" s="76">
        <v>33888.810000000005</v>
      </c>
      <c r="D49" s="76">
        <v>41072.12</v>
      </c>
      <c r="E49" s="76">
        <v>33249.350000000006</v>
      </c>
      <c r="F49" s="76">
        <v>6361.929999999999</v>
      </c>
      <c r="G49" s="76">
        <v>13501.21</v>
      </c>
      <c r="H49" s="76">
        <v>9069.92</v>
      </c>
      <c r="I49" s="76">
        <v>24991.48</v>
      </c>
      <c r="J49" s="76">
        <v>2329.6</v>
      </c>
      <c r="K49" s="76">
        <v>602.38</v>
      </c>
      <c r="L49" s="76">
        <v>2909.42</v>
      </c>
      <c r="M49" s="87">
        <f t="shared" si="0"/>
        <v>167976.22000000006</v>
      </c>
    </row>
    <row r="50" spans="1:13" ht="12.75">
      <c r="A50" t="s">
        <v>162</v>
      </c>
      <c r="B50" t="s">
        <v>47</v>
      </c>
      <c r="C50" s="76">
        <v>10116.220000000001</v>
      </c>
      <c r="D50" s="76">
        <v>14415.230000000001</v>
      </c>
      <c r="E50" s="76">
        <v>10754.75</v>
      </c>
      <c r="F50" s="76">
        <v>2032.1100000000001</v>
      </c>
      <c r="G50" s="76">
        <v>3002.18</v>
      </c>
      <c r="H50" s="76">
        <v>1998.3200000000002</v>
      </c>
      <c r="I50" s="76">
        <v>6587.7</v>
      </c>
      <c r="J50" s="76">
        <v>653.12</v>
      </c>
      <c r="K50" s="76">
        <v>103.71</v>
      </c>
      <c r="L50" s="76">
        <v>985.2</v>
      </c>
      <c r="M50" s="87">
        <f t="shared" si="0"/>
        <v>50648.54</v>
      </c>
    </row>
    <row r="51" spans="1:13" ht="12.75">
      <c r="A51" t="s">
        <v>163</v>
      </c>
      <c r="B51" t="s">
        <v>48</v>
      </c>
      <c r="C51" s="76">
        <v>33255.8</v>
      </c>
      <c r="D51" s="76">
        <v>46644.86</v>
      </c>
      <c r="E51" s="76">
        <v>37118.74</v>
      </c>
      <c r="F51" s="76">
        <v>10936.59</v>
      </c>
      <c r="G51" s="76">
        <v>14749.809999999998</v>
      </c>
      <c r="H51" s="76">
        <v>6485.52</v>
      </c>
      <c r="I51" s="76">
        <v>14147.47</v>
      </c>
      <c r="J51" s="76">
        <v>1119.6999999999998</v>
      </c>
      <c r="K51" s="76">
        <v>330.05000000000007</v>
      </c>
      <c r="L51" s="76">
        <v>5175.52</v>
      </c>
      <c r="M51" s="87">
        <f t="shared" si="0"/>
        <v>169964.05999999997</v>
      </c>
    </row>
    <row r="52" spans="1:13" ht="12.75">
      <c r="A52" t="s">
        <v>164</v>
      </c>
      <c r="B52" t="s">
        <v>49</v>
      </c>
      <c r="C52" s="76">
        <v>16348.99</v>
      </c>
      <c r="D52" s="76">
        <v>19623.870000000003</v>
      </c>
      <c r="E52" s="76">
        <v>13250.669999999998</v>
      </c>
      <c r="F52" s="76">
        <v>3135.89</v>
      </c>
      <c r="G52" s="76">
        <v>5893.87</v>
      </c>
      <c r="H52" s="76">
        <v>4079.7999999999997</v>
      </c>
      <c r="I52" s="76">
        <v>1855.2600000000002</v>
      </c>
      <c r="J52" s="76">
        <v>631.13</v>
      </c>
      <c r="K52" s="76">
        <v>261.89</v>
      </c>
      <c r="L52" s="76">
        <v>1708.08</v>
      </c>
      <c r="M52" s="87">
        <f t="shared" si="0"/>
        <v>66789.45</v>
      </c>
    </row>
    <row r="53" spans="1:13" ht="12.75">
      <c r="A53" t="s">
        <v>165</v>
      </c>
      <c r="B53" t="s">
        <v>50</v>
      </c>
      <c r="C53" s="76">
        <v>22882.880000000005</v>
      </c>
      <c r="D53" s="76">
        <v>27961.909999999996</v>
      </c>
      <c r="E53" s="76">
        <v>24477.59</v>
      </c>
      <c r="F53" s="76">
        <v>6210.45</v>
      </c>
      <c r="G53" s="76">
        <v>9911.810000000001</v>
      </c>
      <c r="H53" s="76">
        <v>4228.950000000001</v>
      </c>
      <c r="I53" s="76">
        <v>2981.64</v>
      </c>
      <c r="J53" s="76">
        <v>908.77</v>
      </c>
      <c r="K53" s="76">
        <v>309.20000000000005</v>
      </c>
      <c r="L53" s="76">
        <v>3111.3900000000003</v>
      </c>
      <c r="M53" s="87">
        <f t="shared" si="0"/>
        <v>102984.59</v>
      </c>
    </row>
    <row r="54" spans="1:13" ht="12.75">
      <c r="A54" t="s">
        <v>166</v>
      </c>
      <c r="B54" t="s">
        <v>51</v>
      </c>
      <c r="C54" s="76">
        <v>23560.89</v>
      </c>
      <c r="D54" s="76">
        <v>27378.87</v>
      </c>
      <c r="E54" s="76">
        <v>16447.99</v>
      </c>
      <c r="F54" s="76">
        <v>3447.0600000000004</v>
      </c>
      <c r="G54" s="76">
        <v>6300.14</v>
      </c>
      <c r="H54" s="76">
        <v>4900.89</v>
      </c>
      <c r="I54" s="76">
        <v>6484.070000000001</v>
      </c>
      <c r="J54" s="76">
        <v>290.86</v>
      </c>
      <c r="K54" s="76">
        <v>204.54</v>
      </c>
      <c r="L54" s="76">
        <v>3091.62</v>
      </c>
      <c r="M54" s="87">
        <f t="shared" si="0"/>
        <v>92106.93</v>
      </c>
    </row>
    <row r="55" spans="1:13" ht="12.75">
      <c r="A55" t="s">
        <v>167</v>
      </c>
      <c r="B55" t="s">
        <v>52</v>
      </c>
      <c r="C55" s="76">
        <v>2759.2899999999995</v>
      </c>
      <c r="D55" s="76">
        <v>3080.33</v>
      </c>
      <c r="E55" s="76">
        <v>1759.0199999999998</v>
      </c>
      <c r="F55" s="76">
        <v>761.29</v>
      </c>
      <c r="G55" s="76">
        <v>955.4200000000001</v>
      </c>
      <c r="H55" s="76">
        <v>633.3799999999999</v>
      </c>
      <c r="I55" s="76">
        <v>444.4</v>
      </c>
      <c r="J55" s="76">
        <v>55.86</v>
      </c>
      <c r="K55" s="76">
        <v>10.96</v>
      </c>
      <c r="L55" s="76">
        <v>358.14</v>
      </c>
      <c r="M55" s="87">
        <f t="shared" si="0"/>
        <v>10818.089999999997</v>
      </c>
    </row>
    <row r="56" spans="1:13" ht="12.75">
      <c r="A56" t="s">
        <v>168</v>
      </c>
      <c r="B56" t="s">
        <v>53</v>
      </c>
      <c r="C56" s="76">
        <v>7021.9</v>
      </c>
      <c r="D56" s="76">
        <v>8964.68</v>
      </c>
      <c r="E56" s="76">
        <v>7667.55</v>
      </c>
      <c r="F56" s="76">
        <v>1658.6000000000001</v>
      </c>
      <c r="G56" s="76">
        <v>2598.67</v>
      </c>
      <c r="H56" s="76">
        <v>1095.6000000000001</v>
      </c>
      <c r="I56" s="76">
        <v>52.75</v>
      </c>
      <c r="J56" s="76">
        <v>215.93</v>
      </c>
      <c r="K56" s="76">
        <v>73.27000000000001</v>
      </c>
      <c r="L56" s="76">
        <v>705.3900000000001</v>
      </c>
      <c r="M56" s="87">
        <f t="shared" si="0"/>
        <v>30054.34</v>
      </c>
    </row>
    <row r="57" spans="1:13" ht="12.75">
      <c r="A57" t="s">
        <v>169</v>
      </c>
      <c r="B57" t="s">
        <v>54</v>
      </c>
      <c r="C57" s="76">
        <v>9445.57</v>
      </c>
      <c r="D57" s="76">
        <v>11855.939999999999</v>
      </c>
      <c r="E57" s="76">
        <v>8272.119999999999</v>
      </c>
      <c r="F57" s="76">
        <v>1531.33</v>
      </c>
      <c r="G57" s="76">
        <v>2472.6099999999997</v>
      </c>
      <c r="H57" s="76">
        <v>1555.56</v>
      </c>
      <c r="I57" s="76">
        <v>2394.5999999999995</v>
      </c>
      <c r="J57" s="76">
        <v>190.08</v>
      </c>
      <c r="K57" s="76">
        <v>32.58</v>
      </c>
      <c r="L57" s="76">
        <v>1248.02</v>
      </c>
      <c r="M57" s="87">
        <f t="shared" si="0"/>
        <v>38998.409999999996</v>
      </c>
    </row>
    <row r="58" spans="1:13" ht="12.75">
      <c r="A58" t="s">
        <v>170</v>
      </c>
      <c r="B58" t="s">
        <v>55</v>
      </c>
      <c r="C58" s="76">
        <v>5601.129999999999</v>
      </c>
      <c r="D58" s="76">
        <v>7598.75</v>
      </c>
      <c r="E58" s="76">
        <v>6008.66</v>
      </c>
      <c r="F58" s="76">
        <v>1494.34</v>
      </c>
      <c r="G58" s="76">
        <v>2026.4399999999998</v>
      </c>
      <c r="H58" s="76">
        <v>939.02</v>
      </c>
      <c r="I58" s="76">
        <v>95.3</v>
      </c>
      <c r="J58" s="76">
        <v>154.01000000000002</v>
      </c>
      <c r="K58" s="76">
        <v>47.89</v>
      </c>
      <c r="L58" s="76">
        <v>640.58</v>
      </c>
      <c r="M58" s="87">
        <f t="shared" si="0"/>
        <v>24606.12</v>
      </c>
    </row>
    <row r="59" spans="1:13" ht="12.75">
      <c r="A59" t="s">
        <v>171</v>
      </c>
      <c r="B59" t="s">
        <v>56</v>
      </c>
      <c r="C59" s="76">
        <v>8802.2</v>
      </c>
      <c r="D59" s="76">
        <v>10203.56</v>
      </c>
      <c r="E59" s="76">
        <v>7899.67</v>
      </c>
      <c r="F59" s="76">
        <v>2297.48</v>
      </c>
      <c r="G59" s="76">
        <v>4790.83</v>
      </c>
      <c r="H59" s="76">
        <v>2550.11</v>
      </c>
      <c r="I59" s="76">
        <v>1749.67</v>
      </c>
      <c r="J59" s="76">
        <v>424.06999999999994</v>
      </c>
      <c r="K59" s="76">
        <v>90.19</v>
      </c>
      <c r="L59" s="76">
        <v>1255.46</v>
      </c>
      <c r="M59" s="87">
        <f t="shared" si="0"/>
        <v>40063.24</v>
      </c>
    </row>
    <row r="60" spans="1:13" ht="12.75">
      <c r="A60" t="s">
        <v>172</v>
      </c>
      <c r="B60" t="s">
        <v>57</v>
      </c>
      <c r="C60" s="76">
        <v>14456.24</v>
      </c>
      <c r="D60" s="76">
        <v>18590.29</v>
      </c>
      <c r="E60" s="76">
        <v>15369.43</v>
      </c>
      <c r="F60" s="76">
        <v>3147.3599999999997</v>
      </c>
      <c r="G60" s="76">
        <v>5524.16</v>
      </c>
      <c r="H60" s="76">
        <v>3012.5</v>
      </c>
      <c r="I60" s="76">
        <v>1906.4799999999998</v>
      </c>
      <c r="J60" s="76">
        <v>353.05999999999995</v>
      </c>
      <c r="K60" s="76">
        <v>48.04000000000001</v>
      </c>
      <c r="L60" s="76">
        <v>1819.8599999999997</v>
      </c>
      <c r="M60" s="87">
        <f t="shared" si="0"/>
        <v>64227.42</v>
      </c>
    </row>
    <row r="61" spans="1:13" ht="12.75">
      <c r="A61" t="s">
        <v>173</v>
      </c>
      <c r="B61" t="s">
        <v>58</v>
      </c>
      <c r="C61" s="76">
        <v>1952.3000000000002</v>
      </c>
      <c r="D61" s="76">
        <v>2439.42</v>
      </c>
      <c r="E61" s="76">
        <v>1388.1399999999999</v>
      </c>
      <c r="F61" s="76">
        <v>399.49</v>
      </c>
      <c r="G61" s="76">
        <v>502.26</v>
      </c>
      <c r="H61" s="76">
        <v>346.79</v>
      </c>
      <c r="I61" s="76">
        <v>159.83000000000004</v>
      </c>
      <c r="J61" s="76">
        <v>37.66</v>
      </c>
      <c r="K61" s="76">
        <v>6.09</v>
      </c>
      <c r="L61" s="76">
        <v>327.17</v>
      </c>
      <c r="M61" s="87">
        <f t="shared" si="0"/>
        <v>7559.150000000001</v>
      </c>
    </row>
    <row r="62" spans="1:13" ht="12.75">
      <c r="A62" t="s">
        <v>174</v>
      </c>
      <c r="B62" t="s">
        <v>59</v>
      </c>
      <c r="C62" s="76">
        <v>1564.86</v>
      </c>
      <c r="D62" s="76">
        <v>1949.7299999999998</v>
      </c>
      <c r="E62" s="76">
        <v>1102.53</v>
      </c>
      <c r="F62" s="76">
        <v>362.61999999999995</v>
      </c>
      <c r="G62" s="76">
        <v>364.6</v>
      </c>
      <c r="H62" s="76">
        <v>195.35000000000002</v>
      </c>
      <c r="I62" s="76">
        <v>132.08</v>
      </c>
      <c r="J62" s="76">
        <v>6.750000000000001</v>
      </c>
      <c r="K62" s="76">
        <v>0.78</v>
      </c>
      <c r="L62" s="76">
        <v>212.61</v>
      </c>
      <c r="M62" s="87">
        <f t="shared" si="0"/>
        <v>5891.91</v>
      </c>
    </row>
    <row r="63" spans="1:13" ht="12.75">
      <c r="A63" t="s">
        <v>175</v>
      </c>
      <c r="B63" t="s">
        <v>60</v>
      </c>
      <c r="C63" s="76">
        <v>810.28</v>
      </c>
      <c r="D63" s="76">
        <v>907.9399999999999</v>
      </c>
      <c r="E63" s="76">
        <v>510.66999999999996</v>
      </c>
      <c r="F63" s="76">
        <v>234.65000000000003</v>
      </c>
      <c r="G63" s="76">
        <v>237.17000000000002</v>
      </c>
      <c r="H63" s="76">
        <v>124.44999999999999</v>
      </c>
      <c r="I63" s="76">
        <v>0.69</v>
      </c>
      <c r="J63" s="76">
        <v>25.840000000000003</v>
      </c>
      <c r="K63" s="76">
        <v>4.499999999999999</v>
      </c>
      <c r="L63" s="76">
        <v>33.71</v>
      </c>
      <c r="M63" s="87">
        <f t="shared" si="0"/>
        <v>2889.9</v>
      </c>
    </row>
    <row r="64" spans="1:13" ht="12.75">
      <c r="A64" t="s">
        <v>176</v>
      </c>
      <c r="B64" t="s">
        <v>61</v>
      </c>
      <c r="C64" s="76">
        <v>567.3399999999999</v>
      </c>
      <c r="D64" s="76">
        <v>693.28</v>
      </c>
      <c r="E64" s="76">
        <v>384.39</v>
      </c>
      <c r="F64" s="76">
        <v>148.03</v>
      </c>
      <c r="G64" s="76">
        <v>165.85</v>
      </c>
      <c r="H64" s="76">
        <v>110.44000000000001</v>
      </c>
      <c r="I64" s="76">
        <v>0</v>
      </c>
      <c r="J64" s="76">
        <v>13.52</v>
      </c>
      <c r="K64" s="76">
        <v>0.71</v>
      </c>
      <c r="L64" s="76">
        <v>80.91</v>
      </c>
      <c r="M64" s="87">
        <f t="shared" si="0"/>
        <v>2164.4699999999993</v>
      </c>
    </row>
    <row r="65" spans="1:13" ht="12.75">
      <c r="A65" t="s">
        <v>177</v>
      </c>
      <c r="B65" t="s">
        <v>62</v>
      </c>
      <c r="C65" s="76">
        <v>14107.65</v>
      </c>
      <c r="D65" s="76">
        <v>17595.76</v>
      </c>
      <c r="E65" s="76">
        <v>12979.11</v>
      </c>
      <c r="F65" s="76">
        <v>3057.33</v>
      </c>
      <c r="G65" s="76">
        <v>5498.31</v>
      </c>
      <c r="H65" s="76">
        <v>3507.59</v>
      </c>
      <c r="I65" s="76">
        <v>2275.1100000000006</v>
      </c>
      <c r="J65" s="76">
        <v>578.9499999999999</v>
      </c>
      <c r="K65" s="76">
        <v>135.39</v>
      </c>
      <c r="L65" s="76">
        <v>1804.73</v>
      </c>
      <c r="M65" s="87">
        <f t="shared" si="0"/>
        <v>61539.93</v>
      </c>
    </row>
    <row r="66" spans="1:13" ht="12.75">
      <c r="A66" t="s">
        <v>178</v>
      </c>
      <c r="B66" t="s">
        <v>63</v>
      </c>
      <c r="C66" s="76">
        <v>1345.31</v>
      </c>
      <c r="D66" s="76">
        <v>1573.54</v>
      </c>
      <c r="E66" s="76">
        <v>885.0699999999999</v>
      </c>
      <c r="F66" s="76">
        <v>613.39</v>
      </c>
      <c r="G66" s="76">
        <v>359.28</v>
      </c>
      <c r="H66" s="76">
        <v>270.17</v>
      </c>
      <c r="I66" s="76">
        <v>6.069999999999999</v>
      </c>
      <c r="J66" s="76">
        <v>22.57</v>
      </c>
      <c r="K66" s="76">
        <v>15.299999999999999</v>
      </c>
      <c r="L66" s="76">
        <v>177.28</v>
      </c>
      <c r="M66" s="87">
        <f aca="true" t="shared" si="1" ref="M66:M76">SUM(C66:L66)</f>
        <v>5267.98</v>
      </c>
    </row>
    <row r="67" spans="1:13" ht="12.75">
      <c r="A67" t="s">
        <v>179</v>
      </c>
      <c r="B67" t="s">
        <v>64</v>
      </c>
      <c r="C67" s="76">
        <v>2067.14</v>
      </c>
      <c r="D67" s="76">
        <v>2222.06</v>
      </c>
      <c r="E67" s="76">
        <v>1417.38</v>
      </c>
      <c r="F67" s="76">
        <v>313.11</v>
      </c>
      <c r="G67" s="76">
        <v>466.48</v>
      </c>
      <c r="H67" s="76">
        <v>319.71999999999997</v>
      </c>
      <c r="I67" s="76">
        <v>125.70999999999997</v>
      </c>
      <c r="J67" s="76">
        <v>9.08</v>
      </c>
      <c r="K67" s="76">
        <v>2.2199999999999998</v>
      </c>
      <c r="L67" s="76">
        <v>186.45</v>
      </c>
      <c r="M67" s="87">
        <f t="shared" si="1"/>
        <v>7129.35</v>
      </c>
    </row>
    <row r="68" spans="1:13" ht="12.75">
      <c r="A68" t="s">
        <v>180</v>
      </c>
      <c r="B68" t="s">
        <v>65</v>
      </c>
      <c r="C68" s="76">
        <v>946.6700000000001</v>
      </c>
      <c r="D68" s="76">
        <v>1073.25</v>
      </c>
      <c r="E68" s="76">
        <v>754.0900000000001</v>
      </c>
      <c r="F68" s="76">
        <v>190.50000000000003</v>
      </c>
      <c r="G68" s="76">
        <v>266.92</v>
      </c>
      <c r="H68" s="76">
        <v>130.94</v>
      </c>
      <c r="I68" s="76">
        <v>33.04</v>
      </c>
      <c r="J68" s="76">
        <v>16.08</v>
      </c>
      <c r="K68" s="76">
        <v>6.059999999999999</v>
      </c>
      <c r="L68" s="76">
        <v>82.36</v>
      </c>
      <c r="M68" s="87">
        <f t="shared" si="1"/>
        <v>3499.9100000000003</v>
      </c>
    </row>
    <row r="69" spans="1:13" ht="12.75">
      <c r="A69" s="90" t="s">
        <v>181</v>
      </c>
      <c r="B69" t="s">
        <v>182</v>
      </c>
      <c r="C69" s="76">
        <v>0</v>
      </c>
      <c r="D69" s="76">
        <v>48.169999999999995</v>
      </c>
      <c r="E69" s="76">
        <v>159.58</v>
      </c>
      <c r="F69" s="76">
        <v>0</v>
      </c>
      <c r="G69" s="76">
        <v>39.36</v>
      </c>
      <c r="H69" s="76">
        <v>165.11</v>
      </c>
      <c r="I69" s="76">
        <v>0</v>
      </c>
      <c r="J69" s="76">
        <v>0</v>
      </c>
      <c r="K69" s="76">
        <v>0</v>
      </c>
      <c r="L69" s="76">
        <v>58.97</v>
      </c>
      <c r="M69" s="87">
        <f t="shared" si="1"/>
        <v>471.19000000000005</v>
      </c>
    </row>
    <row r="70" spans="1:13" ht="12.75">
      <c r="A70" s="90" t="s">
        <v>183</v>
      </c>
      <c r="B70" t="s">
        <v>184</v>
      </c>
      <c r="C70" s="76">
        <v>132.86</v>
      </c>
      <c r="D70" s="76">
        <v>178.68</v>
      </c>
      <c r="E70" s="76">
        <v>147.51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87">
        <f t="shared" si="1"/>
        <v>459.05</v>
      </c>
    </row>
    <row r="71" spans="1:13" ht="12.75">
      <c r="A71" s="90" t="s">
        <v>185</v>
      </c>
      <c r="B71" t="s">
        <v>107</v>
      </c>
      <c r="C71" s="76">
        <v>183.98</v>
      </c>
      <c r="D71" s="76">
        <v>300.45</v>
      </c>
      <c r="E71" s="76">
        <v>70.08</v>
      </c>
      <c r="F71" s="76">
        <v>36.83</v>
      </c>
      <c r="G71" s="76">
        <v>27.529999999999998</v>
      </c>
      <c r="H71" s="76">
        <v>0.9299999999999999</v>
      </c>
      <c r="I71" s="76">
        <v>1.56</v>
      </c>
      <c r="J71" s="76">
        <v>0</v>
      </c>
      <c r="K71" s="76">
        <v>0</v>
      </c>
      <c r="L71" s="76">
        <v>0</v>
      </c>
      <c r="M71" s="87">
        <f t="shared" si="1"/>
        <v>621.3599999999999</v>
      </c>
    </row>
    <row r="72" spans="1:13" ht="12.75">
      <c r="A72" s="90" t="s">
        <v>186</v>
      </c>
      <c r="B72" t="s">
        <v>187</v>
      </c>
      <c r="C72" s="76">
        <v>523.49</v>
      </c>
      <c r="D72" s="76">
        <v>732.6</v>
      </c>
      <c r="E72" s="76">
        <v>0</v>
      </c>
      <c r="F72" s="76">
        <v>47.05</v>
      </c>
      <c r="G72" s="76">
        <v>70.64999999999999</v>
      </c>
      <c r="H72" s="76">
        <v>0</v>
      </c>
      <c r="I72" s="76">
        <v>0</v>
      </c>
      <c r="J72" s="76">
        <v>16.07</v>
      </c>
      <c r="K72" s="76">
        <v>0</v>
      </c>
      <c r="L72" s="76">
        <v>0</v>
      </c>
      <c r="M72" s="87">
        <f t="shared" si="1"/>
        <v>1389.8600000000001</v>
      </c>
    </row>
    <row r="73" spans="1:13" ht="12.75">
      <c r="A73" s="90" t="s">
        <v>188</v>
      </c>
      <c r="B73" t="s">
        <v>189</v>
      </c>
      <c r="C73" s="76">
        <v>352.74</v>
      </c>
      <c r="D73" s="76">
        <v>165.19</v>
      </c>
      <c r="E73" s="76">
        <v>0</v>
      </c>
      <c r="F73" s="76">
        <v>55.900000000000006</v>
      </c>
      <c r="G73" s="76">
        <v>40.379999999999995</v>
      </c>
      <c r="H73" s="76">
        <v>0</v>
      </c>
      <c r="I73" s="76">
        <v>15.209999999999999</v>
      </c>
      <c r="J73" s="76">
        <v>11.14</v>
      </c>
      <c r="K73" s="76">
        <v>0</v>
      </c>
      <c r="L73" s="76">
        <v>0</v>
      </c>
      <c r="M73" s="87">
        <f t="shared" si="1"/>
        <v>640.5600000000001</v>
      </c>
    </row>
    <row r="74" spans="1:13" ht="12.75">
      <c r="A74" s="90" t="s">
        <v>190</v>
      </c>
      <c r="B74" t="s">
        <v>191</v>
      </c>
      <c r="C74" s="76">
        <v>278.63</v>
      </c>
      <c r="D74" s="76">
        <v>593.9399999999999</v>
      </c>
      <c r="E74" s="76">
        <v>464.7900000000001</v>
      </c>
      <c r="F74" s="76">
        <v>39.52</v>
      </c>
      <c r="G74" s="76">
        <v>86.52000000000001</v>
      </c>
      <c r="H74" s="76">
        <v>72.72</v>
      </c>
      <c r="I74" s="76">
        <v>3.8200000000000003</v>
      </c>
      <c r="J74" s="76">
        <v>0</v>
      </c>
      <c r="K74" s="76">
        <v>0</v>
      </c>
      <c r="L74" s="76">
        <v>56.3</v>
      </c>
      <c r="M74" s="87">
        <f t="shared" si="1"/>
        <v>1596.24</v>
      </c>
    </row>
    <row r="75" spans="1:13" ht="12.75">
      <c r="A75" s="90" t="s">
        <v>192</v>
      </c>
      <c r="B75" t="s">
        <v>108</v>
      </c>
      <c r="C75" s="76">
        <v>203</v>
      </c>
      <c r="D75" s="76">
        <v>309.34000000000003</v>
      </c>
      <c r="E75" s="76">
        <v>359.68000000000006</v>
      </c>
      <c r="F75" s="76">
        <v>12.69</v>
      </c>
      <c r="G75" s="76">
        <v>148.84</v>
      </c>
      <c r="H75" s="76">
        <v>107.1</v>
      </c>
      <c r="I75" s="76">
        <v>0</v>
      </c>
      <c r="J75" s="76">
        <v>0</v>
      </c>
      <c r="K75" s="76">
        <v>0</v>
      </c>
      <c r="L75" s="76">
        <v>0</v>
      </c>
      <c r="M75" s="87">
        <f t="shared" si="1"/>
        <v>1140.65</v>
      </c>
    </row>
    <row r="76" spans="1:13" ht="12.75">
      <c r="A76" s="90" t="s">
        <v>193</v>
      </c>
      <c r="B76" t="s">
        <v>194</v>
      </c>
      <c r="C76" s="76">
        <v>0</v>
      </c>
      <c r="D76" s="76">
        <v>2559.16</v>
      </c>
      <c r="E76" s="76">
        <v>17040.5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87">
        <f t="shared" si="1"/>
        <v>19599.66</v>
      </c>
    </row>
    <row r="77" spans="1:13" ht="12.75">
      <c r="A77" s="78" t="s">
        <v>208</v>
      </c>
      <c r="B77" s="91" t="s">
        <v>210</v>
      </c>
      <c r="C77" s="87">
        <f aca="true" t="shared" si="2" ref="C77:M77">SUM(C2:C76)</f>
        <v>584034.53</v>
      </c>
      <c r="D77" s="87">
        <f t="shared" si="2"/>
        <v>732916.9100000001</v>
      </c>
      <c r="E77" s="87">
        <f t="shared" si="2"/>
        <v>543124.97</v>
      </c>
      <c r="F77" s="87">
        <f t="shared" si="2"/>
        <v>137753.94999999987</v>
      </c>
      <c r="G77" s="87">
        <f t="shared" si="2"/>
        <v>217967.48000000004</v>
      </c>
      <c r="H77" s="87">
        <f t="shared" si="2"/>
        <v>130624.62</v>
      </c>
      <c r="I77" s="87">
        <f t="shared" si="2"/>
        <v>157259.02000000005</v>
      </c>
      <c r="J77" s="87">
        <f t="shared" si="2"/>
        <v>20257.700000000008</v>
      </c>
      <c r="K77" s="87">
        <f t="shared" si="2"/>
        <v>6016.310000000001</v>
      </c>
      <c r="L77" s="87">
        <f t="shared" si="2"/>
        <v>72153.02000000002</v>
      </c>
      <c r="M77" s="92">
        <f t="shared" si="2"/>
        <v>2602108.5100000007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&amp;R2009-10 Dec Forecast FTE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david.montford</dc:creator>
  <cp:keywords/>
  <dc:description/>
  <cp:lastModifiedBy>dubard.carolyn</cp:lastModifiedBy>
  <cp:lastPrinted>2009-02-19T14:56:08Z</cp:lastPrinted>
  <dcterms:created xsi:type="dcterms:W3CDTF">2006-12-14T17:41:19Z</dcterms:created>
  <dcterms:modified xsi:type="dcterms:W3CDTF">2009-02-25T15:30:45Z</dcterms:modified>
  <cp:category/>
  <cp:version/>
  <cp:contentType/>
  <cp:contentStatus/>
</cp:coreProperties>
</file>