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8175" tabRatio="605" activeTab="0"/>
  </bookViews>
  <sheets>
    <sheet name="Measures" sheetId="1" r:id="rId1"/>
    <sheet name="By Source" sheetId="2" state="hidden" r:id="rId2"/>
    <sheet name="GR by Source" sheetId="3" state="hidden" r:id="rId3"/>
    <sheet name="Measures by Source" sheetId="4" r:id="rId4"/>
    <sheet name="Measures by Source GR" sheetId="5" r:id="rId5"/>
  </sheets>
  <definedNames>
    <definedName name="_Key1" hidden="1">'Measures'!#REF!</definedName>
    <definedName name="_Key2" hidden="1">'Measures'!#REF!</definedName>
    <definedName name="_Order1" hidden="1">255</definedName>
    <definedName name="_Order2" hidden="1">255</definedName>
    <definedName name="_Sort" hidden="1">'Measures'!#REF!</definedName>
    <definedName name="OLE_LINK1" localSheetId="0">'Measures'!#REF!</definedName>
    <definedName name="_xlnm.Print_Area" localSheetId="1">'By Source'!$A$9:$O$136</definedName>
    <definedName name="_xlnm.Print_Area" localSheetId="2">'GR by Source'!$A$1:$O$65</definedName>
    <definedName name="_xlnm.Print_Area" localSheetId="0">'Measures'!$A$1:$P$230</definedName>
    <definedName name="_xlnm.Print_Area" localSheetId="3">'Measures by Source'!$B$9:$P$252</definedName>
    <definedName name="_xlnm.Print_Area" localSheetId="4">'Measures by Source GR'!$B$9:$P$149</definedName>
    <definedName name="_xlnm.Print_Titles" localSheetId="1">'By Source'!$1:$8</definedName>
    <definedName name="_xlnm.Print_Titles" localSheetId="2">'GR by Source'!$1:$9</definedName>
    <definedName name="_xlnm.Print_Titles" localSheetId="0">'Measures'!$1:$8</definedName>
    <definedName name="_xlnm.Print_Titles" localSheetId="3">'Measures by Source'!$1:$8</definedName>
    <definedName name="_xlnm.Print_Titles" localSheetId="4">'Measures by Source GR'!$1:$8</definedName>
    <definedName name="Print_Titles_MI" localSheetId="0">'Measures'!$6:$7</definedName>
  </definedNames>
  <calcPr fullCalcOnLoad="1"/>
</workbook>
</file>

<file path=xl/sharedStrings.xml><?xml version="1.0" encoding="utf-8"?>
<sst xmlns="http://schemas.openxmlformats.org/spreadsheetml/2006/main" count="4881" uniqueCount="314">
  <si>
    <t>Date</t>
  </si>
  <si>
    <t>Issue</t>
  </si>
  <si>
    <t>Cash</t>
  </si>
  <si>
    <t>Local</t>
  </si>
  <si>
    <t>GR</t>
  </si>
  <si>
    <t>Trust</t>
  </si>
  <si>
    <t>Total</t>
  </si>
  <si>
    <t>BILL #</t>
  </si>
  <si>
    <t>Tax</t>
  </si>
  <si>
    <t>Recur.</t>
  </si>
  <si>
    <t>Who?</t>
  </si>
  <si>
    <t>Increase/(Decrease) in $ Millions</t>
  </si>
  <si>
    <t>Page</t>
  </si>
  <si>
    <t>Number</t>
  </si>
  <si>
    <t>Chapter</t>
  </si>
  <si>
    <t>Law</t>
  </si>
  <si>
    <t>General Revenue Fund</t>
  </si>
  <si>
    <t>FY 09-10</t>
  </si>
  <si>
    <t>FY 10-11</t>
  </si>
  <si>
    <t>FY 11-12</t>
  </si>
  <si>
    <t>Title</t>
  </si>
  <si>
    <t xml:space="preserve">TOTALS </t>
  </si>
  <si>
    <t>TOTALS less vetoes</t>
  </si>
  <si>
    <t>NET MEASURES AFFECTING REVENUES</t>
  </si>
  <si>
    <t>Measures Affecting Revenue and Tax Administration - 2009 Regular Session</t>
  </si>
  <si>
    <t>FY 12-13</t>
  </si>
  <si>
    <t>Short Title</t>
  </si>
  <si>
    <t>Gaming</t>
  </si>
  <si>
    <t>Measures Affecting Revenue and Tax Administration - 2010 Regular Session</t>
  </si>
  <si>
    <t>Vehicle Registration Forms/Voluntary Contribution</t>
  </si>
  <si>
    <t>Public Safety Telecommunicators/E911</t>
  </si>
  <si>
    <t>Cost-benefit/Return-on-Investment/Dynamic Scoring</t>
  </si>
  <si>
    <t>International Banking Corporations</t>
  </si>
  <si>
    <t>Recreational Licenses</t>
  </si>
  <si>
    <t>Biodiesel Fuel</t>
  </si>
  <si>
    <t>Economic Development</t>
  </si>
  <si>
    <t>Early Learning</t>
  </si>
  <si>
    <t>Employee Leasing Companies</t>
  </si>
  <si>
    <t>Florida Tax Credit Scholarship Program</t>
  </si>
  <si>
    <t>License Plates</t>
  </si>
  <si>
    <t>Specialty License Plates</t>
  </si>
  <si>
    <t>Excise Tax on Documents</t>
  </si>
  <si>
    <t>Tax on Sales, Use, and Other Transactions</t>
  </si>
  <si>
    <t>Department of Highway Safety and Motor Vehicles</t>
  </si>
  <si>
    <t>Food Service/Domestic Violence Centers/Group Care</t>
  </si>
  <si>
    <t>Real Estate Appraisers/Appraisal Management Co.</t>
  </si>
  <si>
    <t>Uniform Traffic Control</t>
  </si>
  <si>
    <t>Motor Vehicles</t>
  </si>
  <si>
    <t>Building Safety</t>
  </si>
  <si>
    <t>Department of Business &amp; Professional Regulation</t>
  </si>
  <si>
    <t>Postsecondary Education</t>
  </si>
  <si>
    <t>Practice of Tattooing</t>
  </si>
  <si>
    <t>Penalties for Violation of Traffic Laws</t>
  </si>
  <si>
    <t>Rural Enterprise Zones</t>
  </si>
  <si>
    <t>Real Property</t>
  </si>
  <si>
    <t>Real Property Assessment</t>
  </si>
  <si>
    <t>Highway Safety &amp; Motor Vehicles</t>
  </si>
  <si>
    <t>Agriculture</t>
  </si>
  <si>
    <t>Health Care</t>
  </si>
  <si>
    <t>Transportation</t>
  </si>
  <si>
    <t>Assessment of Property for Back Ad Valorem Taxes</t>
  </si>
  <si>
    <t>Postsecondary Student Fees</t>
  </si>
  <si>
    <t>Foreclosures</t>
  </si>
  <si>
    <t>Postsecondary Education Funding</t>
  </si>
  <si>
    <t>Department of Health</t>
  </si>
  <si>
    <t>State Judicial System</t>
  </si>
  <si>
    <t>Supplemental Corporate Fees</t>
  </si>
  <si>
    <t>Review of the Department of Management Services</t>
  </si>
  <si>
    <t>Taxation</t>
  </si>
  <si>
    <t>Qualifying Improvements to Real Property</t>
  </si>
  <si>
    <t>Community Development Districts</t>
  </si>
  <si>
    <t>Professional Sports Franchises</t>
  </si>
  <si>
    <t>Corporate Income Tax</t>
  </si>
  <si>
    <t>Funeral, Cemetery, and Consumer Services Act</t>
  </si>
  <si>
    <t>Unemployment Compensation</t>
  </si>
  <si>
    <t>Tax on Communications and Utility Services</t>
  </si>
  <si>
    <t>Prepaid Wireless Telecommunications Service</t>
  </si>
  <si>
    <t>Communications Services Taxes</t>
  </si>
  <si>
    <t>FY 13-14</t>
  </si>
  <si>
    <t>Cardroom additional hours</t>
  </si>
  <si>
    <t>Cardroom increased betting limits</t>
  </si>
  <si>
    <t>Hialeah operating slots</t>
  </si>
  <si>
    <t>Jai-Alai Permit convert to Greyhound Permit</t>
  </si>
  <si>
    <t>License fee, reduction to $2.5 million in 2010-11 and $2.0 million in 2011-12</t>
  </si>
  <si>
    <t>Monthly Payment frequency beginning July 1, 2012</t>
  </si>
  <si>
    <t>Reduction in tax rate to 35% with floor equal to 2008-09 collections</t>
  </si>
  <si>
    <t>*</t>
  </si>
  <si>
    <t>Fractional Aircraft Cap</t>
  </si>
  <si>
    <t>Rental of Real Property</t>
  </si>
  <si>
    <t>Non-profit sponsored events</t>
  </si>
  <si>
    <t>Boats</t>
  </si>
  <si>
    <t>Enterprise Zones--Building materials, condominiums</t>
  </si>
  <si>
    <t>Aircraft in state &lt; 21 days</t>
  </si>
  <si>
    <t>Aircraft in state for training purposes</t>
  </si>
  <si>
    <t>Unemployed Tax Credit</t>
  </si>
  <si>
    <t>Sales and Use Tax</t>
  </si>
  <si>
    <t>Sales/Corporate</t>
  </si>
  <si>
    <t>All-Star Games</t>
  </si>
  <si>
    <t>Spring Training</t>
  </si>
  <si>
    <t>Specialty License Plate: Fraternal Order of the Police</t>
  </si>
  <si>
    <t>Abandoned Homesteads</t>
  </si>
  <si>
    <t>Fee Changes</t>
  </si>
  <si>
    <t>Overweight Truck Penalties</t>
  </si>
  <si>
    <t>Fines for Citations for Unpaid Tolls</t>
  </si>
  <si>
    <t>Wrecker License Tax</t>
  </si>
  <si>
    <t>Logo Sign Fees</t>
  </si>
  <si>
    <t>State School Trust Fund, disposition of abandoned property at airports</t>
  </si>
  <si>
    <t>Penalties</t>
  </si>
  <si>
    <t>Short Sales</t>
  </si>
  <si>
    <t>Transient public lodging</t>
  </si>
  <si>
    <t>Cleaning services</t>
  </si>
  <si>
    <t>Enterprise Zone Building Materials</t>
  </si>
  <si>
    <t>Food packaging</t>
  </si>
  <si>
    <t>Public Works Projects</t>
  </si>
  <si>
    <t>Pari-Mutuel Tax</t>
  </si>
  <si>
    <t>Slot Machines Licenses</t>
  </si>
  <si>
    <t>Slot Machines Tax</t>
  </si>
  <si>
    <t>Indian Gaming Compact</t>
  </si>
  <si>
    <t>Indian Gaming Revenue Share</t>
  </si>
  <si>
    <t>Indian Gaming Oversight Fee</t>
  </si>
  <si>
    <t>DOH Fees for Public Safety Telecommunicator</t>
  </si>
  <si>
    <t>Other Taxes and Fees</t>
  </si>
  <si>
    <t xml:space="preserve">DFS Fees for International Trust Company </t>
  </si>
  <si>
    <t>(*)</t>
  </si>
  <si>
    <t>Motor Fuel Tax</t>
  </si>
  <si>
    <t>Various Issues</t>
  </si>
  <si>
    <t>Unemployment Compensation Tax</t>
  </si>
  <si>
    <t>+/-</t>
  </si>
  <si>
    <t>(**)</t>
  </si>
  <si>
    <t>Film and Entertainment</t>
  </si>
  <si>
    <t>**</t>
  </si>
  <si>
    <t>Sales/Gross Receipts tax rate swap</t>
  </si>
  <si>
    <t>Communications Services Tax</t>
  </si>
  <si>
    <t>Board of Employee Leasing Companies Fees</t>
  </si>
  <si>
    <t>Scholarship Tax Credit Amendment - Sets first year cap at $140 m with contingent future increases</t>
  </si>
  <si>
    <t>Sales/Beverage</t>
  </si>
  <si>
    <t>St. Johns River Specialty Plate</t>
  </si>
  <si>
    <t>Endless Summer Specialty Plate</t>
  </si>
  <si>
    <t>Motor Vehicle Licenses</t>
  </si>
  <si>
    <t>Documentary Stamp Tax</t>
  </si>
  <si>
    <t>E911 fees, delay effective date to July 1, 2013</t>
  </si>
  <si>
    <t>E911 Fee Carry-Forward</t>
  </si>
  <si>
    <t>Voluntary contributions, Prevent Child Sexual Abuse, Prevent Blindness Florida</t>
  </si>
  <si>
    <t>Drivers Licenses/Motor Veh Licenses</t>
  </si>
  <si>
    <t>Netting bad debts</t>
  </si>
  <si>
    <t>Food safety inspection fees for domestic violence centers &amp; group care homes</t>
  </si>
  <si>
    <t>Appraisal Management Companies Application and License Fees</t>
  </si>
  <si>
    <t>Traffic Fines</t>
  </si>
  <si>
    <t>Specialty Plates--Catch Me, Release Me; Discover Florida's Horses; Save Wild Florida</t>
  </si>
  <si>
    <t>Voluntary Contributions, services for vision impaired, developmental disabilities, Ronald McDonald House</t>
  </si>
  <si>
    <t>Back to School Tax Holiday, 3 days in August, clothing, books &lt;$50, supplies&lt;$10, expanded supply list</t>
  </si>
  <si>
    <t>Building Safety Fees</t>
  </si>
  <si>
    <t>Traffic Infractions</t>
  </si>
  <si>
    <t>Highway Safety Fees</t>
  </si>
  <si>
    <t>Rural Enterprise Zones--Catalyst Sites</t>
  </si>
  <si>
    <t>Transfer of Homestead Property</t>
  </si>
  <si>
    <t>Ad Valorem Tax</t>
  </si>
  <si>
    <t>Defective Building Materials</t>
  </si>
  <si>
    <t>+-</t>
  </si>
  <si>
    <t>Drivers' License Reinstatement Following 4 DUI Violations</t>
  </si>
  <si>
    <t>Agriculture, land for sale</t>
  </si>
  <si>
    <t>Citrus Tax</t>
  </si>
  <si>
    <t>Horticulture--frost and freeze protection</t>
  </si>
  <si>
    <t>Discretionary Sales Surtax</t>
  </si>
  <si>
    <t>Abandoned Property</t>
  </si>
  <si>
    <t>Assessment of Property for Back Taxes</t>
  </si>
  <si>
    <t>Timeshare foreclosures</t>
  </si>
  <si>
    <t>Article V Fees</t>
  </si>
  <si>
    <t>Corporate Filing Fees</t>
  </si>
  <si>
    <t xml:space="preserve">Tax Amnesty </t>
  </si>
  <si>
    <t>Sales/Corporate/CST</t>
  </si>
  <si>
    <t>Tax Amnesty--Installment payments</t>
  </si>
  <si>
    <t>25 Sales Tax Auditors</t>
  </si>
  <si>
    <t>Rate and Distribution Changes</t>
  </si>
  <si>
    <t>Severance Tax</t>
  </si>
  <si>
    <t>Agricultural Fees</t>
  </si>
  <si>
    <t>State and Local Government Fees</t>
  </si>
  <si>
    <t>Various Taxes</t>
  </si>
  <si>
    <t>Piggy Back</t>
  </si>
  <si>
    <t>TOTALS</t>
  </si>
  <si>
    <t>Voluntary contributions: Florida Network of Children's Advocacy Centers, Inc.</t>
  </si>
  <si>
    <t>Quarter horse permit convert to a limited non-for-profit thoroughbred permit</t>
  </si>
  <si>
    <t>Quarter horse permit holder substitute 50% of their races for thoroughbred races</t>
  </si>
  <si>
    <t>Traffic Infraction Detectors</t>
  </si>
  <si>
    <t>Lime rock Mitigation Fee</t>
  </si>
  <si>
    <t>Postsecondary Tuition and Fee Waivers for certain DCF clients, extend to age 28</t>
  </si>
  <si>
    <t>DOH Fees--Temporary Physician Certification</t>
  </si>
  <si>
    <t>Home Inspection and Mold Services Businesses</t>
  </si>
  <si>
    <t>Public Health Intergovernmental Transfers</t>
  </si>
  <si>
    <t>Suspension of Lease Bond Payment Requirement</t>
  </si>
  <si>
    <t>Assisted living facilities, licensing fees</t>
  </si>
  <si>
    <t>SUS and CC Tuition and Fee Waivers--classroom teachers</t>
  </si>
  <si>
    <t>Aircraft and Boats, Removal of Mandatory Penalty</t>
  </si>
  <si>
    <t>Flexible Tuition Policies</t>
  </si>
  <si>
    <t>Shoreline Fishing Licenses</t>
  </si>
  <si>
    <t>Maggie</t>
  </si>
  <si>
    <t>Supplemental Filing Fee, Mandatory Late Fee</t>
  </si>
  <si>
    <t>2010-29</t>
  </si>
  <si>
    <t>2010-9</t>
  </si>
  <si>
    <t>2010-90</t>
  </si>
  <si>
    <t>2010-24</t>
  </si>
  <si>
    <t>2010-81</t>
  </si>
  <si>
    <t>2010-32</t>
  </si>
  <si>
    <t>2010-50</t>
  </si>
  <si>
    <t>2010-82</t>
  </si>
  <si>
    <t>2010-83</t>
  </si>
  <si>
    <t>2010-28</t>
  </si>
  <si>
    <t>2010-84</t>
  </si>
  <si>
    <t>2010-80</t>
  </si>
  <si>
    <t>2010-86</t>
  </si>
  <si>
    <t>2010-66</t>
  </si>
  <si>
    <t>2010-68</t>
  </si>
  <si>
    <t>2010-1</t>
  </si>
  <si>
    <t>2010-78</t>
  </si>
  <si>
    <t>VETOED</t>
  </si>
  <si>
    <t>VETOES</t>
  </si>
  <si>
    <t>TOTALS LESS VETOES</t>
  </si>
  <si>
    <t>Unemployment Interest Assessments</t>
  </si>
  <si>
    <t>Unemployment Tax Installment Fees</t>
  </si>
  <si>
    <t>Eliminate trigger for two years, $8500 beginning 2012, $8500 for tax rates (2)</t>
  </si>
  <si>
    <t>Employer interest assessments</t>
  </si>
  <si>
    <t>Limerock Mitigation Fee--INCLUDED IN HB1271</t>
  </si>
  <si>
    <t>Short Sales--INCLUDED IN HB7157</t>
  </si>
  <si>
    <t>Aircraft in state &lt; 21 days--INCLUDED IN SB1752</t>
  </si>
  <si>
    <t>Aircraft in state for training purposes--INCLUDED IN SB1752</t>
  </si>
  <si>
    <t>Spring Training--INCLUDED IN SB1752</t>
  </si>
  <si>
    <t>Manufacturing and Spaceport Investment Incentive</t>
  </si>
  <si>
    <t>Machinery and Equipment--expanding production</t>
  </si>
  <si>
    <t>Transfer of Real Property</t>
  </si>
  <si>
    <t>2010-125</t>
  </si>
  <si>
    <t>2010-101</t>
  </si>
  <si>
    <t>2010-146</t>
  </si>
  <si>
    <t>2010-147</t>
  </si>
  <si>
    <t>2010-149</t>
  </si>
  <si>
    <t>2010-126</t>
  </si>
  <si>
    <t>2010-128</t>
  </si>
  <si>
    <t>2010-168</t>
  </si>
  <si>
    <t>2010-93</t>
  </si>
  <si>
    <t>2010-106</t>
  </si>
  <si>
    <t>2010-107</t>
  </si>
  <si>
    <t>2010-108</t>
  </si>
  <si>
    <t>2010-109</t>
  </si>
  <si>
    <t>2010-134</t>
  </si>
  <si>
    <t>2010-155</t>
  </si>
  <si>
    <t>2010-161</t>
  </si>
  <si>
    <t>2010-162</t>
  </si>
  <si>
    <t>2010-163</t>
  </si>
  <si>
    <t>2010-164</t>
  </si>
  <si>
    <t>2010-166</t>
  </si>
  <si>
    <t>2010-138</t>
  </si>
  <si>
    <t>2010-139</t>
  </si>
  <si>
    <t>2010-140</t>
  </si>
  <si>
    <t>2010-142</t>
  </si>
  <si>
    <t>Parking Fines, Applications for Certificates of Title</t>
  </si>
  <si>
    <t>Appropriations Act</t>
  </si>
  <si>
    <t>Lottery</t>
  </si>
  <si>
    <t>Child Care Fees</t>
  </si>
  <si>
    <t>Fine Decriminalization</t>
  </si>
  <si>
    <t>Redirect Adjudication Withheld</t>
  </si>
  <si>
    <t>Crime Stoppers Adjudication</t>
  </si>
  <si>
    <t>Non-ad valorem assessment, qualified improvements to real property</t>
  </si>
  <si>
    <t>Local Government Fees</t>
  </si>
  <si>
    <t>2010-176</t>
  </si>
  <si>
    <t>2010-170</t>
  </si>
  <si>
    <t>2010-152</t>
  </si>
  <si>
    <t>Environmental Protection</t>
  </si>
  <si>
    <t>DOH Septic System Evaluation Program Fees, REC assignment</t>
  </si>
  <si>
    <t>2010-186</t>
  </si>
  <si>
    <t>2010-188</t>
  </si>
  <si>
    <t>2010-195</t>
  </si>
  <si>
    <t>2010-198</t>
  </si>
  <si>
    <t>2010-225</t>
  </si>
  <si>
    <t>2010-210</t>
  </si>
  <si>
    <t>2010-215</t>
  </si>
  <si>
    <t>2010-216</t>
  </si>
  <si>
    <t>2010-219</t>
  </si>
  <si>
    <t>2010-220</t>
  </si>
  <si>
    <t>2010-223</t>
  </si>
  <si>
    <t>(1) Should all newly eligible counties levy the tax, the statewide impact would be $96.2m cash, $230.8m recurring in 2010-11, $249.7m in 2011-12,  $268.2m in 2012-13, and $286.7m in 2013-14.</t>
  </si>
  <si>
    <t>(3) Due to the need for adoption by universities’ boards of trustees, the conference adopted an indeterminate positive estimate. The anticipated impact for 2010-11 is $24.9 million.</t>
  </si>
  <si>
    <t>(4) Redirects receipts between trust funds--see backup materials for details.</t>
  </si>
  <si>
    <t>(5) The impact shown does not include the following revenue which is included in CS/CS/CS/HB325: $.3m in 2011-12, $.4m in 2012-13, and $.5m in 2013-14.</t>
  </si>
  <si>
    <t>Transportation System Surtax (1)</t>
  </si>
  <si>
    <t>250 Additional Instant Ticket Vending machines (2)</t>
  </si>
  <si>
    <t>University Fee Increases (3)</t>
  </si>
  <si>
    <t>Redirect Filing Fees (4)</t>
  </si>
  <si>
    <t>Redirect State Attorney Check Fees (4)</t>
  </si>
  <si>
    <t>Community Development Districts Levy on Commercial Rentals (6)</t>
  </si>
  <si>
    <t>Employer installment fees of $5 per year for 2011 and 2012</t>
  </si>
  <si>
    <t>(6) The conference estimates that the current capacity for this levy is less likely than $10m annually.</t>
  </si>
  <si>
    <t>$3 Surcharge for Law Enforcement Radio System Trust Fund (5)</t>
  </si>
  <si>
    <t>(2) The impact is zero because the Lottery does not anticipate being able to purchase additional machines within the $329 per month per machine constraint</t>
  </si>
  <si>
    <t>(6) The conference estimates that the current capacity for this levy is likely less than $10m annually.</t>
  </si>
  <si>
    <t>Beverage Excise Tax</t>
  </si>
  <si>
    <t>Gross Receipts Tax</t>
  </si>
  <si>
    <t>General Revenue Service Charge</t>
  </si>
  <si>
    <t>State Parks</t>
  </si>
  <si>
    <t>2010-178</t>
  </si>
  <si>
    <t>Veterans and Survivors Park Entrance Fee Discounts</t>
  </si>
  <si>
    <t>Highway Safety Fees/Drivers' Licenses</t>
  </si>
  <si>
    <t>Highway Safety Fees/MVL Fees</t>
  </si>
  <si>
    <t>TOTAL</t>
  </si>
  <si>
    <t>Pari-mutuel Tax/Slot Machines Licenses</t>
  </si>
  <si>
    <t>Sales and Use Tax/CST</t>
  </si>
  <si>
    <t>(1) Redirects receipts between trust funds--see backup materials for details.</t>
  </si>
  <si>
    <t>Cost-Benefit Analysis/Dynamic Scoring</t>
  </si>
  <si>
    <t>SECOND REVISED FINAL</t>
  </si>
  <si>
    <t>CST/Sales</t>
  </si>
  <si>
    <t>CST/Gross Receipts</t>
  </si>
  <si>
    <t>Communications Services Tax (Local)</t>
  </si>
  <si>
    <t>ISSUES WITH 2009-10 IMPACTS</t>
  </si>
  <si>
    <t>DFS Fees--Funeral and Cemetery Fees</t>
  </si>
  <si>
    <t>Tattoo Practitioners</t>
  </si>
  <si>
    <t>Increase of 2 cents per box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</si>
</sst>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[$-F800]dddd\,\ mmmm\ dd\,\ yyyy"/>
  </numFmts>
  <fonts count="45">
    <font>
      <sz val="10"/>
      <name val="Arial MT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MT"/>
      <family val="0"/>
    </font>
    <font>
      <b/>
      <u val="single"/>
      <sz val="10"/>
      <name val="Arial MT"/>
      <family val="0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 MT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 M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 M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4" fillId="0" borderId="0" xfId="0" applyFont="1" applyAlignment="1">
      <alignment horizontal="right" vertical="top"/>
    </xf>
    <xf numFmtId="164" fontId="4" fillId="0" borderId="0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Alignment="1">
      <alignment vertical="top"/>
    </xf>
    <xf numFmtId="37" fontId="0" fillId="0" borderId="0" xfId="0" applyNumberForma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37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right" vertical="top"/>
    </xf>
    <xf numFmtId="164" fontId="5" fillId="0" borderId="0" xfId="0" applyFont="1" applyAlignment="1">
      <alignment horizontal="center"/>
    </xf>
    <xf numFmtId="18" fontId="0" fillId="0" borderId="0" xfId="0" applyNumberFormat="1" applyAlignment="1">
      <alignment horizontal="left"/>
    </xf>
    <xf numFmtId="164" fontId="4" fillId="0" borderId="0" xfId="0" applyFont="1" applyAlignment="1">
      <alignment vertical="top"/>
    </xf>
    <xf numFmtId="164" fontId="4" fillId="0" borderId="0" xfId="0" applyNumberFormat="1" applyFont="1" applyBorder="1" applyAlignment="1" applyProtection="1">
      <alignment vertical="top"/>
      <protection/>
    </xf>
    <xf numFmtId="164" fontId="0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top"/>
    </xf>
    <xf numFmtId="164" fontId="3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6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1" xfId="0" applyBorder="1" applyAlignment="1">
      <alignment horizontal="left"/>
    </xf>
    <xf numFmtId="1" fontId="0" fillId="0" borderId="12" xfId="0" applyNumberFormat="1" applyFont="1" applyBorder="1" applyAlignment="1">
      <alignment horizontal="left" vertical="top" wrapText="1"/>
    </xf>
    <xf numFmtId="164" fontId="0" fillId="0" borderId="12" xfId="0" applyFont="1" applyBorder="1" applyAlignment="1">
      <alignment vertical="top" wrapText="1"/>
    </xf>
    <xf numFmtId="164" fontId="0" fillId="0" borderId="12" xfId="0" applyFont="1" applyFill="1" applyBorder="1" applyAlignment="1">
      <alignment vertical="top" wrapText="1"/>
    </xf>
    <xf numFmtId="164" fontId="2" fillId="0" borderId="12" xfId="0" applyFont="1" applyFill="1" applyBorder="1" applyAlignment="1">
      <alignment vertical="top" wrapText="1"/>
    </xf>
    <xf numFmtId="164" fontId="3" fillId="0" borderId="14" xfId="0" applyFont="1" applyBorder="1" applyAlignment="1">
      <alignment horizontal="center"/>
    </xf>
    <xf numFmtId="164" fontId="3" fillId="0" borderId="11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37" fontId="0" fillId="0" borderId="12" xfId="0" applyNumberFormat="1" applyFont="1" applyBorder="1" applyAlignment="1">
      <alignment vertical="top" wrapText="1"/>
    </xf>
    <xf numFmtId="165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6" xfId="0" applyBorder="1" applyAlignment="1">
      <alignment horizontal="left"/>
    </xf>
    <xf numFmtId="164" fontId="3" fillId="0" borderId="0" xfId="0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5" fontId="2" fillId="0" borderId="17" xfId="44" applyNumberFormat="1" applyFont="1" applyBorder="1" applyAlignment="1">
      <alignment horizontal="center" vertical="top" wrapText="1"/>
    </xf>
    <xf numFmtId="165" fontId="2" fillId="0" borderId="18" xfId="44" applyNumberFormat="1" applyFont="1" applyBorder="1" applyAlignment="1">
      <alignment horizontal="center" vertical="top" wrapText="1"/>
    </xf>
    <xf numFmtId="164" fontId="2" fillId="0" borderId="12" xfId="0" applyFont="1" applyBorder="1" applyAlignment="1">
      <alignment vertical="top" wrapText="1"/>
    </xf>
    <xf numFmtId="164" fontId="2" fillId="0" borderId="13" xfId="0" applyFont="1" applyBorder="1" applyAlignment="1">
      <alignment vertical="top" wrapText="1"/>
    </xf>
    <xf numFmtId="165" fontId="2" fillId="0" borderId="19" xfId="44" applyNumberFormat="1" applyFont="1" applyBorder="1" applyAlignment="1">
      <alignment horizontal="center" vertical="top" wrapText="1"/>
    </xf>
    <xf numFmtId="165" fontId="2" fillId="0" borderId="20" xfId="44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3" fillId="0" borderId="0" xfId="0" applyFont="1" applyAlignment="1">
      <alignment horizontal="center" vertical="top" wrapText="1"/>
    </xf>
    <xf numFmtId="164" fontId="2" fillId="0" borderId="17" xfId="0" applyFont="1" applyBorder="1" applyAlignment="1">
      <alignment vertical="top" wrapText="1"/>
    </xf>
    <xf numFmtId="164" fontId="0" fillId="0" borderId="21" xfId="0" applyBorder="1" applyAlignment="1">
      <alignment horizontal="left"/>
    </xf>
    <xf numFmtId="166" fontId="2" fillId="0" borderId="22" xfId="0" applyNumberFormat="1" applyFont="1" applyBorder="1" applyAlignment="1">
      <alignment vertical="top" wrapText="1"/>
    </xf>
    <xf numFmtId="14" fontId="0" fillId="0" borderId="17" xfId="0" applyNumberFormat="1" applyFont="1" applyBorder="1" applyAlignment="1">
      <alignment horizontal="left" vertical="top" wrapText="1"/>
    </xf>
    <xf numFmtId="0" fontId="0" fillId="0" borderId="12" xfId="42" applyNumberFormat="1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 wrapText="1"/>
    </xf>
    <xf numFmtId="164" fontId="9" fillId="0" borderId="10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vertical="top" wrapText="1"/>
    </xf>
    <xf numFmtId="164" fontId="5" fillId="0" borderId="0" xfId="0" applyFont="1" applyAlignment="1">
      <alignment/>
    </xf>
    <xf numFmtId="165" fontId="2" fillId="0" borderId="17" xfId="0" applyNumberFormat="1" applyFont="1" applyBorder="1" applyAlignment="1" quotePrefix="1">
      <alignment horizontal="center" vertical="top" wrapText="1"/>
    </xf>
    <xf numFmtId="165" fontId="2" fillId="0" borderId="18" xfId="0" applyNumberFormat="1" applyFont="1" applyBorder="1" applyAlignment="1" quotePrefix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4" fontId="0" fillId="0" borderId="12" xfId="0" applyFont="1" applyBorder="1" applyAlignment="1">
      <alignment vertical="top" wrapText="1"/>
    </xf>
    <xf numFmtId="37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left" vertical="top" wrapText="1"/>
    </xf>
    <xf numFmtId="14" fontId="0" fillId="0" borderId="17" xfId="0" applyNumberFormat="1" applyFont="1" applyBorder="1" applyAlignment="1">
      <alignment horizontal="left" vertical="top" wrapText="1"/>
    </xf>
    <xf numFmtId="0" fontId="0" fillId="0" borderId="12" xfId="42" applyNumberFormat="1" applyFont="1" applyBorder="1" applyAlignment="1">
      <alignment vertical="top" wrapText="1"/>
    </xf>
    <xf numFmtId="164" fontId="0" fillId="0" borderId="18" xfId="0" applyFont="1" applyBorder="1" applyAlignment="1">
      <alignment vertical="top" wrapText="1"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8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37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left" vertical="top" wrapText="1"/>
    </xf>
    <xf numFmtId="14" fontId="0" fillId="0" borderId="19" xfId="0" applyNumberFormat="1" applyFont="1" applyBorder="1" applyAlignment="1">
      <alignment horizontal="left" vertical="top" wrapText="1"/>
    </xf>
    <xf numFmtId="165" fontId="0" fillId="0" borderId="13" xfId="0" applyNumberFormat="1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37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center" vertical="top" wrapText="1"/>
    </xf>
    <xf numFmtId="37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64" fontId="2" fillId="0" borderId="17" xfId="0" applyFont="1" applyBorder="1" applyAlignment="1">
      <alignment vertical="top" wrapText="1"/>
    </xf>
    <xf numFmtId="164" fontId="0" fillId="0" borderId="17" xfId="0" applyBorder="1" applyAlignment="1">
      <alignment/>
    </xf>
    <xf numFmtId="165" fontId="2" fillId="0" borderId="0" xfId="0" applyNumberFormat="1" applyFont="1" applyAlignment="1">
      <alignment horizontal="center" vertical="top" wrapText="1"/>
    </xf>
    <xf numFmtId="1" fontId="0" fillId="0" borderId="0" xfId="0" applyNumberFormat="1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2" fillId="0" borderId="17" xfId="44" applyNumberFormat="1" applyFont="1" applyBorder="1" applyAlignment="1">
      <alignment horizontal="center" vertical="top" wrapText="1"/>
    </xf>
    <xf numFmtId="165" fontId="2" fillId="0" borderId="18" xfId="44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5" fontId="2" fillId="0" borderId="0" xfId="44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 quotePrefix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vertical="top" wrapText="1"/>
    </xf>
    <xf numFmtId="165" fontId="0" fillId="0" borderId="21" xfId="0" applyNumberFormat="1" applyBorder="1" applyAlignment="1">
      <alignment/>
    </xf>
    <xf numFmtId="165" fontId="2" fillId="0" borderId="0" xfId="44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/>
    </xf>
    <xf numFmtId="37" fontId="0" fillId="0" borderId="17" xfId="0" applyNumberFormat="1" applyFont="1" applyBorder="1" applyAlignment="1">
      <alignment vertical="top" wrapText="1"/>
    </xf>
    <xf numFmtId="164" fontId="3" fillId="0" borderId="16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4" fontId="0" fillId="0" borderId="0" xfId="0" applyFont="1" applyBorder="1" applyAlignment="1">
      <alignment vertical="top" wrapText="1"/>
    </xf>
    <xf numFmtId="164" fontId="2" fillId="0" borderId="12" xfId="0" applyFont="1" applyBorder="1" applyAlignment="1">
      <alignment horizontal="right" vertical="top" wrapText="1"/>
    </xf>
    <xf numFmtId="164" fontId="2" fillId="0" borderId="12" xfId="0" applyFont="1" applyBorder="1" applyAlignment="1">
      <alignment vertical="top" wrapText="1"/>
    </xf>
    <xf numFmtId="164" fontId="0" fillId="0" borderId="12" xfId="0" applyFont="1" applyFill="1" applyBorder="1" applyAlignment="1">
      <alignment vertical="top" wrapText="1"/>
    </xf>
    <xf numFmtId="164" fontId="0" fillId="0" borderId="12" xfId="0" applyBorder="1" applyAlignment="1">
      <alignment vertical="top" wrapText="1"/>
    </xf>
    <xf numFmtId="164" fontId="44" fillId="0" borderId="0" xfId="0" applyFont="1" applyBorder="1" applyAlignment="1">
      <alignment horizontal="center" vertical="top" wrapText="1"/>
    </xf>
    <xf numFmtId="164" fontId="44" fillId="0" borderId="0" xfId="0" applyFont="1" applyBorder="1" applyAlignment="1">
      <alignment/>
    </xf>
    <xf numFmtId="164" fontId="44" fillId="0" borderId="0" xfId="0" applyFont="1" applyAlignment="1">
      <alignment/>
    </xf>
    <xf numFmtId="164" fontId="44" fillId="0" borderId="0" xfId="0" applyFont="1" applyAlignment="1">
      <alignment horizontal="center" vertical="top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0" xfId="0" applyNumberFormat="1" applyBorder="1" applyAlignment="1">
      <alignment vertical="top" wrapText="1"/>
    </xf>
    <xf numFmtId="14" fontId="0" fillId="0" borderId="17" xfId="0" applyNumberFormat="1" applyBorder="1" applyAlignment="1" quotePrefix="1">
      <alignment horizontal="left" vertical="top" wrapText="1"/>
    </xf>
    <xf numFmtId="164" fontId="0" fillId="0" borderId="0" xfId="0" applyNumberFormat="1" applyAlignment="1">
      <alignment vertical="top" wrapText="1"/>
    </xf>
    <xf numFmtId="37" fontId="0" fillId="0" borderId="12" xfId="0" applyNumberFormat="1" applyFont="1" applyFill="1" applyBorder="1" applyAlignment="1">
      <alignment vertical="top" wrapText="1"/>
    </xf>
    <xf numFmtId="14" fontId="0" fillId="0" borderId="17" xfId="0" applyNumberFormat="1" applyFont="1" applyFill="1" applyBorder="1" applyAlignment="1">
      <alignment horizontal="left" vertical="top" wrapText="1"/>
    </xf>
    <xf numFmtId="0" fontId="0" fillId="0" borderId="12" xfId="42" applyNumberFormat="1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2" fillId="0" borderId="17" xfId="0" applyFont="1" applyFill="1" applyBorder="1" applyAlignment="1">
      <alignment vertical="top" wrapText="1"/>
    </xf>
    <xf numFmtId="165" fontId="2" fillId="0" borderId="17" xfId="0" applyNumberFormat="1" applyFont="1" applyFill="1" applyBorder="1" applyAlignment="1">
      <alignment horizontal="center" vertical="top" wrapText="1"/>
    </xf>
    <xf numFmtId="165" fontId="2" fillId="0" borderId="18" xfId="0" applyNumberFormat="1" applyFont="1" applyFill="1" applyBorder="1" applyAlignment="1">
      <alignment horizontal="center" vertical="top" wrapText="1"/>
    </xf>
    <xf numFmtId="165" fontId="0" fillId="0" borderId="17" xfId="0" applyNumberFormat="1" applyFont="1" applyFill="1" applyBorder="1" applyAlignment="1">
      <alignment horizontal="center" vertical="top" wrapText="1"/>
    </xf>
    <xf numFmtId="165" fontId="0" fillId="0" borderId="18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0" fillId="0" borderId="12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/>
    </xf>
    <xf numFmtId="164" fontId="0" fillId="0" borderId="0" xfId="0" applyNumberFormat="1" applyFill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37" fontId="0" fillId="0" borderId="0" xfId="0" applyNumberFormat="1" applyFont="1" applyAlignment="1" applyProtection="1">
      <alignment vertical="top"/>
      <protection/>
    </xf>
    <xf numFmtId="164" fontId="0" fillId="0" borderId="0" xfId="0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37" fontId="0" fillId="0" borderId="0" xfId="0" applyNumberFormat="1" applyFont="1" applyFill="1" applyAlignment="1" applyProtection="1">
      <alignment horizontal="center" vertical="top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horizontal="center" vertical="top"/>
      <protection/>
    </xf>
    <xf numFmtId="1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37" fontId="0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Font="1" applyFill="1" applyBorder="1" applyAlignment="1" applyProtection="1">
      <alignment vertical="top"/>
      <protection/>
    </xf>
    <xf numFmtId="14" fontId="0" fillId="0" borderId="17" xfId="0" applyNumberFormat="1" applyBorder="1" applyAlignment="1">
      <alignment horizontal="left" vertical="top" wrapText="1"/>
    </xf>
    <xf numFmtId="164" fontId="0" fillId="0" borderId="0" xfId="0" applyBorder="1" applyAlignment="1">
      <alignment vertical="top" wrapText="1"/>
    </xf>
    <xf numFmtId="164" fontId="0" fillId="0" borderId="0" xfId="0" applyFill="1" applyBorder="1" applyAlignment="1">
      <alignment vertical="top" wrapText="1"/>
    </xf>
    <xf numFmtId="14" fontId="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37" fontId="0" fillId="0" borderId="12" xfId="0" applyNumberFormat="1" applyBorder="1" applyAlignment="1">
      <alignment vertical="top" wrapText="1"/>
    </xf>
    <xf numFmtId="164" fontId="3" fillId="0" borderId="14" xfId="0" applyFont="1" applyBorder="1" applyAlignment="1">
      <alignment horizontal="right"/>
    </xf>
    <xf numFmtId="164" fontId="0" fillId="0" borderId="0" xfId="0" applyBorder="1" applyAlignment="1">
      <alignment vertical="top"/>
    </xf>
    <xf numFmtId="164" fontId="0" fillId="0" borderId="12" xfId="0" applyFill="1" applyBorder="1" applyAlignment="1">
      <alignment vertical="top" wrapText="1"/>
    </xf>
    <xf numFmtId="37" fontId="0" fillId="0" borderId="0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42" applyNumberFormat="1" applyFont="1" applyBorder="1" applyAlignment="1">
      <alignment vertical="top" wrapText="1"/>
    </xf>
    <xf numFmtId="164" fontId="0" fillId="0" borderId="22" xfId="0" applyFont="1" applyBorder="1" applyAlignment="1">
      <alignment vertical="top" wrapText="1"/>
    </xf>
    <xf numFmtId="37" fontId="0" fillId="0" borderId="13" xfId="0" applyNumberFormat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3" xfId="42" applyNumberFormat="1" applyFont="1" applyBorder="1" applyAlignment="1">
      <alignment vertical="top" wrapText="1"/>
    </xf>
    <xf numFmtId="164" fontId="0" fillId="0" borderId="22" xfId="0" applyBorder="1" applyAlignment="1">
      <alignment vertical="top" wrapText="1"/>
    </xf>
    <xf numFmtId="164" fontId="2" fillId="0" borderId="19" xfId="0" applyFont="1" applyBorder="1" applyAlignment="1">
      <alignment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20" xfId="0" applyNumberFormat="1" applyFont="1" applyBorder="1" applyAlignment="1">
      <alignment horizontal="center" vertical="top" wrapText="1"/>
    </xf>
    <xf numFmtId="165" fontId="0" fillId="0" borderId="19" xfId="0" applyNumberFormat="1" applyFont="1" applyBorder="1" applyAlignment="1">
      <alignment horizontal="center" vertical="top" wrapText="1"/>
    </xf>
    <xf numFmtId="165" fontId="0" fillId="0" borderId="20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0" fontId="0" fillId="0" borderId="11" xfId="42" applyNumberFormat="1" applyFont="1" applyBorder="1" applyAlignment="1">
      <alignment vertical="top" wrapText="1"/>
    </xf>
    <xf numFmtId="37" fontId="0" fillId="0" borderId="22" xfId="0" applyNumberFormat="1" applyFont="1" applyFill="1" applyBorder="1" applyAlignment="1" applyProtection="1">
      <alignment vertical="top"/>
      <protection/>
    </xf>
    <xf numFmtId="164" fontId="0" fillId="0" borderId="22" xfId="0" applyNumberFormat="1" applyFill="1" applyBorder="1" applyAlignment="1">
      <alignment vertical="top" wrapText="1"/>
    </xf>
    <xf numFmtId="164" fontId="0" fillId="0" borderId="0" xfId="0" applyFill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22" xfId="0" applyFill="1" applyBorder="1" applyAlignment="1">
      <alignment vertical="top" wrapText="1"/>
    </xf>
    <xf numFmtId="165" fontId="0" fillId="0" borderId="17" xfId="0" applyNumberFormat="1" applyBorder="1" applyAlignment="1">
      <alignment horizontal="center" vertical="top" wrapText="1"/>
    </xf>
    <xf numFmtId="165" fontId="0" fillId="0" borderId="18" xfId="0" applyNumberFormat="1" applyBorder="1" applyAlignment="1">
      <alignment horizontal="center" vertical="top" wrapText="1"/>
    </xf>
    <xf numFmtId="164" fontId="2" fillId="0" borderId="19" xfId="0" applyFont="1" applyFill="1" applyBorder="1" applyAlignment="1">
      <alignment vertical="top" wrapText="1"/>
    </xf>
    <xf numFmtId="164" fontId="0" fillId="0" borderId="0" xfId="0" applyFill="1" applyAlignment="1">
      <alignment horizontal="center" vertical="top"/>
    </xf>
    <xf numFmtId="164" fontId="3" fillId="0" borderId="11" xfId="0" applyFont="1" applyFill="1" applyBorder="1" applyAlignment="1">
      <alignment/>
    </xf>
    <xf numFmtId="164" fontId="3" fillId="0" borderId="12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" fontId="0" fillId="0" borderId="0" xfId="0" applyNumberFormat="1" applyFont="1" applyAlignment="1">
      <alignment horizontal="center" vertical="top" wrapText="1"/>
    </xf>
    <xf numFmtId="37" fontId="0" fillId="0" borderId="12" xfId="0" applyNumberFormat="1" applyFont="1" applyFill="1" applyBorder="1" applyAlignment="1" applyProtection="1">
      <alignment horizontal="center" vertical="top"/>
      <protection/>
    </xf>
    <xf numFmtId="37" fontId="0" fillId="0" borderId="12" xfId="0" applyNumberFormat="1" applyFont="1" applyFill="1" applyBorder="1" applyAlignment="1" applyProtection="1">
      <alignment vertical="top"/>
      <protection/>
    </xf>
    <xf numFmtId="37" fontId="0" fillId="0" borderId="12" xfId="0" applyNumberFormat="1" applyFont="1" applyBorder="1" applyAlignment="1" applyProtection="1">
      <alignment vertical="top"/>
      <protection/>
    </xf>
    <xf numFmtId="37" fontId="0" fillId="0" borderId="12" xfId="0" applyNumberFormat="1" applyFont="1" applyBorder="1" applyAlignment="1" applyProtection="1">
      <alignment horizontal="center" vertical="top"/>
      <protection/>
    </xf>
    <xf numFmtId="14" fontId="0" fillId="0" borderId="17" xfId="0" applyNumberFormat="1" applyBorder="1" applyAlignment="1" applyProtection="1">
      <alignment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4" fontId="0" fillId="0" borderId="17" xfId="0" applyNumberFormat="1" applyFont="1" applyBorder="1" applyAlignment="1" applyProtection="1">
      <alignment vertical="top"/>
      <protection/>
    </xf>
    <xf numFmtId="164" fontId="0" fillId="0" borderId="17" xfId="0" applyFill="1" applyBorder="1" applyAlignment="1">
      <alignment vertical="top"/>
    </xf>
    <xf numFmtId="164" fontId="2" fillId="0" borderId="12" xfId="0" applyFont="1" applyFill="1" applyBorder="1" applyAlignment="1">
      <alignment vertical="top" wrapText="1"/>
    </xf>
    <xf numFmtId="164" fontId="0" fillId="0" borderId="17" xfId="0" applyFill="1" applyBorder="1" applyAlignment="1">
      <alignment vertical="top" wrapText="1"/>
    </xf>
    <xf numFmtId="164" fontId="2" fillId="0" borderId="17" xfId="0" applyFont="1" applyFill="1" applyBorder="1" applyAlignment="1">
      <alignment horizontal="right" vertical="top" wrapText="1"/>
    </xf>
    <xf numFmtId="164" fontId="3" fillId="0" borderId="0" xfId="0" applyFont="1" applyAlignment="1">
      <alignment horizontal="center" vertical="top"/>
    </xf>
    <xf numFmtId="164" fontId="9" fillId="0" borderId="23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24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10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1384"/>
  <sheetViews>
    <sheetView tabSelected="1" zoomScale="89" zoomScaleNormal="89" zoomScalePageLayoutView="0" workbookViewId="0" topLeftCell="A1">
      <pane xSplit="4" ySplit="7" topLeftCell="E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9" sqref="B9"/>
    </sheetView>
  </sheetViews>
  <sheetFormatPr defaultColWidth="9.140625" defaultRowHeight="12.75"/>
  <cols>
    <col min="1" max="1" width="11.28125" style="0" hidden="1" customWidth="1"/>
    <col min="2" max="2" width="12.57421875" style="7" customWidth="1"/>
    <col min="3" max="3" width="7.57421875" style="193" hidden="1" customWidth="1"/>
    <col min="4" max="4" width="10.421875" style="2" hidden="1" customWidth="1"/>
    <col min="5" max="5" width="7.57421875" style="3" customWidth="1"/>
    <col min="6" max="6" width="51.28125" style="3" hidden="1" customWidth="1"/>
    <col min="7" max="7" width="67.57421875" style="4" customWidth="1"/>
    <col min="8" max="8" width="34.57421875" style="4" customWidth="1"/>
    <col min="9" max="9" width="7.57421875" style="4" customWidth="1"/>
    <col min="10" max="10" width="7.7109375" style="4" customWidth="1"/>
    <col min="11" max="11" width="9.28125" style="4" customWidth="1"/>
    <col min="12" max="12" width="7.140625" style="4" customWidth="1"/>
    <col min="13" max="13" width="7.57421875" style="4" customWidth="1"/>
    <col min="14" max="14" width="7.140625" style="4" customWidth="1"/>
    <col min="15" max="15" width="7.57421875" style="4" customWidth="1"/>
    <col min="16" max="16" width="7.421875" style="4" customWidth="1"/>
    <col min="17" max="17" width="1.57421875" style="4" customWidth="1"/>
    <col min="18" max="18" width="7.00390625" style="4" customWidth="1"/>
    <col min="19" max="19" width="7.140625" style="4" customWidth="1"/>
    <col min="20" max="20" width="7.421875" style="4" bestFit="1" customWidth="1"/>
    <col min="21" max="21" width="7.8515625" style="4" customWidth="1"/>
    <col min="22" max="22" width="6.8515625" style="4" customWidth="1"/>
    <col min="23" max="23" width="6.421875" style="4" customWidth="1"/>
    <col min="24" max="24" width="7.28125" style="4" customWidth="1"/>
    <col min="25" max="25" width="7.28125" style="0" customWidth="1"/>
    <col min="26" max="26" width="2.00390625" style="0" customWidth="1"/>
    <col min="27" max="27" width="7.00390625" style="0" customWidth="1"/>
    <col min="28" max="28" width="7.28125" style="0" customWidth="1"/>
    <col min="29" max="29" width="7.140625" style="0" customWidth="1"/>
    <col min="30" max="30" width="7.8515625" style="0" customWidth="1"/>
    <col min="31" max="31" width="5.8515625" style="0" customWidth="1"/>
    <col min="32" max="32" width="6.57421875" style="0" customWidth="1"/>
    <col min="33" max="33" width="7.421875" style="0" customWidth="1"/>
    <col min="34" max="34" width="7.57421875" style="0" customWidth="1"/>
    <col min="35" max="35" width="1.421875" style="0" customWidth="1"/>
    <col min="36" max="36" width="8.00390625" style="0" customWidth="1"/>
    <col min="37" max="37" width="7.421875" style="0" customWidth="1"/>
    <col min="38" max="39" width="7.28125" style="0" customWidth="1"/>
    <col min="40" max="40" width="6.421875" style="0" customWidth="1"/>
    <col min="41" max="41" width="6.8515625" style="0" customWidth="1"/>
    <col min="42" max="42" width="7.421875" style="0" customWidth="1"/>
    <col min="43" max="43" width="7.28125" style="0" customWidth="1"/>
    <col min="44" max="44" width="8.8515625" style="0" customWidth="1"/>
  </cols>
  <sheetData>
    <row r="1" spans="1:26" ht="12.75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91"/>
      <c r="R1" s="91"/>
      <c r="S1" s="91"/>
      <c r="T1" s="91"/>
      <c r="U1" s="91"/>
      <c r="V1" s="91"/>
      <c r="W1" s="91"/>
      <c r="X1" s="91"/>
      <c r="Y1" s="91"/>
      <c r="Z1" s="16"/>
    </row>
    <row r="2" spans="1:26" ht="12.7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91"/>
      <c r="R2" s="91"/>
      <c r="S2" s="91"/>
      <c r="T2" s="91"/>
      <c r="U2" s="91"/>
      <c r="V2" s="91"/>
      <c r="W2" s="91"/>
      <c r="X2" s="91"/>
      <c r="Y2" s="91"/>
      <c r="Z2" s="16"/>
    </row>
    <row r="3" spans="1:24" ht="12.75">
      <c r="A3" s="252" t="s">
        <v>306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/>
      <c r="R3"/>
      <c r="S3"/>
      <c r="T3"/>
      <c r="U3"/>
      <c r="V3"/>
      <c r="W3"/>
      <c r="X3"/>
    </row>
    <row r="4" spans="2:44" ht="12.75" customHeight="1">
      <c r="B4"/>
      <c r="C4" s="182"/>
      <c r="D4"/>
      <c r="E4"/>
      <c r="F4"/>
      <c r="G4" s="1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A4" s="18"/>
      <c r="AB4" s="18"/>
      <c r="AC4" s="18"/>
      <c r="AD4" s="18"/>
      <c r="AE4" s="18"/>
      <c r="AF4" s="18"/>
      <c r="AG4" s="18"/>
      <c r="AH4" s="18"/>
      <c r="AI4" s="18"/>
      <c r="AJ4" s="5"/>
      <c r="AK4" s="18"/>
      <c r="AL4" s="18"/>
      <c r="AM4" s="18"/>
      <c r="AN4" s="18"/>
      <c r="AO4" s="18"/>
      <c r="AP4" s="18"/>
      <c r="AQ4" s="18"/>
      <c r="AR4" s="18"/>
    </row>
    <row r="5" spans="1:44" ht="12" customHeight="1">
      <c r="A5" s="36"/>
      <c r="B5" s="36"/>
      <c r="C5" s="183"/>
      <c r="D5" s="36"/>
      <c r="E5" s="36"/>
      <c r="F5" s="36"/>
      <c r="G5" s="35"/>
      <c r="H5" s="36"/>
      <c r="I5" s="246" t="s">
        <v>18</v>
      </c>
      <c r="J5" s="247"/>
      <c r="K5" s="247"/>
      <c r="L5" s="247"/>
      <c r="M5" s="247"/>
      <c r="N5" s="247"/>
      <c r="O5" s="247"/>
      <c r="P5" s="248"/>
      <c r="Q5" s="88"/>
      <c r="R5" s="247" t="s">
        <v>19</v>
      </c>
      <c r="S5" s="247"/>
      <c r="T5" s="247"/>
      <c r="U5" s="247"/>
      <c r="V5" s="247"/>
      <c r="W5" s="247"/>
      <c r="X5" s="247"/>
      <c r="Y5" s="248"/>
      <c r="Z5" s="87"/>
      <c r="AA5" s="246" t="s">
        <v>25</v>
      </c>
      <c r="AB5" s="247"/>
      <c r="AC5" s="247"/>
      <c r="AD5" s="247"/>
      <c r="AE5" s="247"/>
      <c r="AF5" s="247"/>
      <c r="AG5" s="247"/>
      <c r="AH5" s="248"/>
      <c r="AI5" s="87"/>
      <c r="AJ5" s="247" t="s">
        <v>78</v>
      </c>
      <c r="AK5" s="247"/>
      <c r="AL5" s="247"/>
      <c r="AM5" s="247"/>
      <c r="AN5" s="247"/>
      <c r="AO5" s="247"/>
      <c r="AP5" s="247"/>
      <c r="AQ5" s="248"/>
      <c r="AR5" s="4"/>
    </row>
    <row r="6" spans="1:50" ht="12.75" customHeight="1">
      <c r="A6" s="37"/>
      <c r="B6" s="37" t="s">
        <v>14</v>
      </c>
      <c r="C6" s="184" t="s">
        <v>12</v>
      </c>
      <c r="D6" s="37"/>
      <c r="E6" s="37"/>
      <c r="F6" s="37"/>
      <c r="G6" s="37"/>
      <c r="H6" s="37"/>
      <c r="I6" s="249" t="s">
        <v>4</v>
      </c>
      <c r="J6" s="250"/>
      <c r="K6" s="249" t="s">
        <v>5</v>
      </c>
      <c r="L6" s="250"/>
      <c r="M6" s="249" t="s">
        <v>3</v>
      </c>
      <c r="N6" s="250"/>
      <c r="O6" s="249" t="s">
        <v>6</v>
      </c>
      <c r="P6" s="250"/>
      <c r="Q6" s="44"/>
      <c r="R6" s="253" t="s">
        <v>4</v>
      </c>
      <c r="S6" s="250"/>
      <c r="T6" s="249" t="s">
        <v>5</v>
      </c>
      <c r="U6" s="250"/>
      <c r="V6" s="249" t="s">
        <v>3</v>
      </c>
      <c r="W6" s="250"/>
      <c r="X6" s="249" t="s">
        <v>6</v>
      </c>
      <c r="Y6" s="250"/>
      <c r="Z6" s="33"/>
      <c r="AA6" s="249" t="s">
        <v>4</v>
      </c>
      <c r="AB6" s="250"/>
      <c r="AC6" s="249" t="s">
        <v>5</v>
      </c>
      <c r="AD6" s="250"/>
      <c r="AE6" s="249" t="s">
        <v>3</v>
      </c>
      <c r="AF6" s="250"/>
      <c r="AG6" s="249" t="s">
        <v>6</v>
      </c>
      <c r="AH6" s="250"/>
      <c r="AI6" s="33"/>
      <c r="AJ6" s="253" t="s">
        <v>4</v>
      </c>
      <c r="AK6" s="250"/>
      <c r="AL6" s="249" t="s">
        <v>5</v>
      </c>
      <c r="AM6" s="250"/>
      <c r="AN6" s="249" t="s">
        <v>3</v>
      </c>
      <c r="AO6" s="250"/>
      <c r="AP6" s="249" t="s">
        <v>6</v>
      </c>
      <c r="AQ6" s="250"/>
      <c r="AR6" s="19"/>
      <c r="AS6" s="1"/>
      <c r="AT6" s="1"/>
      <c r="AU6" s="1"/>
      <c r="AV6" s="1"/>
      <c r="AW6" s="1"/>
      <c r="AX6" s="1"/>
    </row>
    <row r="7" spans="1:50" ht="12.75" customHeight="1">
      <c r="A7" s="38" t="s">
        <v>10</v>
      </c>
      <c r="B7" s="38" t="s">
        <v>15</v>
      </c>
      <c r="C7" s="185" t="s">
        <v>13</v>
      </c>
      <c r="D7" s="38" t="s">
        <v>0</v>
      </c>
      <c r="E7" s="37" t="s">
        <v>7</v>
      </c>
      <c r="F7" s="37" t="s">
        <v>26</v>
      </c>
      <c r="G7" s="38" t="s">
        <v>1</v>
      </c>
      <c r="H7" s="38" t="s">
        <v>8</v>
      </c>
      <c r="I7" s="45" t="s">
        <v>2</v>
      </c>
      <c r="J7" s="45" t="s">
        <v>9</v>
      </c>
      <c r="K7" s="45" t="s">
        <v>2</v>
      </c>
      <c r="L7" s="45" t="s">
        <v>9</v>
      </c>
      <c r="M7" s="45" t="s">
        <v>2</v>
      </c>
      <c r="N7" s="45" t="s">
        <v>9</v>
      </c>
      <c r="O7" s="45" t="s">
        <v>2</v>
      </c>
      <c r="P7" s="45" t="s">
        <v>9</v>
      </c>
      <c r="Q7" s="45"/>
      <c r="R7" s="46" t="s">
        <v>2</v>
      </c>
      <c r="S7" s="45" t="s">
        <v>9</v>
      </c>
      <c r="T7" s="45" t="s">
        <v>2</v>
      </c>
      <c r="U7" s="45" t="s">
        <v>9</v>
      </c>
      <c r="V7" s="45" t="s">
        <v>2</v>
      </c>
      <c r="W7" s="45" t="s">
        <v>9</v>
      </c>
      <c r="X7" s="45" t="s">
        <v>2</v>
      </c>
      <c r="Y7" s="45" t="s">
        <v>9</v>
      </c>
      <c r="Z7" s="45"/>
      <c r="AA7" s="45" t="s">
        <v>2</v>
      </c>
      <c r="AB7" s="45" t="s">
        <v>9</v>
      </c>
      <c r="AC7" s="45" t="s">
        <v>2</v>
      </c>
      <c r="AD7" s="45" t="s">
        <v>9</v>
      </c>
      <c r="AE7" s="45" t="s">
        <v>2</v>
      </c>
      <c r="AF7" s="45" t="s">
        <v>9</v>
      </c>
      <c r="AG7" s="45" t="s">
        <v>2</v>
      </c>
      <c r="AH7" s="45" t="s">
        <v>9</v>
      </c>
      <c r="AI7" s="46"/>
      <c r="AJ7" s="46" t="s">
        <v>2</v>
      </c>
      <c r="AK7" s="45" t="s">
        <v>9</v>
      </c>
      <c r="AL7" s="45" t="s">
        <v>2</v>
      </c>
      <c r="AM7" s="45" t="s">
        <v>9</v>
      </c>
      <c r="AN7" s="45" t="s">
        <v>2</v>
      </c>
      <c r="AO7" s="45" t="s">
        <v>9</v>
      </c>
      <c r="AP7" s="45" t="s">
        <v>2</v>
      </c>
      <c r="AQ7" s="45" t="s">
        <v>9</v>
      </c>
      <c r="AR7" s="6"/>
      <c r="AS7" s="1"/>
      <c r="AT7" s="1"/>
      <c r="AU7" s="1"/>
      <c r="AV7" s="1"/>
      <c r="AW7" s="1"/>
      <c r="AX7" s="1"/>
    </row>
    <row r="8" spans="1:43" ht="12.75" customHeight="1">
      <c r="A8" s="155"/>
      <c r="B8" s="155"/>
      <c r="C8" s="186"/>
      <c r="D8" s="157"/>
      <c r="E8" s="156"/>
      <c r="F8" s="156"/>
      <c r="G8" s="155"/>
      <c r="H8" s="158"/>
      <c r="I8" s="159"/>
      <c r="J8" s="160"/>
      <c r="K8" s="159"/>
      <c r="L8" s="160"/>
      <c r="M8" s="159"/>
      <c r="N8" s="160"/>
      <c r="O8" s="159"/>
      <c r="P8" s="160"/>
      <c r="Q8" s="161"/>
      <c r="R8" s="159"/>
      <c r="S8" s="160"/>
      <c r="T8" s="159"/>
      <c r="U8" s="160"/>
      <c r="V8" s="159"/>
      <c r="W8" s="160"/>
      <c r="X8" s="159"/>
      <c r="Y8" s="160"/>
      <c r="Z8" s="162"/>
      <c r="AA8" s="159"/>
      <c r="AB8" s="160"/>
      <c r="AC8" s="159"/>
      <c r="AD8" s="160"/>
      <c r="AE8" s="159"/>
      <c r="AF8" s="160"/>
      <c r="AG8" s="159"/>
      <c r="AH8" s="160"/>
      <c r="AI8" s="162"/>
      <c r="AJ8" s="159"/>
      <c r="AK8" s="160"/>
      <c r="AL8" s="159"/>
      <c r="AM8" s="160"/>
      <c r="AN8" s="159"/>
      <c r="AO8" s="160"/>
      <c r="AP8" s="159"/>
      <c r="AQ8" s="160"/>
    </row>
    <row r="9" spans="1:51" s="12" customFormat="1" ht="12.75" customHeight="1">
      <c r="A9" s="95"/>
      <c r="B9" s="202" t="s">
        <v>267</v>
      </c>
      <c r="C9" s="187">
        <v>311</v>
      </c>
      <c r="D9" s="98">
        <v>40263</v>
      </c>
      <c r="E9" s="99">
        <v>488</v>
      </c>
      <c r="F9" s="99" t="s">
        <v>29</v>
      </c>
      <c r="G9" s="2" t="s">
        <v>180</v>
      </c>
      <c r="H9" s="120" t="s">
        <v>138</v>
      </c>
      <c r="I9" s="128">
        <v>0</v>
      </c>
      <c r="J9" s="129">
        <v>0</v>
      </c>
      <c r="K9" s="101" t="s">
        <v>86</v>
      </c>
      <c r="L9" s="102" t="s">
        <v>86</v>
      </c>
      <c r="M9" s="101">
        <v>0</v>
      </c>
      <c r="N9" s="102">
        <v>0</v>
      </c>
      <c r="O9" s="101" t="s">
        <v>86</v>
      </c>
      <c r="P9" s="102" t="s">
        <v>86</v>
      </c>
      <c r="Q9" s="130"/>
      <c r="R9" s="128">
        <v>0</v>
      </c>
      <c r="S9" s="129">
        <v>0</v>
      </c>
      <c r="T9" s="101" t="s">
        <v>86</v>
      </c>
      <c r="U9" s="102" t="s">
        <v>86</v>
      </c>
      <c r="V9" s="101">
        <v>0</v>
      </c>
      <c r="W9" s="102">
        <v>0</v>
      </c>
      <c r="X9" s="101" t="s">
        <v>86</v>
      </c>
      <c r="Y9" s="102" t="s">
        <v>86</v>
      </c>
      <c r="Z9" s="130"/>
      <c r="AA9" s="101">
        <v>0</v>
      </c>
      <c r="AB9" s="102">
        <v>0</v>
      </c>
      <c r="AC9" s="101" t="s">
        <v>86</v>
      </c>
      <c r="AD9" s="102" t="s">
        <v>86</v>
      </c>
      <c r="AE9" s="101">
        <v>0</v>
      </c>
      <c r="AF9" s="102">
        <v>0</v>
      </c>
      <c r="AG9" s="101" t="s">
        <v>86</v>
      </c>
      <c r="AH9" s="102" t="s">
        <v>86</v>
      </c>
      <c r="AI9" s="103"/>
      <c r="AJ9" s="101">
        <v>0</v>
      </c>
      <c r="AK9" s="102">
        <v>0</v>
      </c>
      <c r="AL9" s="101" t="s">
        <v>86</v>
      </c>
      <c r="AM9" s="102" t="s">
        <v>86</v>
      </c>
      <c r="AN9" s="101">
        <v>0</v>
      </c>
      <c r="AO9" s="102">
        <v>0</v>
      </c>
      <c r="AP9" s="101" t="s">
        <v>86</v>
      </c>
      <c r="AQ9" s="102" t="s">
        <v>86</v>
      </c>
      <c r="AR9" s="89"/>
      <c r="AS9" s="21"/>
      <c r="AT9" s="21"/>
      <c r="AU9" s="21"/>
      <c r="AV9" s="21"/>
      <c r="AW9" s="21"/>
      <c r="AX9" s="21"/>
      <c r="AY9" s="21"/>
    </row>
    <row r="10" spans="1:51" s="12" customFormat="1" ht="12.75" customHeight="1">
      <c r="A10" s="95"/>
      <c r="B10" s="96"/>
      <c r="C10" s="187"/>
      <c r="D10" s="98"/>
      <c r="E10" s="99"/>
      <c r="F10" s="99"/>
      <c r="G10" s="2"/>
      <c r="H10" s="120"/>
      <c r="I10" s="128"/>
      <c r="J10" s="129"/>
      <c r="K10" s="101"/>
      <c r="L10" s="102"/>
      <c r="M10" s="101"/>
      <c r="N10" s="102"/>
      <c r="O10" s="101"/>
      <c r="P10" s="102"/>
      <c r="Q10" s="130"/>
      <c r="R10" s="128"/>
      <c r="S10" s="129"/>
      <c r="T10" s="101"/>
      <c r="U10" s="102"/>
      <c r="V10" s="101"/>
      <c r="W10" s="102"/>
      <c r="X10" s="101"/>
      <c r="Y10" s="102"/>
      <c r="Z10" s="130"/>
      <c r="AA10" s="101"/>
      <c r="AB10" s="102"/>
      <c r="AC10" s="101"/>
      <c r="AD10" s="102"/>
      <c r="AE10" s="101"/>
      <c r="AF10" s="102"/>
      <c r="AG10" s="101"/>
      <c r="AH10" s="102"/>
      <c r="AI10" s="103"/>
      <c r="AJ10" s="101"/>
      <c r="AK10" s="102"/>
      <c r="AL10" s="101"/>
      <c r="AM10" s="102"/>
      <c r="AN10" s="101"/>
      <c r="AO10" s="102"/>
      <c r="AP10" s="101"/>
      <c r="AQ10" s="102"/>
      <c r="AR10" s="89"/>
      <c r="AS10" s="21"/>
      <c r="AT10" s="21"/>
      <c r="AU10" s="21"/>
      <c r="AV10" s="21"/>
      <c r="AW10" s="21"/>
      <c r="AX10" s="21"/>
      <c r="AY10" s="21"/>
    </row>
    <row r="11" spans="1:51" s="12" customFormat="1" ht="12.75" customHeight="1">
      <c r="A11" s="95"/>
      <c r="B11" s="202" t="s">
        <v>271</v>
      </c>
      <c r="C11" s="187">
        <v>477</v>
      </c>
      <c r="D11" s="98">
        <v>40288</v>
      </c>
      <c r="E11" s="99">
        <v>550</v>
      </c>
      <c r="F11" s="99" t="s">
        <v>265</v>
      </c>
      <c r="G11" s="150" t="s">
        <v>221</v>
      </c>
      <c r="H11" s="120" t="s">
        <v>121</v>
      </c>
      <c r="I11" s="128"/>
      <c r="J11" s="129"/>
      <c r="K11" s="101"/>
      <c r="L11" s="102"/>
      <c r="M11" s="101"/>
      <c r="N11" s="102"/>
      <c r="O11" s="101"/>
      <c r="P11" s="102"/>
      <c r="Q11" s="130"/>
      <c r="R11" s="128"/>
      <c r="S11" s="129"/>
      <c r="T11" s="101"/>
      <c r="U11" s="102"/>
      <c r="V11" s="101"/>
      <c r="W11" s="102"/>
      <c r="X11" s="101"/>
      <c r="Y11" s="102"/>
      <c r="Z11" s="130"/>
      <c r="AA11" s="101"/>
      <c r="AB11" s="102"/>
      <c r="AC11" s="101"/>
      <c r="AD11" s="102"/>
      <c r="AE11" s="101"/>
      <c r="AF11" s="102"/>
      <c r="AG11" s="101"/>
      <c r="AH11" s="102"/>
      <c r="AI11" s="103"/>
      <c r="AJ11" s="101"/>
      <c r="AK11" s="102"/>
      <c r="AL11" s="101"/>
      <c r="AM11" s="102"/>
      <c r="AN11" s="101"/>
      <c r="AO11" s="102"/>
      <c r="AP11" s="101"/>
      <c r="AQ11" s="102"/>
      <c r="AR11" s="60"/>
      <c r="AS11" s="21"/>
      <c r="AT11" s="21"/>
      <c r="AU11" s="21"/>
      <c r="AV11" s="21"/>
      <c r="AW11" s="21"/>
      <c r="AX11" s="21"/>
      <c r="AY11" s="21"/>
    </row>
    <row r="12" spans="1:51" s="12" customFormat="1" ht="12.75" customHeight="1">
      <c r="A12" s="150"/>
      <c r="B12" s="202" t="s">
        <v>271</v>
      </c>
      <c r="C12" s="187">
        <v>631</v>
      </c>
      <c r="D12" s="98">
        <v>40333</v>
      </c>
      <c r="E12" s="99">
        <v>550</v>
      </c>
      <c r="F12" s="99" t="s">
        <v>265</v>
      </c>
      <c r="G12" s="2" t="s">
        <v>266</v>
      </c>
      <c r="H12" s="120" t="s">
        <v>121</v>
      </c>
      <c r="I12" s="128">
        <v>0</v>
      </c>
      <c r="J12" s="129">
        <v>0</v>
      </c>
      <c r="K12" s="101">
        <v>3.1</v>
      </c>
      <c r="L12" s="102">
        <v>15.6</v>
      </c>
      <c r="M12" s="101">
        <v>0</v>
      </c>
      <c r="N12" s="102">
        <v>0</v>
      </c>
      <c r="O12" s="101">
        <f>I12+K12+M12</f>
        <v>3.1</v>
      </c>
      <c r="P12" s="102">
        <f>J12+L12+N12</f>
        <v>15.6</v>
      </c>
      <c r="Q12" s="130"/>
      <c r="R12" s="128">
        <v>0</v>
      </c>
      <c r="S12" s="129">
        <v>0</v>
      </c>
      <c r="T12" s="101">
        <v>6.2</v>
      </c>
      <c r="U12" s="102">
        <v>15.6</v>
      </c>
      <c r="V12" s="101">
        <v>0</v>
      </c>
      <c r="W12" s="102">
        <v>0</v>
      </c>
      <c r="X12" s="101">
        <f>R12+T12+V12</f>
        <v>6.2</v>
      </c>
      <c r="Y12" s="102">
        <f>S12+U12+W12</f>
        <v>15.6</v>
      </c>
      <c r="Z12" s="130"/>
      <c r="AA12" s="101">
        <v>0</v>
      </c>
      <c r="AB12" s="102">
        <v>0</v>
      </c>
      <c r="AC12" s="101">
        <v>9.4</v>
      </c>
      <c r="AD12" s="102">
        <v>15.6</v>
      </c>
      <c r="AE12" s="101">
        <v>0</v>
      </c>
      <c r="AF12" s="102">
        <v>0</v>
      </c>
      <c r="AG12" s="101">
        <f>AA12+AC12+AE12</f>
        <v>9.4</v>
      </c>
      <c r="AH12" s="102">
        <f>AB12+AD12+AF12</f>
        <v>15.6</v>
      </c>
      <c r="AI12" s="103"/>
      <c r="AJ12" s="101">
        <v>0</v>
      </c>
      <c r="AK12" s="102">
        <v>0</v>
      </c>
      <c r="AL12" s="101">
        <v>12.5</v>
      </c>
      <c r="AM12" s="102">
        <v>15.6</v>
      </c>
      <c r="AN12" s="101">
        <v>0</v>
      </c>
      <c r="AO12" s="102">
        <v>0</v>
      </c>
      <c r="AP12" s="101">
        <f>AJ12+AL12+AN12</f>
        <v>12.5</v>
      </c>
      <c r="AQ12" s="102">
        <f>AK12+AM12+AO12</f>
        <v>15.6</v>
      </c>
      <c r="AR12" s="60"/>
      <c r="AS12" s="21"/>
      <c r="AT12" s="21"/>
      <c r="AU12" s="21"/>
      <c r="AV12" s="21"/>
      <c r="AW12" s="21"/>
      <c r="AX12" s="21"/>
      <c r="AY12" s="21"/>
    </row>
    <row r="13" spans="1:51" s="12" customFormat="1" ht="12.75" customHeight="1">
      <c r="A13" s="95"/>
      <c r="B13" s="96"/>
      <c r="C13" s="187"/>
      <c r="D13" s="98"/>
      <c r="E13" s="99"/>
      <c r="F13" s="99"/>
      <c r="G13" s="95"/>
      <c r="H13" s="120"/>
      <c r="I13" s="128"/>
      <c r="J13" s="129"/>
      <c r="K13" s="101"/>
      <c r="L13" s="102"/>
      <c r="M13" s="101"/>
      <c r="N13" s="102"/>
      <c r="O13" s="101"/>
      <c r="P13" s="102"/>
      <c r="Q13" s="130"/>
      <c r="R13" s="128"/>
      <c r="S13" s="129"/>
      <c r="T13" s="101"/>
      <c r="U13" s="102"/>
      <c r="V13" s="101"/>
      <c r="W13" s="102"/>
      <c r="X13" s="101"/>
      <c r="Y13" s="102"/>
      <c r="Z13" s="130"/>
      <c r="AA13" s="101"/>
      <c r="AB13" s="102"/>
      <c r="AC13" s="101"/>
      <c r="AD13" s="102"/>
      <c r="AE13" s="101"/>
      <c r="AF13" s="102"/>
      <c r="AG13" s="101"/>
      <c r="AH13" s="102"/>
      <c r="AI13" s="103"/>
      <c r="AJ13" s="101"/>
      <c r="AK13" s="102"/>
      <c r="AL13" s="101"/>
      <c r="AM13" s="102"/>
      <c r="AN13" s="101"/>
      <c r="AO13" s="102"/>
      <c r="AP13" s="101"/>
      <c r="AQ13" s="102"/>
      <c r="AR13" s="60"/>
      <c r="AS13" s="21"/>
      <c r="AT13" s="21"/>
      <c r="AU13" s="21"/>
      <c r="AV13" s="21"/>
      <c r="AW13" s="21"/>
      <c r="AX13" s="21"/>
      <c r="AY13" s="21"/>
    </row>
    <row r="14" spans="1:51" s="12" customFormat="1" ht="12.75" customHeight="1">
      <c r="A14" s="95"/>
      <c r="B14" s="202" t="s">
        <v>197</v>
      </c>
      <c r="C14" s="187">
        <v>15</v>
      </c>
      <c r="D14" s="98">
        <v>40214</v>
      </c>
      <c r="E14" s="99">
        <v>622</v>
      </c>
      <c r="F14" s="99" t="s">
        <v>27</v>
      </c>
      <c r="G14" s="95" t="s">
        <v>79</v>
      </c>
      <c r="H14" s="120" t="s">
        <v>114</v>
      </c>
      <c r="I14" s="128">
        <v>1.5</v>
      </c>
      <c r="J14" s="129">
        <v>1.5</v>
      </c>
      <c r="K14" s="101">
        <v>0</v>
      </c>
      <c r="L14" s="102">
        <v>0</v>
      </c>
      <c r="M14" s="101">
        <v>0</v>
      </c>
      <c r="N14" s="102">
        <v>0</v>
      </c>
      <c r="O14" s="101">
        <f aca="true" t="shared" si="0" ref="O14:O26">I14+K14+M14</f>
        <v>1.5</v>
      </c>
      <c r="P14" s="102">
        <f aca="true" t="shared" si="1" ref="P14:P26">J14+L14+N14</f>
        <v>1.5</v>
      </c>
      <c r="Q14" s="130"/>
      <c r="R14" s="128">
        <v>1.5</v>
      </c>
      <c r="S14" s="129">
        <v>1.5</v>
      </c>
      <c r="T14" s="101">
        <v>0</v>
      </c>
      <c r="U14" s="102">
        <v>0</v>
      </c>
      <c r="V14" s="101">
        <v>0</v>
      </c>
      <c r="W14" s="102">
        <v>0</v>
      </c>
      <c r="X14" s="101">
        <f aca="true" t="shared" si="2" ref="X14:X26">R14+T14+V14</f>
        <v>1.5</v>
      </c>
      <c r="Y14" s="102">
        <f aca="true" t="shared" si="3" ref="Y14:Y26">S14+U14+W14</f>
        <v>1.5</v>
      </c>
      <c r="Z14" s="130"/>
      <c r="AA14" s="101">
        <v>1.5</v>
      </c>
      <c r="AB14" s="102">
        <v>1.5</v>
      </c>
      <c r="AC14" s="101">
        <v>0</v>
      </c>
      <c r="AD14" s="102">
        <v>0</v>
      </c>
      <c r="AE14" s="101">
        <v>0</v>
      </c>
      <c r="AF14" s="102">
        <v>0</v>
      </c>
      <c r="AG14" s="101">
        <f aca="true" t="shared" si="4" ref="AG14:AG26">AA14+AC14+AE14</f>
        <v>1.5</v>
      </c>
      <c r="AH14" s="102">
        <f aca="true" t="shared" si="5" ref="AH14:AH26">AB14+AD14+AF14</f>
        <v>1.5</v>
      </c>
      <c r="AI14" s="103"/>
      <c r="AJ14" s="101">
        <v>1.5</v>
      </c>
      <c r="AK14" s="102">
        <v>1.5</v>
      </c>
      <c r="AL14" s="101">
        <v>0</v>
      </c>
      <c r="AM14" s="102">
        <v>0</v>
      </c>
      <c r="AN14" s="101">
        <v>0</v>
      </c>
      <c r="AO14" s="102">
        <v>0</v>
      </c>
      <c r="AP14" s="101">
        <f aca="true" t="shared" si="6" ref="AP14:AP26">AJ14+AL14+AN14</f>
        <v>1.5</v>
      </c>
      <c r="AQ14" s="102">
        <f aca="true" t="shared" si="7" ref="AQ14:AQ26">AK14+AM14+AO14</f>
        <v>1.5</v>
      </c>
      <c r="AR14" s="60"/>
      <c r="AS14" s="21"/>
      <c r="AT14" s="21"/>
      <c r="AU14" s="21"/>
      <c r="AV14" s="21"/>
      <c r="AW14" s="21"/>
      <c r="AX14" s="21"/>
      <c r="AY14" s="21"/>
    </row>
    <row r="15" spans="1:51" s="12" customFormat="1" ht="12.75" customHeight="1">
      <c r="A15" s="95"/>
      <c r="B15" s="202" t="s">
        <v>197</v>
      </c>
      <c r="C15" s="187">
        <v>15</v>
      </c>
      <c r="D15" s="98">
        <v>40214</v>
      </c>
      <c r="E15" s="99">
        <v>622</v>
      </c>
      <c r="F15" s="99" t="s">
        <v>27</v>
      </c>
      <c r="G15" s="95" t="s">
        <v>80</v>
      </c>
      <c r="H15" s="120" t="s">
        <v>114</v>
      </c>
      <c r="I15" s="128">
        <v>1.3</v>
      </c>
      <c r="J15" s="129">
        <v>1.3</v>
      </c>
      <c r="K15" s="101">
        <v>0</v>
      </c>
      <c r="L15" s="102">
        <v>0</v>
      </c>
      <c r="M15" s="101">
        <v>0</v>
      </c>
      <c r="N15" s="102">
        <v>0</v>
      </c>
      <c r="O15" s="101">
        <f t="shared" si="0"/>
        <v>1.3</v>
      </c>
      <c r="P15" s="102">
        <f t="shared" si="1"/>
        <v>1.3</v>
      </c>
      <c r="Q15" s="130"/>
      <c r="R15" s="128">
        <v>1.3</v>
      </c>
      <c r="S15" s="129">
        <v>1.3</v>
      </c>
      <c r="T15" s="101">
        <v>0</v>
      </c>
      <c r="U15" s="102">
        <v>0</v>
      </c>
      <c r="V15" s="101">
        <v>0</v>
      </c>
      <c r="W15" s="102">
        <v>0</v>
      </c>
      <c r="X15" s="101">
        <f t="shared" si="2"/>
        <v>1.3</v>
      </c>
      <c r="Y15" s="102">
        <f t="shared" si="3"/>
        <v>1.3</v>
      </c>
      <c r="Z15" s="130"/>
      <c r="AA15" s="101">
        <v>1.3</v>
      </c>
      <c r="AB15" s="102">
        <v>1.3</v>
      </c>
      <c r="AC15" s="101">
        <v>0</v>
      </c>
      <c r="AD15" s="102">
        <v>0</v>
      </c>
      <c r="AE15" s="101">
        <v>0</v>
      </c>
      <c r="AF15" s="102">
        <v>0</v>
      </c>
      <c r="AG15" s="101">
        <f t="shared" si="4"/>
        <v>1.3</v>
      </c>
      <c r="AH15" s="102">
        <f t="shared" si="5"/>
        <v>1.3</v>
      </c>
      <c r="AI15" s="103"/>
      <c r="AJ15" s="101">
        <v>1.3</v>
      </c>
      <c r="AK15" s="102">
        <v>1.3</v>
      </c>
      <c r="AL15" s="101">
        <v>0</v>
      </c>
      <c r="AM15" s="102">
        <v>0</v>
      </c>
      <c r="AN15" s="101">
        <v>0</v>
      </c>
      <c r="AO15" s="102">
        <v>0</v>
      </c>
      <c r="AP15" s="101">
        <f t="shared" si="6"/>
        <v>1.3</v>
      </c>
      <c r="AQ15" s="102">
        <f t="shared" si="7"/>
        <v>1.3</v>
      </c>
      <c r="AR15" s="60"/>
      <c r="AS15" s="21"/>
      <c r="AT15" s="21"/>
      <c r="AU15" s="21"/>
      <c r="AV15" s="21"/>
      <c r="AW15" s="21"/>
      <c r="AX15" s="21"/>
      <c r="AY15" s="21"/>
    </row>
    <row r="16" spans="1:51" s="12" customFormat="1" ht="12.75" customHeight="1">
      <c r="A16" s="95"/>
      <c r="B16" s="202" t="s">
        <v>197</v>
      </c>
      <c r="C16" s="187">
        <v>18</v>
      </c>
      <c r="D16" s="98">
        <v>40214</v>
      </c>
      <c r="E16" s="99">
        <v>622</v>
      </c>
      <c r="F16" s="99" t="s">
        <v>27</v>
      </c>
      <c r="G16" s="95" t="s">
        <v>81</v>
      </c>
      <c r="H16" s="120" t="s">
        <v>115</v>
      </c>
      <c r="I16" s="128">
        <v>0</v>
      </c>
      <c r="J16" s="129">
        <v>2</v>
      </c>
      <c r="K16" s="101">
        <v>0</v>
      </c>
      <c r="L16" s="102">
        <v>0</v>
      </c>
      <c r="M16" s="101">
        <v>0</v>
      </c>
      <c r="N16" s="102">
        <v>0</v>
      </c>
      <c r="O16" s="101">
        <f t="shared" si="0"/>
        <v>0</v>
      </c>
      <c r="P16" s="102">
        <f t="shared" si="1"/>
        <v>2</v>
      </c>
      <c r="Q16" s="130"/>
      <c r="R16" s="128">
        <v>2</v>
      </c>
      <c r="S16" s="129">
        <v>2</v>
      </c>
      <c r="T16" s="101">
        <v>0</v>
      </c>
      <c r="U16" s="102">
        <v>0</v>
      </c>
      <c r="V16" s="101">
        <v>0</v>
      </c>
      <c r="W16" s="102">
        <v>0</v>
      </c>
      <c r="X16" s="101">
        <f t="shared" si="2"/>
        <v>2</v>
      </c>
      <c r="Y16" s="102">
        <f t="shared" si="3"/>
        <v>2</v>
      </c>
      <c r="Z16" s="130"/>
      <c r="AA16" s="101">
        <v>2</v>
      </c>
      <c r="AB16" s="102">
        <v>2</v>
      </c>
      <c r="AC16" s="101">
        <v>0</v>
      </c>
      <c r="AD16" s="102">
        <v>0</v>
      </c>
      <c r="AE16" s="101">
        <v>0</v>
      </c>
      <c r="AF16" s="102">
        <v>0</v>
      </c>
      <c r="AG16" s="101">
        <f t="shared" si="4"/>
        <v>2</v>
      </c>
      <c r="AH16" s="102">
        <f t="shared" si="5"/>
        <v>2</v>
      </c>
      <c r="AI16" s="103"/>
      <c r="AJ16" s="101">
        <v>2</v>
      </c>
      <c r="AK16" s="102">
        <v>2</v>
      </c>
      <c r="AL16" s="101">
        <v>0</v>
      </c>
      <c r="AM16" s="102">
        <v>0</v>
      </c>
      <c r="AN16" s="101">
        <v>0</v>
      </c>
      <c r="AO16" s="102">
        <v>0</v>
      </c>
      <c r="AP16" s="101">
        <f t="shared" si="6"/>
        <v>2</v>
      </c>
      <c r="AQ16" s="102">
        <f t="shared" si="7"/>
        <v>2</v>
      </c>
      <c r="AR16" s="60"/>
      <c r="AS16" s="21"/>
      <c r="AT16" s="21"/>
      <c r="AU16" s="21"/>
      <c r="AV16" s="21"/>
      <c r="AW16" s="21"/>
      <c r="AX16" s="21"/>
      <c r="AY16" s="21"/>
    </row>
    <row r="17" spans="1:51" s="12" customFormat="1" ht="12.75" customHeight="1">
      <c r="A17" s="95"/>
      <c r="B17" s="202" t="s">
        <v>197</v>
      </c>
      <c r="C17" s="187">
        <v>18</v>
      </c>
      <c r="D17" s="98">
        <v>40214</v>
      </c>
      <c r="E17" s="99">
        <v>622</v>
      </c>
      <c r="F17" s="99" t="s">
        <v>27</v>
      </c>
      <c r="G17" s="95" t="s">
        <v>81</v>
      </c>
      <c r="H17" s="120" t="s">
        <v>116</v>
      </c>
      <c r="I17" s="128">
        <v>0</v>
      </c>
      <c r="J17" s="129">
        <v>0</v>
      </c>
      <c r="K17" s="101">
        <v>0</v>
      </c>
      <c r="L17" s="102">
        <v>17.9</v>
      </c>
      <c r="M17" s="101">
        <v>0</v>
      </c>
      <c r="N17" s="102">
        <v>0</v>
      </c>
      <c r="O17" s="101">
        <f t="shared" si="0"/>
        <v>0</v>
      </c>
      <c r="P17" s="102">
        <f t="shared" si="1"/>
        <v>17.9</v>
      </c>
      <c r="Q17" s="130"/>
      <c r="R17" s="128">
        <v>0</v>
      </c>
      <c r="S17" s="129">
        <v>0</v>
      </c>
      <c r="T17" s="101">
        <v>9.1</v>
      </c>
      <c r="U17" s="102">
        <v>18.3</v>
      </c>
      <c r="V17" s="101">
        <v>0</v>
      </c>
      <c r="W17" s="102">
        <v>0</v>
      </c>
      <c r="X17" s="101">
        <f t="shared" si="2"/>
        <v>9.1</v>
      </c>
      <c r="Y17" s="102">
        <f t="shared" si="3"/>
        <v>18.3</v>
      </c>
      <c r="Z17" s="130"/>
      <c r="AA17" s="101">
        <v>0</v>
      </c>
      <c r="AB17" s="102">
        <v>0</v>
      </c>
      <c r="AC17" s="101">
        <v>18.7</v>
      </c>
      <c r="AD17" s="102">
        <v>18.7</v>
      </c>
      <c r="AE17" s="101">
        <v>0</v>
      </c>
      <c r="AF17" s="102">
        <v>0</v>
      </c>
      <c r="AG17" s="101">
        <f t="shared" si="4"/>
        <v>18.7</v>
      </c>
      <c r="AH17" s="102">
        <f t="shared" si="5"/>
        <v>18.7</v>
      </c>
      <c r="AI17" s="103"/>
      <c r="AJ17" s="101">
        <v>0</v>
      </c>
      <c r="AK17" s="102">
        <v>0</v>
      </c>
      <c r="AL17" s="101">
        <v>19.1</v>
      </c>
      <c r="AM17" s="102">
        <v>19.1</v>
      </c>
      <c r="AN17" s="101">
        <v>0</v>
      </c>
      <c r="AO17" s="102">
        <v>0</v>
      </c>
      <c r="AP17" s="101">
        <f t="shared" si="6"/>
        <v>19.1</v>
      </c>
      <c r="AQ17" s="102">
        <f t="shared" si="7"/>
        <v>19.1</v>
      </c>
      <c r="AR17" s="60"/>
      <c r="AS17" s="21"/>
      <c r="AT17" s="21"/>
      <c r="AU17" s="21"/>
      <c r="AV17" s="21"/>
      <c r="AW17" s="21"/>
      <c r="AX17" s="21"/>
      <c r="AY17" s="21"/>
    </row>
    <row r="18" spans="1:51" s="12" customFormat="1" ht="12.75" customHeight="1">
      <c r="A18" s="95"/>
      <c r="B18" s="202" t="s">
        <v>197</v>
      </c>
      <c r="C18" s="187">
        <v>8</v>
      </c>
      <c r="D18" s="98">
        <v>40214</v>
      </c>
      <c r="E18" s="99">
        <v>622</v>
      </c>
      <c r="F18" s="99" t="s">
        <v>27</v>
      </c>
      <c r="G18" s="95" t="s">
        <v>82</v>
      </c>
      <c r="H18" s="120" t="s">
        <v>114</v>
      </c>
      <c r="I18" s="128">
        <v>0</v>
      </c>
      <c r="J18" s="129">
        <v>0.6</v>
      </c>
      <c r="K18" s="101">
        <v>0</v>
      </c>
      <c r="L18" s="102">
        <v>0</v>
      </c>
      <c r="M18" s="101">
        <v>0</v>
      </c>
      <c r="N18" s="102">
        <v>0</v>
      </c>
      <c r="O18" s="101">
        <f t="shared" si="0"/>
        <v>0</v>
      </c>
      <c r="P18" s="102">
        <f t="shared" si="1"/>
        <v>0.6</v>
      </c>
      <c r="Q18" s="130"/>
      <c r="R18" s="128" t="s">
        <v>86</v>
      </c>
      <c r="S18" s="129">
        <v>0.6</v>
      </c>
      <c r="T18" s="101">
        <v>0</v>
      </c>
      <c r="U18" s="102">
        <v>0</v>
      </c>
      <c r="V18" s="101">
        <v>0</v>
      </c>
      <c r="W18" s="102">
        <v>0</v>
      </c>
      <c r="X18" s="101">
        <f t="shared" si="2"/>
        <v>0</v>
      </c>
      <c r="Y18" s="102">
        <f t="shared" si="3"/>
        <v>0.6</v>
      </c>
      <c r="Z18" s="130"/>
      <c r="AA18" s="101">
        <v>0.6</v>
      </c>
      <c r="AB18" s="102">
        <v>0.6</v>
      </c>
      <c r="AC18" s="101">
        <v>0</v>
      </c>
      <c r="AD18" s="102">
        <v>0</v>
      </c>
      <c r="AE18" s="101">
        <v>0</v>
      </c>
      <c r="AF18" s="102">
        <v>0</v>
      </c>
      <c r="AG18" s="101">
        <f t="shared" si="4"/>
        <v>0.6</v>
      </c>
      <c r="AH18" s="102">
        <f t="shared" si="5"/>
        <v>0.6</v>
      </c>
      <c r="AI18" s="103"/>
      <c r="AJ18" s="101">
        <v>0.6</v>
      </c>
      <c r="AK18" s="102">
        <v>0.6</v>
      </c>
      <c r="AL18" s="101">
        <v>0</v>
      </c>
      <c r="AM18" s="102">
        <v>0</v>
      </c>
      <c r="AN18" s="101">
        <v>0</v>
      </c>
      <c r="AO18" s="102">
        <v>0</v>
      </c>
      <c r="AP18" s="101">
        <f t="shared" si="6"/>
        <v>0.6</v>
      </c>
      <c r="AQ18" s="102">
        <f t="shared" si="7"/>
        <v>0.6</v>
      </c>
      <c r="AR18" s="60"/>
      <c r="AS18" s="21"/>
      <c r="AT18" s="21"/>
      <c r="AU18" s="21"/>
      <c r="AV18" s="21"/>
      <c r="AW18" s="21"/>
      <c r="AX18" s="21"/>
      <c r="AY18" s="21"/>
    </row>
    <row r="19" spans="1:51" s="12" customFormat="1" ht="12.75" customHeight="1">
      <c r="A19" s="95"/>
      <c r="B19" s="202" t="s">
        <v>197</v>
      </c>
      <c r="C19" s="187">
        <v>23</v>
      </c>
      <c r="D19" s="98">
        <v>40214</v>
      </c>
      <c r="E19" s="99">
        <v>622</v>
      </c>
      <c r="F19" s="99" t="s">
        <v>27</v>
      </c>
      <c r="G19" s="95" t="s">
        <v>83</v>
      </c>
      <c r="H19" s="120" t="s">
        <v>115</v>
      </c>
      <c r="I19" s="128">
        <v>-3</v>
      </c>
      <c r="J19" s="129">
        <v>-6</v>
      </c>
      <c r="K19" s="101">
        <v>0</v>
      </c>
      <c r="L19" s="102">
        <v>0</v>
      </c>
      <c r="M19" s="101">
        <v>0</v>
      </c>
      <c r="N19" s="102">
        <v>0</v>
      </c>
      <c r="O19" s="101">
        <f t="shared" si="0"/>
        <v>-3</v>
      </c>
      <c r="P19" s="102">
        <f t="shared" si="1"/>
        <v>-6</v>
      </c>
      <c r="Q19" s="130"/>
      <c r="R19" s="128">
        <v>-6</v>
      </c>
      <c r="S19" s="129">
        <v>-6</v>
      </c>
      <c r="T19" s="101">
        <v>0</v>
      </c>
      <c r="U19" s="102">
        <v>0</v>
      </c>
      <c r="V19" s="101">
        <v>0</v>
      </c>
      <c r="W19" s="102">
        <v>0</v>
      </c>
      <c r="X19" s="101">
        <f t="shared" si="2"/>
        <v>-6</v>
      </c>
      <c r="Y19" s="102">
        <f t="shared" si="3"/>
        <v>-6</v>
      </c>
      <c r="Z19" s="130"/>
      <c r="AA19" s="101">
        <v>-6</v>
      </c>
      <c r="AB19" s="102">
        <v>-6</v>
      </c>
      <c r="AC19" s="101">
        <v>0</v>
      </c>
      <c r="AD19" s="102">
        <v>0</v>
      </c>
      <c r="AE19" s="101">
        <v>0</v>
      </c>
      <c r="AF19" s="102">
        <v>0</v>
      </c>
      <c r="AG19" s="101">
        <f t="shared" si="4"/>
        <v>-6</v>
      </c>
      <c r="AH19" s="102">
        <f t="shared" si="5"/>
        <v>-6</v>
      </c>
      <c r="AI19" s="103"/>
      <c r="AJ19" s="101">
        <v>-6</v>
      </c>
      <c r="AK19" s="102">
        <v>-6</v>
      </c>
      <c r="AL19" s="101">
        <v>0</v>
      </c>
      <c r="AM19" s="102">
        <v>0</v>
      </c>
      <c r="AN19" s="101">
        <v>0</v>
      </c>
      <c r="AO19" s="102">
        <v>0</v>
      </c>
      <c r="AP19" s="101">
        <f t="shared" si="6"/>
        <v>-6</v>
      </c>
      <c r="AQ19" s="102">
        <f t="shared" si="7"/>
        <v>-6</v>
      </c>
      <c r="AR19" s="60"/>
      <c r="AS19" s="21"/>
      <c r="AT19" s="21"/>
      <c r="AU19" s="21"/>
      <c r="AV19" s="21"/>
      <c r="AW19" s="21"/>
      <c r="AX19" s="21"/>
      <c r="AY19" s="21"/>
    </row>
    <row r="20" spans="1:51" s="12" customFormat="1" ht="12.75" customHeight="1">
      <c r="A20" s="95"/>
      <c r="B20" s="202" t="s">
        <v>197</v>
      </c>
      <c r="C20" s="187">
        <v>20</v>
      </c>
      <c r="D20" s="98">
        <v>40214</v>
      </c>
      <c r="E20" s="99">
        <v>622</v>
      </c>
      <c r="F20" s="99" t="s">
        <v>27</v>
      </c>
      <c r="G20" s="95" t="s">
        <v>84</v>
      </c>
      <c r="H20" s="120" t="s">
        <v>114</v>
      </c>
      <c r="I20" s="128">
        <v>0</v>
      </c>
      <c r="J20" s="129">
        <v>0</v>
      </c>
      <c r="K20" s="101">
        <v>0</v>
      </c>
      <c r="L20" s="102">
        <v>0</v>
      </c>
      <c r="M20" s="101">
        <v>0</v>
      </c>
      <c r="N20" s="102">
        <v>0</v>
      </c>
      <c r="O20" s="101">
        <f t="shared" si="0"/>
        <v>0</v>
      </c>
      <c r="P20" s="102">
        <f t="shared" si="1"/>
        <v>0</v>
      </c>
      <c r="Q20" s="130"/>
      <c r="R20" s="128">
        <v>0</v>
      </c>
      <c r="S20" s="129">
        <v>0</v>
      </c>
      <c r="T20" s="101">
        <v>0</v>
      </c>
      <c r="U20" s="102">
        <v>0</v>
      </c>
      <c r="V20" s="101">
        <v>0</v>
      </c>
      <c r="W20" s="102">
        <v>0</v>
      </c>
      <c r="X20" s="101">
        <f t="shared" si="2"/>
        <v>0</v>
      </c>
      <c r="Y20" s="102">
        <f t="shared" si="3"/>
        <v>0</v>
      </c>
      <c r="Z20" s="130"/>
      <c r="AA20" s="101">
        <v>-2.3</v>
      </c>
      <c r="AB20" s="102">
        <v>0</v>
      </c>
      <c r="AC20" s="101">
        <v>0</v>
      </c>
      <c r="AD20" s="102">
        <v>0</v>
      </c>
      <c r="AE20" s="101">
        <v>0</v>
      </c>
      <c r="AF20" s="102">
        <v>0</v>
      </c>
      <c r="AG20" s="101">
        <f t="shared" si="4"/>
        <v>-2.3</v>
      </c>
      <c r="AH20" s="102">
        <f t="shared" si="5"/>
        <v>0</v>
      </c>
      <c r="AI20" s="103"/>
      <c r="AJ20" s="101">
        <v>0</v>
      </c>
      <c r="AK20" s="102">
        <v>0</v>
      </c>
      <c r="AL20" s="101">
        <v>0</v>
      </c>
      <c r="AM20" s="102">
        <v>0</v>
      </c>
      <c r="AN20" s="101">
        <v>0</v>
      </c>
      <c r="AO20" s="102">
        <v>0</v>
      </c>
      <c r="AP20" s="101">
        <f t="shared" si="6"/>
        <v>0</v>
      </c>
      <c r="AQ20" s="102">
        <f t="shared" si="7"/>
        <v>0</v>
      </c>
      <c r="AR20" s="60"/>
      <c r="AS20" s="21"/>
      <c r="AT20" s="21"/>
      <c r="AU20" s="21"/>
      <c r="AV20" s="21"/>
      <c r="AW20" s="21"/>
      <c r="AX20" s="21"/>
      <c r="AY20" s="21"/>
    </row>
    <row r="21" spans="1:51" s="12" customFormat="1" ht="12.75" customHeight="1">
      <c r="A21" s="95"/>
      <c r="B21" s="202" t="s">
        <v>197</v>
      </c>
      <c r="C21" s="187">
        <v>21</v>
      </c>
      <c r="D21" s="98">
        <v>40214</v>
      </c>
      <c r="E21" s="99">
        <v>622</v>
      </c>
      <c r="F21" s="99" t="s">
        <v>27</v>
      </c>
      <c r="G21" s="95" t="s">
        <v>84</v>
      </c>
      <c r="H21" s="120" t="s">
        <v>116</v>
      </c>
      <c r="I21" s="128">
        <v>0</v>
      </c>
      <c r="J21" s="129">
        <v>0</v>
      </c>
      <c r="K21" s="101">
        <v>0</v>
      </c>
      <c r="L21" s="102">
        <v>0</v>
      </c>
      <c r="M21" s="101">
        <v>0</v>
      </c>
      <c r="N21" s="102">
        <v>0</v>
      </c>
      <c r="O21" s="101">
        <f t="shared" si="0"/>
        <v>0</v>
      </c>
      <c r="P21" s="102">
        <f t="shared" si="1"/>
        <v>0</v>
      </c>
      <c r="Q21" s="130"/>
      <c r="R21" s="128">
        <v>0</v>
      </c>
      <c r="S21" s="129">
        <v>0</v>
      </c>
      <c r="T21" s="101">
        <v>0</v>
      </c>
      <c r="U21" s="102">
        <v>0</v>
      </c>
      <c r="V21" s="101">
        <v>0</v>
      </c>
      <c r="W21" s="102">
        <v>0</v>
      </c>
      <c r="X21" s="101">
        <f t="shared" si="2"/>
        <v>0</v>
      </c>
      <c r="Y21" s="102">
        <f t="shared" si="3"/>
        <v>0</v>
      </c>
      <c r="Z21" s="130"/>
      <c r="AA21" s="101">
        <v>0</v>
      </c>
      <c r="AB21" s="102">
        <v>0</v>
      </c>
      <c r="AC21" s="101">
        <v>-12.8</v>
      </c>
      <c r="AD21" s="102">
        <v>0</v>
      </c>
      <c r="AE21" s="101">
        <v>0</v>
      </c>
      <c r="AF21" s="102">
        <v>0</v>
      </c>
      <c r="AG21" s="101">
        <f t="shared" si="4"/>
        <v>-12.8</v>
      </c>
      <c r="AH21" s="102">
        <f t="shared" si="5"/>
        <v>0</v>
      </c>
      <c r="AI21" s="103"/>
      <c r="AJ21" s="101">
        <v>0</v>
      </c>
      <c r="AK21" s="102">
        <v>0</v>
      </c>
      <c r="AL21" s="101">
        <v>0</v>
      </c>
      <c r="AM21" s="102">
        <v>0</v>
      </c>
      <c r="AN21" s="101">
        <v>0</v>
      </c>
      <c r="AO21" s="102">
        <v>0</v>
      </c>
      <c r="AP21" s="101">
        <f t="shared" si="6"/>
        <v>0</v>
      </c>
      <c r="AQ21" s="102">
        <f t="shared" si="7"/>
        <v>0</v>
      </c>
      <c r="AR21" s="60"/>
      <c r="AS21" s="21"/>
      <c r="AT21" s="21"/>
      <c r="AU21" s="21"/>
      <c r="AV21" s="21"/>
      <c r="AW21" s="21"/>
      <c r="AX21" s="21"/>
      <c r="AY21" s="21"/>
    </row>
    <row r="22" spans="1:51" s="12" customFormat="1" ht="12.75" customHeight="1">
      <c r="A22" s="95"/>
      <c r="B22" s="202" t="s">
        <v>197</v>
      </c>
      <c r="C22" s="187">
        <v>13</v>
      </c>
      <c r="D22" s="98">
        <v>40214</v>
      </c>
      <c r="E22" s="99">
        <v>622</v>
      </c>
      <c r="F22" s="99" t="s">
        <v>27</v>
      </c>
      <c r="G22" s="150" t="s">
        <v>181</v>
      </c>
      <c r="H22" s="120" t="s">
        <v>114</v>
      </c>
      <c r="I22" s="128">
        <v>0</v>
      </c>
      <c r="J22" s="129">
        <v>0.3</v>
      </c>
      <c r="K22" s="101">
        <v>0</v>
      </c>
      <c r="L22" s="102">
        <v>0</v>
      </c>
      <c r="M22" s="101">
        <v>0</v>
      </c>
      <c r="N22" s="102">
        <v>0</v>
      </c>
      <c r="O22" s="101">
        <f t="shared" si="0"/>
        <v>0</v>
      </c>
      <c r="P22" s="102">
        <f t="shared" si="1"/>
        <v>0.3</v>
      </c>
      <c r="Q22" s="130"/>
      <c r="R22" s="128">
        <v>0.1</v>
      </c>
      <c r="S22" s="129">
        <v>0.3</v>
      </c>
      <c r="T22" s="101">
        <v>0</v>
      </c>
      <c r="U22" s="102">
        <v>0</v>
      </c>
      <c r="V22" s="101">
        <v>0</v>
      </c>
      <c r="W22" s="102">
        <v>0</v>
      </c>
      <c r="X22" s="101">
        <f t="shared" si="2"/>
        <v>0.1</v>
      </c>
      <c r="Y22" s="102">
        <f t="shared" si="3"/>
        <v>0.3</v>
      </c>
      <c r="Z22" s="130"/>
      <c r="AA22" s="101">
        <v>0.3</v>
      </c>
      <c r="AB22" s="102">
        <v>0.3</v>
      </c>
      <c r="AC22" s="101">
        <v>0</v>
      </c>
      <c r="AD22" s="102">
        <v>0</v>
      </c>
      <c r="AE22" s="101">
        <v>0</v>
      </c>
      <c r="AF22" s="102">
        <v>0</v>
      </c>
      <c r="AG22" s="101">
        <f t="shared" si="4"/>
        <v>0.3</v>
      </c>
      <c r="AH22" s="102">
        <f t="shared" si="5"/>
        <v>0.3</v>
      </c>
      <c r="AI22" s="103"/>
      <c r="AJ22" s="101">
        <v>0.3</v>
      </c>
      <c r="AK22" s="102">
        <v>0.3</v>
      </c>
      <c r="AL22" s="101">
        <v>0</v>
      </c>
      <c r="AM22" s="102">
        <v>0</v>
      </c>
      <c r="AN22" s="101">
        <v>0</v>
      </c>
      <c r="AO22" s="102">
        <v>0</v>
      </c>
      <c r="AP22" s="101">
        <f t="shared" si="6"/>
        <v>0.3</v>
      </c>
      <c r="AQ22" s="102">
        <f t="shared" si="7"/>
        <v>0.3</v>
      </c>
      <c r="AR22" s="60"/>
      <c r="AS22" s="21"/>
      <c r="AT22" s="21"/>
      <c r="AU22" s="21"/>
      <c r="AV22" s="21"/>
      <c r="AW22" s="21"/>
      <c r="AX22" s="21"/>
      <c r="AY22" s="21"/>
    </row>
    <row r="23" spans="1:51" s="12" customFormat="1" ht="12.75" customHeight="1">
      <c r="A23" s="95"/>
      <c r="B23" s="202" t="s">
        <v>197</v>
      </c>
      <c r="C23" s="187">
        <v>10</v>
      </c>
      <c r="D23" s="98">
        <v>40214</v>
      </c>
      <c r="E23" s="99">
        <v>622</v>
      </c>
      <c r="F23" s="99" t="s">
        <v>27</v>
      </c>
      <c r="G23" s="150" t="s">
        <v>182</v>
      </c>
      <c r="H23" s="120" t="s">
        <v>114</v>
      </c>
      <c r="I23" s="128">
        <v>0.3</v>
      </c>
      <c r="J23" s="129">
        <v>0.3</v>
      </c>
      <c r="K23" s="101">
        <v>0</v>
      </c>
      <c r="L23" s="102">
        <v>0</v>
      </c>
      <c r="M23" s="101">
        <v>0</v>
      </c>
      <c r="N23" s="102">
        <v>0</v>
      </c>
      <c r="O23" s="101">
        <f t="shared" si="0"/>
        <v>0.3</v>
      </c>
      <c r="P23" s="102">
        <f t="shared" si="1"/>
        <v>0.3</v>
      </c>
      <c r="Q23" s="130"/>
      <c r="R23" s="128">
        <v>0.3</v>
      </c>
      <c r="S23" s="129">
        <v>0.3</v>
      </c>
      <c r="T23" s="101">
        <v>0</v>
      </c>
      <c r="U23" s="102">
        <v>0</v>
      </c>
      <c r="V23" s="101">
        <v>0</v>
      </c>
      <c r="W23" s="102">
        <v>0</v>
      </c>
      <c r="X23" s="101">
        <f t="shared" si="2"/>
        <v>0.3</v>
      </c>
      <c r="Y23" s="102">
        <f t="shared" si="3"/>
        <v>0.3</v>
      </c>
      <c r="Z23" s="130"/>
      <c r="AA23" s="101">
        <v>0.3</v>
      </c>
      <c r="AB23" s="102">
        <v>0.3</v>
      </c>
      <c r="AC23" s="101">
        <v>0</v>
      </c>
      <c r="AD23" s="102">
        <v>0</v>
      </c>
      <c r="AE23" s="101">
        <v>0</v>
      </c>
      <c r="AF23" s="102">
        <v>0</v>
      </c>
      <c r="AG23" s="101">
        <f t="shared" si="4"/>
        <v>0.3</v>
      </c>
      <c r="AH23" s="102">
        <f t="shared" si="5"/>
        <v>0.3</v>
      </c>
      <c r="AI23" s="103"/>
      <c r="AJ23" s="101">
        <v>0.3</v>
      </c>
      <c r="AK23" s="102">
        <v>0.3</v>
      </c>
      <c r="AL23" s="101">
        <v>0</v>
      </c>
      <c r="AM23" s="102">
        <v>0</v>
      </c>
      <c r="AN23" s="101">
        <v>0</v>
      </c>
      <c r="AO23" s="102">
        <v>0</v>
      </c>
      <c r="AP23" s="101">
        <f t="shared" si="6"/>
        <v>0.3</v>
      </c>
      <c r="AQ23" s="102">
        <f t="shared" si="7"/>
        <v>0.3</v>
      </c>
      <c r="AR23" s="60"/>
      <c r="AS23" s="21"/>
      <c r="AT23" s="21"/>
      <c r="AU23" s="21"/>
      <c r="AV23" s="21"/>
      <c r="AW23" s="21"/>
      <c r="AX23" s="21"/>
      <c r="AY23" s="21"/>
    </row>
    <row r="24" spans="1:51" s="12" customFormat="1" ht="12.75" customHeight="1">
      <c r="A24" s="95"/>
      <c r="B24" s="202" t="s">
        <v>197</v>
      </c>
      <c r="C24" s="187">
        <v>24</v>
      </c>
      <c r="D24" s="98">
        <v>40214</v>
      </c>
      <c r="E24" s="99">
        <v>622</v>
      </c>
      <c r="F24" s="99" t="s">
        <v>27</v>
      </c>
      <c r="G24" s="95" t="s">
        <v>85</v>
      </c>
      <c r="H24" s="120" t="s">
        <v>116</v>
      </c>
      <c r="I24" s="128">
        <v>0</v>
      </c>
      <c r="J24" s="129">
        <v>0</v>
      </c>
      <c r="K24" s="101">
        <v>-25</v>
      </c>
      <c r="L24" s="102">
        <v>0</v>
      </c>
      <c r="M24" s="101">
        <v>0</v>
      </c>
      <c r="N24" s="102">
        <v>0</v>
      </c>
      <c r="O24" s="101">
        <f t="shared" si="0"/>
        <v>-25</v>
      </c>
      <c r="P24" s="102">
        <f t="shared" si="1"/>
        <v>0</v>
      </c>
      <c r="Q24" s="130"/>
      <c r="R24" s="128">
        <v>0</v>
      </c>
      <c r="S24" s="129">
        <v>0</v>
      </c>
      <c r="T24" s="101">
        <v>-14.2</v>
      </c>
      <c r="U24" s="102">
        <v>0</v>
      </c>
      <c r="V24" s="101">
        <v>0</v>
      </c>
      <c r="W24" s="102">
        <v>0</v>
      </c>
      <c r="X24" s="101">
        <f t="shared" si="2"/>
        <v>-14.2</v>
      </c>
      <c r="Y24" s="102">
        <f t="shared" si="3"/>
        <v>0</v>
      </c>
      <c r="Z24" s="130"/>
      <c r="AA24" s="101">
        <v>0</v>
      </c>
      <c r="AB24" s="102">
        <v>0</v>
      </c>
      <c r="AC24" s="101">
        <v>-8.7</v>
      </c>
      <c r="AD24" s="102">
        <v>0</v>
      </c>
      <c r="AE24" s="101">
        <v>0</v>
      </c>
      <c r="AF24" s="102">
        <v>0</v>
      </c>
      <c r="AG24" s="101">
        <f t="shared" si="4"/>
        <v>-8.7</v>
      </c>
      <c r="AH24" s="102">
        <f t="shared" si="5"/>
        <v>0</v>
      </c>
      <c r="AI24" s="103"/>
      <c r="AJ24" s="101">
        <v>0</v>
      </c>
      <c r="AK24" s="102">
        <v>0</v>
      </c>
      <c r="AL24" s="101">
        <v>0</v>
      </c>
      <c r="AM24" s="102">
        <v>0</v>
      </c>
      <c r="AN24" s="101">
        <v>0</v>
      </c>
      <c r="AO24" s="102">
        <v>0</v>
      </c>
      <c r="AP24" s="101">
        <f t="shared" si="6"/>
        <v>0</v>
      </c>
      <c r="AQ24" s="102">
        <f t="shared" si="7"/>
        <v>0</v>
      </c>
      <c r="AR24" s="60"/>
      <c r="AS24" s="21"/>
      <c r="AT24" s="21"/>
      <c r="AU24" s="21"/>
      <c r="AV24" s="21"/>
      <c r="AW24" s="21"/>
      <c r="AX24" s="21"/>
      <c r="AY24" s="21"/>
    </row>
    <row r="25" spans="1:51" s="12" customFormat="1" ht="12.75" customHeight="1">
      <c r="A25" s="95"/>
      <c r="B25" s="202" t="s">
        <v>197</v>
      </c>
      <c r="C25" s="187">
        <v>387</v>
      </c>
      <c r="D25" s="98">
        <v>40280</v>
      </c>
      <c r="E25" s="99">
        <v>622</v>
      </c>
      <c r="F25" s="99" t="s">
        <v>27</v>
      </c>
      <c r="G25" s="150" t="s">
        <v>117</v>
      </c>
      <c r="H25" s="150" t="s">
        <v>118</v>
      </c>
      <c r="I25" s="128">
        <v>145.5</v>
      </c>
      <c r="J25" s="129">
        <v>145.5</v>
      </c>
      <c r="K25" s="101">
        <v>0</v>
      </c>
      <c r="L25" s="102">
        <v>0</v>
      </c>
      <c r="M25" s="101">
        <v>4.5</v>
      </c>
      <c r="N25" s="102">
        <v>4.5</v>
      </c>
      <c r="O25" s="101">
        <f t="shared" si="0"/>
        <v>150</v>
      </c>
      <c r="P25" s="102">
        <f t="shared" si="1"/>
        <v>150</v>
      </c>
      <c r="Q25" s="130"/>
      <c r="R25" s="128">
        <v>145.5</v>
      </c>
      <c r="S25" s="129">
        <v>145.5</v>
      </c>
      <c r="T25" s="101">
        <v>0</v>
      </c>
      <c r="U25" s="102">
        <v>0</v>
      </c>
      <c r="V25" s="101">
        <v>4.5</v>
      </c>
      <c r="W25" s="102">
        <v>4.5</v>
      </c>
      <c r="X25" s="101">
        <f t="shared" si="2"/>
        <v>150</v>
      </c>
      <c r="Y25" s="102">
        <f t="shared" si="3"/>
        <v>150</v>
      </c>
      <c r="Z25" s="130"/>
      <c r="AA25" s="101">
        <v>226</v>
      </c>
      <c r="AB25" s="102">
        <v>145.5</v>
      </c>
      <c r="AC25" s="101">
        <v>0</v>
      </c>
      <c r="AD25" s="102">
        <v>0</v>
      </c>
      <c r="AE25" s="101">
        <v>7</v>
      </c>
      <c r="AF25" s="102">
        <v>4.5</v>
      </c>
      <c r="AG25" s="101">
        <f t="shared" si="4"/>
        <v>233</v>
      </c>
      <c r="AH25" s="102">
        <f t="shared" si="5"/>
        <v>150</v>
      </c>
      <c r="AI25" s="103"/>
      <c r="AJ25" s="101">
        <v>226</v>
      </c>
      <c r="AK25" s="102">
        <v>145.5</v>
      </c>
      <c r="AL25" s="101">
        <v>0</v>
      </c>
      <c r="AM25" s="102">
        <v>0</v>
      </c>
      <c r="AN25" s="101">
        <v>7</v>
      </c>
      <c r="AO25" s="102">
        <v>4.5</v>
      </c>
      <c r="AP25" s="101">
        <f t="shared" si="6"/>
        <v>233</v>
      </c>
      <c r="AQ25" s="102">
        <f t="shared" si="7"/>
        <v>150</v>
      </c>
      <c r="AR25" s="60"/>
      <c r="AS25" s="21"/>
      <c r="AT25" s="21"/>
      <c r="AU25" s="21"/>
      <c r="AV25" s="21"/>
      <c r="AW25" s="21"/>
      <c r="AX25" s="21"/>
      <c r="AY25" s="21"/>
    </row>
    <row r="26" spans="1:51" s="12" customFormat="1" ht="12.75" customHeight="1">
      <c r="A26" s="95"/>
      <c r="B26" s="202" t="s">
        <v>197</v>
      </c>
      <c r="C26" s="187">
        <v>387</v>
      </c>
      <c r="D26" s="98">
        <v>40280</v>
      </c>
      <c r="E26" s="99">
        <v>622</v>
      </c>
      <c r="F26" s="99" t="s">
        <v>27</v>
      </c>
      <c r="G26" s="150" t="s">
        <v>117</v>
      </c>
      <c r="H26" s="150" t="s">
        <v>119</v>
      </c>
      <c r="I26" s="128" t="s">
        <v>86</v>
      </c>
      <c r="J26" s="129" t="s">
        <v>86</v>
      </c>
      <c r="K26" s="101">
        <v>0.2</v>
      </c>
      <c r="L26" s="102">
        <v>0.3</v>
      </c>
      <c r="M26" s="101">
        <v>0</v>
      </c>
      <c r="N26" s="102">
        <v>0</v>
      </c>
      <c r="O26" s="101">
        <f t="shared" si="0"/>
        <v>0.2</v>
      </c>
      <c r="P26" s="102">
        <f t="shared" si="1"/>
        <v>0.3</v>
      </c>
      <c r="Q26" s="130"/>
      <c r="R26" s="128" t="s">
        <v>86</v>
      </c>
      <c r="S26" s="129" t="s">
        <v>86</v>
      </c>
      <c r="T26" s="101">
        <v>0.3</v>
      </c>
      <c r="U26" s="102">
        <v>0.3</v>
      </c>
      <c r="V26" s="101">
        <v>0</v>
      </c>
      <c r="W26" s="102">
        <v>0</v>
      </c>
      <c r="X26" s="101">
        <f t="shared" si="2"/>
        <v>0.3</v>
      </c>
      <c r="Y26" s="102">
        <f t="shared" si="3"/>
        <v>0.3</v>
      </c>
      <c r="Z26" s="130"/>
      <c r="AA26" s="101" t="s">
        <v>86</v>
      </c>
      <c r="AB26" s="102" t="s">
        <v>86</v>
      </c>
      <c r="AC26" s="101">
        <v>0.3</v>
      </c>
      <c r="AD26" s="102">
        <v>0.3</v>
      </c>
      <c r="AE26" s="101">
        <v>0</v>
      </c>
      <c r="AF26" s="102">
        <v>0</v>
      </c>
      <c r="AG26" s="101">
        <f t="shared" si="4"/>
        <v>0.3</v>
      </c>
      <c r="AH26" s="102">
        <f t="shared" si="5"/>
        <v>0.3</v>
      </c>
      <c r="AI26" s="103"/>
      <c r="AJ26" s="101" t="s">
        <v>86</v>
      </c>
      <c r="AK26" s="102" t="s">
        <v>86</v>
      </c>
      <c r="AL26" s="101">
        <v>0.3</v>
      </c>
      <c r="AM26" s="102">
        <v>0.3</v>
      </c>
      <c r="AN26" s="101">
        <v>0</v>
      </c>
      <c r="AO26" s="102">
        <v>0</v>
      </c>
      <c r="AP26" s="101">
        <f t="shared" si="6"/>
        <v>0.3</v>
      </c>
      <c r="AQ26" s="102">
        <f t="shared" si="7"/>
        <v>0.3</v>
      </c>
      <c r="AR26" s="60"/>
      <c r="AS26" s="21"/>
      <c r="AT26" s="21"/>
      <c r="AU26" s="21"/>
      <c r="AV26" s="21"/>
      <c r="AW26" s="21"/>
      <c r="AX26" s="21"/>
      <c r="AY26" s="21"/>
    </row>
    <row r="27" spans="1:51" s="12" customFormat="1" ht="12.75" customHeight="1">
      <c r="A27" s="95"/>
      <c r="B27" s="96"/>
      <c r="C27" s="187"/>
      <c r="D27" s="98"/>
      <c r="E27" s="99"/>
      <c r="F27" s="99"/>
      <c r="G27" s="95"/>
      <c r="H27" s="120"/>
      <c r="I27" s="128"/>
      <c r="J27" s="129"/>
      <c r="K27" s="101"/>
      <c r="L27" s="102"/>
      <c r="M27" s="101"/>
      <c r="N27" s="102"/>
      <c r="O27" s="101"/>
      <c r="P27" s="102"/>
      <c r="Q27" s="130"/>
      <c r="R27" s="128"/>
      <c r="S27" s="129"/>
      <c r="T27" s="101"/>
      <c r="U27" s="102"/>
      <c r="V27" s="101"/>
      <c r="W27" s="102"/>
      <c r="X27" s="101"/>
      <c r="Y27" s="102"/>
      <c r="Z27" s="130"/>
      <c r="AA27" s="101"/>
      <c r="AB27" s="102"/>
      <c r="AC27" s="101"/>
      <c r="AD27" s="102"/>
      <c r="AE27" s="101"/>
      <c r="AF27" s="102"/>
      <c r="AG27" s="101"/>
      <c r="AH27" s="102"/>
      <c r="AI27" s="103"/>
      <c r="AJ27" s="101"/>
      <c r="AK27" s="102"/>
      <c r="AL27" s="101"/>
      <c r="AM27" s="102"/>
      <c r="AN27" s="101"/>
      <c r="AO27" s="102"/>
      <c r="AP27" s="101"/>
      <c r="AQ27" s="102"/>
      <c r="AR27" s="89"/>
      <c r="AS27" s="21"/>
      <c r="AT27" s="21"/>
      <c r="AU27" s="21"/>
      <c r="AV27" s="21"/>
      <c r="AW27" s="21"/>
      <c r="AX27" s="21"/>
      <c r="AY27" s="21"/>
    </row>
    <row r="28" spans="1:51" s="12" customFormat="1" ht="12.75" customHeight="1">
      <c r="A28" s="95"/>
      <c r="B28" s="202" t="s">
        <v>268</v>
      </c>
      <c r="C28" s="187">
        <v>546</v>
      </c>
      <c r="D28" s="164">
        <v>40310</v>
      </c>
      <c r="E28" s="99">
        <v>742</v>
      </c>
      <c r="F28" s="99" t="s">
        <v>30</v>
      </c>
      <c r="G28" s="2" t="s">
        <v>120</v>
      </c>
      <c r="H28" s="120" t="s">
        <v>121</v>
      </c>
      <c r="I28" s="128" t="s">
        <v>86</v>
      </c>
      <c r="J28" s="129" t="s">
        <v>86</v>
      </c>
      <c r="K28" s="101">
        <v>0.1</v>
      </c>
      <c r="L28" s="102">
        <v>0.1</v>
      </c>
      <c r="M28" s="101">
        <v>0</v>
      </c>
      <c r="N28" s="102">
        <v>0</v>
      </c>
      <c r="O28" s="101">
        <f>I28+K28+M28</f>
        <v>0.1</v>
      </c>
      <c r="P28" s="102">
        <f>J28+L28+N28</f>
        <v>0.1</v>
      </c>
      <c r="Q28" s="130"/>
      <c r="R28" s="128" t="s">
        <v>86</v>
      </c>
      <c r="S28" s="129" t="s">
        <v>86</v>
      </c>
      <c r="T28" s="101">
        <v>0.1</v>
      </c>
      <c r="U28" s="102">
        <v>0.1</v>
      </c>
      <c r="V28" s="101">
        <v>0</v>
      </c>
      <c r="W28" s="102">
        <v>0</v>
      </c>
      <c r="X28" s="101">
        <f>R28+T28+V28</f>
        <v>0.1</v>
      </c>
      <c r="Y28" s="102">
        <f>S28+U28+W28</f>
        <v>0.1</v>
      </c>
      <c r="Z28" s="130"/>
      <c r="AA28" s="101" t="s">
        <v>86</v>
      </c>
      <c r="AB28" s="102" t="s">
        <v>86</v>
      </c>
      <c r="AC28" s="101">
        <v>0.1</v>
      </c>
      <c r="AD28" s="102">
        <v>0.1</v>
      </c>
      <c r="AE28" s="101">
        <v>0</v>
      </c>
      <c r="AF28" s="102">
        <v>0</v>
      </c>
      <c r="AG28" s="101">
        <f>AA28+AC28+AE28</f>
        <v>0.1</v>
      </c>
      <c r="AH28" s="102">
        <f>AB28+AD28+AF28</f>
        <v>0.1</v>
      </c>
      <c r="AI28" s="103"/>
      <c r="AJ28" s="101" t="s">
        <v>86</v>
      </c>
      <c r="AK28" s="102" t="s">
        <v>86</v>
      </c>
      <c r="AL28" s="101">
        <v>0.1</v>
      </c>
      <c r="AM28" s="102">
        <v>0.1</v>
      </c>
      <c r="AN28" s="101">
        <v>0</v>
      </c>
      <c r="AO28" s="102">
        <v>0</v>
      </c>
      <c r="AP28" s="101">
        <f>AJ28+AL28+AN28</f>
        <v>0.1</v>
      </c>
      <c r="AQ28" s="102">
        <f>AK28+AM28+AO28</f>
        <v>0.1</v>
      </c>
      <c r="AR28" s="20"/>
      <c r="AS28" s="21"/>
      <c r="AT28" s="21"/>
      <c r="AU28" s="21"/>
      <c r="AV28" s="21"/>
      <c r="AW28" s="21"/>
      <c r="AX28" s="21"/>
      <c r="AY28" s="21"/>
    </row>
    <row r="29" spans="1:51" s="12" customFormat="1" ht="12.75" customHeight="1">
      <c r="A29" s="95"/>
      <c r="B29" s="96"/>
      <c r="C29" s="187"/>
      <c r="D29" s="98"/>
      <c r="E29" s="99"/>
      <c r="F29" s="99"/>
      <c r="G29" s="95"/>
      <c r="H29" s="120"/>
      <c r="I29" s="128"/>
      <c r="J29" s="129"/>
      <c r="K29" s="101"/>
      <c r="L29" s="102"/>
      <c r="M29" s="101"/>
      <c r="N29" s="102"/>
      <c r="O29" s="101"/>
      <c r="P29" s="102"/>
      <c r="Q29" s="130"/>
      <c r="R29" s="128"/>
      <c r="S29" s="129"/>
      <c r="T29" s="101"/>
      <c r="U29" s="102"/>
      <c r="V29" s="101"/>
      <c r="W29" s="102"/>
      <c r="X29" s="101"/>
      <c r="Y29" s="102"/>
      <c r="Z29" s="130"/>
      <c r="AA29" s="101"/>
      <c r="AB29" s="102"/>
      <c r="AC29" s="101"/>
      <c r="AD29" s="102"/>
      <c r="AE29" s="101"/>
      <c r="AF29" s="102"/>
      <c r="AG29" s="101"/>
      <c r="AH29" s="102"/>
      <c r="AI29" s="103"/>
      <c r="AJ29" s="101"/>
      <c r="AK29" s="102"/>
      <c r="AL29" s="101"/>
      <c r="AM29" s="102"/>
      <c r="AN29" s="101"/>
      <c r="AO29" s="102"/>
      <c r="AP29" s="101"/>
      <c r="AQ29" s="102"/>
      <c r="AR29" s="60"/>
      <c r="AS29" s="21"/>
      <c r="AT29" s="21"/>
      <c r="AU29" s="21"/>
      <c r="AV29" s="21"/>
      <c r="AW29" s="21"/>
      <c r="AX29" s="21"/>
      <c r="AY29" s="21"/>
    </row>
    <row r="30" spans="1:51" s="153" customFormat="1" ht="12.75" customHeight="1">
      <c r="A30" s="150"/>
      <c r="B30" s="202" t="s">
        <v>229</v>
      </c>
      <c r="C30" s="187">
        <v>593</v>
      </c>
      <c r="D30" s="98">
        <v>40318</v>
      </c>
      <c r="E30" s="99">
        <v>1152</v>
      </c>
      <c r="F30" s="99" t="s">
        <v>73</v>
      </c>
      <c r="G30" s="2" t="s">
        <v>311</v>
      </c>
      <c r="H30" s="120" t="s">
        <v>121</v>
      </c>
      <c r="I30" s="128" t="s">
        <v>86</v>
      </c>
      <c r="J30" s="129" t="s">
        <v>86</v>
      </c>
      <c r="K30" s="101" t="s">
        <v>86</v>
      </c>
      <c r="L30" s="102" t="s">
        <v>86</v>
      </c>
      <c r="M30" s="101">
        <v>0</v>
      </c>
      <c r="N30" s="102">
        <v>0</v>
      </c>
      <c r="O30" s="101" t="s">
        <v>86</v>
      </c>
      <c r="P30" s="102" t="s">
        <v>86</v>
      </c>
      <c r="Q30" s="130"/>
      <c r="R30" s="128" t="s">
        <v>86</v>
      </c>
      <c r="S30" s="129" t="s">
        <v>86</v>
      </c>
      <c r="T30" s="101" t="s">
        <v>86</v>
      </c>
      <c r="U30" s="102" t="s">
        <v>86</v>
      </c>
      <c r="V30" s="101">
        <v>0</v>
      </c>
      <c r="W30" s="102">
        <v>0</v>
      </c>
      <c r="X30" s="101" t="s">
        <v>86</v>
      </c>
      <c r="Y30" s="102" t="s">
        <v>86</v>
      </c>
      <c r="Z30" s="130"/>
      <c r="AA30" s="101" t="s">
        <v>86</v>
      </c>
      <c r="AB30" s="102" t="s">
        <v>86</v>
      </c>
      <c r="AC30" s="101" t="s">
        <v>86</v>
      </c>
      <c r="AD30" s="102" t="s">
        <v>86</v>
      </c>
      <c r="AE30" s="101">
        <v>0</v>
      </c>
      <c r="AF30" s="102">
        <v>0</v>
      </c>
      <c r="AG30" s="101" t="s">
        <v>86</v>
      </c>
      <c r="AH30" s="102" t="s">
        <v>86</v>
      </c>
      <c r="AI30" s="103"/>
      <c r="AJ30" s="101" t="s">
        <v>86</v>
      </c>
      <c r="AK30" s="102" t="s">
        <v>86</v>
      </c>
      <c r="AL30" s="101" t="s">
        <v>86</v>
      </c>
      <c r="AM30" s="102" t="s">
        <v>86</v>
      </c>
      <c r="AN30" s="101">
        <v>0</v>
      </c>
      <c r="AO30" s="102">
        <v>0</v>
      </c>
      <c r="AP30" s="101" t="s">
        <v>86</v>
      </c>
      <c r="AQ30" s="102" t="s">
        <v>86</v>
      </c>
      <c r="AR30" s="151"/>
      <c r="AS30" s="152"/>
      <c r="AT30" s="152"/>
      <c r="AU30" s="152"/>
      <c r="AV30" s="152"/>
      <c r="AW30" s="152"/>
      <c r="AX30" s="152"/>
      <c r="AY30" s="152"/>
    </row>
    <row r="31" spans="1:51" s="153" customFormat="1" ht="12.75" customHeight="1">
      <c r="A31" s="95"/>
      <c r="B31" s="96"/>
      <c r="C31" s="187"/>
      <c r="D31" s="98"/>
      <c r="E31" s="99"/>
      <c r="F31" s="99"/>
      <c r="G31" s="95"/>
      <c r="H31" s="120"/>
      <c r="I31" s="128"/>
      <c r="J31" s="129"/>
      <c r="K31" s="101"/>
      <c r="L31" s="102"/>
      <c r="M31" s="101"/>
      <c r="N31" s="102"/>
      <c r="O31" s="101"/>
      <c r="P31" s="102"/>
      <c r="Q31" s="130"/>
      <c r="R31" s="128"/>
      <c r="S31" s="129"/>
      <c r="T31" s="101"/>
      <c r="U31" s="102"/>
      <c r="V31" s="101"/>
      <c r="W31" s="102"/>
      <c r="X31" s="101"/>
      <c r="Y31" s="102"/>
      <c r="Z31" s="130"/>
      <c r="AA31" s="101"/>
      <c r="AB31" s="102"/>
      <c r="AC31" s="101"/>
      <c r="AD31" s="102"/>
      <c r="AE31" s="101"/>
      <c r="AF31" s="102"/>
      <c r="AG31" s="101"/>
      <c r="AH31" s="102"/>
      <c r="AI31" s="103"/>
      <c r="AJ31" s="101"/>
      <c r="AK31" s="102"/>
      <c r="AL31" s="101"/>
      <c r="AM31" s="102"/>
      <c r="AN31" s="101"/>
      <c r="AO31" s="102"/>
      <c r="AP31" s="101"/>
      <c r="AQ31" s="102"/>
      <c r="AR31" s="151"/>
      <c r="AS31" s="152"/>
      <c r="AT31" s="152"/>
      <c r="AU31" s="152"/>
      <c r="AV31" s="152"/>
      <c r="AW31" s="152"/>
      <c r="AX31" s="152"/>
      <c r="AY31" s="152"/>
    </row>
    <row r="32" spans="1:51" s="12" customFormat="1" ht="12.75" customHeight="1">
      <c r="A32" s="95"/>
      <c r="B32" s="202" t="s">
        <v>230</v>
      </c>
      <c r="C32" s="187"/>
      <c r="D32" s="98"/>
      <c r="E32" s="99">
        <v>1178</v>
      </c>
      <c r="F32" s="99" t="s">
        <v>31</v>
      </c>
      <c r="G32" s="150" t="s">
        <v>305</v>
      </c>
      <c r="H32" s="120"/>
      <c r="I32" s="128">
        <v>0</v>
      </c>
      <c r="J32" s="129">
        <v>0</v>
      </c>
      <c r="K32" s="101">
        <v>0</v>
      </c>
      <c r="L32" s="102">
        <v>0</v>
      </c>
      <c r="M32" s="101">
        <v>0</v>
      </c>
      <c r="N32" s="102">
        <v>0</v>
      </c>
      <c r="O32" s="101">
        <v>0</v>
      </c>
      <c r="P32" s="102">
        <v>0</v>
      </c>
      <c r="Q32" s="130"/>
      <c r="R32" s="128">
        <v>0</v>
      </c>
      <c r="S32" s="129">
        <v>0</v>
      </c>
      <c r="T32" s="101">
        <v>0</v>
      </c>
      <c r="U32" s="102">
        <v>0</v>
      </c>
      <c r="V32" s="101">
        <v>0</v>
      </c>
      <c r="W32" s="102">
        <v>0</v>
      </c>
      <c r="X32" s="101">
        <v>0</v>
      </c>
      <c r="Y32" s="102">
        <v>0</v>
      </c>
      <c r="Z32" s="130"/>
      <c r="AA32" s="128">
        <v>0</v>
      </c>
      <c r="AB32" s="129">
        <v>0</v>
      </c>
      <c r="AC32" s="101">
        <v>0</v>
      </c>
      <c r="AD32" s="102">
        <v>0</v>
      </c>
      <c r="AE32" s="101">
        <v>0</v>
      </c>
      <c r="AF32" s="102">
        <v>0</v>
      </c>
      <c r="AG32" s="101">
        <v>0</v>
      </c>
      <c r="AH32" s="102">
        <v>0</v>
      </c>
      <c r="AI32" s="103"/>
      <c r="AJ32" s="128">
        <v>0</v>
      </c>
      <c r="AK32" s="129">
        <v>0</v>
      </c>
      <c r="AL32" s="101">
        <v>0</v>
      </c>
      <c r="AM32" s="102">
        <v>0</v>
      </c>
      <c r="AN32" s="101">
        <v>0</v>
      </c>
      <c r="AO32" s="102">
        <v>0</v>
      </c>
      <c r="AP32" s="101">
        <v>0</v>
      </c>
      <c r="AQ32" s="102">
        <v>0</v>
      </c>
      <c r="AR32" s="20"/>
      <c r="AS32" s="21"/>
      <c r="AT32" s="21"/>
      <c r="AU32" s="21"/>
      <c r="AV32" s="21"/>
      <c r="AW32" s="21"/>
      <c r="AX32" s="21"/>
      <c r="AY32" s="21"/>
    </row>
    <row r="33" spans="1:51" s="12" customFormat="1" ht="12.75" customHeight="1">
      <c r="A33" s="95"/>
      <c r="B33" s="96"/>
      <c r="C33" s="187"/>
      <c r="D33" s="98"/>
      <c r="E33" s="99"/>
      <c r="F33" s="99"/>
      <c r="G33" s="95"/>
      <c r="H33" s="120"/>
      <c r="I33" s="128"/>
      <c r="J33" s="129"/>
      <c r="K33" s="101"/>
      <c r="L33" s="102"/>
      <c r="M33" s="101"/>
      <c r="N33" s="102"/>
      <c r="O33" s="101"/>
      <c r="P33" s="102"/>
      <c r="Q33" s="130"/>
      <c r="R33" s="128"/>
      <c r="S33" s="129"/>
      <c r="T33" s="101"/>
      <c r="U33" s="102"/>
      <c r="V33" s="101"/>
      <c r="W33" s="102"/>
      <c r="X33" s="101"/>
      <c r="Y33" s="102"/>
      <c r="Z33" s="130"/>
      <c r="AA33" s="101"/>
      <c r="AB33" s="102"/>
      <c r="AC33" s="101"/>
      <c r="AD33" s="102"/>
      <c r="AE33" s="101"/>
      <c r="AF33" s="102"/>
      <c r="AG33" s="101"/>
      <c r="AH33" s="102"/>
      <c r="AI33" s="103"/>
      <c r="AJ33" s="101"/>
      <c r="AK33" s="102"/>
      <c r="AL33" s="101"/>
      <c r="AM33" s="102"/>
      <c r="AN33" s="101"/>
      <c r="AO33" s="102"/>
      <c r="AP33" s="101"/>
      <c r="AQ33" s="102"/>
      <c r="AR33" s="20"/>
      <c r="AS33" s="21"/>
      <c r="AT33" s="21"/>
      <c r="AU33" s="21"/>
      <c r="AV33" s="21"/>
      <c r="AW33" s="21"/>
      <c r="AX33" s="21"/>
      <c r="AY33" s="21"/>
    </row>
    <row r="34" spans="1:51" s="12" customFormat="1" ht="12.75" customHeight="1">
      <c r="A34" s="95"/>
      <c r="B34" s="202" t="s">
        <v>198</v>
      </c>
      <c r="C34" s="187">
        <v>333</v>
      </c>
      <c r="D34" s="98">
        <v>40267</v>
      </c>
      <c r="E34" s="99">
        <v>1264</v>
      </c>
      <c r="F34" s="99" t="s">
        <v>32</v>
      </c>
      <c r="G34" s="2" t="s">
        <v>122</v>
      </c>
      <c r="H34" s="120" t="s">
        <v>121</v>
      </c>
      <c r="I34" s="128" t="s">
        <v>86</v>
      </c>
      <c r="J34" s="129" t="s">
        <v>86</v>
      </c>
      <c r="K34" s="101" t="s">
        <v>86</v>
      </c>
      <c r="L34" s="102" t="s">
        <v>86</v>
      </c>
      <c r="M34" s="101">
        <v>0</v>
      </c>
      <c r="N34" s="102">
        <v>0</v>
      </c>
      <c r="O34" s="101" t="s">
        <v>86</v>
      </c>
      <c r="P34" s="102" t="s">
        <v>86</v>
      </c>
      <c r="Q34" s="130"/>
      <c r="R34" s="128" t="s">
        <v>86</v>
      </c>
      <c r="S34" s="129" t="s">
        <v>86</v>
      </c>
      <c r="T34" s="101" t="s">
        <v>86</v>
      </c>
      <c r="U34" s="102" t="s">
        <v>86</v>
      </c>
      <c r="V34" s="101">
        <v>0</v>
      </c>
      <c r="W34" s="102">
        <v>0</v>
      </c>
      <c r="X34" s="101" t="s">
        <v>86</v>
      </c>
      <c r="Y34" s="102" t="s">
        <v>86</v>
      </c>
      <c r="Z34" s="130"/>
      <c r="AA34" s="101" t="s">
        <v>86</v>
      </c>
      <c r="AB34" s="102" t="s">
        <v>86</v>
      </c>
      <c r="AC34" s="101" t="s">
        <v>86</v>
      </c>
      <c r="AD34" s="102" t="s">
        <v>86</v>
      </c>
      <c r="AE34" s="101">
        <v>0</v>
      </c>
      <c r="AF34" s="102">
        <v>0</v>
      </c>
      <c r="AG34" s="101" t="s">
        <v>86</v>
      </c>
      <c r="AH34" s="102" t="s">
        <v>86</v>
      </c>
      <c r="AI34" s="103"/>
      <c r="AJ34" s="101" t="s">
        <v>86</v>
      </c>
      <c r="AK34" s="102" t="s">
        <v>86</v>
      </c>
      <c r="AL34" s="101" t="s">
        <v>86</v>
      </c>
      <c r="AM34" s="102" t="s">
        <v>86</v>
      </c>
      <c r="AN34" s="101">
        <v>0</v>
      </c>
      <c r="AO34" s="102">
        <v>0</v>
      </c>
      <c r="AP34" s="101" t="s">
        <v>86</v>
      </c>
      <c r="AQ34" s="102" t="s">
        <v>86</v>
      </c>
      <c r="AR34" s="20"/>
      <c r="AS34" s="21"/>
      <c r="AT34" s="21"/>
      <c r="AU34" s="21"/>
      <c r="AV34" s="21"/>
      <c r="AW34" s="21"/>
      <c r="AX34" s="21"/>
      <c r="AY34" s="21"/>
    </row>
    <row r="35" spans="1:51" s="12" customFormat="1" ht="12.75" customHeight="1">
      <c r="A35" s="95"/>
      <c r="B35" s="96"/>
      <c r="C35" s="187"/>
      <c r="D35" s="98"/>
      <c r="E35" s="99"/>
      <c r="F35" s="99"/>
      <c r="G35" s="95"/>
      <c r="H35" s="120"/>
      <c r="I35" s="128"/>
      <c r="J35" s="129"/>
      <c r="K35" s="101"/>
      <c r="L35" s="102"/>
      <c r="M35" s="101"/>
      <c r="N35" s="102"/>
      <c r="O35" s="101"/>
      <c r="P35" s="102"/>
      <c r="Q35" s="130"/>
      <c r="R35" s="128"/>
      <c r="S35" s="129"/>
      <c r="T35" s="101"/>
      <c r="U35" s="102"/>
      <c r="V35" s="101"/>
      <c r="W35" s="102"/>
      <c r="X35" s="101"/>
      <c r="Y35" s="102"/>
      <c r="Z35" s="130"/>
      <c r="AA35" s="101"/>
      <c r="AB35" s="102"/>
      <c r="AC35" s="101"/>
      <c r="AD35" s="102"/>
      <c r="AE35" s="101"/>
      <c r="AF35" s="102"/>
      <c r="AG35" s="101"/>
      <c r="AH35" s="102"/>
      <c r="AI35" s="103"/>
      <c r="AJ35" s="101"/>
      <c r="AK35" s="102"/>
      <c r="AL35" s="101"/>
      <c r="AM35" s="102"/>
      <c r="AN35" s="101"/>
      <c r="AO35" s="102"/>
      <c r="AP35" s="101"/>
      <c r="AQ35" s="102"/>
      <c r="AR35" s="60"/>
      <c r="AS35" s="21"/>
      <c r="AT35" s="21"/>
      <c r="AU35" s="21"/>
      <c r="AV35" s="21"/>
      <c r="AW35" s="21"/>
      <c r="AX35" s="21"/>
      <c r="AY35" s="21"/>
    </row>
    <row r="36" spans="1:51" s="12" customFormat="1" ht="12" customHeight="1">
      <c r="A36" s="150"/>
      <c r="B36" s="202" t="s">
        <v>231</v>
      </c>
      <c r="C36" s="187">
        <v>631</v>
      </c>
      <c r="D36" s="98">
        <v>40331</v>
      </c>
      <c r="E36" s="99">
        <v>1514</v>
      </c>
      <c r="F36" s="99" t="s">
        <v>33</v>
      </c>
      <c r="G36" s="150" t="s">
        <v>194</v>
      </c>
      <c r="H36" s="120" t="s">
        <v>121</v>
      </c>
      <c r="I36" s="128">
        <v>0</v>
      </c>
      <c r="J36" s="129">
        <v>0</v>
      </c>
      <c r="K36" s="101">
        <v>-1.1</v>
      </c>
      <c r="L36" s="102">
        <v>-1.1</v>
      </c>
      <c r="M36" s="101">
        <v>-0.1</v>
      </c>
      <c r="N36" s="102">
        <v>-0.1</v>
      </c>
      <c r="O36" s="101">
        <f>I36+K36+M36</f>
        <v>-1.2000000000000002</v>
      </c>
      <c r="P36" s="102">
        <f>J36+L36+N36</f>
        <v>-1.2000000000000002</v>
      </c>
      <c r="Q36" s="130"/>
      <c r="R36" s="128">
        <v>0</v>
      </c>
      <c r="S36" s="129">
        <v>0</v>
      </c>
      <c r="T36" s="101">
        <v>-1.1</v>
      </c>
      <c r="U36" s="102">
        <v>-1.1</v>
      </c>
      <c r="V36" s="101">
        <v>-0.1</v>
      </c>
      <c r="W36" s="102">
        <v>-0.1</v>
      </c>
      <c r="X36" s="101">
        <f>R36+T36+V36</f>
        <v>-1.2000000000000002</v>
      </c>
      <c r="Y36" s="102">
        <f>S36+U36+W36</f>
        <v>-1.2000000000000002</v>
      </c>
      <c r="Z36" s="130"/>
      <c r="AA36" s="101">
        <v>0</v>
      </c>
      <c r="AB36" s="102">
        <v>0</v>
      </c>
      <c r="AC36" s="101">
        <v>-1.1</v>
      </c>
      <c r="AD36" s="102">
        <v>-1.1</v>
      </c>
      <c r="AE36" s="101">
        <v>-0.1</v>
      </c>
      <c r="AF36" s="102">
        <v>-0.1</v>
      </c>
      <c r="AG36" s="101">
        <f>AA36+AC36+AE36</f>
        <v>-1.2000000000000002</v>
      </c>
      <c r="AH36" s="102">
        <f>AB36+AD36+AF36</f>
        <v>-1.2000000000000002</v>
      </c>
      <c r="AI36" s="103"/>
      <c r="AJ36" s="101">
        <v>0</v>
      </c>
      <c r="AK36" s="102">
        <v>0</v>
      </c>
      <c r="AL36" s="101">
        <v>-1.1</v>
      </c>
      <c r="AM36" s="102">
        <v>-1.1</v>
      </c>
      <c r="AN36" s="101">
        <v>-0.1</v>
      </c>
      <c r="AO36" s="102">
        <v>-0.1</v>
      </c>
      <c r="AP36" s="101">
        <f>AJ36+AL36+AN36</f>
        <v>-1.2000000000000002</v>
      </c>
      <c r="AQ36" s="102">
        <f>AK36+AM36+AO36</f>
        <v>-1.2000000000000002</v>
      </c>
      <c r="AR36" s="60"/>
      <c r="AS36" s="21"/>
      <c r="AT36" s="21"/>
      <c r="AU36" s="21"/>
      <c r="AV36" s="21"/>
      <c r="AW36" s="21"/>
      <c r="AX36" s="21"/>
      <c r="AY36" s="21"/>
    </row>
    <row r="37" spans="1:44" s="12" customFormat="1" ht="12.75" customHeight="1">
      <c r="A37" s="95"/>
      <c r="B37" s="96"/>
      <c r="C37" s="187"/>
      <c r="D37" s="98"/>
      <c r="E37" s="99"/>
      <c r="F37" s="99"/>
      <c r="G37" s="95"/>
      <c r="H37" s="120"/>
      <c r="I37" s="128"/>
      <c r="J37" s="129"/>
      <c r="K37" s="101"/>
      <c r="L37" s="102"/>
      <c r="M37" s="101"/>
      <c r="N37" s="102"/>
      <c r="O37" s="101"/>
      <c r="P37" s="102"/>
      <c r="Q37" s="130"/>
      <c r="R37" s="128"/>
      <c r="S37" s="129"/>
      <c r="T37" s="101"/>
      <c r="U37" s="102"/>
      <c r="V37" s="101"/>
      <c r="W37" s="102"/>
      <c r="X37" s="101"/>
      <c r="Y37" s="102"/>
      <c r="Z37" s="130"/>
      <c r="AA37" s="101"/>
      <c r="AB37" s="102"/>
      <c r="AC37" s="101"/>
      <c r="AD37" s="102"/>
      <c r="AE37" s="101"/>
      <c r="AF37" s="102"/>
      <c r="AG37" s="101"/>
      <c r="AH37" s="102"/>
      <c r="AI37" s="103"/>
      <c r="AJ37" s="101"/>
      <c r="AK37" s="102"/>
      <c r="AL37" s="101"/>
      <c r="AM37" s="102"/>
      <c r="AN37" s="101"/>
      <c r="AO37" s="102"/>
      <c r="AP37" s="101"/>
      <c r="AQ37" s="102"/>
      <c r="AR37" s="80"/>
    </row>
    <row r="38" spans="1:44" s="13" customFormat="1" ht="12.75" customHeight="1">
      <c r="A38" s="95"/>
      <c r="B38" s="202" t="s">
        <v>269</v>
      </c>
      <c r="C38" s="187">
        <v>225</v>
      </c>
      <c r="D38" s="98">
        <v>40256</v>
      </c>
      <c r="E38" s="99">
        <v>1730</v>
      </c>
      <c r="F38" s="99" t="s">
        <v>34</v>
      </c>
      <c r="G38" s="150" t="s">
        <v>34</v>
      </c>
      <c r="H38" s="120" t="s">
        <v>124</v>
      </c>
      <c r="I38" s="128" t="s">
        <v>123</v>
      </c>
      <c r="J38" s="129" t="s">
        <v>123</v>
      </c>
      <c r="K38" s="101" t="s">
        <v>123</v>
      </c>
      <c r="L38" s="102" t="s">
        <v>123</v>
      </c>
      <c r="M38" s="101" t="s">
        <v>123</v>
      </c>
      <c r="N38" s="102" t="s">
        <v>123</v>
      </c>
      <c r="O38" s="101" t="s">
        <v>123</v>
      </c>
      <c r="P38" s="102" t="s">
        <v>123</v>
      </c>
      <c r="Q38" s="130"/>
      <c r="R38" s="128" t="s">
        <v>123</v>
      </c>
      <c r="S38" s="129" t="s">
        <v>123</v>
      </c>
      <c r="T38" s="101" t="s">
        <v>123</v>
      </c>
      <c r="U38" s="102" t="s">
        <v>123</v>
      </c>
      <c r="V38" s="101" t="s">
        <v>123</v>
      </c>
      <c r="W38" s="102" t="s">
        <v>123</v>
      </c>
      <c r="X38" s="101" t="s">
        <v>123</v>
      </c>
      <c r="Y38" s="102" t="s">
        <v>123</v>
      </c>
      <c r="Z38" s="130"/>
      <c r="AA38" s="101" t="s">
        <v>123</v>
      </c>
      <c r="AB38" s="102" t="s">
        <v>123</v>
      </c>
      <c r="AC38" s="101" t="s">
        <v>123</v>
      </c>
      <c r="AD38" s="102" t="s">
        <v>123</v>
      </c>
      <c r="AE38" s="101" t="s">
        <v>123</v>
      </c>
      <c r="AF38" s="102" t="s">
        <v>123</v>
      </c>
      <c r="AG38" s="101" t="s">
        <v>123</v>
      </c>
      <c r="AH38" s="102" t="s">
        <v>123</v>
      </c>
      <c r="AI38" s="103"/>
      <c r="AJ38" s="101" t="s">
        <v>123</v>
      </c>
      <c r="AK38" s="102" t="s">
        <v>123</v>
      </c>
      <c r="AL38" s="101" t="s">
        <v>123</v>
      </c>
      <c r="AM38" s="102" t="s">
        <v>123</v>
      </c>
      <c r="AN38" s="101" t="s">
        <v>123</v>
      </c>
      <c r="AO38" s="102" t="s">
        <v>123</v>
      </c>
      <c r="AP38" s="101" t="s">
        <v>123</v>
      </c>
      <c r="AQ38" s="102" t="s">
        <v>123</v>
      </c>
      <c r="AR38" s="9"/>
    </row>
    <row r="39" spans="1:44" s="12" customFormat="1" ht="12.75" customHeight="1">
      <c r="A39" s="95"/>
      <c r="B39" s="96"/>
      <c r="C39" s="187"/>
      <c r="D39" s="98"/>
      <c r="E39" s="99"/>
      <c r="F39" s="99"/>
      <c r="G39" s="95"/>
      <c r="H39" s="120"/>
      <c r="I39" s="128"/>
      <c r="J39" s="129"/>
      <c r="K39" s="101"/>
      <c r="L39" s="102"/>
      <c r="M39" s="101"/>
      <c r="N39" s="102"/>
      <c r="O39" s="101"/>
      <c r="P39" s="102"/>
      <c r="Q39" s="130"/>
      <c r="R39" s="128"/>
      <c r="S39" s="129"/>
      <c r="T39" s="101"/>
      <c r="U39" s="102"/>
      <c r="V39" s="101"/>
      <c r="W39" s="102"/>
      <c r="X39" s="101"/>
      <c r="Y39" s="102"/>
      <c r="Z39" s="130"/>
      <c r="AA39" s="101"/>
      <c r="AB39" s="102"/>
      <c r="AC39" s="101"/>
      <c r="AD39" s="102"/>
      <c r="AE39" s="101"/>
      <c r="AF39" s="102"/>
      <c r="AG39" s="101"/>
      <c r="AH39" s="102"/>
      <c r="AI39" s="103"/>
      <c r="AJ39" s="101"/>
      <c r="AK39" s="102"/>
      <c r="AL39" s="101"/>
      <c r="AM39" s="102"/>
      <c r="AN39" s="101"/>
      <c r="AO39" s="102"/>
      <c r="AP39" s="101"/>
      <c r="AQ39" s="102"/>
      <c r="AR39" s="80"/>
    </row>
    <row r="40" spans="1:44" s="12" customFormat="1" ht="12.75" customHeight="1">
      <c r="A40" s="95"/>
      <c r="B40" s="202" t="s">
        <v>199</v>
      </c>
      <c r="C40" s="187">
        <v>558</v>
      </c>
      <c r="D40" s="98">
        <v>40310</v>
      </c>
      <c r="E40" s="99">
        <v>1736</v>
      </c>
      <c r="F40" s="99" t="s">
        <v>74</v>
      </c>
      <c r="G40" s="150" t="s">
        <v>125</v>
      </c>
      <c r="H40" s="120" t="s">
        <v>126</v>
      </c>
      <c r="I40" s="128">
        <v>0</v>
      </c>
      <c r="J40" s="129">
        <v>0</v>
      </c>
      <c r="K40" s="101" t="s">
        <v>127</v>
      </c>
      <c r="L40" s="102" t="s">
        <v>127</v>
      </c>
      <c r="M40" s="101">
        <v>0</v>
      </c>
      <c r="N40" s="102">
        <v>0</v>
      </c>
      <c r="O40" s="101" t="s">
        <v>127</v>
      </c>
      <c r="P40" s="102" t="s">
        <v>127</v>
      </c>
      <c r="Q40" s="130"/>
      <c r="R40" s="128">
        <v>0</v>
      </c>
      <c r="S40" s="129">
        <v>0</v>
      </c>
      <c r="T40" s="101" t="s">
        <v>127</v>
      </c>
      <c r="U40" s="102" t="s">
        <v>127</v>
      </c>
      <c r="V40" s="101">
        <v>0</v>
      </c>
      <c r="W40" s="102">
        <v>0</v>
      </c>
      <c r="X40" s="101" t="s">
        <v>127</v>
      </c>
      <c r="Y40" s="102" t="s">
        <v>127</v>
      </c>
      <c r="Z40" s="130"/>
      <c r="AA40" s="101">
        <v>0</v>
      </c>
      <c r="AB40" s="102">
        <v>0</v>
      </c>
      <c r="AC40" s="101" t="s">
        <v>127</v>
      </c>
      <c r="AD40" s="102" t="s">
        <v>127</v>
      </c>
      <c r="AE40" s="101">
        <v>0</v>
      </c>
      <c r="AF40" s="102">
        <v>0</v>
      </c>
      <c r="AG40" s="101" t="s">
        <v>127</v>
      </c>
      <c r="AH40" s="102" t="s">
        <v>127</v>
      </c>
      <c r="AI40" s="103"/>
      <c r="AJ40" s="101">
        <v>0</v>
      </c>
      <c r="AK40" s="102">
        <v>0</v>
      </c>
      <c r="AL40" s="101" t="s">
        <v>127</v>
      </c>
      <c r="AM40" s="102" t="s">
        <v>127</v>
      </c>
      <c r="AN40" s="101">
        <v>0</v>
      </c>
      <c r="AO40" s="102">
        <v>0</v>
      </c>
      <c r="AP40" s="101" t="s">
        <v>127</v>
      </c>
      <c r="AQ40" s="102" t="s">
        <v>127</v>
      </c>
      <c r="AR40" s="80"/>
    </row>
    <row r="41" spans="1:44" s="12" customFormat="1" ht="12.75" customHeight="1">
      <c r="A41" s="95"/>
      <c r="B41" s="96"/>
      <c r="C41" s="187"/>
      <c r="D41" s="98"/>
      <c r="E41" s="99"/>
      <c r="F41" s="99"/>
      <c r="G41" s="95"/>
      <c r="H41" s="120"/>
      <c r="I41" s="128"/>
      <c r="J41" s="129"/>
      <c r="K41" s="101"/>
      <c r="L41" s="102"/>
      <c r="M41" s="101"/>
      <c r="N41" s="102"/>
      <c r="O41" s="101"/>
      <c r="P41" s="102"/>
      <c r="Q41" s="130"/>
      <c r="R41" s="128"/>
      <c r="S41" s="129"/>
      <c r="T41" s="101"/>
      <c r="U41" s="102"/>
      <c r="V41" s="101"/>
      <c r="W41" s="102"/>
      <c r="X41" s="101"/>
      <c r="Y41" s="102"/>
      <c r="Z41" s="130"/>
      <c r="AA41" s="101"/>
      <c r="AB41" s="102"/>
      <c r="AC41" s="101"/>
      <c r="AD41" s="102"/>
      <c r="AE41" s="101"/>
      <c r="AF41" s="102"/>
      <c r="AG41" s="101"/>
      <c r="AH41" s="102"/>
      <c r="AI41" s="103"/>
      <c r="AJ41" s="101"/>
      <c r="AK41" s="102"/>
      <c r="AL41" s="101"/>
      <c r="AM41" s="102"/>
      <c r="AN41" s="101"/>
      <c r="AO41" s="102"/>
      <c r="AP41" s="101"/>
      <c r="AQ41" s="102"/>
      <c r="AR41" s="80"/>
    </row>
    <row r="42" spans="1:44" s="178" customFormat="1" ht="12.75" customHeight="1">
      <c r="A42" s="149"/>
      <c r="B42" s="202" t="s">
        <v>232</v>
      </c>
      <c r="C42" s="188">
        <v>125</v>
      </c>
      <c r="D42" s="167">
        <v>40262</v>
      </c>
      <c r="E42" s="99">
        <v>1752</v>
      </c>
      <c r="F42" s="99" t="s">
        <v>35</v>
      </c>
      <c r="G42" s="169" t="s">
        <v>87</v>
      </c>
      <c r="H42" s="120" t="s">
        <v>95</v>
      </c>
      <c r="I42" s="171">
        <v>-0.3</v>
      </c>
      <c r="J42" s="172" t="s">
        <v>123</v>
      </c>
      <c r="K42" s="173" t="s">
        <v>123</v>
      </c>
      <c r="L42" s="174" t="s">
        <v>123</v>
      </c>
      <c r="M42" s="173" t="s">
        <v>123</v>
      </c>
      <c r="N42" s="174" t="s">
        <v>123</v>
      </c>
      <c r="O42" s="173">
        <f>I42+K42+M42</f>
        <v>-0.3</v>
      </c>
      <c r="P42" s="174" t="s">
        <v>123</v>
      </c>
      <c r="Q42" s="175"/>
      <c r="R42" s="171">
        <v>-0.2</v>
      </c>
      <c r="S42" s="172" t="s">
        <v>123</v>
      </c>
      <c r="T42" s="173" t="s">
        <v>123</v>
      </c>
      <c r="U42" s="174" t="s">
        <v>123</v>
      </c>
      <c r="V42" s="173" t="s">
        <v>123</v>
      </c>
      <c r="W42" s="174" t="s">
        <v>123</v>
      </c>
      <c r="X42" s="173">
        <f>R42+T42+V42</f>
        <v>-0.2</v>
      </c>
      <c r="Y42" s="174" t="s">
        <v>123</v>
      </c>
      <c r="Z42" s="175"/>
      <c r="AA42" s="173">
        <v>-0.1</v>
      </c>
      <c r="AB42" s="174" t="s">
        <v>123</v>
      </c>
      <c r="AC42" s="173" t="s">
        <v>123</v>
      </c>
      <c r="AD42" s="174" t="s">
        <v>123</v>
      </c>
      <c r="AE42" s="173" t="s">
        <v>123</v>
      </c>
      <c r="AF42" s="174" t="s">
        <v>123</v>
      </c>
      <c r="AG42" s="173">
        <f>AA42+AC42+AE42</f>
        <v>-0.1</v>
      </c>
      <c r="AH42" s="174" t="s">
        <v>123</v>
      </c>
      <c r="AI42" s="176"/>
      <c r="AJ42" s="173" t="s">
        <v>123</v>
      </c>
      <c r="AK42" s="174" t="s">
        <v>123</v>
      </c>
      <c r="AL42" s="173" t="s">
        <v>123</v>
      </c>
      <c r="AM42" s="174" t="s">
        <v>123</v>
      </c>
      <c r="AN42" s="173" t="s">
        <v>123</v>
      </c>
      <c r="AO42" s="174" t="s">
        <v>123</v>
      </c>
      <c r="AP42" s="173" t="s">
        <v>123</v>
      </c>
      <c r="AQ42" s="174" t="s">
        <v>123</v>
      </c>
      <c r="AR42" s="177"/>
    </row>
    <row r="43" spans="1:44" s="178" customFormat="1" ht="12.75" customHeight="1">
      <c r="A43" s="149"/>
      <c r="B43" s="202" t="s">
        <v>232</v>
      </c>
      <c r="C43" s="188">
        <v>257</v>
      </c>
      <c r="D43" s="167">
        <v>40257</v>
      </c>
      <c r="E43" s="99">
        <v>1752</v>
      </c>
      <c r="F43" s="99" t="s">
        <v>35</v>
      </c>
      <c r="G43" s="179" t="s">
        <v>88</v>
      </c>
      <c r="H43" s="120" t="s">
        <v>95</v>
      </c>
      <c r="I43" s="171">
        <v>-1.5</v>
      </c>
      <c r="J43" s="172">
        <v>-1.1</v>
      </c>
      <c r="K43" s="173" t="s">
        <v>123</v>
      </c>
      <c r="L43" s="174" t="s">
        <v>123</v>
      </c>
      <c r="M43" s="173">
        <v>-0.2</v>
      </c>
      <c r="N43" s="174">
        <v>-0.2</v>
      </c>
      <c r="O43" s="173">
        <f>I43+K43+M43</f>
        <v>-1.7</v>
      </c>
      <c r="P43" s="174">
        <f>J43+L43+N43</f>
        <v>-1.3</v>
      </c>
      <c r="Q43" s="175"/>
      <c r="R43" s="171">
        <v>-1.2</v>
      </c>
      <c r="S43" s="172">
        <v>-1.2</v>
      </c>
      <c r="T43" s="173" t="s">
        <v>123</v>
      </c>
      <c r="U43" s="174" t="s">
        <v>123</v>
      </c>
      <c r="V43" s="173">
        <v>-0.2</v>
      </c>
      <c r="W43" s="174">
        <v>-0.2</v>
      </c>
      <c r="X43" s="173">
        <f>R43+T43+V43</f>
        <v>-1.4</v>
      </c>
      <c r="Y43" s="174">
        <f>S43+U43+W43</f>
        <v>-1.4</v>
      </c>
      <c r="Z43" s="175"/>
      <c r="AA43" s="173">
        <v>-1.2</v>
      </c>
      <c r="AB43" s="174">
        <v>-1.2</v>
      </c>
      <c r="AC43" s="173" t="s">
        <v>123</v>
      </c>
      <c r="AD43" s="174" t="s">
        <v>123</v>
      </c>
      <c r="AE43" s="173">
        <v>-0.2</v>
      </c>
      <c r="AF43" s="174">
        <v>-0.2</v>
      </c>
      <c r="AG43" s="173">
        <f>AA43+AC43+AE43</f>
        <v>-1.4</v>
      </c>
      <c r="AH43" s="174">
        <f>AB43+AD43+AF43</f>
        <v>-1.4</v>
      </c>
      <c r="AI43" s="176"/>
      <c r="AJ43" s="173">
        <v>-1.2</v>
      </c>
      <c r="AK43" s="174">
        <v>-1.2</v>
      </c>
      <c r="AL43" s="173" t="s">
        <v>123</v>
      </c>
      <c r="AM43" s="174" t="s">
        <v>123</v>
      </c>
      <c r="AN43" s="173">
        <v>-0.2</v>
      </c>
      <c r="AO43" s="174">
        <v>-0.2</v>
      </c>
      <c r="AP43" s="173">
        <f>AJ43+AL43+AN43</f>
        <v>-1.4</v>
      </c>
      <c r="AQ43" s="174">
        <f>AK43+AM43+AO43</f>
        <v>-1.4</v>
      </c>
      <c r="AR43" s="177"/>
    </row>
    <row r="44" spans="1:44" s="178" customFormat="1" ht="12.75" customHeight="1">
      <c r="A44" s="149"/>
      <c r="B44" s="202" t="s">
        <v>232</v>
      </c>
      <c r="C44" s="188">
        <v>560</v>
      </c>
      <c r="D44" s="167">
        <v>40310</v>
      </c>
      <c r="E44" s="99">
        <v>1752</v>
      </c>
      <c r="F44" s="99" t="s">
        <v>35</v>
      </c>
      <c r="G44" s="179" t="s">
        <v>97</v>
      </c>
      <c r="H44" s="120" t="s">
        <v>95</v>
      </c>
      <c r="I44" s="171">
        <v>0</v>
      </c>
      <c r="J44" s="172" t="s">
        <v>128</v>
      </c>
      <c r="K44" s="173">
        <v>0</v>
      </c>
      <c r="L44" s="174" t="s">
        <v>128</v>
      </c>
      <c r="M44" s="173">
        <v>0</v>
      </c>
      <c r="N44" s="174" t="s">
        <v>128</v>
      </c>
      <c r="O44" s="173">
        <v>0</v>
      </c>
      <c r="P44" s="174" t="s">
        <v>128</v>
      </c>
      <c r="Q44" s="175"/>
      <c r="R44" s="171">
        <v>-0.7</v>
      </c>
      <c r="S44" s="172" t="s">
        <v>128</v>
      </c>
      <c r="T44" s="173" t="s">
        <v>123</v>
      </c>
      <c r="U44" s="174" t="s">
        <v>128</v>
      </c>
      <c r="V44" s="173">
        <v>-0.2</v>
      </c>
      <c r="W44" s="174" t="s">
        <v>128</v>
      </c>
      <c r="X44" s="173">
        <v>-0.9</v>
      </c>
      <c r="Y44" s="174" t="s">
        <v>128</v>
      </c>
      <c r="Z44" s="175"/>
      <c r="AA44" s="173" t="s">
        <v>128</v>
      </c>
      <c r="AB44" s="174" t="s">
        <v>128</v>
      </c>
      <c r="AC44" s="173" t="s">
        <v>128</v>
      </c>
      <c r="AD44" s="174" t="s">
        <v>128</v>
      </c>
      <c r="AE44" s="173" t="s">
        <v>128</v>
      </c>
      <c r="AF44" s="174" t="s">
        <v>128</v>
      </c>
      <c r="AG44" s="173" t="s">
        <v>128</v>
      </c>
      <c r="AH44" s="174" t="s">
        <v>128</v>
      </c>
      <c r="AI44" s="176"/>
      <c r="AJ44" s="173" t="s">
        <v>128</v>
      </c>
      <c r="AK44" s="174" t="s">
        <v>128</v>
      </c>
      <c r="AL44" s="173" t="s">
        <v>128</v>
      </c>
      <c r="AM44" s="174" t="s">
        <v>128</v>
      </c>
      <c r="AN44" s="173" t="s">
        <v>128</v>
      </c>
      <c r="AO44" s="174" t="s">
        <v>128</v>
      </c>
      <c r="AP44" s="173" t="s">
        <v>128</v>
      </c>
      <c r="AQ44" s="174" t="s">
        <v>128</v>
      </c>
      <c r="AR44" s="177"/>
    </row>
    <row r="45" spans="1:44" s="178" customFormat="1" ht="12.75" customHeight="1">
      <c r="A45" s="149"/>
      <c r="B45" s="202" t="s">
        <v>232</v>
      </c>
      <c r="C45" s="188">
        <v>79</v>
      </c>
      <c r="D45" s="167">
        <v>40233</v>
      </c>
      <c r="E45" s="99">
        <v>1752</v>
      </c>
      <c r="F45" s="99" t="s">
        <v>35</v>
      </c>
      <c r="G45" s="169" t="s">
        <v>89</v>
      </c>
      <c r="H45" s="120" t="s">
        <v>95</v>
      </c>
      <c r="I45" s="171">
        <v>-0.2</v>
      </c>
      <c r="J45" s="172">
        <v>-0.2</v>
      </c>
      <c r="K45" s="173" t="s">
        <v>123</v>
      </c>
      <c r="L45" s="174" t="s">
        <v>123</v>
      </c>
      <c r="M45" s="173" t="s">
        <v>123</v>
      </c>
      <c r="N45" s="174" t="s">
        <v>123</v>
      </c>
      <c r="O45" s="173">
        <f aca="true" t="shared" si="8" ref="O45:P49">I45+K45+M45</f>
        <v>-0.2</v>
      </c>
      <c r="P45" s="174">
        <f t="shared" si="8"/>
        <v>-0.2</v>
      </c>
      <c r="Q45" s="175"/>
      <c r="R45" s="171">
        <v>-0.2</v>
      </c>
      <c r="S45" s="172">
        <v>-0.2</v>
      </c>
      <c r="T45" s="173" t="s">
        <v>123</v>
      </c>
      <c r="U45" s="174" t="s">
        <v>123</v>
      </c>
      <c r="V45" s="173" t="s">
        <v>123</v>
      </c>
      <c r="W45" s="174" t="s">
        <v>123</v>
      </c>
      <c r="X45" s="173">
        <f aca="true" t="shared" si="9" ref="X45:Y49">R45+T45+V45</f>
        <v>-0.2</v>
      </c>
      <c r="Y45" s="174">
        <f t="shared" si="9"/>
        <v>-0.2</v>
      </c>
      <c r="Z45" s="175"/>
      <c r="AA45" s="173">
        <v>-0.2</v>
      </c>
      <c r="AB45" s="174">
        <v>-0.2</v>
      </c>
      <c r="AC45" s="173" t="s">
        <v>123</v>
      </c>
      <c r="AD45" s="174" t="s">
        <v>123</v>
      </c>
      <c r="AE45" s="173" t="s">
        <v>123</v>
      </c>
      <c r="AF45" s="174" t="s">
        <v>123</v>
      </c>
      <c r="AG45" s="173">
        <f aca="true" t="shared" si="10" ref="AG45:AH49">AA45+AC45+AE45</f>
        <v>-0.2</v>
      </c>
      <c r="AH45" s="174">
        <f t="shared" si="10"/>
        <v>-0.2</v>
      </c>
      <c r="AI45" s="176"/>
      <c r="AJ45" s="173">
        <v>-0.2</v>
      </c>
      <c r="AK45" s="174">
        <v>-0.2</v>
      </c>
      <c r="AL45" s="173" t="s">
        <v>123</v>
      </c>
      <c r="AM45" s="174" t="s">
        <v>123</v>
      </c>
      <c r="AN45" s="173" t="s">
        <v>123</v>
      </c>
      <c r="AO45" s="174" t="s">
        <v>123</v>
      </c>
      <c r="AP45" s="173">
        <f aca="true" t="shared" si="11" ref="AP45:AQ49">AJ45+AL45+AN45</f>
        <v>-0.2</v>
      </c>
      <c r="AQ45" s="174">
        <f t="shared" si="11"/>
        <v>-0.2</v>
      </c>
      <c r="AR45" s="177"/>
    </row>
    <row r="46" spans="1:44" s="178" customFormat="1" ht="12.75" customHeight="1">
      <c r="A46" s="149"/>
      <c r="B46" s="202" t="s">
        <v>232</v>
      </c>
      <c r="C46" s="188">
        <v>161</v>
      </c>
      <c r="D46" s="167">
        <v>40249</v>
      </c>
      <c r="E46" s="99">
        <v>1752</v>
      </c>
      <c r="F46" s="99" t="s">
        <v>35</v>
      </c>
      <c r="G46" s="169" t="s">
        <v>90</v>
      </c>
      <c r="H46" s="120" t="s">
        <v>95</v>
      </c>
      <c r="I46" s="171">
        <v>-1.4</v>
      </c>
      <c r="J46" s="172">
        <v>-1.5</v>
      </c>
      <c r="K46" s="173" t="s">
        <v>123</v>
      </c>
      <c r="L46" s="174" t="s">
        <v>123</v>
      </c>
      <c r="M46" s="173">
        <v>-0.2</v>
      </c>
      <c r="N46" s="174">
        <v>-0.2</v>
      </c>
      <c r="O46" s="173">
        <f t="shared" si="8"/>
        <v>-1.5999999999999999</v>
      </c>
      <c r="P46" s="174">
        <f t="shared" si="8"/>
        <v>-1.7</v>
      </c>
      <c r="Q46" s="175"/>
      <c r="R46" s="171">
        <v>-1.5</v>
      </c>
      <c r="S46" s="172">
        <v>-1.5</v>
      </c>
      <c r="T46" s="173" t="s">
        <v>123</v>
      </c>
      <c r="U46" s="174" t="s">
        <v>123</v>
      </c>
      <c r="V46" s="173">
        <v>-0.3</v>
      </c>
      <c r="W46" s="174">
        <v>-0.3</v>
      </c>
      <c r="X46" s="173">
        <f t="shared" si="9"/>
        <v>-1.8</v>
      </c>
      <c r="Y46" s="174">
        <f t="shared" si="9"/>
        <v>-1.8</v>
      </c>
      <c r="Z46" s="175"/>
      <c r="AA46" s="173">
        <v>-1.6</v>
      </c>
      <c r="AB46" s="174">
        <v>-1.6</v>
      </c>
      <c r="AC46" s="173" t="s">
        <v>123</v>
      </c>
      <c r="AD46" s="174" t="s">
        <v>123</v>
      </c>
      <c r="AE46" s="173">
        <v>-0.3</v>
      </c>
      <c r="AF46" s="174">
        <v>-0.3</v>
      </c>
      <c r="AG46" s="173">
        <f t="shared" si="10"/>
        <v>-1.9000000000000001</v>
      </c>
      <c r="AH46" s="174">
        <f t="shared" si="10"/>
        <v>-1.9000000000000001</v>
      </c>
      <c r="AI46" s="176"/>
      <c r="AJ46" s="173">
        <v>-1.7</v>
      </c>
      <c r="AK46" s="174">
        <v>-1.7</v>
      </c>
      <c r="AL46" s="173" t="s">
        <v>123</v>
      </c>
      <c r="AM46" s="174" t="s">
        <v>123</v>
      </c>
      <c r="AN46" s="173">
        <v>-0.3</v>
      </c>
      <c r="AO46" s="174">
        <v>-0.3</v>
      </c>
      <c r="AP46" s="173">
        <f t="shared" si="11"/>
        <v>-2</v>
      </c>
      <c r="AQ46" s="174">
        <f t="shared" si="11"/>
        <v>-2</v>
      </c>
      <c r="AR46" s="177"/>
    </row>
    <row r="47" spans="1:44" s="178" customFormat="1" ht="12.75" customHeight="1">
      <c r="A47" s="149"/>
      <c r="B47" s="202" t="s">
        <v>232</v>
      </c>
      <c r="C47" s="188">
        <v>567</v>
      </c>
      <c r="D47" s="167">
        <v>40312</v>
      </c>
      <c r="E47" s="99">
        <v>1752</v>
      </c>
      <c r="F47" s="99" t="s">
        <v>35</v>
      </c>
      <c r="G47" s="2" t="s">
        <v>226</v>
      </c>
      <c r="H47" s="120" t="s">
        <v>95</v>
      </c>
      <c r="I47" s="171">
        <v>-16.8</v>
      </c>
      <c r="J47" s="172">
        <v>0</v>
      </c>
      <c r="K47" s="173" t="s">
        <v>123</v>
      </c>
      <c r="L47" s="174">
        <v>0</v>
      </c>
      <c r="M47" s="173">
        <v>-2.2</v>
      </c>
      <c r="N47" s="174">
        <v>0</v>
      </c>
      <c r="O47" s="173">
        <f t="shared" si="8"/>
        <v>-19</v>
      </c>
      <c r="P47" s="174">
        <f t="shared" si="8"/>
        <v>0</v>
      </c>
      <c r="Q47" s="175"/>
      <c r="R47" s="171">
        <v>-21.3</v>
      </c>
      <c r="S47" s="172">
        <v>0</v>
      </c>
      <c r="T47" s="173" t="s">
        <v>123</v>
      </c>
      <c r="U47" s="174">
        <v>0</v>
      </c>
      <c r="V47" s="173">
        <v>-2.7</v>
      </c>
      <c r="W47" s="174">
        <v>0</v>
      </c>
      <c r="X47" s="173">
        <f t="shared" si="9"/>
        <v>-24</v>
      </c>
      <c r="Y47" s="174">
        <f t="shared" si="9"/>
        <v>0</v>
      </c>
      <c r="Z47" s="175"/>
      <c r="AA47" s="173">
        <v>0</v>
      </c>
      <c r="AB47" s="174">
        <v>0</v>
      </c>
      <c r="AC47" s="173">
        <v>0</v>
      </c>
      <c r="AD47" s="174">
        <v>0</v>
      </c>
      <c r="AE47" s="173">
        <v>0</v>
      </c>
      <c r="AF47" s="174">
        <v>0</v>
      </c>
      <c r="AG47" s="173">
        <f t="shared" si="10"/>
        <v>0</v>
      </c>
      <c r="AH47" s="174">
        <f t="shared" si="10"/>
        <v>0</v>
      </c>
      <c r="AI47" s="176"/>
      <c r="AJ47" s="173">
        <v>0</v>
      </c>
      <c r="AK47" s="174">
        <v>0</v>
      </c>
      <c r="AL47" s="173">
        <v>0</v>
      </c>
      <c r="AM47" s="174">
        <v>0</v>
      </c>
      <c r="AN47" s="173">
        <v>0</v>
      </c>
      <c r="AO47" s="174">
        <v>0</v>
      </c>
      <c r="AP47" s="173">
        <f t="shared" si="11"/>
        <v>0</v>
      </c>
      <c r="AQ47" s="174">
        <f t="shared" si="11"/>
        <v>0</v>
      </c>
      <c r="AR47" s="177"/>
    </row>
    <row r="48" spans="1:44" s="178" customFormat="1" ht="12.75" customHeight="1">
      <c r="A48" s="205"/>
      <c r="B48" s="202" t="s">
        <v>232</v>
      </c>
      <c r="C48" s="188">
        <v>224</v>
      </c>
      <c r="D48" s="167">
        <v>40256</v>
      </c>
      <c r="E48" s="99">
        <v>1752</v>
      </c>
      <c r="F48" s="99" t="s">
        <v>35</v>
      </c>
      <c r="G48" s="198" t="s">
        <v>227</v>
      </c>
      <c r="H48" s="120" t="s">
        <v>95</v>
      </c>
      <c r="I48" s="171">
        <v>-0.5</v>
      </c>
      <c r="J48" s="172">
        <v>-0.5</v>
      </c>
      <c r="K48" s="173" t="s">
        <v>123</v>
      </c>
      <c r="L48" s="174" t="s">
        <v>123</v>
      </c>
      <c r="M48" s="173">
        <v>-0.1</v>
      </c>
      <c r="N48" s="174">
        <v>-0.1</v>
      </c>
      <c r="O48" s="173">
        <f t="shared" si="8"/>
        <v>-0.6</v>
      </c>
      <c r="P48" s="174">
        <f>J48+L48+N48</f>
        <v>-0.6</v>
      </c>
      <c r="Q48" s="175"/>
      <c r="R48" s="171">
        <v>-0.5</v>
      </c>
      <c r="S48" s="172">
        <v>-0.5</v>
      </c>
      <c r="T48" s="173" t="s">
        <v>123</v>
      </c>
      <c r="U48" s="174" t="s">
        <v>123</v>
      </c>
      <c r="V48" s="173">
        <v>-0.1</v>
      </c>
      <c r="W48" s="174">
        <v>-0.1</v>
      </c>
      <c r="X48" s="173">
        <f t="shared" si="9"/>
        <v>-0.6</v>
      </c>
      <c r="Y48" s="174">
        <f t="shared" si="9"/>
        <v>-0.6</v>
      </c>
      <c r="Z48" s="175"/>
      <c r="AA48" s="173">
        <v>-0.5</v>
      </c>
      <c r="AB48" s="174">
        <v>-0.5</v>
      </c>
      <c r="AC48" s="173" t="s">
        <v>123</v>
      </c>
      <c r="AD48" s="174" t="s">
        <v>123</v>
      </c>
      <c r="AE48" s="173">
        <v>-0.1</v>
      </c>
      <c r="AF48" s="174">
        <v>-0.1</v>
      </c>
      <c r="AG48" s="173">
        <f t="shared" si="10"/>
        <v>-0.6</v>
      </c>
      <c r="AH48" s="174">
        <f t="shared" si="10"/>
        <v>-0.6</v>
      </c>
      <c r="AI48" s="176"/>
      <c r="AJ48" s="173">
        <v>-0.5</v>
      </c>
      <c r="AK48" s="174">
        <v>-0.5</v>
      </c>
      <c r="AL48" s="173" t="s">
        <v>123</v>
      </c>
      <c r="AM48" s="174" t="s">
        <v>123</v>
      </c>
      <c r="AN48" s="173">
        <v>-0.1</v>
      </c>
      <c r="AO48" s="174">
        <v>-0.1</v>
      </c>
      <c r="AP48" s="173">
        <f t="shared" si="11"/>
        <v>-0.6</v>
      </c>
      <c r="AQ48" s="174">
        <f t="shared" si="11"/>
        <v>-0.6</v>
      </c>
      <c r="AR48" s="177"/>
    </row>
    <row r="49" spans="1:44" s="178" customFormat="1" ht="12.75" customHeight="1">
      <c r="A49" s="149"/>
      <c r="B49" s="202" t="s">
        <v>232</v>
      </c>
      <c r="C49" s="188">
        <v>84</v>
      </c>
      <c r="D49" s="167">
        <v>40284</v>
      </c>
      <c r="E49" s="99">
        <v>1752</v>
      </c>
      <c r="F49" s="99" t="s">
        <v>35</v>
      </c>
      <c r="G49" s="180" t="s">
        <v>91</v>
      </c>
      <c r="H49" s="120" t="s">
        <v>96</v>
      </c>
      <c r="I49" s="171">
        <v>3.3</v>
      </c>
      <c r="J49" s="172">
        <v>13.2</v>
      </c>
      <c r="K49" s="173" t="s">
        <v>86</v>
      </c>
      <c r="L49" s="174" t="s">
        <v>86</v>
      </c>
      <c r="M49" s="173">
        <v>1.3</v>
      </c>
      <c r="N49" s="174">
        <v>5</v>
      </c>
      <c r="O49" s="173">
        <f t="shared" si="8"/>
        <v>4.6</v>
      </c>
      <c r="P49" s="174">
        <f t="shared" si="8"/>
        <v>18.2</v>
      </c>
      <c r="Q49" s="175"/>
      <c r="R49" s="171">
        <v>6.9</v>
      </c>
      <c r="S49" s="172">
        <v>13.2</v>
      </c>
      <c r="T49" s="173" t="s">
        <v>86</v>
      </c>
      <c r="U49" s="174" t="s">
        <v>86</v>
      </c>
      <c r="V49" s="173">
        <v>2.7</v>
      </c>
      <c r="W49" s="174">
        <v>5</v>
      </c>
      <c r="X49" s="173">
        <f t="shared" si="9"/>
        <v>9.600000000000001</v>
      </c>
      <c r="Y49" s="174">
        <f t="shared" si="9"/>
        <v>18.2</v>
      </c>
      <c r="Z49" s="175"/>
      <c r="AA49" s="173">
        <v>2</v>
      </c>
      <c r="AB49" s="174">
        <v>13.2</v>
      </c>
      <c r="AC49" s="173" t="s">
        <v>86</v>
      </c>
      <c r="AD49" s="174" t="s">
        <v>86</v>
      </c>
      <c r="AE49" s="173">
        <v>0.8</v>
      </c>
      <c r="AF49" s="174">
        <v>5</v>
      </c>
      <c r="AG49" s="173">
        <f t="shared" si="10"/>
        <v>2.8</v>
      </c>
      <c r="AH49" s="174">
        <f t="shared" si="10"/>
        <v>18.2</v>
      </c>
      <c r="AI49" s="176"/>
      <c r="AJ49" s="173">
        <v>3.9</v>
      </c>
      <c r="AK49" s="174">
        <v>13.2</v>
      </c>
      <c r="AL49" s="173" t="s">
        <v>86</v>
      </c>
      <c r="AM49" s="174" t="s">
        <v>86</v>
      </c>
      <c r="AN49" s="173">
        <v>1.4</v>
      </c>
      <c r="AO49" s="174">
        <v>5</v>
      </c>
      <c r="AP49" s="173">
        <f t="shared" si="11"/>
        <v>5.3</v>
      </c>
      <c r="AQ49" s="174">
        <f t="shared" si="11"/>
        <v>18.2</v>
      </c>
      <c r="AR49" s="177"/>
    </row>
    <row r="50" spans="1:44" s="178" customFormat="1" ht="12.75" customHeight="1">
      <c r="A50" s="149"/>
      <c r="B50" s="202" t="s">
        <v>232</v>
      </c>
      <c r="C50" s="188">
        <v>164</v>
      </c>
      <c r="D50" s="167">
        <v>40249</v>
      </c>
      <c r="E50" s="99">
        <v>1752</v>
      </c>
      <c r="F50" s="99" t="s">
        <v>35</v>
      </c>
      <c r="G50" s="169" t="s">
        <v>92</v>
      </c>
      <c r="H50" s="120" t="s">
        <v>95</v>
      </c>
      <c r="I50" s="171" t="s">
        <v>123</v>
      </c>
      <c r="J50" s="172" t="s">
        <v>123</v>
      </c>
      <c r="K50" s="173" t="s">
        <v>123</v>
      </c>
      <c r="L50" s="174" t="s">
        <v>123</v>
      </c>
      <c r="M50" s="173" t="s">
        <v>123</v>
      </c>
      <c r="N50" s="174" t="s">
        <v>123</v>
      </c>
      <c r="O50" s="173" t="s">
        <v>123</v>
      </c>
      <c r="P50" s="174" t="s">
        <v>123</v>
      </c>
      <c r="Q50" s="175"/>
      <c r="R50" s="171" t="s">
        <v>123</v>
      </c>
      <c r="S50" s="172" t="s">
        <v>123</v>
      </c>
      <c r="T50" s="173" t="s">
        <v>123</v>
      </c>
      <c r="U50" s="174" t="s">
        <v>123</v>
      </c>
      <c r="V50" s="173" t="s">
        <v>123</v>
      </c>
      <c r="W50" s="174" t="s">
        <v>123</v>
      </c>
      <c r="X50" s="173" t="s">
        <v>123</v>
      </c>
      <c r="Y50" s="174" t="s">
        <v>123</v>
      </c>
      <c r="Z50" s="175"/>
      <c r="AA50" s="173" t="s">
        <v>123</v>
      </c>
      <c r="AB50" s="174" t="s">
        <v>123</v>
      </c>
      <c r="AC50" s="173" t="s">
        <v>123</v>
      </c>
      <c r="AD50" s="174" t="s">
        <v>123</v>
      </c>
      <c r="AE50" s="173" t="s">
        <v>123</v>
      </c>
      <c r="AF50" s="174" t="s">
        <v>123</v>
      </c>
      <c r="AG50" s="173" t="s">
        <v>123</v>
      </c>
      <c r="AH50" s="174" t="s">
        <v>123</v>
      </c>
      <c r="AI50" s="176"/>
      <c r="AJ50" s="173" t="s">
        <v>123</v>
      </c>
      <c r="AK50" s="174" t="s">
        <v>123</v>
      </c>
      <c r="AL50" s="173" t="s">
        <v>123</v>
      </c>
      <c r="AM50" s="174" t="s">
        <v>123</v>
      </c>
      <c r="AN50" s="173" t="s">
        <v>123</v>
      </c>
      <c r="AO50" s="174" t="s">
        <v>123</v>
      </c>
      <c r="AP50" s="173" t="s">
        <v>123</v>
      </c>
      <c r="AQ50" s="174" t="s">
        <v>123</v>
      </c>
      <c r="AR50" s="177"/>
    </row>
    <row r="51" spans="1:44" s="178" customFormat="1" ht="12.75" customHeight="1">
      <c r="A51" s="149"/>
      <c r="B51" s="202" t="s">
        <v>232</v>
      </c>
      <c r="C51" s="188">
        <v>164</v>
      </c>
      <c r="D51" s="167">
        <v>40249</v>
      </c>
      <c r="E51" s="99">
        <v>1752</v>
      </c>
      <c r="F51" s="99" t="s">
        <v>35</v>
      </c>
      <c r="G51" s="169" t="s">
        <v>93</v>
      </c>
      <c r="H51" s="120" t="s">
        <v>95</v>
      </c>
      <c r="I51" s="171" t="s">
        <v>123</v>
      </c>
      <c r="J51" s="172" t="s">
        <v>123</v>
      </c>
      <c r="K51" s="173" t="s">
        <v>123</v>
      </c>
      <c r="L51" s="174" t="s">
        <v>123</v>
      </c>
      <c r="M51" s="173" t="s">
        <v>123</v>
      </c>
      <c r="N51" s="174" t="s">
        <v>123</v>
      </c>
      <c r="O51" s="173" t="s">
        <v>123</v>
      </c>
      <c r="P51" s="174" t="s">
        <v>123</v>
      </c>
      <c r="Q51" s="175"/>
      <c r="R51" s="171" t="s">
        <v>123</v>
      </c>
      <c r="S51" s="172" t="s">
        <v>123</v>
      </c>
      <c r="T51" s="173" t="s">
        <v>123</v>
      </c>
      <c r="U51" s="174" t="s">
        <v>123</v>
      </c>
      <c r="V51" s="173" t="s">
        <v>123</v>
      </c>
      <c r="W51" s="174" t="s">
        <v>123</v>
      </c>
      <c r="X51" s="173" t="s">
        <v>123</v>
      </c>
      <c r="Y51" s="174" t="s">
        <v>123</v>
      </c>
      <c r="Z51" s="175"/>
      <c r="AA51" s="173" t="s">
        <v>123</v>
      </c>
      <c r="AB51" s="174" t="s">
        <v>123</v>
      </c>
      <c r="AC51" s="173" t="s">
        <v>123</v>
      </c>
      <c r="AD51" s="174" t="s">
        <v>123</v>
      </c>
      <c r="AE51" s="173" t="s">
        <v>123</v>
      </c>
      <c r="AF51" s="174" t="s">
        <v>123</v>
      </c>
      <c r="AG51" s="173" t="s">
        <v>123</v>
      </c>
      <c r="AH51" s="174" t="s">
        <v>123</v>
      </c>
      <c r="AI51" s="176"/>
      <c r="AJ51" s="173" t="s">
        <v>123</v>
      </c>
      <c r="AK51" s="174" t="s">
        <v>123</v>
      </c>
      <c r="AL51" s="173" t="s">
        <v>123</v>
      </c>
      <c r="AM51" s="174" t="s">
        <v>123</v>
      </c>
      <c r="AN51" s="173" t="s">
        <v>123</v>
      </c>
      <c r="AO51" s="174" t="s">
        <v>123</v>
      </c>
      <c r="AP51" s="173" t="s">
        <v>123</v>
      </c>
      <c r="AQ51" s="174" t="s">
        <v>123</v>
      </c>
      <c r="AR51" s="177"/>
    </row>
    <row r="52" spans="1:44" s="178" customFormat="1" ht="12.75" customHeight="1">
      <c r="A52" s="149"/>
      <c r="B52" s="202" t="s">
        <v>232</v>
      </c>
      <c r="C52" s="188">
        <v>129</v>
      </c>
      <c r="D52" s="167">
        <v>40310</v>
      </c>
      <c r="E52" s="99">
        <v>1752</v>
      </c>
      <c r="F52" s="99" t="s">
        <v>35</v>
      </c>
      <c r="G52" s="169" t="s">
        <v>94</v>
      </c>
      <c r="H52" s="120" t="s">
        <v>72</v>
      </c>
      <c r="I52" s="171">
        <v>0</v>
      </c>
      <c r="J52" s="172">
        <v>0</v>
      </c>
      <c r="K52" s="173">
        <v>0</v>
      </c>
      <c r="L52" s="174">
        <v>0</v>
      </c>
      <c r="M52" s="173">
        <v>0</v>
      </c>
      <c r="N52" s="174">
        <v>0</v>
      </c>
      <c r="O52" s="173">
        <f>I52+K52+M52</f>
        <v>0</v>
      </c>
      <c r="P52" s="174">
        <f>J52+L52+N52</f>
        <v>0</v>
      </c>
      <c r="Q52" s="175"/>
      <c r="R52" s="171">
        <v>-5</v>
      </c>
      <c r="S52" s="172">
        <v>0</v>
      </c>
      <c r="T52" s="173">
        <v>0</v>
      </c>
      <c r="U52" s="174">
        <v>0</v>
      </c>
      <c r="V52" s="173">
        <v>0</v>
      </c>
      <c r="W52" s="174">
        <v>0</v>
      </c>
      <c r="X52" s="173">
        <f>R52+T52+V52</f>
        <v>-5</v>
      </c>
      <c r="Y52" s="174">
        <f>S52+U52+W52</f>
        <v>0</v>
      </c>
      <c r="Z52" s="175"/>
      <c r="AA52" s="173">
        <v>-5</v>
      </c>
      <c r="AB52" s="174">
        <v>0</v>
      </c>
      <c r="AC52" s="173">
        <v>0</v>
      </c>
      <c r="AD52" s="174">
        <v>0</v>
      </c>
      <c r="AE52" s="173">
        <v>0</v>
      </c>
      <c r="AF52" s="174">
        <v>0</v>
      </c>
      <c r="AG52" s="173">
        <f>AA52+AC52+AE52</f>
        <v>-5</v>
      </c>
      <c r="AH52" s="174">
        <f>AB52+AD52+AF52</f>
        <v>0</v>
      </c>
      <c r="AI52" s="176"/>
      <c r="AJ52" s="173">
        <v>0</v>
      </c>
      <c r="AK52" s="174">
        <v>0</v>
      </c>
      <c r="AL52" s="173">
        <v>0</v>
      </c>
      <c r="AM52" s="174">
        <v>0</v>
      </c>
      <c r="AN52" s="173">
        <v>0</v>
      </c>
      <c r="AO52" s="174">
        <v>0</v>
      </c>
      <c r="AP52" s="173">
        <f>AJ52+AL52+AN52</f>
        <v>0</v>
      </c>
      <c r="AQ52" s="174">
        <f>AK52+AM52+AO52</f>
        <v>0</v>
      </c>
      <c r="AR52" s="177"/>
    </row>
    <row r="53" spans="1:44" s="178" customFormat="1" ht="12.75" customHeight="1">
      <c r="A53" s="149"/>
      <c r="B53" s="202" t="s">
        <v>232</v>
      </c>
      <c r="C53" s="188">
        <v>563</v>
      </c>
      <c r="D53" s="167">
        <v>40310</v>
      </c>
      <c r="E53" s="99">
        <v>1752</v>
      </c>
      <c r="F53" s="99" t="s">
        <v>35</v>
      </c>
      <c r="G53" s="169" t="s">
        <v>129</v>
      </c>
      <c r="H53" s="120" t="s">
        <v>96</v>
      </c>
      <c r="I53" s="171">
        <v>0</v>
      </c>
      <c r="J53" s="172">
        <v>-34.5</v>
      </c>
      <c r="K53" s="173">
        <v>0</v>
      </c>
      <c r="L53" s="174" t="s">
        <v>123</v>
      </c>
      <c r="M53" s="173">
        <v>0</v>
      </c>
      <c r="N53" s="174">
        <v>-3.5</v>
      </c>
      <c r="O53" s="173">
        <f>I53+K53+M53</f>
        <v>0</v>
      </c>
      <c r="P53" s="174">
        <f>J53+L53+N53</f>
        <v>-38</v>
      </c>
      <c r="Q53" s="175"/>
      <c r="R53" s="171">
        <v>-48.6</v>
      </c>
      <c r="S53" s="172">
        <v>-34.5</v>
      </c>
      <c r="T53" s="173" t="s">
        <v>123</v>
      </c>
      <c r="U53" s="174" t="s">
        <v>123</v>
      </c>
      <c r="V53" s="173">
        <v>-4.9</v>
      </c>
      <c r="W53" s="174">
        <v>-3.5</v>
      </c>
      <c r="X53" s="173">
        <f>R53+T53+V53</f>
        <v>-53.5</v>
      </c>
      <c r="Y53" s="174">
        <f>S53+U53+W53</f>
        <v>-38</v>
      </c>
      <c r="Z53" s="175"/>
      <c r="AA53" s="173">
        <v>-67.8</v>
      </c>
      <c r="AB53" s="174">
        <v>-34.5</v>
      </c>
      <c r="AC53" s="173" t="s">
        <v>123</v>
      </c>
      <c r="AD53" s="174" t="s">
        <v>123</v>
      </c>
      <c r="AE53" s="173">
        <v>-6.7</v>
      </c>
      <c r="AF53" s="174">
        <v>-3.5</v>
      </c>
      <c r="AG53" s="173">
        <f>AA53+AC53+AE53</f>
        <v>-74.5</v>
      </c>
      <c r="AH53" s="174">
        <f>AB53+AD53+AF53</f>
        <v>-38</v>
      </c>
      <c r="AI53" s="176"/>
      <c r="AJ53" s="173">
        <v>-34.5</v>
      </c>
      <c r="AK53" s="174">
        <v>-34.5</v>
      </c>
      <c r="AL53" s="173" t="s">
        <v>123</v>
      </c>
      <c r="AM53" s="174" t="s">
        <v>123</v>
      </c>
      <c r="AN53" s="173">
        <v>-3.5</v>
      </c>
      <c r="AO53" s="174">
        <v>-3.5</v>
      </c>
      <c r="AP53" s="173">
        <f>AJ53+AL53+AN53</f>
        <v>-38</v>
      </c>
      <c r="AQ53" s="174">
        <f>AK53+AM53+AO53</f>
        <v>-38</v>
      </c>
      <c r="AR53" s="177"/>
    </row>
    <row r="54" spans="1:44" s="178" customFormat="1" ht="12.75" customHeight="1">
      <c r="A54" s="149"/>
      <c r="B54" s="202" t="s">
        <v>232</v>
      </c>
      <c r="C54" s="188">
        <v>438</v>
      </c>
      <c r="D54" s="167">
        <v>40284</v>
      </c>
      <c r="E54" s="99">
        <v>1752</v>
      </c>
      <c r="F54" s="99" t="s">
        <v>35</v>
      </c>
      <c r="G54" s="169" t="s">
        <v>98</v>
      </c>
      <c r="H54" s="120" t="s">
        <v>95</v>
      </c>
      <c r="I54" s="171" t="s">
        <v>130</v>
      </c>
      <c r="J54" s="172" t="s">
        <v>130</v>
      </c>
      <c r="K54" s="173" t="s">
        <v>130</v>
      </c>
      <c r="L54" s="174" t="s">
        <v>130</v>
      </c>
      <c r="M54" s="173" t="s">
        <v>130</v>
      </c>
      <c r="N54" s="174" t="s">
        <v>130</v>
      </c>
      <c r="O54" s="173" t="s">
        <v>130</v>
      </c>
      <c r="P54" s="174" t="s">
        <v>130</v>
      </c>
      <c r="Q54" s="175"/>
      <c r="R54" s="171" t="s">
        <v>130</v>
      </c>
      <c r="S54" s="172" t="s">
        <v>130</v>
      </c>
      <c r="T54" s="173" t="s">
        <v>130</v>
      </c>
      <c r="U54" s="174" t="s">
        <v>130</v>
      </c>
      <c r="V54" s="173" t="s">
        <v>130</v>
      </c>
      <c r="W54" s="174" t="s">
        <v>130</v>
      </c>
      <c r="X54" s="173" t="s">
        <v>130</v>
      </c>
      <c r="Y54" s="174" t="s">
        <v>130</v>
      </c>
      <c r="Z54" s="175"/>
      <c r="AA54" s="173" t="s">
        <v>130</v>
      </c>
      <c r="AB54" s="174" t="s">
        <v>130</v>
      </c>
      <c r="AC54" s="173" t="s">
        <v>130</v>
      </c>
      <c r="AD54" s="174" t="s">
        <v>130</v>
      </c>
      <c r="AE54" s="173" t="s">
        <v>130</v>
      </c>
      <c r="AF54" s="174" t="s">
        <v>130</v>
      </c>
      <c r="AG54" s="173" t="s">
        <v>130</v>
      </c>
      <c r="AH54" s="174" t="s">
        <v>130</v>
      </c>
      <c r="AI54" s="176"/>
      <c r="AJ54" s="173" t="s">
        <v>130</v>
      </c>
      <c r="AK54" s="174" t="s">
        <v>130</v>
      </c>
      <c r="AL54" s="173" t="s">
        <v>130</v>
      </c>
      <c r="AM54" s="174" t="s">
        <v>130</v>
      </c>
      <c r="AN54" s="173" t="s">
        <v>130</v>
      </c>
      <c r="AO54" s="174" t="s">
        <v>130</v>
      </c>
      <c r="AP54" s="173" t="s">
        <v>130</v>
      </c>
      <c r="AQ54" s="174" t="s">
        <v>130</v>
      </c>
      <c r="AR54" s="177"/>
    </row>
    <row r="55" spans="1:44" s="178" customFormat="1" ht="12.75" customHeight="1">
      <c r="A55" s="149"/>
      <c r="B55" s="166"/>
      <c r="C55" s="188"/>
      <c r="D55" s="167"/>
      <c r="E55" s="168"/>
      <c r="F55" s="168"/>
      <c r="G55" s="169"/>
      <c r="H55" s="170"/>
      <c r="I55" s="171"/>
      <c r="J55" s="172"/>
      <c r="K55" s="173"/>
      <c r="L55" s="174"/>
      <c r="M55" s="173"/>
      <c r="N55" s="174"/>
      <c r="O55" s="173"/>
      <c r="P55" s="174"/>
      <c r="Q55" s="175"/>
      <c r="R55" s="171"/>
      <c r="S55" s="172"/>
      <c r="T55" s="173"/>
      <c r="U55" s="174"/>
      <c r="V55" s="173"/>
      <c r="W55" s="174"/>
      <c r="X55" s="173"/>
      <c r="Y55" s="174"/>
      <c r="Z55" s="175"/>
      <c r="AA55" s="173"/>
      <c r="AB55" s="174"/>
      <c r="AC55" s="173"/>
      <c r="AD55" s="174"/>
      <c r="AE55" s="173"/>
      <c r="AF55" s="174"/>
      <c r="AG55" s="173"/>
      <c r="AH55" s="174"/>
      <c r="AI55" s="176"/>
      <c r="AJ55" s="173"/>
      <c r="AK55" s="174"/>
      <c r="AL55" s="173"/>
      <c r="AM55" s="174"/>
      <c r="AN55" s="173"/>
      <c r="AO55" s="174"/>
      <c r="AP55" s="173"/>
      <c r="AQ55" s="174"/>
      <c r="AR55" s="177"/>
    </row>
    <row r="56" spans="1:44" s="12" customFormat="1" ht="12.75" customHeight="1">
      <c r="A56" s="150"/>
      <c r="B56" s="202" t="s">
        <v>272</v>
      </c>
      <c r="C56" s="187">
        <v>619</v>
      </c>
      <c r="D56" s="98">
        <v>40331</v>
      </c>
      <c r="E56" s="99">
        <v>2014</v>
      </c>
      <c r="F56" s="99" t="s">
        <v>36</v>
      </c>
      <c r="G56" s="150" t="s">
        <v>256</v>
      </c>
      <c r="H56" s="120" t="s">
        <v>121</v>
      </c>
      <c r="I56" s="128" t="s">
        <v>86</v>
      </c>
      <c r="J56" s="129" t="s">
        <v>86</v>
      </c>
      <c r="K56" s="101">
        <v>0.1</v>
      </c>
      <c r="L56" s="102">
        <v>0.1</v>
      </c>
      <c r="M56" s="101">
        <v>0</v>
      </c>
      <c r="N56" s="102">
        <v>0</v>
      </c>
      <c r="O56" s="101">
        <f>I56+K56+M56</f>
        <v>0.1</v>
      </c>
      <c r="P56" s="102">
        <f>J56+L56+N56</f>
        <v>0.1</v>
      </c>
      <c r="Q56" s="130"/>
      <c r="R56" s="128" t="s">
        <v>86</v>
      </c>
      <c r="S56" s="129" t="s">
        <v>86</v>
      </c>
      <c r="T56" s="101">
        <v>0.1</v>
      </c>
      <c r="U56" s="102">
        <v>0.1</v>
      </c>
      <c r="V56" s="101">
        <v>0</v>
      </c>
      <c r="W56" s="102">
        <v>0</v>
      </c>
      <c r="X56" s="101">
        <f>R56+T56+V56</f>
        <v>0.1</v>
      </c>
      <c r="Y56" s="102">
        <f>S56+U56+W56</f>
        <v>0.1</v>
      </c>
      <c r="Z56" s="130"/>
      <c r="AA56" s="101" t="s">
        <v>86</v>
      </c>
      <c r="AB56" s="102" t="s">
        <v>86</v>
      </c>
      <c r="AC56" s="101">
        <v>0.1</v>
      </c>
      <c r="AD56" s="102">
        <v>0.1</v>
      </c>
      <c r="AE56" s="101">
        <v>0</v>
      </c>
      <c r="AF56" s="102">
        <v>0</v>
      </c>
      <c r="AG56" s="101">
        <f>AA56+AC56+AE56</f>
        <v>0.1</v>
      </c>
      <c r="AH56" s="102">
        <f>AB56+AD56+AF56</f>
        <v>0.1</v>
      </c>
      <c r="AI56" s="103"/>
      <c r="AJ56" s="101" t="s">
        <v>86</v>
      </c>
      <c r="AK56" s="102" t="s">
        <v>86</v>
      </c>
      <c r="AL56" s="101">
        <v>0.1</v>
      </c>
      <c r="AM56" s="102">
        <v>0.1</v>
      </c>
      <c r="AN56" s="101">
        <v>0</v>
      </c>
      <c r="AO56" s="102">
        <v>0</v>
      </c>
      <c r="AP56" s="101">
        <f>AJ56+AL56+AN56</f>
        <v>0.1</v>
      </c>
      <c r="AQ56" s="102">
        <f>AK56+AM56+AO56</f>
        <v>0.1</v>
      </c>
      <c r="AR56" s="80"/>
    </row>
    <row r="57" spans="1:44" s="12" customFormat="1" ht="12.75" customHeight="1">
      <c r="A57" s="95"/>
      <c r="B57" s="96"/>
      <c r="C57" s="187"/>
      <c r="D57" s="98"/>
      <c r="E57" s="99"/>
      <c r="F57" s="99"/>
      <c r="G57" s="95"/>
      <c r="H57" s="120"/>
      <c r="I57" s="128"/>
      <c r="J57" s="129"/>
      <c r="K57" s="101"/>
      <c r="L57" s="102"/>
      <c r="M57" s="101"/>
      <c r="N57" s="102"/>
      <c r="O57" s="101"/>
      <c r="P57" s="102"/>
      <c r="Q57" s="130"/>
      <c r="R57" s="128"/>
      <c r="S57" s="129"/>
      <c r="T57" s="101"/>
      <c r="U57" s="102"/>
      <c r="V57" s="101"/>
      <c r="W57" s="102"/>
      <c r="X57" s="101"/>
      <c r="Y57" s="102"/>
      <c r="Z57" s="130"/>
      <c r="AA57" s="101"/>
      <c r="AB57" s="102"/>
      <c r="AC57" s="101"/>
      <c r="AD57" s="102"/>
      <c r="AE57" s="101"/>
      <c r="AF57" s="102"/>
      <c r="AG57" s="101"/>
      <c r="AH57" s="102"/>
      <c r="AI57" s="103"/>
      <c r="AJ57" s="101"/>
      <c r="AK57" s="102"/>
      <c r="AL57" s="101"/>
      <c r="AM57" s="102"/>
      <c r="AN57" s="101"/>
      <c r="AO57" s="102"/>
      <c r="AP57" s="101"/>
      <c r="AQ57" s="102"/>
      <c r="AR57" s="80"/>
    </row>
    <row r="58" spans="1:44" s="12" customFormat="1" ht="12.75" customHeight="1">
      <c r="A58" s="95"/>
      <c r="B58" s="202" t="s">
        <v>233</v>
      </c>
      <c r="C58" s="187">
        <v>565</v>
      </c>
      <c r="D58" s="196">
        <v>40310</v>
      </c>
      <c r="E58" s="99">
        <v>2024</v>
      </c>
      <c r="F58" s="99" t="s">
        <v>75</v>
      </c>
      <c r="G58" s="150" t="s">
        <v>131</v>
      </c>
      <c r="H58" s="120" t="s">
        <v>132</v>
      </c>
      <c r="I58" s="128">
        <v>-16.5</v>
      </c>
      <c r="J58" s="129">
        <v>-19.8</v>
      </c>
      <c r="K58" s="101">
        <v>18.6</v>
      </c>
      <c r="L58" s="102">
        <v>22.3</v>
      </c>
      <c r="M58" s="101">
        <v>-2.1</v>
      </c>
      <c r="N58" s="102">
        <v>-2.5</v>
      </c>
      <c r="O58" s="101">
        <f>I58+K58+M58</f>
        <v>0</v>
      </c>
      <c r="P58" s="102">
        <f>J58+L58+N58</f>
        <v>0</v>
      </c>
      <c r="Q58" s="130"/>
      <c r="R58" s="128">
        <v>-20.1</v>
      </c>
      <c r="S58" s="129">
        <v>-20.1</v>
      </c>
      <c r="T58" s="101">
        <v>22.7</v>
      </c>
      <c r="U58" s="102">
        <v>22.7</v>
      </c>
      <c r="V58" s="101">
        <v>-2.6</v>
      </c>
      <c r="W58" s="102">
        <v>-2.6</v>
      </c>
      <c r="X58" s="101">
        <f>R58+T58+V58</f>
        <v>0</v>
      </c>
      <c r="Y58" s="102">
        <f>S58+U58+W58</f>
        <v>0</v>
      </c>
      <c r="Z58" s="130"/>
      <c r="AA58" s="101">
        <v>-20.7</v>
      </c>
      <c r="AB58" s="102">
        <v>-20.7</v>
      </c>
      <c r="AC58" s="101">
        <v>23.3</v>
      </c>
      <c r="AD58" s="102">
        <v>23.3</v>
      </c>
      <c r="AE58" s="101">
        <v>-2.6</v>
      </c>
      <c r="AF58" s="102">
        <v>-2.6</v>
      </c>
      <c r="AG58" s="101">
        <f>AA58+AC58+AE58</f>
        <v>0</v>
      </c>
      <c r="AH58" s="102">
        <f>AB58+AD58+AF58</f>
        <v>0</v>
      </c>
      <c r="AI58" s="103"/>
      <c r="AJ58" s="101">
        <v>-21.3</v>
      </c>
      <c r="AK58" s="102">
        <v>-21.3</v>
      </c>
      <c r="AL58" s="101">
        <v>24</v>
      </c>
      <c r="AM58" s="102">
        <v>24</v>
      </c>
      <c r="AN58" s="101">
        <v>-2.7</v>
      </c>
      <c r="AO58" s="102">
        <v>-2.7</v>
      </c>
      <c r="AP58" s="101">
        <f>AJ58+AL58+AN58</f>
        <v>0</v>
      </c>
      <c r="AQ58" s="102">
        <f>AK58+AM58+AO58</f>
        <v>0</v>
      </c>
      <c r="AR58" s="80"/>
    </row>
    <row r="59" spans="1:44" s="12" customFormat="1" ht="12.75" customHeight="1">
      <c r="A59" s="95"/>
      <c r="B59" s="96"/>
      <c r="C59" s="187"/>
      <c r="D59" s="98"/>
      <c r="E59" s="99"/>
      <c r="F59" s="99"/>
      <c r="G59" s="95"/>
      <c r="H59" s="120"/>
      <c r="I59" s="128"/>
      <c r="J59" s="129"/>
      <c r="K59" s="101"/>
      <c r="L59" s="102"/>
      <c r="M59" s="101"/>
      <c r="N59" s="102"/>
      <c r="O59" s="101"/>
      <c r="P59" s="102"/>
      <c r="Q59" s="130"/>
      <c r="R59" s="128"/>
      <c r="S59" s="129"/>
      <c r="T59" s="101"/>
      <c r="U59" s="102"/>
      <c r="V59" s="101"/>
      <c r="W59" s="102"/>
      <c r="X59" s="101"/>
      <c r="Y59" s="102"/>
      <c r="Z59" s="130"/>
      <c r="AA59" s="101"/>
      <c r="AB59" s="102"/>
      <c r="AC59" s="101"/>
      <c r="AD59" s="102"/>
      <c r="AE59" s="101"/>
      <c r="AF59" s="102"/>
      <c r="AG59" s="101"/>
      <c r="AH59" s="102"/>
      <c r="AI59" s="103"/>
      <c r="AJ59" s="101"/>
      <c r="AK59" s="102"/>
      <c r="AL59" s="101"/>
      <c r="AM59" s="102"/>
      <c r="AN59" s="101"/>
      <c r="AO59" s="102"/>
      <c r="AP59" s="101"/>
      <c r="AQ59" s="102"/>
      <c r="AR59" s="80"/>
    </row>
    <row r="60" spans="1:44" s="12" customFormat="1" ht="12.75" customHeight="1">
      <c r="A60" s="95"/>
      <c r="B60" s="202" t="s">
        <v>234</v>
      </c>
      <c r="C60" s="187">
        <v>550</v>
      </c>
      <c r="D60" s="98">
        <v>40310</v>
      </c>
      <c r="E60" s="99">
        <v>2046</v>
      </c>
      <c r="F60" s="99" t="s">
        <v>37</v>
      </c>
      <c r="G60" s="150" t="s">
        <v>133</v>
      </c>
      <c r="H60" s="120" t="s">
        <v>121</v>
      </c>
      <c r="I60" s="128" t="s">
        <v>123</v>
      </c>
      <c r="J60" s="129" t="s">
        <v>123</v>
      </c>
      <c r="K60" s="101" t="s">
        <v>123</v>
      </c>
      <c r="L60" s="102" t="s">
        <v>123</v>
      </c>
      <c r="M60" s="101">
        <v>0</v>
      </c>
      <c r="N60" s="102">
        <v>0</v>
      </c>
      <c r="O60" s="101" t="s">
        <v>123</v>
      </c>
      <c r="P60" s="102" t="s">
        <v>123</v>
      </c>
      <c r="Q60" s="130"/>
      <c r="R60" s="128" t="s">
        <v>123</v>
      </c>
      <c r="S60" s="129" t="s">
        <v>123</v>
      </c>
      <c r="T60" s="101" t="s">
        <v>123</v>
      </c>
      <c r="U60" s="102" t="s">
        <v>123</v>
      </c>
      <c r="V60" s="101">
        <v>0</v>
      </c>
      <c r="W60" s="102">
        <v>0</v>
      </c>
      <c r="X60" s="101" t="s">
        <v>123</v>
      </c>
      <c r="Y60" s="102" t="s">
        <v>123</v>
      </c>
      <c r="Z60" s="130"/>
      <c r="AA60" s="101" t="s">
        <v>123</v>
      </c>
      <c r="AB60" s="102" t="s">
        <v>123</v>
      </c>
      <c r="AC60" s="101" t="s">
        <v>123</v>
      </c>
      <c r="AD60" s="102" t="s">
        <v>123</v>
      </c>
      <c r="AE60" s="101">
        <v>0</v>
      </c>
      <c r="AF60" s="102">
        <v>0</v>
      </c>
      <c r="AG60" s="101" t="s">
        <v>123</v>
      </c>
      <c r="AH60" s="102" t="s">
        <v>123</v>
      </c>
      <c r="AI60" s="103"/>
      <c r="AJ60" s="101" t="s">
        <v>123</v>
      </c>
      <c r="AK60" s="102" t="s">
        <v>123</v>
      </c>
      <c r="AL60" s="101" t="s">
        <v>123</v>
      </c>
      <c r="AM60" s="102" t="s">
        <v>123</v>
      </c>
      <c r="AN60" s="101">
        <v>0</v>
      </c>
      <c r="AO60" s="102">
        <v>0</v>
      </c>
      <c r="AP60" s="101" t="s">
        <v>123</v>
      </c>
      <c r="AQ60" s="102" t="s">
        <v>123</v>
      </c>
      <c r="AR60" s="80"/>
    </row>
    <row r="61" spans="1:44" s="12" customFormat="1" ht="12.75" customHeight="1">
      <c r="A61" s="95"/>
      <c r="B61" s="96"/>
      <c r="C61" s="187"/>
      <c r="D61" s="98"/>
      <c r="E61" s="99"/>
      <c r="F61" s="99"/>
      <c r="G61" s="95"/>
      <c r="H61" s="120"/>
      <c r="I61" s="128"/>
      <c r="J61" s="129"/>
      <c r="K61" s="101"/>
      <c r="L61" s="102"/>
      <c r="M61" s="101"/>
      <c r="N61" s="102"/>
      <c r="O61" s="101"/>
      <c r="P61" s="102"/>
      <c r="Q61" s="130"/>
      <c r="R61" s="128"/>
      <c r="S61" s="129"/>
      <c r="T61" s="101"/>
      <c r="U61" s="102"/>
      <c r="V61" s="101"/>
      <c r="W61" s="102"/>
      <c r="X61" s="101"/>
      <c r="Y61" s="102"/>
      <c r="Z61" s="130"/>
      <c r="AA61" s="101"/>
      <c r="AB61" s="102"/>
      <c r="AC61" s="101"/>
      <c r="AD61" s="102"/>
      <c r="AE61" s="101"/>
      <c r="AF61" s="102"/>
      <c r="AG61" s="101"/>
      <c r="AH61" s="102"/>
      <c r="AI61" s="103"/>
      <c r="AJ61" s="101"/>
      <c r="AK61" s="102"/>
      <c r="AL61" s="101"/>
      <c r="AM61" s="102"/>
      <c r="AN61" s="101"/>
      <c r="AO61" s="102"/>
      <c r="AP61" s="101"/>
      <c r="AQ61" s="102"/>
      <c r="AR61" s="80"/>
    </row>
    <row r="62" spans="1:44" s="12" customFormat="1" ht="26.25" customHeight="1">
      <c r="A62" s="95"/>
      <c r="B62" s="202" t="s">
        <v>200</v>
      </c>
      <c r="C62" s="187">
        <v>144</v>
      </c>
      <c r="D62" s="98">
        <v>40249</v>
      </c>
      <c r="E62" s="99">
        <v>2126</v>
      </c>
      <c r="F62" s="99" t="s">
        <v>38</v>
      </c>
      <c r="G62" s="150" t="s">
        <v>134</v>
      </c>
      <c r="H62" s="120" t="s">
        <v>135</v>
      </c>
      <c r="I62" s="128">
        <v>-31</v>
      </c>
      <c r="J62" s="129">
        <v>-228.8</v>
      </c>
      <c r="K62" s="101">
        <v>0</v>
      </c>
      <c r="L62" s="102">
        <v>0</v>
      </c>
      <c r="M62" s="101">
        <v>0</v>
      </c>
      <c r="N62" s="102">
        <v>0</v>
      </c>
      <c r="O62" s="101">
        <f>I62+K62+M62</f>
        <v>-31</v>
      </c>
      <c r="P62" s="102">
        <f>J62+L62+N62</f>
        <v>-228.8</v>
      </c>
      <c r="Q62" s="130"/>
      <c r="R62" s="128">
        <v>-65</v>
      </c>
      <c r="S62" s="129">
        <v>-228.8</v>
      </c>
      <c r="T62" s="101">
        <v>0</v>
      </c>
      <c r="U62" s="102">
        <v>0</v>
      </c>
      <c r="V62" s="101">
        <v>0</v>
      </c>
      <c r="W62" s="102">
        <v>0</v>
      </c>
      <c r="X62" s="101">
        <f>R62+T62+V62</f>
        <v>-65</v>
      </c>
      <c r="Y62" s="102">
        <f>S62+U62+W62</f>
        <v>-228.8</v>
      </c>
      <c r="Z62" s="130"/>
      <c r="AA62" s="101">
        <v>-107.8</v>
      </c>
      <c r="AB62" s="102">
        <v>-228.8</v>
      </c>
      <c r="AC62" s="101">
        <v>0</v>
      </c>
      <c r="AD62" s="102">
        <v>0</v>
      </c>
      <c r="AE62" s="101">
        <v>0</v>
      </c>
      <c r="AF62" s="102">
        <v>0</v>
      </c>
      <c r="AG62" s="101">
        <f>AA62+AC62+AE62</f>
        <v>-107.8</v>
      </c>
      <c r="AH62" s="102">
        <f>AB62+AD62+AF62</f>
        <v>-228.8</v>
      </c>
      <c r="AI62" s="103"/>
      <c r="AJ62" s="101">
        <v>-161.4</v>
      </c>
      <c r="AK62" s="102">
        <v>-228.8</v>
      </c>
      <c r="AL62" s="101">
        <v>0</v>
      </c>
      <c r="AM62" s="102">
        <v>0</v>
      </c>
      <c r="AN62" s="101">
        <v>0</v>
      </c>
      <c r="AO62" s="102">
        <v>0</v>
      </c>
      <c r="AP62" s="101">
        <f>AJ62+AL62+AN62</f>
        <v>-161.4</v>
      </c>
      <c r="AQ62" s="102">
        <f>AK62+AM62+AO62</f>
        <v>-228.8</v>
      </c>
      <c r="AR62" s="80"/>
    </row>
    <row r="63" spans="1:44" s="12" customFormat="1" ht="12.75" customHeight="1">
      <c r="A63" s="95"/>
      <c r="B63" s="96"/>
      <c r="C63" s="187"/>
      <c r="D63" s="98"/>
      <c r="E63" s="99"/>
      <c r="F63" s="99"/>
      <c r="G63" s="95"/>
      <c r="H63" s="120"/>
      <c r="I63" s="128"/>
      <c r="J63" s="129"/>
      <c r="K63" s="101"/>
      <c r="L63" s="102"/>
      <c r="M63" s="101"/>
      <c r="N63" s="102"/>
      <c r="O63" s="101"/>
      <c r="P63" s="102"/>
      <c r="Q63" s="130"/>
      <c r="R63" s="128"/>
      <c r="S63" s="129"/>
      <c r="T63" s="101"/>
      <c r="U63" s="102"/>
      <c r="V63" s="101"/>
      <c r="W63" s="102"/>
      <c r="X63" s="101"/>
      <c r="Y63" s="102"/>
      <c r="Z63" s="130"/>
      <c r="AA63" s="101"/>
      <c r="AB63" s="102"/>
      <c r="AC63" s="101"/>
      <c r="AD63" s="102"/>
      <c r="AE63" s="101"/>
      <c r="AF63" s="102"/>
      <c r="AG63" s="101"/>
      <c r="AH63" s="102"/>
      <c r="AI63" s="103"/>
      <c r="AJ63" s="101"/>
      <c r="AK63" s="102"/>
      <c r="AL63" s="101"/>
      <c r="AM63" s="102"/>
      <c r="AN63" s="101"/>
      <c r="AO63" s="102"/>
      <c r="AP63" s="101"/>
      <c r="AQ63" s="102"/>
      <c r="AR63" s="80"/>
    </row>
    <row r="64" spans="1:44" s="12" customFormat="1" ht="12.75" customHeight="1">
      <c r="A64" s="150" t="s">
        <v>195</v>
      </c>
      <c r="B64" s="202"/>
      <c r="C64" s="187"/>
      <c r="D64" s="98"/>
      <c r="E64" s="99"/>
      <c r="F64" s="99"/>
      <c r="G64" s="150"/>
      <c r="H64" s="120"/>
      <c r="I64" s="128"/>
      <c r="J64" s="129"/>
      <c r="K64" s="101"/>
      <c r="L64" s="102"/>
      <c r="M64" s="101"/>
      <c r="N64" s="102"/>
      <c r="O64" s="101"/>
      <c r="P64" s="102"/>
      <c r="Q64" s="130"/>
      <c r="R64" s="128"/>
      <c r="S64" s="129"/>
      <c r="T64" s="101"/>
      <c r="U64" s="102"/>
      <c r="V64" s="101"/>
      <c r="W64" s="102"/>
      <c r="X64" s="101"/>
      <c r="Y64" s="102"/>
      <c r="Z64" s="130"/>
      <c r="AA64" s="101"/>
      <c r="AB64" s="102"/>
      <c r="AC64" s="101"/>
      <c r="AD64" s="102"/>
      <c r="AE64" s="101"/>
      <c r="AF64" s="102"/>
      <c r="AG64" s="101"/>
      <c r="AH64" s="102"/>
      <c r="AI64" s="103"/>
      <c r="AJ64" s="101"/>
      <c r="AK64" s="102"/>
      <c r="AL64" s="101"/>
      <c r="AM64" s="102"/>
      <c r="AN64" s="101"/>
      <c r="AO64" s="102"/>
      <c r="AP64" s="101"/>
      <c r="AQ64" s="102"/>
      <c r="AR64" s="80"/>
    </row>
    <row r="65" spans="1:44" s="12" customFormat="1" ht="12.75" customHeight="1">
      <c r="A65" s="150"/>
      <c r="B65" s="202"/>
      <c r="C65" s="187"/>
      <c r="D65" s="98"/>
      <c r="E65" s="99"/>
      <c r="F65" s="99"/>
      <c r="G65" s="150"/>
      <c r="H65" s="120"/>
      <c r="I65" s="128"/>
      <c r="J65" s="129"/>
      <c r="K65" s="101"/>
      <c r="L65" s="102"/>
      <c r="M65" s="101"/>
      <c r="N65" s="102"/>
      <c r="O65" s="101"/>
      <c r="P65" s="102"/>
      <c r="Q65" s="130"/>
      <c r="R65" s="128"/>
      <c r="S65" s="129"/>
      <c r="T65" s="101"/>
      <c r="U65" s="102"/>
      <c r="V65" s="101"/>
      <c r="W65" s="102"/>
      <c r="X65" s="101"/>
      <c r="Y65" s="102"/>
      <c r="Z65" s="130"/>
      <c r="AA65" s="101"/>
      <c r="AB65" s="102"/>
      <c r="AC65" s="101"/>
      <c r="AD65" s="102"/>
      <c r="AE65" s="101"/>
      <c r="AF65" s="102"/>
      <c r="AG65" s="101"/>
      <c r="AH65" s="102"/>
      <c r="AI65" s="103"/>
      <c r="AJ65" s="101"/>
      <c r="AK65" s="102"/>
      <c r="AL65" s="101"/>
      <c r="AM65" s="102"/>
      <c r="AN65" s="101"/>
      <c r="AO65" s="102"/>
      <c r="AP65" s="101"/>
      <c r="AQ65" s="102"/>
      <c r="AR65" s="80"/>
    </row>
    <row r="66" spans="1:44" s="12" customFormat="1" ht="12.75" customHeight="1">
      <c r="A66" s="150"/>
      <c r="B66" s="202"/>
      <c r="C66" s="187"/>
      <c r="D66" s="98"/>
      <c r="E66" s="99"/>
      <c r="F66" s="99"/>
      <c r="G66" s="150"/>
      <c r="H66" s="120"/>
      <c r="I66" s="128"/>
      <c r="J66" s="129"/>
      <c r="K66" s="101"/>
      <c r="L66" s="102"/>
      <c r="M66" s="101"/>
      <c r="N66" s="102"/>
      <c r="O66" s="101"/>
      <c r="P66" s="102"/>
      <c r="Q66" s="130"/>
      <c r="R66" s="128"/>
      <c r="S66" s="129"/>
      <c r="T66" s="101"/>
      <c r="U66" s="102"/>
      <c r="V66" s="101"/>
      <c r="W66" s="102"/>
      <c r="X66" s="101"/>
      <c r="Y66" s="102"/>
      <c r="Z66" s="130"/>
      <c r="AA66" s="101"/>
      <c r="AB66" s="102"/>
      <c r="AC66" s="101"/>
      <c r="AD66" s="102"/>
      <c r="AE66" s="101"/>
      <c r="AF66" s="102"/>
      <c r="AG66" s="101"/>
      <c r="AH66" s="102"/>
      <c r="AI66" s="103"/>
      <c r="AJ66" s="101"/>
      <c r="AK66" s="102"/>
      <c r="AL66" s="101"/>
      <c r="AM66" s="102"/>
      <c r="AN66" s="101"/>
      <c r="AO66" s="102"/>
      <c r="AP66" s="101"/>
      <c r="AQ66" s="102"/>
      <c r="AR66" s="80"/>
    </row>
    <row r="67" spans="1:44" s="12" customFormat="1" ht="12.75" customHeight="1">
      <c r="A67" s="150"/>
      <c r="B67" s="202"/>
      <c r="C67" s="187"/>
      <c r="D67" s="98"/>
      <c r="E67" s="99"/>
      <c r="F67" s="99"/>
      <c r="G67" s="150"/>
      <c r="H67" s="120"/>
      <c r="I67" s="128"/>
      <c r="J67" s="129"/>
      <c r="K67" s="101"/>
      <c r="L67" s="102"/>
      <c r="M67" s="101"/>
      <c r="N67" s="102"/>
      <c r="O67" s="101"/>
      <c r="P67" s="102"/>
      <c r="Q67" s="130"/>
      <c r="R67" s="128"/>
      <c r="S67" s="129"/>
      <c r="T67" s="101"/>
      <c r="U67" s="102"/>
      <c r="V67" s="101"/>
      <c r="W67" s="102"/>
      <c r="X67" s="101"/>
      <c r="Y67" s="102"/>
      <c r="Z67" s="130"/>
      <c r="AA67" s="101"/>
      <c r="AB67" s="102"/>
      <c r="AC67" s="101"/>
      <c r="AD67" s="102"/>
      <c r="AE67" s="101"/>
      <c r="AF67" s="102"/>
      <c r="AG67" s="101"/>
      <c r="AH67" s="102"/>
      <c r="AI67" s="103"/>
      <c r="AJ67" s="101"/>
      <c r="AK67" s="102"/>
      <c r="AL67" s="101"/>
      <c r="AM67" s="102"/>
      <c r="AN67" s="101"/>
      <c r="AO67" s="102"/>
      <c r="AP67" s="101"/>
      <c r="AQ67" s="102"/>
      <c r="AR67" s="80"/>
    </row>
    <row r="68" spans="1:44" s="12" customFormat="1" ht="12.75" customHeight="1">
      <c r="A68" s="150"/>
      <c r="B68" s="202"/>
      <c r="C68" s="187"/>
      <c r="D68" s="98"/>
      <c r="E68" s="99"/>
      <c r="F68" s="99"/>
      <c r="G68" s="150"/>
      <c r="H68" s="120"/>
      <c r="I68" s="128"/>
      <c r="J68" s="129"/>
      <c r="K68" s="101"/>
      <c r="L68" s="102"/>
      <c r="M68" s="101"/>
      <c r="N68" s="102"/>
      <c r="O68" s="101"/>
      <c r="P68" s="102"/>
      <c r="Q68" s="130"/>
      <c r="R68" s="128"/>
      <c r="S68" s="129"/>
      <c r="T68" s="101"/>
      <c r="U68" s="102"/>
      <c r="V68" s="101"/>
      <c r="W68" s="102"/>
      <c r="X68" s="101"/>
      <c r="Y68" s="102"/>
      <c r="Z68" s="130"/>
      <c r="AA68" s="101"/>
      <c r="AB68" s="102"/>
      <c r="AC68" s="101"/>
      <c r="AD68" s="102"/>
      <c r="AE68" s="101"/>
      <c r="AF68" s="102"/>
      <c r="AG68" s="101"/>
      <c r="AH68" s="102"/>
      <c r="AI68" s="103"/>
      <c r="AJ68" s="101"/>
      <c r="AK68" s="102"/>
      <c r="AL68" s="101"/>
      <c r="AM68" s="102"/>
      <c r="AN68" s="101"/>
      <c r="AO68" s="102"/>
      <c r="AP68" s="101"/>
      <c r="AQ68" s="102"/>
      <c r="AR68" s="80"/>
    </row>
    <row r="69" spans="1:44" s="12" customFormat="1" ht="12.75" customHeight="1">
      <c r="A69" s="150"/>
      <c r="B69" s="202"/>
      <c r="C69" s="187"/>
      <c r="D69" s="98"/>
      <c r="E69" s="99"/>
      <c r="F69" s="99"/>
      <c r="G69" s="150"/>
      <c r="H69" s="120"/>
      <c r="I69" s="128"/>
      <c r="J69" s="129"/>
      <c r="K69" s="101"/>
      <c r="L69" s="102"/>
      <c r="M69" s="101"/>
      <c r="N69" s="102"/>
      <c r="O69" s="101"/>
      <c r="P69" s="102"/>
      <c r="Q69" s="130"/>
      <c r="R69" s="128"/>
      <c r="S69" s="129"/>
      <c r="T69" s="101"/>
      <c r="U69" s="102"/>
      <c r="V69" s="101"/>
      <c r="W69" s="102"/>
      <c r="X69" s="101"/>
      <c r="Y69" s="102"/>
      <c r="Z69" s="130"/>
      <c r="AA69" s="101"/>
      <c r="AB69" s="102"/>
      <c r="AC69" s="101"/>
      <c r="AD69" s="102"/>
      <c r="AE69" s="101"/>
      <c r="AF69" s="102"/>
      <c r="AG69" s="101"/>
      <c r="AH69" s="102"/>
      <c r="AI69" s="103"/>
      <c r="AJ69" s="101"/>
      <c r="AK69" s="102"/>
      <c r="AL69" s="101"/>
      <c r="AM69" s="102"/>
      <c r="AN69" s="101"/>
      <c r="AO69" s="102"/>
      <c r="AP69" s="101"/>
      <c r="AQ69" s="102"/>
      <c r="AR69" s="80"/>
    </row>
    <row r="70" spans="1:44" s="12" customFormat="1" ht="12.75" customHeight="1">
      <c r="A70" s="150"/>
      <c r="B70" s="202"/>
      <c r="C70" s="187"/>
      <c r="D70" s="98"/>
      <c r="E70" s="99"/>
      <c r="F70" s="99"/>
      <c r="G70" s="150"/>
      <c r="H70" s="120"/>
      <c r="I70" s="128"/>
      <c r="J70" s="129"/>
      <c r="K70" s="101"/>
      <c r="L70" s="102"/>
      <c r="M70" s="101"/>
      <c r="N70" s="102"/>
      <c r="O70" s="101"/>
      <c r="P70" s="102"/>
      <c r="Q70" s="130"/>
      <c r="R70" s="128"/>
      <c r="S70" s="129"/>
      <c r="T70" s="101"/>
      <c r="U70" s="102"/>
      <c r="V70" s="101"/>
      <c r="W70" s="102"/>
      <c r="X70" s="101"/>
      <c r="Y70" s="102"/>
      <c r="Z70" s="130"/>
      <c r="AA70" s="101"/>
      <c r="AB70" s="102"/>
      <c r="AC70" s="101"/>
      <c r="AD70" s="102"/>
      <c r="AE70" s="101"/>
      <c r="AF70" s="102"/>
      <c r="AG70" s="101"/>
      <c r="AH70" s="102"/>
      <c r="AI70" s="103"/>
      <c r="AJ70" s="101"/>
      <c r="AK70" s="102"/>
      <c r="AL70" s="101"/>
      <c r="AM70" s="102"/>
      <c r="AN70" s="101"/>
      <c r="AO70" s="102"/>
      <c r="AP70" s="101"/>
      <c r="AQ70" s="102"/>
      <c r="AR70" s="80"/>
    </row>
    <row r="71" spans="1:44" s="12" customFormat="1" ht="12.75" customHeight="1">
      <c r="A71" s="150"/>
      <c r="B71" s="202"/>
      <c r="C71" s="187"/>
      <c r="D71" s="98"/>
      <c r="E71" s="99"/>
      <c r="F71" s="99"/>
      <c r="G71" s="150"/>
      <c r="H71" s="120"/>
      <c r="I71" s="128"/>
      <c r="J71" s="129"/>
      <c r="K71" s="101"/>
      <c r="L71" s="102"/>
      <c r="M71" s="101"/>
      <c r="N71" s="102"/>
      <c r="O71" s="101"/>
      <c r="P71" s="102"/>
      <c r="Q71" s="130"/>
      <c r="R71" s="128"/>
      <c r="S71" s="129"/>
      <c r="T71" s="101"/>
      <c r="U71" s="102"/>
      <c r="V71" s="101"/>
      <c r="W71" s="102"/>
      <c r="X71" s="101"/>
      <c r="Y71" s="102"/>
      <c r="Z71" s="130"/>
      <c r="AA71" s="101"/>
      <c r="AB71" s="102"/>
      <c r="AC71" s="101"/>
      <c r="AD71" s="102"/>
      <c r="AE71" s="101"/>
      <c r="AF71" s="102"/>
      <c r="AG71" s="101"/>
      <c r="AH71" s="102"/>
      <c r="AI71" s="103"/>
      <c r="AJ71" s="101"/>
      <c r="AK71" s="102"/>
      <c r="AL71" s="101"/>
      <c r="AM71" s="102"/>
      <c r="AN71" s="101"/>
      <c r="AO71" s="102"/>
      <c r="AP71" s="101"/>
      <c r="AQ71" s="102"/>
      <c r="AR71" s="80"/>
    </row>
    <row r="72" spans="1:44" s="12" customFormat="1" ht="12.75" customHeight="1">
      <c r="A72" s="150"/>
      <c r="B72" s="202"/>
      <c r="C72" s="187"/>
      <c r="D72" s="98"/>
      <c r="E72" s="99"/>
      <c r="F72" s="99"/>
      <c r="G72" s="150"/>
      <c r="H72" s="120"/>
      <c r="I72" s="128"/>
      <c r="J72" s="129"/>
      <c r="K72" s="101"/>
      <c r="L72" s="102"/>
      <c r="M72" s="101"/>
      <c r="N72" s="102"/>
      <c r="O72" s="101"/>
      <c r="P72" s="102"/>
      <c r="Q72" s="130"/>
      <c r="R72" s="128"/>
      <c r="S72" s="129"/>
      <c r="T72" s="101"/>
      <c r="U72" s="102"/>
      <c r="V72" s="101"/>
      <c r="W72" s="102"/>
      <c r="X72" s="101"/>
      <c r="Y72" s="102"/>
      <c r="Z72" s="130"/>
      <c r="AA72" s="101"/>
      <c r="AB72" s="102"/>
      <c r="AC72" s="101"/>
      <c r="AD72" s="102"/>
      <c r="AE72" s="101"/>
      <c r="AF72" s="102"/>
      <c r="AG72" s="101"/>
      <c r="AH72" s="102"/>
      <c r="AI72" s="103"/>
      <c r="AJ72" s="101"/>
      <c r="AK72" s="102"/>
      <c r="AL72" s="101"/>
      <c r="AM72" s="102"/>
      <c r="AN72" s="101"/>
      <c r="AO72" s="102"/>
      <c r="AP72" s="101"/>
      <c r="AQ72" s="102"/>
      <c r="AR72" s="80"/>
    </row>
    <row r="73" spans="1:44" s="12" customFormat="1" ht="12.75" customHeight="1">
      <c r="A73" s="150"/>
      <c r="B73" s="202"/>
      <c r="C73" s="187"/>
      <c r="D73" s="98"/>
      <c r="E73" s="99"/>
      <c r="F73" s="99"/>
      <c r="G73" s="150"/>
      <c r="H73" s="120"/>
      <c r="I73" s="128"/>
      <c r="J73" s="129"/>
      <c r="K73" s="101"/>
      <c r="L73" s="102"/>
      <c r="M73" s="101"/>
      <c r="N73" s="102"/>
      <c r="O73" s="101"/>
      <c r="P73" s="102"/>
      <c r="Q73" s="130"/>
      <c r="R73" s="128"/>
      <c r="S73" s="129"/>
      <c r="T73" s="101"/>
      <c r="U73" s="102"/>
      <c r="V73" s="101"/>
      <c r="W73" s="102"/>
      <c r="X73" s="101"/>
      <c r="Y73" s="102"/>
      <c r="Z73" s="130"/>
      <c r="AA73" s="101"/>
      <c r="AB73" s="102"/>
      <c r="AC73" s="101"/>
      <c r="AD73" s="102"/>
      <c r="AE73" s="101"/>
      <c r="AF73" s="102"/>
      <c r="AG73" s="101"/>
      <c r="AH73" s="102"/>
      <c r="AI73" s="103"/>
      <c r="AJ73" s="101"/>
      <c r="AK73" s="102"/>
      <c r="AL73" s="101"/>
      <c r="AM73" s="102"/>
      <c r="AN73" s="101"/>
      <c r="AO73" s="102"/>
      <c r="AP73" s="101"/>
      <c r="AQ73" s="102"/>
      <c r="AR73" s="80"/>
    </row>
    <row r="74" spans="1:44" s="12" customFormat="1" ht="12.75" customHeight="1">
      <c r="A74" s="150"/>
      <c r="B74" s="202"/>
      <c r="C74" s="187"/>
      <c r="D74" s="98"/>
      <c r="E74" s="99"/>
      <c r="F74" s="99"/>
      <c r="G74" s="150"/>
      <c r="H74" s="120"/>
      <c r="I74" s="128"/>
      <c r="J74" s="129"/>
      <c r="K74" s="101"/>
      <c r="L74" s="102"/>
      <c r="M74" s="101"/>
      <c r="N74" s="102"/>
      <c r="O74" s="101"/>
      <c r="P74" s="102"/>
      <c r="Q74" s="130"/>
      <c r="R74" s="128"/>
      <c r="S74" s="129"/>
      <c r="T74" s="101"/>
      <c r="U74" s="102"/>
      <c r="V74" s="101"/>
      <c r="W74" s="102"/>
      <c r="X74" s="101"/>
      <c r="Y74" s="102"/>
      <c r="Z74" s="130"/>
      <c r="AA74" s="101"/>
      <c r="AB74" s="102"/>
      <c r="AC74" s="101"/>
      <c r="AD74" s="102"/>
      <c r="AE74" s="101"/>
      <c r="AF74" s="102"/>
      <c r="AG74" s="101"/>
      <c r="AH74" s="102"/>
      <c r="AI74" s="103"/>
      <c r="AJ74" s="101"/>
      <c r="AK74" s="102"/>
      <c r="AL74" s="101"/>
      <c r="AM74" s="102"/>
      <c r="AN74" s="101"/>
      <c r="AO74" s="102"/>
      <c r="AP74" s="101"/>
      <c r="AQ74" s="102"/>
      <c r="AR74" s="80"/>
    </row>
    <row r="75" spans="1:44" s="12" customFormat="1" ht="12.75" customHeight="1">
      <c r="A75" s="150"/>
      <c r="B75" s="96"/>
      <c r="C75" s="187"/>
      <c r="D75" s="98"/>
      <c r="E75" s="99"/>
      <c r="F75" s="99"/>
      <c r="G75" s="150"/>
      <c r="H75" s="120"/>
      <c r="I75" s="128"/>
      <c r="J75" s="129"/>
      <c r="K75" s="101"/>
      <c r="L75" s="102"/>
      <c r="M75" s="101"/>
      <c r="N75" s="102"/>
      <c r="O75" s="101"/>
      <c r="P75" s="102"/>
      <c r="Q75" s="130"/>
      <c r="R75" s="128"/>
      <c r="S75" s="129"/>
      <c r="T75" s="101"/>
      <c r="U75" s="102"/>
      <c r="V75" s="101"/>
      <c r="W75" s="102"/>
      <c r="X75" s="101"/>
      <c r="Y75" s="102"/>
      <c r="Z75" s="130"/>
      <c r="AA75" s="101"/>
      <c r="AB75" s="102"/>
      <c r="AC75" s="101"/>
      <c r="AD75" s="102"/>
      <c r="AE75" s="101"/>
      <c r="AF75" s="102"/>
      <c r="AG75" s="101"/>
      <c r="AH75" s="102"/>
      <c r="AI75" s="103"/>
      <c r="AJ75" s="101"/>
      <c r="AK75" s="102"/>
      <c r="AL75" s="101"/>
      <c r="AM75" s="102"/>
      <c r="AN75" s="101"/>
      <c r="AO75" s="102"/>
      <c r="AP75" s="101"/>
      <c r="AQ75" s="102"/>
      <c r="AR75" s="80"/>
    </row>
    <row r="76" spans="1:44" s="12" customFormat="1" ht="12.75" customHeight="1">
      <c r="A76" s="95"/>
      <c r="B76" s="202" t="s">
        <v>201</v>
      </c>
      <c r="C76" s="187">
        <v>537</v>
      </c>
      <c r="D76" s="98">
        <v>40294</v>
      </c>
      <c r="E76" s="99">
        <v>53</v>
      </c>
      <c r="F76" s="99" t="s">
        <v>39</v>
      </c>
      <c r="G76" s="150" t="s">
        <v>136</v>
      </c>
      <c r="H76" s="120" t="s">
        <v>138</v>
      </c>
      <c r="I76" s="128">
        <v>0</v>
      </c>
      <c r="J76" s="129">
        <v>0</v>
      </c>
      <c r="K76" s="101" t="s">
        <v>130</v>
      </c>
      <c r="L76" s="102" t="s">
        <v>130</v>
      </c>
      <c r="M76" s="101">
        <v>0</v>
      </c>
      <c r="N76" s="102">
        <v>0</v>
      </c>
      <c r="O76" s="101" t="s">
        <v>130</v>
      </c>
      <c r="P76" s="102" t="s">
        <v>130</v>
      </c>
      <c r="Q76" s="130"/>
      <c r="R76" s="128">
        <v>0</v>
      </c>
      <c r="S76" s="129">
        <v>0</v>
      </c>
      <c r="T76" s="101" t="s">
        <v>130</v>
      </c>
      <c r="U76" s="102" t="s">
        <v>130</v>
      </c>
      <c r="V76" s="101">
        <v>0</v>
      </c>
      <c r="W76" s="102">
        <v>0</v>
      </c>
      <c r="X76" s="101" t="s">
        <v>130</v>
      </c>
      <c r="Y76" s="102" t="s">
        <v>130</v>
      </c>
      <c r="Z76" s="130"/>
      <c r="AA76" s="101">
        <v>0</v>
      </c>
      <c r="AB76" s="102">
        <v>0</v>
      </c>
      <c r="AC76" s="101" t="s">
        <v>130</v>
      </c>
      <c r="AD76" s="102" t="s">
        <v>130</v>
      </c>
      <c r="AE76" s="101">
        <v>0</v>
      </c>
      <c r="AF76" s="102">
        <v>0</v>
      </c>
      <c r="AG76" s="101" t="s">
        <v>130</v>
      </c>
      <c r="AH76" s="102" t="s">
        <v>130</v>
      </c>
      <c r="AI76" s="103"/>
      <c r="AJ76" s="101">
        <v>0</v>
      </c>
      <c r="AK76" s="102">
        <v>0</v>
      </c>
      <c r="AL76" s="101" t="s">
        <v>130</v>
      </c>
      <c r="AM76" s="102" t="s">
        <v>130</v>
      </c>
      <c r="AN76" s="101">
        <v>0</v>
      </c>
      <c r="AO76" s="102">
        <v>0</v>
      </c>
      <c r="AP76" s="101" t="s">
        <v>130</v>
      </c>
      <c r="AQ76" s="102" t="s">
        <v>130</v>
      </c>
      <c r="AR76" s="80"/>
    </row>
    <row r="77" spans="1:44" s="12" customFormat="1" ht="12.75" customHeight="1">
      <c r="A77" s="95"/>
      <c r="B77" s="96"/>
      <c r="C77" s="187"/>
      <c r="D77" s="98"/>
      <c r="E77" s="99"/>
      <c r="F77" s="99"/>
      <c r="G77" s="95"/>
      <c r="H77" s="120"/>
      <c r="I77" s="128"/>
      <c r="J77" s="129"/>
      <c r="K77" s="101"/>
      <c r="L77" s="102"/>
      <c r="M77" s="101"/>
      <c r="N77" s="102"/>
      <c r="O77" s="101"/>
      <c r="P77" s="102"/>
      <c r="Q77" s="130"/>
      <c r="R77" s="128"/>
      <c r="S77" s="129"/>
      <c r="T77" s="101"/>
      <c r="U77" s="102"/>
      <c r="V77" s="101"/>
      <c r="W77" s="102"/>
      <c r="X77" s="101"/>
      <c r="Y77" s="102"/>
      <c r="Z77" s="130"/>
      <c r="AA77" s="101"/>
      <c r="AB77" s="102"/>
      <c r="AC77" s="101"/>
      <c r="AD77" s="102"/>
      <c r="AE77" s="101"/>
      <c r="AF77" s="102"/>
      <c r="AG77" s="101"/>
      <c r="AH77" s="102"/>
      <c r="AI77" s="103"/>
      <c r="AJ77" s="101"/>
      <c r="AK77" s="102"/>
      <c r="AL77" s="101"/>
      <c r="AM77" s="102"/>
      <c r="AN77" s="101"/>
      <c r="AO77" s="102"/>
      <c r="AP77" s="101"/>
      <c r="AQ77" s="102"/>
      <c r="AR77" s="80"/>
    </row>
    <row r="78" spans="1:44" s="12" customFormat="1" ht="12.75" customHeight="1">
      <c r="A78" s="95"/>
      <c r="B78" s="202" t="s">
        <v>273</v>
      </c>
      <c r="C78" s="187">
        <v>571</v>
      </c>
      <c r="D78" s="98">
        <v>40312</v>
      </c>
      <c r="E78" s="99">
        <v>83</v>
      </c>
      <c r="F78" s="99" t="s">
        <v>40</v>
      </c>
      <c r="G78" s="150" t="s">
        <v>137</v>
      </c>
      <c r="H78" s="120" t="s">
        <v>138</v>
      </c>
      <c r="I78" s="128">
        <v>0</v>
      </c>
      <c r="J78" s="129">
        <v>0</v>
      </c>
      <c r="K78" s="101" t="s">
        <v>130</v>
      </c>
      <c r="L78" s="102" t="s">
        <v>130</v>
      </c>
      <c r="M78" s="101">
        <v>0</v>
      </c>
      <c r="N78" s="102">
        <v>0</v>
      </c>
      <c r="O78" s="101" t="s">
        <v>130</v>
      </c>
      <c r="P78" s="102" t="s">
        <v>130</v>
      </c>
      <c r="Q78" s="130"/>
      <c r="R78" s="128">
        <v>0</v>
      </c>
      <c r="S78" s="129">
        <v>0</v>
      </c>
      <c r="T78" s="101" t="s">
        <v>130</v>
      </c>
      <c r="U78" s="102" t="s">
        <v>130</v>
      </c>
      <c r="V78" s="101">
        <v>0</v>
      </c>
      <c r="W78" s="102">
        <v>0</v>
      </c>
      <c r="X78" s="101" t="s">
        <v>130</v>
      </c>
      <c r="Y78" s="102" t="s">
        <v>130</v>
      </c>
      <c r="Z78" s="130"/>
      <c r="AA78" s="101">
        <v>0</v>
      </c>
      <c r="AB78" s="102">
        <v>0</v>
      </c>
      <c r="AC78" s="101" t="s">
        <v>130</v>
      </c>
      <c r="AD78" s="102" t="s">
        <v>130</v>
      </c>
      <c r="AE78" s="101">
        <v>0</v>
      </c>
      <c r="AF78" s="102">
        <v>0</v>
      </c>
      <c r="AG78" s="101" t="s">
        <v>130</v>
      </c>
      <c r="AH78" s="102" t="s">
        <v>130</v>
      </c>
      <c r="AI78" s="103"/>
      <c r="AJ78" s="101">
        <v>0</v>
      </c>
      <c r="AK78" s="102">
        <v>0</v>
      </c>
      <c r="AL78" s="101" t="s">
        <v>130</v>
      </c>
      <c r="AM78" s="102" t="s">
        <v>130</v>
      </c>
      <c r="AN78" s="101">
        <v>0</v>
      </c>
      <c r="AO78" s="102">
        <v>0</v>
      </c>
      <c r="AP78" s="101" t="s">
        <v>130</v>
      </c>
      <c r="AQ78" s="102" t="s">
        <v>130</v>
      </c>
      <c r="AR78" s="80"/>
    </row>
    <row r="79" spans="1:44" s="12" customFormat="1" ht="12.75" customHeight="1">
      <c r="A79" s="95"/>
      <c r="B79" s="96"/>
      <c r="C79" s="187"/>
      <c r="D79" s="98"/>
      <c r="E79" s="99"/>
      <c r="F79" s="99"/>
      <c r="G79" s="95"/>
      <c r="H79" s="120"/>
      <c r="I79" s="128"/>
      <c r="J79" s="129"/>
      <c r="K79" s="101"/>
      <c r="L79" s="102"/>
      <c r="M79" s="101"/>
      <c r="N79" s="102"/>
      <c r="O79" s="101"/>
      <c r="P79" s="102"/>
      <c r="Q79" s="130"/>
      <c r="R79" s="128"/>
      <c r="S79" s="129"/>
      <c r="T79" s="101"/>
      <c r="U79" s="102"/>
      <c r="V79" s="101"/>
      <c r="W79" s="102"/>
      <c r="X79" s="101"/>
      <c r="Y79" s="102"/>
      <c r="Z79" s="130"/>
      <c r="AA79" s="101"/>
      <c r="AB79" s="102"/>
      <c r="AC79" s="101"/>
      <c r="AD79" s="102"/>
      <c r="AE79" s="101"/>
      <c r="AF79" s="102"/>
      <c r="AG79" s="101"/>
      <c r="AH79" s="102"/>
      <c r="AI79" s="103"/>
      <c r="AJ79" s="101"/>
      <c r="AK79" s="102"/>
      <c r="AL79" s="101"/>
      <c r="AM79" s="102"/>
      <c r="AN79" s="101"/>
      <c r="AO79" s="102"/>
      <c r="AP79" s="101"/>
      <c r="AQ79" s="102"/>
      <c r="AR79" s="80"/>
    </row>
    <row r="80" spans="1:44" s="153" customFormat="1" ht="12.75" customHeight="1">
      <c r="A80" s="95"/>
      <c r="B80" s="202" t="s">
        <v>202</v>
      </c>
      <c r="C80" s="187">
        <v>78</v>
      </c>
      <c r="D80" s="98">
        <v>40233</v>
      </c>
      <c r="E80" s="99">
        <v>109</v>
      </c>
      <c r="F80" s="99" t="s">
        <v>41</v>
      </c>
      <c r="G80" s="150" t="s">
        <v>222</v>
      </c>
      <c r="H80" s="120" t="s">
        <v>139</v>
      </c>
      <c r="I80" s="128"/>
      <c r="J80" s="129"/>
      <c r="K80" s="101"/>
      <c r="L80" s="102"/>
      <c r="M80" s="101"/>
      <c r="N80" s="102"/>
      <c r="O80" s="101"/>
      <c r="P80" s="102"/>
      <c r="Q80" s="130"/>
      <c r="R80" s="128"/>
      <c r="S80" s="129"/>
      <c r="T80" s="101"/>
      <c r="U80" s="102"/>
      <c r="V80" s="101"/>
      <c r="W80" s="102"/>
      <c r="X80" s="101"/>
      <c r="Y80" s="102"/>
      <c r="Z80" s="130"/>
      <c r="AA80" s="101"/>
      <c r="AB80" s="102"/>
      <c r="AC80" s="101"/>
      <c r="AD80" s="102"/>
      <c r="AE80" s="101"/>
      <c r="AF80" s="102"/>
      <c r="AG80" s="101"/>
      <c r="AH80" s="102"/>
      <c r="AI80" s="103"/>
      <c r="AJ80" s="101"/>
      <c r="AK80" s="102"/>
      <c r="AL80" s="101"/>
      <c r="AM80" s="102"/>
      <c r="AN80" s="101"/>
      <c r="AO80" s="102"/>
      <c r="AP80" s="101"/>
      <c r="AQ80" s="102"/>
      <c r="AR80" s="154"/>
    </row>
    <row r="81" spans="1:44" s="153" customFormat="1" ht="12.75" customHeight="1">
      <c r="A81" s="95"/>
      <c r="B81" s="96"/>
      <c r="C81" s="187"/>
      <c r="D81" s="98"/>
      <c r="E81" s="99"/>
      <c r="F81" s="99"/>
      <c r="G81" s="95"/>
      <c r="H81" s="120"/>
      <c r="I81" s="128"/>
      <c r="J81" s="129"/>
      <c r="K81" s="101"/>
      <c r="L81" s="102"/>
      <c r="M81" s="101"/>
      <c r="N81" s="102"/>
      <c r="O81" s="101"/>
      <c r="P81" s="102"/>
      <c r="Q81" s="130"/>
      <c r="R81" s="128"/>
      <c r="S81" s="129"/>
      <c r="T81" s="101"/>
      <c r="U81" s="102"/>
      <c r="V81" s="101"/>
      <c r="W81" s="102"/>
      <c r="X81" s="101"/>
      <c r="Y81" s="102"/>
      <c r="Z81" s="130"/>
      <c r="AA81" s="101"/>
      <c r="AB81" s="102"/>
      <c r="AC81" s="101"/>
      <c r="AD81" s="102"/>
      <c r="AE81" s="101"/>
      <c r="AF81" s="102"/>
      <c r="AG81" s="101"/>
      <c r="AH81" s="102"/>
      <c r="AI81" s="103"/>
      <c r="AJ81" s="101"/>
      <c r="AK81" s="102"/>
      <c r="AL81" s="101"/>
      <c r="AM81" s="102"/>
      <c r="AN81" s="101"/>
      <c r="AO81" s="102"/>
      <c r="AP81" s="101"/>
      <c r="AQ81" s="102"/>
      <c r="AR81" s="154"/>
    </row>
    <row r="82" spans="1:44" s="12" customFormat="1" ht="12.75" customHeight="1">
      <c r="A82" s="95"/>
      <c r="B82" s="202" t="s">
        <v>203</v>
      </c>
      <c r="C82" s="187">
        <v>331</v>
      </c>
      <c r="D82" s="98">
        <v>40267</v>
      </c>
      <c r="E82" s="99">
        <v>163</v>
      </c>
      <c r="F82" s="99" t="s">
        <v>76</v>
      </c>
      <c r="G82" s="2" t="s">
        <v>140</v>
      </c>
      <c r="H82" s="120" t="s">
        <v>121</v>
      </c>
      <c r="I82" s="128">
        <v>0</v>
      </c>
      <c r="J82" s="129">
        <v>0</v>
      </c>
      <c r="K82" s="101" t="s">
        <v>128</v>
      </c>
      <c r="L82" s="102">
        <v>0</v>
      </c>
      <c r="M82" s="101">
        <v>0</v>
      </c>
      <c r="N82" s="102">
        <v>0</v>
      </c>
      <c r="O82" s="101" t="s">
        <v>128</v>
      </c>
      <c r="P82" s="102">
        <v>0</v>
      </c>
      <c r="Q82" s="130"/>
      <c r="R82" s="128">
        <v>0</v>
      </c>
      <c r="S82" s="129">
        <v>0</v>
      </c>
      <c r="T82" s="101" t="s">
        <v>128</v>
      </c>
      <c r="U82" s="102">
        <v>0</v>
      </c>
      <c r="V82" s="101">
        <v>0</v>
      </c>
      <c r="W82" s="102">
        <v>0</v>
      </c>
      <c r="X82" s="101" t="s">
        <v>128</v>
      </c>
      <c r="Y82" s="102">
        <v>0</v>
      </c>
      <c r="Z82" s="130"/>
      <c r="AA82" s="101">
        <v>0</v>
      </c>
      <c r="AB82" s="102">
        <v>0</v>
      </c>
      <c r="AC82" s="101" t="s">
        <v>128</v>
      </c>
      <c r="AD82" s="102">
        <v>0</v>
      </c>
      <c r="AE82" s="101">
        <v>0</v>
      </c>
      <c r="AF82" s="102">
        <v>0</v>
      </c>
      <c r="AG82" s="101" t="s">
        <v>128</v>
      </c>
      <c r="AH82" s="102">
        <v>0</v>
      </c>
      <c r="AI82" s="103"/>
      <c r="AJ82" s="101">
        <v>0</v>
      </c>
      <c r="AK82" s="102">
        <v>0</v>
      </c>
      <c r="AL82" s="101">
        <v>0</v>
      </c>
      <c r="AM82" s="102">
        <v>0</v>
      </c>
      <c r="AN82" s="101">
        <v>0</v>
      </c>
      <c r="AO82" s="102">
        <v>0</v>
      </c>
      <c r="AP82" s="101">
        <v>0</v>
      </c>
      <c r="AQ82" s="102">
        <v>0</v>
      </c>
      <c r="AR82" s="80"/>
    </row>
    <row r="83" spans="1:44" s="12" customFormat="1" ht="12.75" customHeight="1">
      <c r="A83" s="95"/>
      <c r="B83" s="202" t="s">
        <v>203</v>
      </c>
      <c r="C83" s="187">
        <v>549</v>
      </c>
      <c r="D83" s="98">
        <v>40310</v>
      </c>
      <c r="E83" s="99">
        <v>163</v>
      </c>
      <c r="F83" s="99" t="s">
        <v>76</v>
      </c>
      <c r="G83" s="2" t="s">
        <v>141</v>
      </c>
      <c r="H83" s="120" t="s">
        <v>121</v>
      </c>
      <c r="I83" s="128">
        <v>0</v>
      </c>
      <c r="J83" s="129">
        <v>0</v>
      </c>
      <c r="K83" s="101">
        <v>0</v>
      </c>
      <c r="L83" s="102">
        <v>0</v>
      </c>
      <c r="M83" s="101">
        <v>0</v>
      </c>
      <c r="N83" s="102">
        <v>0</v>
      </c>
      <c r="O83" s="101">
        <f>I83+K83+M83</f>
        <v>0</v>
      </c>
      <c r="P83" s="102">
        <f>J83+L83+N83</f>
        <v>0</v>
      </c>
      <c r="Q83" s="130"/>
      <c r="R83" s="128">
        <v>0</v>
      </c>
      <c r="S83" s="129">
        <v>0</v>
      </c>
      <c r="T83" s="101">
        <v>0</v>
      </c>
      <c r="U83" s="102">
        <v>0</v>
      </c>
      <c r="V83" s="101">
        <v>0</v>
      </c>
      <c r="W83" s="102">
        <v>0</v>
      </c>
      <c r="X83" s="101">
        <f>R83+T83+V83</f>
        <v>0</v>
      </c>
      <c r="Y83" s="102">
        <f>S83+U83+W83</f>
        <v>0</v>
      </c>
      <c r="Z83" s="130"/>
      <c r="AA83" s="101">
        <v>0</v>
      </c>
      <c r="AB83" s="102">
        <v>0</v>
      </c>
      <c r="AC83" s="101">
        <v>0</v>
      </c>
      <c r="AD83" s="102">
        <v>0</v>
      </c>
      <c r="AE83" s="101">
        <v>0</v>
      </c>
      <c r="AF83" s="102">
        <v>0</v>
      </c>
      <c r="AG83" s="101">
        <f>AA83+AC83+AE83</f>
        <v>0</v>
      </c>
      <c r="AH83" s="102">
        <f>AB83+AD83+AF83</f>
        <v>0</v>
      </c>
      <c r="AI83" s="103"/>
      <c r="AJ83" s="101">
        <v>0</v>
      </c>
      <c r="AK83" s="102">
        <v>0</v>
      </c>
      <c r="AL83" s="101">
        <v>0</v>
      </c>
      <c r="AM83" s="102">
        <v>0</v>
      </c>
      <c r="AN83" s="101">
        <v>0</v>
      </c>
      <c r="AO83" s="102">
        <v>0</v>
      </c>
      <c r="AP83" s="101">
        <f>AJ83+AL83+AN83</f>
        <v>0</v>
      </c>
      <c r="AQ83" s="102">
        <f>AK83+AM83+AO83</f>
        <v>0</v>
      </c>
      <c r="AR83" s="80"/>
    </row>
    <row r="84" spans="1:44" s="12" customFormat="1" ht="12.75" customHeight="1">
      <c r="A84" s="95"/>
      <c r="B84" s="96"/>
      <c r="C84" s="187"/>
      <c r="D84" s="98"/>
      <c r="E84" s="99"/>
      <c r="F84" s="99"/>
      <c r="G84" s="95"/>
      <c r="H84" s="120"/>
      <c r="I84" s="128"/>
      <c r="J84" s="129"/>
      <c r="K84" s="101"/>
      <c r="L84" s="102"/>
      <c r="M84" s="101"/>
      <c r="N84" s="102"/>
      <c r="O84" s="101"/>
      <c r="P84" s="102"/>
      <c r="Q84" s="130"/>
      <c r="R84" s="128"/>
      <c r="S84" s="129"/>
      <c r="T84" s="101"/>
      <c r="U84" s="102"/>
      <c r="V84" s="101"/>
      <c r="W84" s="102"/>
      <c r="X84" s="101"/>
      <c r="Y84" s="102"/>
      <c r="Z84" s="130"/>
      <c r="AA84" s="101"/>
      <c r="AB84" s="102"/>
      <c r="AC84" s="101"/>
      <c r="AD84" s="102"/>
      <c r="AE84" s="101"/>
      <c r="AF84" s="102"/>
      <c r="AG84" s="101"/>
      <c r="AH84" s="102"/>
      <c r="AI84" s="103"/>
      <c r="AJ84" s="101"/>
      <c r="AK84" s="102"/>
      <c r="AL84" s="101"/>
      <c r="AM84" s="102"/>
      <c r="AN84" s="101"/>
      <c r="AO84" s="102"/>
      <c r="AP84" s="101"/>
      <c r="AQ84" s="102"/>
      <c r="AR84" s="80"/>
    </row>
    <row r="85" spans="1:44" s="12" customFormat="1" ht="12.75" customHeight="1">
      <c r="A85" s="95"/>
      <c r="B85" s="202" t="s">
        <v>235</v>
      </c>
      <c r="C85" s="187">
        <v>164</v>
      </c>
      <c r="D85" s="98">
        <v>40249</v>
      </c>
      <c r="E85" s="99">
        <v>173</v>
      </c>
      <c r="F85" s="99" t="s">
        <v>42</v>
      </c>
      <c r="G85" s="197" t="s">
        <v>223</v>
      </c>
      <c r="H85" s="120" t="s">
        <v>95</v>
      </c>
      <c r="I85" s="128"/>
      <c r="J85" s="129"/>
      <c r="K85" s="101"/>
      <c r="L85" s="102"/>
      <c r="M85" s="101"/>
      <c r="N85" s="102"/>
      <c r="O85" s="101"/>
      <c r="P85" s="102"/>
      <c r="Q85" s="130"/>
      <c r="R85" s="128"/>
      <c r="S85" s="129"/>
      <c r="T85" s="101"/>
      <c r="U85" s="102"/>
      <c r="V85" s="101"/>
      <c r="W85" s="102"/>
      <c r="X85" s="101"/>
      <c r="Y85" s="102"/>
      <c r="Z85" s="130"/>
      <c r="AA85" s="101"/>
      <c r="AB85" s="102"/>
      <c r="AC85" s="101"/>
      <c r="AD85" s="102"/>
      <c r="AE85" s="101"/>
      <c r="AF85" s="102"/>
      <c r="AG85" s="101"/>
      <c r="AH85" s="102"/>
      <c r="AI85" s="103"/>
      <c r="AJ85" s="101"/>
      <c r="AK85" s="102"/>
      <c r="AL85" s="101"/>
      <c r="AM85" s="102"/>
      <c r="AN85" s="101"/>
      <c r="AO85" s="102"/>
      <c r="AP85" s="101"/>
      <c r="AQ85" s="102"/>
      <c r="AR85" s="80"/>
    </row>
    <row r="86" spans="1:44" s="12" customFormat="1" ht="12.75" customHeight="1">
      <c r="A86" s="95"/>
      <c r="B86" s="202" t="s">
        <v>235</v>
      </c>
      <c r="C86" s="187">
        <v>164</v>
      </c>
      <c r="D86" s="98">
        <v>40249</v>
      </c>
      <c r="E86" s="99">
        <v>173</v>
      </c>
      <c r="F86" s="99" t="s">
        <v>42</v>
      </c>
      <c r="G86" s="198" t="s">
        <v>224</v>
      </c>
      <c r="H86" s="120" t="s">
        <v>95</v>
      </c>
      <c r="I86" s="128"/>
      <c r="J86" s="129"/>
      <c r="K86" s="101"/>
      <c r="L86" s="102"/>
      <c r="M86" s="101"/>
      <c r="N86" s="102"/>
      <c r="O86" s="101"/>
      <c r="P86" s="102"/>
      <c r="Q86" s="130"/>
      <c r="R86" s="128"/>
      <c r="S86" s="129"/>
      <c r="T86" s="101"/>
      <c r="U86" s="102"/>
      <c r="V86" s="101"/>
      <c r="W86" s="102"/>
      <c r="X86" s="101"/>
      <c r="Y86" s="102"/>
      <c r="Z86" s="130"/>
      <c r="AA86" s="101"/>
      <c r="AB86" s="102"/>
      <c r="AC86" s="101"/>
      <c r="AD86" s="102"/>
      <c r="AE86" s="101"/>
      <c r="AF86" s="102"/>
      <c r="AG86" s="101"/>
      <c r="AH86" s="102"/>
      <c r="AI86" s="103"/>
      <c r="AJ86" s="101"/>
      <c r="AK86" s="102"/>
      <c r="AL86" s="101"/>
      <c r="AM86" s="102"/>
      <c r="AN86" s="101"/>
      <c r="AO86" s="102"/>
      <c r="AP86" s="101"/>
      <c r="AQ86" s="102"/>
      <c r="AR86" s="80"/>
    </row>
    <row r="87" spans="1:44" s="12" customFormat="1" ht="12.75" customHeight="1">
      <c r="A87" s="150"/>
      <c r="B87" s="202" t="s">
        <v>235</v>
      </c>
      <c r="C87" s="187">
        <v>602</v>
      </c>
      <c r="D87" s="98">
        <v>40318</v>
      </c>
      <c r="E87" s="99">
        <v>173</v>
      </c>
      <c r="F87" s="99" t="s">
        <v>42</v>
      </c>
      <c r="G87" s="150" t="s">
        <v>192</v>
      </c>
      <c r="H87" s="120" t="s">
        <v>95</v>
      </c>
      <c r="I87" s="128">
        <v>-0.1</v>
      </c>
      <c r="J87" s="129">
        <v>-0.1</v>
      </c>
      <c r="K87" s="101" t="s">
        <v>123</v>
      </c>
      <c r="L87" s="102" t="s">
        <v>123</v>
      </c>
      <c r="M87" s="101" t="s">
        <v>123</v>
      </c>
      <c r="N87" s="102" t="s">
        <v>123</v>
      </c>
      <c r="O87" s="101">
        <f>I87+K87+M87</f>
        <v>-0.1</v>
      </c>
      <c r="P87" s="102">
        <f>J87+L87+N87</f>
        <v>-0.1</v>
      </c>
      <c r="Q87" s="130"/>
      <c r="R87" s="128">
        <v>-0.1</v>
      </c>
      <c r="S87" s="129">
        <v>-0.1</v>
      </c>
      <c r="T87" s="101" t="s">
        <v>123</v>
      </c>
      <c r="U87" s="102" t="s">
        <v>123</v>
      </c>
      <c r="V87" s="101" t="s">
        <v>123</v>
      </c>
      <c r="W87" s="102" t="s">
        <v>123</v>
      </c>
      <c r="X87" s="101">
        <f>R87+T87+V87</f>
        <v>-0.1</v>
      </c>
      <c r="Y87" s="102">
        <f>S87+U87+W87</f>
        <v>-0.1</v>
      </c>
      <c r="Z87" s="130"/>
      <c r="AA87" s="101">
        <v>-0.1</v>
      </c>
      <c r="AB87" s="102">
        <v>-0.1</v>
      </c>
      <c r="AC87" s="101" t="s">
        <v>123</v>
      </c>
      <c r="AD87" s="102" t="s">
        <v>123</v>
      </c>
      <c r="AE87" s="101" t="s">
        <v>123</v>
      </c>
      <c r="AF87" s="102" t="s">
        <v>123</v>
      </c>
      <c r="AG87" s="101">
        <f>AA87+AC87+AE87</f>
        <v>-0.1</v>
      </c>
      <c r="AH87" s="102">
        <f>AB87+AD87+AF87</f>
        <v>-0.1</v>
      </c>
      <c r="AI87" s="103"/>
      <c r="AJ87" s="101">
        <v>-0.1</v>
      </c>
      <c r="AK87" s="102">
        <v>-0.1</v>
      </c>
      <c r="AL87" s="101" t="s">
        <v>123</v>
      </c>
      <c r="AM87" s="102" t="s">
        <v>123</v>
      </c>
      <c r="AN87" s="101" t="s">
        <v>123</v>
      </c>
      <c r="AO87" s="102" t="s">
        <v>123</v>
      </c>
      <c r="AP87" s="101">
        <f>AJ87+AL87+AN87</f>
        <v>-0.1</v>
      </c>
      <c r="AQ87" s="102">
        <f>AK87+AM87+AO87</f>
        <v>-0.1</v>
      </c>
      <c r="AR87" s="80"/>
    </row>
    <row r="88" spans="1:44" s="12" customFormat="1" ht="12.75" customHeight="1">
      <c r="A88" s="95"/>
      <c r="B88" s="96"/>
      <c r="C88" s="187"/>
      <c r="D88" s="98"/>
      <c r="E88" s="99"/>
      <c r="F88" s="99"/>
      <c r="G88" s="95"/>
      <c r="H88" s="120"/>
      <c r="I88" s="128"/>
      <c r="J88" s="129"/>
      <c r="K88" s="101"/>
      <c r="L88" s="102"/>
      <c r="M88" s="101"/>
      <c r="N88" s="102"/>
      <c r="O88" s="101"/>
      <c r="P88" s="102"/>
      <c r="Q88" s="130"/>
      <c r="R88" s="128"/>
      <c r="S88" s="129"/>
      <c r="T88" s="101"/>
      <c r="U88" s="102"/>
      <c r="V88" s="101"/>
      <c r="W88" s="102"/>
      <c r="X88" s="101"/>
      <c r="Y88" s="102"/>
      <c r="Z88" s="130"/>
      <c r="AA88" s="101"/>
      <c r="AB88" s="102"/>
      <c r="AC88" s="101"/>
      <c r="AD88" s="102"/>
      <c r="AE88" s="101"/>
      <c r="AF88" s="102"/>
      <c r="AG88" s="101"/>
      <c r="AH88" s="102"/>
      <c r="AI88" s="103"/>
      <c r="AJ88" s="101"/>
      <c r="AK88" s="102"/>
      <c r="AL88" s="101"/>
      <c r="AM88" s="102"/>
      <c r="AN88" s="101"/>
      <c r="AO88" s="102"/>
      <c r="AP88" s="101"/>
      <c r="AQ88" s="102"/>
      <c r="AR88" s="80"/>
    </row>
    <row r="89" spans="1:44" s="12" customFormat="1" ht="12.75" customHeight="1">
      <c r="A89" s="95"/>
      <c r="B89" s="202" t="s">
        <v>204</v>
      </c>
      <c r="C89" s="187">
        <v>474</v>
      </c>
      <c r="D89" s="98">
        <v>40288</v>
      </c>
      <c r="E89" s="99">
        <v>263</v>
      </c>
      <c r="F89" s="99" t="s">
        <v>43</v>
      </c>
      <c r="G89" s="95" t="s">
        <v>142</v>
      </c>
      <c r="H89" s="120" t="s">
        <v>143</v>
      </c>
      <c r="I89" s="128">
        <v>0</v>
      </c>
      <c r="J89" s="129">
        <v>0</v>
      </c>
      <c r="K89" s="101">
        <v>0.1</v>
      </c>
      <c r="L89" s="102">
        <v>0.1</v>
      </c>
      <c r="M89" s="101">
        <v>0</v>
      </c>
      <c r="N89" s="102">
        <v>0</v>
      </c>
      <c r="O89" s="101">
        <f>I89+K89+M89</f>
        <v>0.1</v>
      </c>
      <c r="P89" s="102">
        <f>J89+L89+N89</f>
        <v>0.1</v>
      </c>
      <c r="Q89" s="130"/>
      <c r="R89" s="128">
        <v>0</v>
      </c>
      <c r="S89" s="129">
        <v>0</v>
      </c>
      <c r="T89" s="101">
        <v>0.1</v>
      </c>
      <c r="U89" s="102">
        <v>0.1</v>
      </c>
      <c r="V89" s="101">
        <v>0</v>
      </c>
      <c r="W89" s="102">
        <v>0</v>
      </c>
      <c r="X89" s="101">
        <f>R89+T89+V89</f>
        <v>0.1</v>
      </c>
      <c r="Y89" s="102">
        <f>S89+U89+W89</f>
        <v>0.1</v>
      </c>
      <c r="Z89" s="130"/>
      <c r="AA89" s="101">
        <v>0</v>
      </c>
      <c r="AB89" s="102">
        <v>0</v>
      </c>
      <c r="AC89" s="101">
        <v>0.1</v>
      </c>
      <c r="AD89" s="102">
        <v>0.1</v>
      </c>
      <c r="AE89" s="101">
        <v>0</v>
      </c>
      <c r="AF89" s="102">
        <v>0</v>
      </c>
      <c r="AG89" s="101">
        <f>AA89+AC89+AE89</f>
        <v>0.1</v>
      </c>
      <c r="AH89" s="102">
        <f>AB89+AD89+AF89</f>
        <v>0.1</v>
      </c>
      <c r="AI89" s="103"/>
      <c r="AJ89" s="101">
        <v>0</v>
      </c>
      <c r="AK89" s="102">
        <v>0</v>
      </c>
      <c r="AL89" s="101">
        <v>0.1</v>
      </c>
      <c r="AM89" s="102">
        <v>0.1</v>
      </c>
      <c r="AN89" s="101">
        <v>0</v>
      </c>
      <c r="AO89" s="102">
        <v>0</v>
      </c>
      <c r="AP89" s="101">
        <f>AJ89+AL89+AN89</f>
        <v>0.1</v>
      </c>
      <c r="AQ89" s="102">
        <f>AK89+AM89+AO89</f>
        <v>0.1</v>
      </c>
      <c r="AR89" s="80"/>
    </row>
    <row r="90" spans="1:44" s="12" customFormat="1" ht="12.75" customHeight="1">
      <c r="A90" s="95"/>
      <c r="B90" s="96"/>
      <c r="C90" s="187"/>
      <c r="D90" s="98"/>
      <c r="E90" s="99"/>
      <c r="F90" s="99"/>
      <c r="G90" s="95"/>
      <c r="H90" s="120"/>
      <c r="I90" s="128"/>
      <c r="J90" s="129"/>
      <c r="K90" s="101"/>
      <c r="L90" s="102"/>
      <c r="M90" s="101"/>
      <c r="N90" s="102"/>
      <c r="O90" s="101"/>
      <c r="P90" s="102"/>
      <c r="Q90" s="130"/>
      <c r="R90" s="128"/>
      <c r="S90" s="129"/>
      <c r="T90" s="101"/>
      <c r="U90" s="102"/>
      <c r="V90" s="101"/>
      <c r="W90" s="102"/>
      <c r="X90" s="101"/>
      <c r="Y90" s="102"/>
      <c r="Z90" s="130"/>
      <c r="AA90" s="101"/>
      <c r="AB90" s="102"/>
      <c r="AC90" s="101"/>
      <c r="AD90" s="102"/>
      <c r="AE90" s="101"/>
      <c r="AF90" s="102"/>
      <c r="AG90" s="101"/>
      <c r="AH90" s="102"/>
      <c r="AI90" s="103"/>
      <c r="AJ90" s="101"/>
      <c r="AK90" s="102"/>
      <c r="AL90" s="101"/>
      <c r="AM90" s="102"/>
      <c r="AN90" s="101"/>
      <c r="AO90" s="102"/>
      <c r="AP90" s="101"/>
      <c r="AQ90" s="102"/>
      <c r="AR90" s="80"/>
    </row>
    <row r="91" spans="1:44" s="12" customFormat="1" ht="12.75" customHeight="1">
      <c r="A91" s="95"/>
      <c r="B91" s="202" t="s">
        <v>205</v>
      </c>
      <c r="C91" s="187">
        <v>1</v>
      </c>
      <c r="D91" s="98">
        <v>40207</v>
      </c>
      <c r="E91" s="99">
        <v>281</v>
      </c>
      <c r="F91" s="99" t="s">
        <v>77</v>
      </c>
      <c r="G91" s="150" t="s">
        <v>144</v>
      </c>
      <c r="H91" s="120" t="s">
        <v>132</v>
      </c>
      <c r="I91" s="128">
        <v>0</v>
      </c>
      <c r="J91" s="129">
        <v>0</v>
      </c>
      <c r="K91" s="101">
        <v>0</v>
      </c>
      <c r="L91" s="102">
        <v>0</v>
      </c>
      <c r="M91" s="101">
        <v>0</v>
      </c>
      <c r="N91" s="102">
        <v>0</v>
      </c>
      <c r="O91" s="101">
        <f>I91+K91+M91</f>
        <v>0</v>
      </c>
      <c r="P91" s="102">
        <f>J91+L91+N91</f>
        <v>0</v>
      </c>
      <c r="Q91" s="130"/>
      <c r="R91" s="128">
        <v>0</v>
      </c>
      <c r="S91" s="129">
        <v>0</v>
      </c>
      <c r="T91" s="101">
        <v>0</v>
      </c>
      <c r="U91" s="102">
        <v>0</v>
      </c>
      <c r="V91" s="101">
        <v>0</v>
      </c>
      <c r="W91" s="102">
        <v>0</v>
      </c>
      <c r="X91" s="101">
        <f>R91+T91+V91</f>
        <v>0</v>
      </c>
      <c r="Y91" s="102">
        <f>S91+U91+W91</f>
        <v>0</v>
      </c>
      <c r="Z91" s="130"/>
      <c r="AA91" s="101">
        <v>0</v>
      </c>
      <c r="AB91" s="102">
        <v>0</v>
      </c>
      <c r="AC91" s="101">
        <v>0</v>
      </c>
      <c r="AD91" s="102">
        <v>0</v>
      </c>
      <c r="AE91" s="101">
        <v>0</v>
      </c>
      <c r="AF91" s="102">
        <v>0</v>
      </c>
      <c r="AG91" s="101">
        <f>AA91+AC91+AE91</f>
        <v>0</v>
      </c>
      <c r="AH91" s="102">
        <f>AB91+AD91+AF91</f>
        <v>0</v>
      </c>
      <c r="AI91" s="103"/>
      <c r="AJ91" s="101">
        <v>0</v>
      </c>
      <c r="AK91" s="102">
        <v>0</v>
      </c>
      <c r="AL91" s="101">
        <v>0</v>
      </c>
      <c r="AM91" s="102">
        <v>0</v>
      </c>
      <c r="AN91" s="101">
        <v>0</v>
      </c>
      <c r="AO91" s="102">
        <v>0</v>
      </c>
      <c r="AP91" s="101">
        <f>AJ91+AL91+AN91</f>
        <v>0</v>
      </c>
      <c r="AQ91" s="102">
        <f>AK91+AM91+AO91</f>
        <v>0</v>
      </c>
      <c r="AR91" s="80"/>
    </row>
    <row r="92" spans="1:44" s="12" customFormat="1" ht="12.75" customHeight="1">
      <c r="A92" s="95"/>
      <c r="B92" s="96"/>
      <c r="C92" s="187"/>
      <c r="D92" s="98"/>
      <c r="E92" s="99"/>
      <c r="F92" s="99"/>
      <c r="G92" s="95"/>
      <c r="H92" s="120"/>
      <c r="I92" s="128"/>
      <c r="J92" s="129"/>
      <c r="K92" s="101"/>
      <c r="L92" s="102"/>
      <c r="M92" s="101"/>
      <c r="N92" s="102"/>
      <c r="O92" s="101"/>
      <c r="P92" s="102"/>
      <c r="Q92" s="130"/>
      <c r="R92" s="128"/>
      <c r="S92" s="129"/>
      <c r="T92" s="101"/>
      <c r="U92" s="102"/>
      <c r="V92" s="101"/>
      <c r="W92" s="102"/>
      <c r="X92" s="101"/>
      <c r="Y92" s="102"/>
      <c r="Z92" s="130"/>
      <c r="AA92" s="101"/>
      <c r="AB92" s="102"/>
      <c r="AC92" s="101"/>
      <c r="AD92" s="102"/>
      <c r="AE92" s="101"/>
      <c r="AF92" s="102"/>
      <c r="AG92" s="101"/>
      <c r="AH92" s="102"/>
      <c r="AI92" s="103"/>
      <c r="AJ92" s="101"/>
      <c r="AK92" s="102"/>
      <c r="AL92" s="101"/>
      <c r="AM92" s="102"/>
      <c r="AN92" s="101"/>
      <c r="AO92" s="102"/>
      <c r="AP92" s="101"/>
      <c r="AQ92" s="102"/>
      <c r="AR92" s="80"/>
    </row>
    <row r="93" spans="1:44" s="12" customFormat="1" ht="12.75" customHeight="1">
      <c r="A93" s="150"/>
      <c r="B93" s="202" t="s">
        <v>274</v>
      </c>
      <c r="C93" s="187">
        <v>589</v>
      </c>
      <c r="D93" s="98">
        <v>40318</v>
      </c>
      <c r="E93" s="99">
        <v>289</v>
      </c>
      <c r="F93" s="99" t="s">
        <v>40</v>
      </c>
      <c r="G93" s="150" t="s">
        <v>99</v>
      </c>
      <c r="H93" s="120" t="s">
        <v>138</v>
      </c>
      <c r="I93" s="128">
        <v>0</v>
      </c>
      <c r="J93" s="129">
        <v>0</v>
      </c>
      <c r="K93" s="101" t="s">
        <v>130</v>
      </c>
      <c r="L93" s="102" t="s">
        <v>130</v>
      </c>
      <c r="M93" s="101">
        <v>0</v>
      </c>
      <c r="N93" s="102">
        <v>0</v>
      </c>
      <c r="O93" s="101" t="s">
        <v>130</v>
      </c>
      <c r="P93" s="102" t="s">
        <v>130</v>
      </c>
      <c r="Q93" s="130"/>
      <c r="R93" s="128">
        <v>0</v>
      </c>
      <c r="S93" s="129">
        <v>0</v>
      </c>
      <c r="T93" s="101" t="s">
        <v>130</v>
      </c>
      <c r="U93" s="102" t="s">
        <v>130</v>
      </c>
      <c r="V93" s="101">
        <v>0</v>
      </c>
      <c r="W93" s="102">
        <v>0</v>
      </c>
      <c r="X93" s="101" t="s">
        <v>130</v>
      </c>
      <c r="Y93" s="102" t="s">
        <v>130</v>
      </c>
      <c r="Z93" s="130"/>
      <c r="AA93" s="101">
        <v>0</v>
      </c>
      <c r="AB93" s="102">
        <v>0</v>
      </c>
      <c r="AC93" s="101" t="s">
        <v>130</v>
      </c>
      <c r="AD93" s="102" t="s">
        <v>130</v>
      </c>
      <c r="AE93" s="101">
        <v>0</v>
      </c>
      <c r="AF93" s="102">
        <v>0</v>
      </c>
      <c r="AG93" s="101" t="s">
        <v>130</v>
      </c>
      <c r="AH93" s="102" t="s">
        <v>130</v>
      </c>
      <c r="AI93" s="103"/>
      <c r="AJ93" s="101">
        <v>0</v>
      </c>
      <c r="AK93" s="102">
        <v>0</v>
      </c>
      <c r="AL93" s="101" t="s">
        <v>130</v>
      </c>
      <c r="AM93" s="102" t="s">
        <v>130</v>
      </c>
      <c r="AN93" s="101">
        <v>0</v>
      </c>
      <c r="AO93" s="102">
        <v>0</v>
      </c>
      <c r="AP93" s="101" t="s">
        <v>130</v>
      </c>
      <c r="AQ93" s="102" t="s">
        <v>130</v>
      </c>
      <c r="AR93" s="80"/>
    </row>
    <row r="94" spans="1:44" s="12" customFormat="1" ht="12.75" customHeight="1">
      <c r="A94" s="95"/>
      <c r="B94" s="96"/>
      <c r="C94" s="187"/>
      <c r="D94" s="98"/>
      <c r="E94" s="99"/>
      <c r="F94" s="99"/>
      <c r="G94" s="95"/>
      <c r="H94" s="120"/>
      <c r="I94" s="128"/>
      <c r="J94" s="129"/>
      <c r="K94" s="101"/>
      <c r="L94" s="102"/>
      <c r="M94" s="101"/>
      <c r="N94" s="102"/>
      <c r="O94" s="101"/>
      <c r="P94" s="102"/>
      <c r="Q94" s="130"/>
      <c r="R94" s="128"/>
      <c r="S94" s="129"/>
      <c r="T94" s="101"/>
      <c r="U94" s="102"/>
      <c r="V94" s="101"/>
      <c r="W94" s="102"/>
      <c r="X94" s="101"/>
      <c r="Y94" s="102"/>
      <c r="Z94" s="130"/>
      <c r="AA94" s="101"/>
      <c r="AB94" s="102"/>
      <c r="AC94" s="101"/>
      <c r="AD94" s="102"/>
      <c r="AE94" s="101"/>
      <c r="AF94" s="102"/>
      <c r="AG94" s="101"/>
      <c r="AH94" s="102"/>
      <c r="AI94" s="103"/>
      <c r="AJ94" s="101"/>
      <c r="AK94" s="102"/>
      <c r="AL94" s="101"/>
      <c r="AM94" s="102"/>
      <c r="AN94" s="101"/>
      <c r="AO94" s="102"/>
      <c r="AP94" s="101"/>
      <c r="AQ94" s="102"/>
      <c r="AR94" s="80"/>
    </row>
    <row r="95" spans="1:44" s="12" customFormat="1" ht="12.75" customHeight="1">
      <c r="A95" s="95"/>
      <c r="B95" s="202" t="s">
        <v>206</v>
      </c>
      <c r="C95" s="187">
        <v>423</v>
      </c>
      <c r="D95" s="98">
        <v>40282</v>
      </c>
      <c r="E95" s="99">
        <v>295</v>
      </c>
      <c r="F95" s="99" t="s">
        <v>44</v>
      </c>
      <c r="G95" s="2" t="s">
        <v>145</v>
      </c>
      <c r="H95" s="120" t="s">
        <v>121</v>
      </c>
      <c r="I95" s="128" t="s">
        <v>123</v>
      </c>
      <c r="J95" s="129" t="s">
        <v>123</v>
      </c>
      <c r="K95" s="101" t="s">
        <v>123</v>
      </c>
      <c r="L95" s="102" t="s">
        <v>123</v>
      </c>
      <c r="M95" s="101">
        <v>0</v>
      </c>
      <c r="N95" s="102">
        <v>0</v>
      </c>
      <c r="O95" s="101" t="s">
        <v>123</v>
      </c>
      <c r="P95" s="102" t="s">
        <v>123</v>
      </c>
      <c r="Q95" s="130"/>
      <c r="R95" s="128" t="s">
        <v>123</v>
      </c>
      <c r="S95" s="129" t="s">
        <v>123</v>
      </c>
      <c r="T95" s="101" t="s">
        <v>123</v>
      </c>
      <c r="U95" s="102" t="s">
        <v>123</v>
      </c>
      <c r="V95" s="101">
        <v>0</v>
      </c>
      <c r="W95" s="102">
        <v>0</v>
      </c>
      <c r="X95" s="101" t="s">
        <v>123</v>
      </c>
      <c r="Y95" s="102" t="s">
        <v>123</v>
      </c>
      <c r="Z95" s="130"/>
      <c r="AA95" s="101" t="s">
        <v>123</v>
      </c>
      <c r="AB95" s="102" t="s">
        <v>123</v>
      </c>
      <c r="AC95" s="101" t="s">
        <v>123</v>
      </c>
      <c r="AD95" s="102" t="s">
        <v>123</v>
      </c>
      <c r="AE95" s="101">
        <v>0</v>
      </c>
      <c r="AF95" s="102">
        <v>0</v>
      </c>
      <c r="AG95" s="101" t="s">
        <v>123</v>
      </c>
      <c r="AH95" s="102" t="s">
        <v>123</v>
      </c>
      <c r="AI95" s="103"/>
      <c r="AJ95" s="101" t="s">
        <v>123</v>
      </c>
      <c r="AK95" s="102" t="s">
        <v>123</v>
      </c>
      <c r="AL95" s="101" t="s">
        <v>123</v>
      </c>
      <c r="AM95" s="102" t="s">
        <v>123</v>
      </c>
      <c r="AN95" s="101">
        <v>0</v>
      </c>
      <c r="AO95" s="102">
        <v>0</v>
      </c>
      <c r="AP95" s="101" t="s">
        <v>123</v>
      </c>
      <c r="AQ95" s="102" t="s">
        <v>123</v>
      </c>
      <c r="AR95" s="80"/>
    </row>
    <row r="96" spans="1:44" s="12" customFormat="1" ht="12.75" customHeight="1">
      <c r="A96" s="95"/>
      <c r="B96" s="96"/>
      <c r="C96" s="187"/>
      <c r="D96" s="98"/>
      <c r="E96" s="99"/>
      <c r="F96" s="99"/>
      <c r="G96" s="95"/>
      <c r="H96" s="120"/>
      <c r="I96" s="128"/>
      <c r="J96" s="129"/>
      <c r="K96" s="101"/>
      <c r="L96" s="102"/>
      <c r="M96" s="101"/>
      <c r="N96" s="102"/>
      <c r="O96" s="101"/>
      <c r="P96" s="102"/>
      <c r="Q96" s="130"/>
      <c r="R96" s="128"/>
      <c r="S96" s="129"/>
      <c r="T96" s="101"/>
      <c r="U96" s="102"/>
      <c r="V96" s="101"/>
      <c r="W96" s="102"/>
      <c r="X96" s="101"/>
      <c r="Y96" s="102"/>
      <c r="Z96" s="130"/>
      <c r="AA96" s="101"/>
      <c r="AB96" s="102"/>
      <c r="AC96" s="101"/>
      <c r="AD96" s="102"/>
      <c r="AE96" s="101"/>
      <c r="AF96" s="102"/>
      <c r="AG96" s="101"/>
      <c r="AH96" s="102"/>
      <c r="AI96" s="103"/>
      <c r="AJ96" s="101"/>
      <c r="AK96" s="102"/>
      <c r="AL96" s="101"/>
      <c r="AM96" s="102"/>
      <c r="AN96" s="101"/>
      <c r="AO96" s="102"/>
      <c r="AP96" s="101"/>
      <c r="AQ96" s="102"/>
      <c r="AR96" s="80"/>
    </row>
    <row r="97" spans="1:44" s="12" customFormat="1" ht="12.75" customHeight="1">
      <c r="A97" s="95"/>
      <c r="B97" s="202" t="s">
        <v>207</v>
      </c>
      <c r="C97" s="187">
        <v>542</v>
      </c>
      <c r="D97" s="98">
        <v>40310</v>
      </c>
      <c r="E97" s="99">
        <v>303</v>
      </c>
      <c r="F97" s="99" t="s">
        <v>45</v>
      </c>
      <c r="G97" s="2" t="s">
        <v>146</v>
      </c>
      <c r="H97" s="120" t="s">
        <v>121</v>
      </c>
      <c r="I97" s="128">
        <v>0</v>
      </c>
      <c r="J97" s="129" t="s">
        <v>86</v>
      </c>
      <c r="K97" s="101">
        <v>0</v>
      </c>
      <c r="L97" s="102">
        <v>0.3</v>
      </c>
      <c r="M97" s="101">
        <v>0</v>
      </c>
      <c r="N97" s="102">
        <v>0</v>
      </c>
      <c r="O97" s="101">
        <f>I97+K97+M97</f>
        <v>0</v>
      </c>
      <c r="P97" s="102">
        <f>J97+L97+N97</f>
        <v>0.3</v>
      </c>
      <c r="Q97" s="130"/>
      <c r="R97" s="128">
        <v>0.1</v>
      </c>
      <c r="S97" s="129" t="s">
        <v>86</v>
      </c>
      <c r="T97" s="101">
        <v>0.8</v>
      </c>
      <c r="U97" s="102">
        <v>0.3</v>
      </c>
      <c r="V97" s="101">
        <v>0</v>
      </c>
      <c r="W97" s="102">
        <v>0</v>
      </c>
      <c r="X97" s="101">
        <f>R97+T97+V97</f>
        <v>0.9</v>
      </c>
      <c r="Y97" s="102">
        <f>S97+U97+W97</f>
        <v>0.3</v>
      </c>
      <c r="Z97" s="130"/>
      <c r="AA97" s="101" t="s">
        <v>86</v>
      </c>
      <c r="AB97" s="102" t="s">
        <v>86</v>
      </c>
      <c r="AC97" s="101" t="s">
        <v>86</v>
      </c>
      <c r="AD97" s="102">
        <v>0.3</v>
      </c>
      <c r="AE97" s="101">
        <v>0</v>
      </c>
      <c r="AF97" s="102">
        <v>0</v>
      </c>
      <c r="AG97" s="101" t="s">
        <v>86</v>
      </c>
      <c r="AH97" s="102">
        <f>AB97+AD97+AF97</f>
        <v>0.3</v>
      </c>
      <c r="AI97" s="103"/>
      <c r="AJ97" s="101" t="s">
        <v>86</v>
      </c>
      <c r="AK97" s="102" t="s">
        <v>86</v>
      </c>
      <c r="AL97" s="101">
        <v>0.6</v>
      </c>
      <c r="AM97" s="102">
        <v>0.3</v>
      </c>
      <c r="AN97" s="101">
        <v>0</v>
      </c>
      <c r="AO97" s="102">
        <v>0</v>
      </c>
      <c r="AP97" s="101">
        <f>AJ97+AL97+AN97</f>
        <v>0.6</v>
      </c>
      <c r="AQ97" s="102">
        <f>AK97+AM97+AO97</f>
        <v>0.3</v>
      </c>
      <c r="AR97" s="80"/>
    </row>
    <row r="98" spans="1:44" s="12" customFormat="1" ht="12.75" customHeight="1">
      <c r="A98" s="95"/>
      <c r="B98" s="96"/>
      <c r="C98" s="187"/>
      <c r="D98" s="98"/>
      <c r="E98" s="99"/>
      <c r="F98" s="99"/>
      <c r="G98" s="95"/>
      <c r="H98" s="120"/>
      <c r="I98" s="128"/>
      <c r="J98" s="129"/>
      <c r="K98" s="101"/>
      <c r="L98" s="102"/>
      <c r="M98" s="101"/>
      <c r="N98" s="102"/>
      <c r="O98" s="101"/>
      <c r="P98" s="102"/>
      <c r="Q98" s="130"/>
      <c r="R98" s="128"/>
      <c r="S98" s="129"/>
      <c r="T98" s="101"/>
      <c r="U98" s="102"/>
      <c r="V98" s="101"/>
      <c r="W98" s="102"/>
      <c r="X98" s="101"/>
      <c r="Y98" s="102"/>
      <c r="Z98" s="130"/>
      <c r="AA98" s="101"/>
      <c r="AB98" s="102"/>
      <c r="AC98" s="101"/>
      <c r="AD98" s="102"/>
      <c r="AE98" s="101"/>
      <c r="AF98" s="102"/>
      <c r="AG98" s="101"/>
      <c r="AH98" s="102"/>
      <c r="AI98" s="103"/>
      <c r="AJ98" s="101"/>
      <c r="AK98" s="102"/>
      <c r="AL98" s="101"/>
      <c r="AM98" s="102"/>
      <c r="AN98" s="101"/>
      <c r="AO98" s="102"/>
      <c r="AP98" s="101"/>
      <c r="AQ98" s="102"/>
      <c r="AR98" s="80"/>
    </row>
    <row r="99" spans="1:44" s="12" customFormat="1" ht="12.75" customHeight="1">
      <c r="A99" s="95"/>
      <c r="B99" s="202" t="s">
        <v>208</v>
      </c>
      <c r="C99" s="187">
        <v>578</v>
      </c>
      <c r="D99" s="98">
        <v>40312</v>
      </c>
      <c r="E99" s="99">
        <v>325</v>
      </c>
      <c r="F99" s="99" t="s">
        <v>46</v>
      </c>
      <c r="G99" s="150" t="s">
        <v>183</v>
      </c>
      <c r="H99" s="120" t="s">
        <v>147</v>
      </c>
      <c r="I99" s="128">
        <v>30.3</v>
      </c>
      <c r="J99" s="129">
        <v>34.7</v>
      </c>
      <c r="K99" s="101">
        <v>7.5</v>
      </c>
      <c r="L99" s="102">
        <v>8.8</v>
      </c>
      <c r="M99" s="101">
        <v>12.1</v>
      </c>
      <c r="N99" s="102">
        <v>13.1</v>
      </c>
      <c r="O99" s="101">
        <f>I99+K99+M99</f>
        <v>49.9</v>
      </c>
      <c r="P99" s="102">
        <f>J99+L99+N99</f>
        <v>56.6</v>
      </c>
      <c r="Q99" s="130"/>
      <c r="R99" s="128">
        <v>68.2</v>
      </c>
      <c r="S99" s="129">
        <v>68.2</v>
      </c>
      <c r="T99" s="101">
        <v>16.4</v>
      </c>
      <c r="U99" s="102">
        <v>16.4</v>
      </c>
      <c r="V99" s="101">
        <v>47.4</v>
      </c>
      <c r="W99" s="102">
        <v>47.4</v>
      </c>
      <c r="X99" s="101">
        <f>R99+T99+V99</f>
        <v>132</v>
      </c>
      <c r="Y99" s="102">
        <f>S99+U99+W99</f>
        <v>132</v>
      </c>
      <c r="Z99" s="130"/>
      <c r="AA99" s="101">
        <v>87.6</v>
      </c>
      <c r="AB99" s="102">
        <v>87.6</v>
      </c>
      <c r="AC99" s="101">
        <v>20.7</v>
      </c>
      <c r="AD99" s="102">
        <v>20.7</v>
      </c>
      <c r="AE99" s="101">
        <v>66</v>
      </c>
      <c r="AF99" s="102">
        <v>66</v>
      </c>
      <c r="AG99" s="101">
        <f>AA99+AC99+AE99</f>
        <v>174.3</v>
      </c>
      <c r="AH99" s="102">
        <f>AB99+AD99+AF99</f>
        <v>174.3</v>
      </c>
      <c r="AI99" s="103"/>
      <c r="AJ99" s="101">
        <v>103.7</v>
      </c>
      <c r="AK99" s="102">
        <v>103.7</v>
      </c>
      <c r="AL99" s="101">
        <v>24.3</v>
      </c>
      <c r="AM99" s="102">
        <v>24.3</v>
      </c>
      <c r="AN99" s="101">
        <v>81.6</v>
      </c>
      <c r="AO99" s="102">
        <v>81.6</v>
      </c>
      <c r="AP99" s="101">
        <f>AJ99+AL99+AN99</f>
        <v>209.6</v>
      </c>
      <c r="AQ99" s="102">
        <f>AK99+AM99+AO99</f>
        <v>209.6</v>
      </c>
      <c r="AR99" s="80"/>
    </row>
    <row r="100" spans="1:44" s="12" customFormat="1" ht="12.75" customHeight="1">
      <c r="A100" s="95"/>
      <c r="B100" s="96"/>
      <c r="C100" s="187"/>
      <c r="D100" s="98"/>
      <c r="E100" s="99"/>
      <c r="F100" s="99"/>
      <c r="G100" s="95"/>
      <c r="H100" s="120"/>
      <c r="I100" s="128"/>
      <c r="J100" s="129"/>
      <c r="K100" s="101"/>
      <c r="L100" s="102"/>
      <c r="M100" s="101"/>
      <c r="N100" s="102"/>
      <c r="O100" s="101"/>
      <c r="P100" s="102"/>
      <c r="Q100" s="130"/>
      <c r="R100" s="128"/>
      <c r="S100" s="129"/>
      <c r="T100" s="101"/>
      <c r="U100" s="102"/>
      <c r="V100" s="101"/>
      <c r="W100" s="102"/>
      <c r="X100" s="101"/>
      <c r="Y100" s="102"/>
      <c r="Z100" s="130"/>
      <c r="AA100" s="101"/>
      <c r="AB100" s="102"/>
      <c r="AC100" s="101"/>
      <c r="AD100" s="102"/>
      <c r="AE100" s="101"/>
      <c r="AF100" s="102"/>
      <c r="AG100" s="101"/>
      <c r="AH100" s="102"/>
      <c r="AI100" s="103"/>
      <c r="AJ100" s="101"/>
      <c r="AK100" s="102"/>
      <c r="AL100" s="101"/>
      <c r="AM100" s="102"/>
      <c r="AN100" s="101"/>
      <c r="AO100" s="102"/>
      <c r="AP100" s="101"/>
      <c r="AQ100" s="102"/>
      <c r="AR100" s="80"/>
    </row>
    <row r="101" spans="1:44" s="12" customFormat="1" ht="25.5" customHeight="1">
      <c r="A101" s="95"/>
      <c r="B101" s="202" t="s">
        <v>236</v>
      </c>
      <c r="C101" s="187">
        <v>541</v>
      </c>
      <c r="D101" s="98">
        <v>40310</v>
      </c>
      <c r="E101" s="99">
        <v>351</v>
      </c>
      <c r="F101" s="99" t="s">
        <v>40</v>
      </c>
      <c r="G101" s="95" t="s">
        <v>148</v>
      </c>
      <c r="H101" s="120" t="s">
        <v>138</v>
      </c>
      <c r="I101" s="128">
        <v>0</v>
      </c>
      <c r="J101" s="129">
        <v>0</v>
      </c>
      <c r="K101" s="101" t="s">
        <v>130</v>
      </c>
      <c r="L101" s="102" t="s">
        <v>130</v>
      </c>
      <c r="M101" s="101">
        <v>0</v>
      </c>
      <c r="N101" s="102">
        <v>0</v>
      </c>
      <c r="O101" s="101" t="s">
        <v>130</v>
      </c>
      <c r="P101" s="102" t="s">
        <v>130</v>
      </c>
      <c r="Q101" s="130"/>
      <c r="R101" s="128">
        <v>0</v>
      </c>
      <c r="S101" s="129">
        <v>0</v>
      </c>
      <c r="T101" s="101" t="s">
        <v>130</v>
      </c>
      <c r="U101" s="102" t="s">
        <v>130</v>
      </c>
      <c r="V101" s="101">
        <v>0</v>
      </c>
      <c r="W101" s="102">
        <v>0</v>
      </c>
      <c r="X101" s="101" t="s">
        <v>130</v>
      </c>
      <c r="Y101" s="102" t="s">
        <v>130</v>
      </c>
      <c r="Z101" s="130"/>
      <c r="AA101" s="101">
        <v>0</v>
      </c>
      <c r="AB101" s="102">
        <v>0</v>
      </c>
      <c r="AC101" s="101" t="s">
        <v>130</v>
      </c>
      <c r="AD101" s="102" t="s">
        <v>130</v>
      </c>
      <c r="AE101" s="101">
        <v>0</v>
      </c>
      <c r="AF101" s="102">
        <v>0</v>
      </c>
      <c r="AG101" s="101" t="s">
        <v>130</v>
      </c>
      <c r="AH101" s="102" t="s">
        <v>130</v>
      </c>
      <c r="AI101" s="103"/>
      <c r="AJ101" s="101">
        <v>0</v>
      </c>
      <c r="AK101" s="102">
        <v>0</v>
      </c>
      <c r="AL101" s="101" t="s">
        <v>130</v>
      </c>
      <c r="AM101" s="102" t="s">
        <v>130</v>
      </c>
      <c r="AN101" s="101">
        <v>0</v>
      </c>
      <c r="AO101" s="102">
        <v>0</v>
      </c>
      <c r="AP101" s="101" t="s">
        <v>130</v>
      </c>
      <c r="AQ101" s="102" t="s">
        <v>130</v>
      </c>
      <c r="AR101" s="80"/>
    </row>
    <row r="102" spans="1:44" s="12" customFormat="1" ht="12.75" customHeight="1">
      <c r="A102" s="95"/>
      <c r="B102" s="96"/>
      <c r="C102" s="187"/>
      <c r="D102" s="98"/>
      <c r="E102" s="99"/>
      <c r="F102" s="99"/>
      <c r="G102" s="95"/>
      <c r="H102" s="120"/>
      <c r="I102" s="128"/>
      <c r="J102" s="129"/>
      <c r="K102" s="101"/>
      <c r="L102" s="102"/>
      <c r="M102" s="101"/>
      <c r="N102" s="102"/>
      <c r="O102" s="101"/>
      <c r="P102" s="102"/>
      <c r="Q102" s="130"/>
      <c r="R102" s="128"/>
      <c r="S102" s="129"/>
      <c r="T102" s="101"/>
      <c r="U102" s="102"/>
      <c r="V102" s="101"/>
      <c r="W102" s="102"/>
      <c r="X102" s="101"/>
      <c r="Y102" s="102"/>
      <c r="Z102" s="130"/>
      <c r="AA102" s="101"/>
      <c r="AB102" s="102"/>
      <c r="AC102" s="101"/>
      <c r="AD102" s="102"/>
      <c r="AE102" s="101"/>
      <c r="AF102" s="102"/>
      <c r="AG102" s="101"/>
      <c r="AH102" s="102"/>
      <c r="AI102" s="103"/>
      <c r="AJ102" s="101"/>
      <c r="AK102" s="102"/>
      <c r="AL102" s="101"/>
      <c r="AM102" s="102"/>
      <c r="AN102" s="101"/>
      <c r="AO102" s="102"/>
      <c r="AP102" s="101"/>
      <c r="AQ102" s="102"/>
      <c r="AR102" s="80"/>
    </row>
    <row r="103" spans="1:44" s="12" customFormat="1" ht="12.75" customHeight="1">
      <c r="A103" s="95"/>
      <c r="B103" s="202" t="s">
        <v>209</v>
      </c>
      <c r="C103" s="187">
        <v>302</v>
      </c>
      <c r="D103" s="98">
        <v>40263</v>
      </c>
      <c r="E103" s="99">
        <v>399</v>
      </c>
      <c r="F103" s="99" t="s">
        <v>47</v>
      </c>
      <c r="G103" s="197" t="s">
        <v>149</v>
      </c>
      <c r="H103" s="120" t="s">
        <v>143</v>
      </c>
      <c r="I103" s="128">
        <v>0</v>
      </c>
      <c r="J103" s="129">
        <v>0</v>
      </c>
      <c r="K103" s="101">
        <v>0.2</v>
      </c>
      <c r="L103" s="102">
        <v>0.3</v>
      </c>
      <c r="M103" s="101">
        <v>0</v>
      </c>
      <c r="N103" s="102">
        <v>0</v>
      </c>
      <c r="O103" s="101">
        <f>I103+K103+M103</f>
        <v>0.2</v>
      </c>
      <c r="P103" s="102">
        <f>J103+L103+N103</f>
        <v>0.3</v>
      </c>
      <c r="Q103" s="130"/>
      <c r="R103" s="128">
        <v>0</v>
      </c>
      <c r="S103" s="129">
        <v>0</v>
      </c>
      <c r="T103" s="101">
        <v>0.3</v>
      </c>
      <c r="U103" s="102">
        <v>0.3</v>
      </c>
      <c r="V103" s="101">
        <v>0</v>
      </c>
      <c r="W103" s="102">
        <v>0</v>
      </c>
      <c r="X103" s="101">
        <f>R103+T103+V103</f>
        <v>0.3</v>
      </c>
      <c r="Y103" s="102">
        <f>S103+U103+W103</f>
        <v>0.3</v>
      </c>
      <c r="Z103" s="130"/>
      <c r="AA103" s="101">
        <v>0</v>
      </c>
      <c r="AB103" s="102">
        <v>0</v>
      </c>
      <c r="AC103" s="101">
        <v>0.3</v>
      </c>
      <c r="AD103" s="102">
        <v>0.3</v>
      </c>
      <c r="AE103" s="101">
        <v>0</v>
      </c>
      <c r="AF103" s="102">
        <v>0</v>
      </c>
      <c r="AG103" s="101">
        <f>AA103+AC103+AE103</f>
        <v>0.3</v>
      </c>
      <c r="AH103" s="102">
        <f>AB103+AD103+AF103</f>
        <v>0.3</v>
      </c>
      <c r="AI103" s="103"/>
      <c r="AJ103" s="101">
        <v>0</v>
      </c>
      <c r="AK103" s="102">
        <v>0</v>
      </c>
      <c r="AL103" s="101">
        <v>0.3</v>
      </c>
      <c r="AM103" s="102">
        <v>0.3</v>
      </c>
      <c r="AN103" s="101">
        <v>0</v>
      </c>
      <c r="AO103" s="102">
        <v>0</v>
      </c>
      <c r="AP103" s="101">
        <f>AJ103+AL103+AN103</f>
        <v>0.3</v>
      </c>
      <c r="AQ103" s="102">
        <f>AK103+AM103+AO103</f>
        <v>0.3</v>
      </c>
      <c r="AR103" s="80"/>
    </row>
    <row r="104" spans="1:44" s="12" customFormat="1" ht="12.75" customHeight="1">
      <c r="A104" s="95"/>
      <c r="B104" s="96"/>
      <c r="C104" s="187"/>
      <c r="D104" s="98"/>
      <c r="E104" s="99"/>
      <c r="F104" s="99"/>
      <c r="G104" s="95"/>
      <c r="H104" s="120"/>
      <c r="I104" s="128"/>
      <c r="J104" s="129"/>
      <c r="K104" s="101"/>
      <c r="L104" s="102"/>
      <c r="M104" s="101"/>
      <c r="N104" s="102"/>
      <c r="O104" s="101"/>
      <c r="P104" s="102"/>
      <c r="Q104" s="130"/>
      <c r="R104" s="128"/>
      <c r="S104" s="129"/>
      <c r="T104" s="101"/>
      <c r="U104" s="102"/>
      <c r="V104" s="101"/>
      <c r="W104" s="102"/>
      <c r="X104" s="101"/>
      <c r="Y104" s="102"/>
      <c r="Z104" s="130"/>
      <c r="AA104" s="101"/>
      <c r="AB104" s="102"/>
      <c r="AC104" s="101"/>
      <c r="AD104" s="102"/>
      <c r="AE104" s="101"/>
      <c r="AF104" s="102"/>
      <c r="AG104" s="101"/>
      <c r="AH104" s="102"/>
      <c r="AI104" s="103"/>
      <c r="AJ104" s="101"/>
      <c r="AK104" s="102"/>
      <c r="AL104" s="101"/>
      <c r="AM104" s="102"/>
      <c r="AN104" s="101"/>
      <c r="AO104" s="102"/>
      <c r="AP104" s="101"/>
      <c r="AQ104" s="102"/>
      <c r="AR104" s="80"/>
    </row>
    <row r="105" spans="1:44" s="12" customFormat="1" ht="25.5" customHeight="1">
      <c r="A105" s="95"/>
      <c r="B105" s="202" t="s">
        <v>237</v>
      </c>
      <c r="C105" s="187">
        <v>267</v>
      </c>
      <c r="D105" s="98">
        <v>40260</v>
      </c>
      <c r="E105" s="99">
        <v>483</v>
      </c>
      <c r="F105" s="99" t="s">
        <v>42</v>
      </c>
      <c r="G105" s="2" t="s">
        <v>150</v>
      </c>
      <c r="H105" s="120" t="s">
        <v>95</v>
      </c>
      <c r="I105" s="128">
        <v>-21.3</v>
      </c>
      <c r="J105" s="129">
        <v>0</v>
      </c>
      <c r="K105" s="101" t="s">
        <v>123</v>
      </c>
      <c r="L105" s="102">
        <v>0</v>
      </c>
      <c r="M105" s="101">
        <v>-4.8</v>
      </c>
      <c r="N105" s="102">
        <v>0</v>
      </c>
      <c r="O105" s="101">
        <f>I105+K105+M105</f>
        <v>-26.1</v>
      </c>
      <c r="P105" s="102">
        <f>J105+L105+N105</f>
        <v>0</v>
      </c>
      <c r="Q105" s="130"/>
      <c r="R105" s="128">
        <v>0</v>
      </c>
      <c r="S105" s="129">
        <v>0</v>
      </c>
      <c r="T105" s="101">
        <v>0</v>
      </c>
      <c r="U105" s="102">
        <v>0</v>
      </c>
      <c r="V105" s="101">
        <v>0</v>
      </c>
      <c r="W105" s="102">
        <v>0</v>
      </c>
      <c r="X105" s="101">
        <f>R105+T105+V105</f>
        <v>0</v>
      </c>
      <c r="Y105" s="102">
        <f>S105+U105+W105</f>
        <v>0</v>
      </c>
      <c r="Z105" s="130"/>
      <c r="AA105" s="101">
        <v>0</v>
      </c>
      <c r="AB105" s="102">
        <v>0</v>
      </c>
      <c r="AC105" s="101">
        <v>0</v>
      </c>
      <c r="AD105" s="102">
        <v>0</v>
      </c>
      <c r="AE105" s="101">
        <v>0</v>
      </c>
      <c r="AF105" s="102">
        <v>0</v>
      </c>
      <c r="AG105" s="101">
        <f>AA105+AC105+AE105</f>
        <v>0</v>
      </c>
      <c r="AH105" s="102">
        <f>AB105+AD105+AF105</f>
        <v>0</v>
      </c>
      <c r="AI105" s="103"/>
      <c r="AJ105" s="101">
        <v>0</v>
      </c>
      <c r="AK105" s="102">
        <v>0</v>
      </c>
      <c r="AL105" s="101">
        <v>0</v>
      </c>
      <c r="AM105" s="102">
        <v>0</v>
      </c>
      <c r="AN105" s="101">
        <v>0</v>
      </c>
      <c r="AO105" s="102">
        <v>0</v>
      </c>
      <c r="AP105" s="101">
        <f>AJ105+AL105+AN105</f>
        <v>0</v>
      </c>
      <c r="AQ105" s="102">
        <f>AK105+AM105+AO105</f>
        <v>0</v>
      </c>
      <c r="AR105" s="80"/>
    </row>
    <row r="106" spans="1:44" s="12" customFormat="1" ht="12.75" customHeight="1">
      <c r="A106" s="95"/>
      <c r="B106" s="96"/>
      <c r="C106" s="187"/>
      <c r="D106" s="98"/>
      <c r="E106" s="99"/>
      <c r="F106" s="99"/>
      <c r="G106" s="95"/>
      <c r="H106" s="120"/>
      <c r="I106" s="128"/>
      <c r="J106" s="129"/>
      <c r="K106" s="101"/>
      <c r="L106" s="102"/>
      <c r="M106" s="101"/>
      <c r="N106" s="102"/>
      <c r="O106" s="101"/>
      <c r="P106" s="102"/>
      <c r="Q106" s="130"/>
      <c r="R106" s="128"/>
      <c r="S106" s="129"/>
      <c r="T106" s="101"/>
      <c r="U106" s="102"/>
      <c r="V106" s="101"/>
      <c r="W106" s="102"/>
      <c r="X106" s="101"/>
      <c r="Y106" s="102"/>
      <c r="Z106" s="130"/>
      <c r="AA106" s="101"/>
      <c r="AB106" s="102"/>
      <c r="AC106" s="101"/>
      <c r="AD106" s="102"/>
      <c r="AE106" s="101"/>
      <c r="AF106" s="102"/>
      <c r="AG106" s="101"/>
      <c r="AH106" s="102"/>
      <c r="AI106" s="103"/>
      <c r="AJ106" s="101"/>
      <c r="AK106" s="102"/>
      <c r="AL106" s="101"/>
      <c r="AM106" s="102"/>
      <c r="AN106" s="101"/>
      <c r="AO106" s="102"/>
      <c r="AP106" s="101"/>
      <c r="AQ106" s="102"/>
      <c r="AR106" s="80"/>
    </row>
    <row r="107" spans="1:44" s="12" customFormat="1" ht="12.75" customHeight="1">
      <c r="A107" s="150"/>
      <c r="B107" s="202" t="s">
        <v>270</v>
      </c>
      <c r="C107" s="187">
        <v>609</v>
      </c>
      <c r="D107" s="98">
        <v>40331</v>
      </c>
      <c r="E107" s="99">
        <v>631</v>
      </c>
      <c r="F107" s="99" t="s">
        <v>47</v>
      </c>
      <c r="G107" s="2" t="s">
        <v>253</v>
      </c>
      <c r="H107" s="120" t="s">
        <v>153</v>
      </c>
      <c r="I107" s="128" t="s">
        <v>130</v>
      </c>
      <c r="J107" s="129" t="s">
        <v>130</v>
      </c>
      <c r="K107" s="101" t="s">
        <v>130</v>
      </c>
      <c r="L107" s="102" t="s">
        <v>130</v>
      </c>
      <c r="M107" s="101" t="s">
        <v>130</v>
      </c>
      <c r="N107" s="102" t="s">
        <v>130</v>
      </c>
      <c r="O107" s="101" t="s">
        <v>130</v>
      </c>
      <c r="P107" s="102" t="s">
        <v>130</v>
      </c>
      <c r="Q107" s="130"/>
      <c r="R107" s="128" t="s">
        <v>130</v>
      </c>
      <c r="S107" s="129" t="s">
        <v>130</v>
      </c>
      <c r="T107" s="101" t="s">
        <v>130</v>
      </c>
      <c r="U107" s="102" t="s">
        <v>130</v>
      </c>
      <c r="V107" s="101" t="s">
        <v>130</v>
      </c>
      <c r="W107" s="102" t="s">
        <v>130</v>
      </c>
      <c r="X107" s="101" t="s">
        <v>130</v>
      </c>
      <c r="Y107" s="102" t="s">
        <v>130</v>
      </c>
      <c r="Z107" s="130"/>
      <c r="AA107" s="101" t="s">
        <v>130</v>
      </c>
      <c r="AB107" s="102" t="s">
        <v>130</v>
      </c>
      <c r="AC107" s="101" t="s">
        <v>130</v>
      </c>
      <c r="AD107" s="102" t="s">
        <v>130</v>
      </c>
      <c r="AE107" s="101" t="s">
        <v>130</v>
      </c>
      <c r="AF107" s="102" t="s">
        <v>130</v>
      </c>
      <c r="AG107" s="101" t="s">
        <v>130</v>
      </c>
      <c r="AH107" s="102" t="s">
        <v>130</v>
      </c>
      <c r="AI107" s="103"/>
      <c r="AJ107" s="101" t="s">
        <v>130</v>
      </c>
      <c r="AK107" s="102" t="s">
        <v>130</v>
      </c>
      <c r="AL107" s="101" t="s">
        <v>130</v>
      </c>
      <c r="AM107" s="102" t="s">
        <v>130</v>
      </c>
      <c r="AN107" s="101" t="s">
        <v>130</v>
      </c>
      <c r="AO107" s="102" t="s">
        <v>130</v>
      </c>
      <c r="AP107" s="101" t="s">
        <v>130</v>
      </c>
      <c r="AQ107" s="102" t="s">
        <v>130</v>
      </c>
      <c r="AR107" s="80"/>
    </row>
    <row r="108" spans="1:44" s="12" customFormat="1" ht="12.75" customHeight="1">
      <c r="A108" s="95"/>
      <c r="B108" s="96"/>
      <c r="C108" s="187"/>
      <c r="D108" s="98"/>
      <c r="E108" s="99"/>
      <c r="F108" s="99"/>
      <c r="G108" s="95"/>
      <c r="H108" s="120"/>
      <c r="I108" s="128"/>
      <c r="J108" s="129"/>
      <c r="K108" s="101"/>
      <c r="L108" s="102"/>
      <c r="M108" s="101"/>
      <c r="N108" s="102"/>
      <c r="O108" s="101"/>
      <c r="P108" s="102"/>
      <c r="Q108" s="130"/>
      <c r="R108" s="128"/>
      <c r="S108" s="129"/>
      <c r="T108" s="101"/>
      <c r="U108" s="102"/>
      <c r="V108" s="101"/>
      <c r="W108" s="102"/>
      <c r="X108" s="101"/>
      <c r="Y108" s="102"/>
      <c r="Z108" s="130"/>
      <c r="AA108" s="101"/>
      <c r="AB108" s="102"/>
      <c r="AC108" s="101"/>
      <c r="AD108" s="102"/>
      <c r="AE108" s="101"/>
      <c r="AF108" s="102"/>
      <c r="AG108" s="101"/>
      <c r="AH108" s="102"/>
      <c r="AI108" s="103"/>
      <c r="AJ108" s="101"/>
      <c r="AK108" s="102"/>
      <c r="AL108" s="101"/>
      <c r="AM108" s="102"/>
      <c r="AN108" s="101"/>
      <c r="AO108" s="102"/>
      <c r="AP108" s="101"/>
      <c r="AQ108" s="102"/>
      <c r="AR108" s="80"/>
    </row>
    <row r="109" spans="1:44" s="12" customFormat="1" ht="12.75" customHeight="1">
      <c r="A109" s="95"/>
      <c r="B109" s="202" t="s">
        <v>262</v>
      </c>
      <c r="C109" s="187">
        <v>543</v>
      </c>
      <c r="D109" s="98">
        <v>40310</v>
      </c>
      <c r="E109" s="99">
        <v>663</v>
      </c>
      <c r="F109" s="99" t="s">
        <v>48</v>
      </c>
      <c r="G109" s="2" t="s">
        <v>151</v>
      </c>
      <c r="H109" s="120" t="s">
        <v>121</v>
      </c>
      <c r="I109" s="128">
        <v>0.2</v>
      </c>
      <c r="J109" s="129">
        <v>0.2</v>
      </c>
      <c r="K109" s="101">
        <v>2.5</v>
      </c>
      <c r="L109" s="102">
        <v>2.6</v>
      </c>
      <c r="M109" s="101">
        <v>0.4</v>
      </c>
      <c r="N109" s="102">
        <v>0.4</v>
      </c>
      <c r="O109" s="101">
        <f>I109+K109+M109</f>
        <v>3.1</v>
      </c>
      <c r="P109" s="102">
        <f>J109+L109+N109</f>
        <v>3.2</v>
      </c>
      <c r="Q109" s="130"/>
      <c r="R109" s="128">
        <v>0.3</v>
      </c>
      <c r="S109" s="129">
        <v>0.3</v>
      </c>
      <c r="T109" s="101">
        <v>3.4</v>
      </c>
      <c r="U109" s="102">
        <v>3.4</v>
      </c>
      <c r="V109" s="101">
        <v>0.5</v>
      </c>
      <c r="W109" s="102">
        <v>0.5</v>
      </c>
      <c r="X109" s="101">
        <f>R109+T109+V109</f>
        <v>4.199999999999999</v>
      </c>
      <c r="Y109" s="102">
        <f>S109+U109+W109</f>
        <v>4.199999999999999</v>
      </c>
      <c r="Z109" s="130"/>
      <c r="AA109" s="101">
        <v>0.4</v>
      </c>
      <c r="AB109" s="102">
        <v>0.4</v>
      </c>
      <c r="AC109" s="101">
        <v>4.1</v>
      </c>
      <c r="AD109" s="102">
        <v>4.1</v>
      </c>
      <c r="AE109" s="101">
        <v>0.6</v>
      </c>
      <c r="AF109" s="102">
        <v>0.6</v>
      </c>
      <c r="AG109" s="101">
        <f>AA109+AC109+AE109</f>
        <v>5.1</v>
      </c>
      <c r="AH109" s="102">
        <f>AB109+AD109+AF109</f>
        <v>5.1</v>
      </c>
      <c r="AI109" s="103"/>
      <c r="AJ109" s="101">
        <v>0.4</v>
      </c>
      <c r="AK109" s="102">
        <v>0.4</v>
      </c>
      <c r="AL109" s="101">
        <v>4.9</v>
      </c>
      <c r="AM109" s="102">
        <v>4.9</v>
      </c>
      <c r="AN109" s="101">
        <v>0.7</v>
      </c>
      <c r="AO109" s="102">
        <v>0.7</v>
      </c>
      <c r="AP109" s="101">
        <f>AJ109+AL109+AN109</f>
        <v>6.000000000000001</v>
      </c>
      <c r="AQ109" s="102">
        <f>AK109+AM109+AO109</f>
        <v>6.000000000000001</v>
      </c>
      <c r="AR109" s="80"/>
    </row>
    <row r="110" spans="1:44" s="12" customFormat="1" ht="12.75" customHeight="1">
      <c r="A110" s="150"/>
      <c r="B110" s="202" t="s">
        <v>262</v>
      </c>
      <c r="C110" s="187">
        <v>587</v>
      </c>
      <c r="D110" s="98">
        <v>40318</v>
      </c>
      <c r="E110" s="99">
        <v>663</v>
      </c>
      <c r="F110" s="99" t="s">
        <v>48</v>
      </c>
      <c r="G110" s="150" t="s">
        <v>100</v>
      </c>
      <c r="H110" s="120" t="s">
        <v>156</v>
      </c>
      <c r="I110" s="128">
        <v>0</v>
      </c>
      <c r="J110" s="129">
        <v>0</v>
      </c>
      <c r="K110" s="101">
        <v>0</v>
      </c>
      <c r="L110" s="102">
        <v>0</v>
      </c>
      <c r="M110" s="101" t="s">
        <v>130</v>
      </c>
      <c r="N110" s="102" t="s">
        <v>130</v>
      </c>
      <c r="O110" s="101" t="s">
        <v>130</v>
      </c>
      <c r="P110" s="102" t="s">
        <v>130</v>
      </c>
      <c r="Q110" s="130"/>
      <c r="R110" s="128">
        <v>0</v>
      </c>
      <c r="S110" s="129">
        <v>0</v>
      </c>
      <c r="T110" s="101">
        <v>0</v>
      </c>
      <c r="U110" s="102">
        <v>0</v>
      </c>
      <c r="V110" s="101" t="s">
        <v>130</v>
      </c>
      <c r="W110" s="102" t="s">
        <v>130</v>
      </c>
      <c r="X110" s="101" t="s">
        <v>130</v>
      </c>
      <c r="Y110" s="102" t="s">
        <v>130</v>
      </c>
      <c r="Z110" s="130"/>
      <c r="AA110" s="101">
        <v>0</v>
      </c>
      <c r="AB110" s="102">
        <v>0</v>
      </c>
      <c r="AC110" s="101">
        <v>0</v>
      </c>
      <c r="AD110" s="102">
        <v>0</v>
      </c>
      <c r="AE110" s="101" t="s">
        <v>130</v>
      </c>
      <c r="AF110" s="102" t="s">
        <v>130</v>
      </c>
      <c r="AG110" s="101" t="s">
        <v>130</v>
      </c>
      <c r="AH110" s="102" t="s">
        <v>130</v>
      </c>
      <c r="AI110" s="103"/>
      <c r="AJ110" s="101">
        <v>0</v>
      </c>
      <c r="AK110" s="102">
        <v>0</v>
      </c>
      <c r="AL110" s="101">
        <v>0</v>
      </c>
      <c r="AM110" s="102">
        <v>0</v>
      </c>
      <c r="AN110" s="101" t="s">
        <v>130</v>
      </c>
      <c r="AO110" s="102" t="s">
        <v>130</v>
      </c>
      <c r="AP110" s="101" t="s">
        <v>130</v>
      </c>
      <c r="AQ110" s="102" t="s">
        <v>130</v>
      </c>
      <c r="AR110" s="80"/>
    </row>
    <row r="111" spans="1:44" s="12" customFormat="1" ht="12.75" customHeight="1">
      <c r="A111" s="95"/>
      <c r="B111" s="96"/>
      <c r="C111" s="187"/>
      <c r="D111" s="98"/>
      <c r="E111" s="99"/>
      <c r="F111" s="99"/>
      <c r="G111" s="150"/>
      <c r="H111" s="120"/>
      <c r="I111" s="128"/>
      <c r="J111" s="129"/>
      <c r="K111" s="101"/>
      <c r="L111" s="102"/>
      <c r="M111" s="101"/>
      <c r="N111" s="102"/>
      <c r="O111" s="101"/>
      <c r="P111" s="102"/>
      <c r="Q111" s="130"/>
      <c r="R111" s="128"/>
      <c r="S111" s="129"/>
      <c r="T111" s="101"/>
      <c r="U111" s="102"/>
      <c r="V111" s="101"/>
      <c r="W111" s="102"/>
      <c r="X111" s="101"/>
      <c r="Y111" s="102"/>
      <c r="Z111" s="130"/>
      <c r="AA111" s="101"/>
      <c r="AB111" s="102"/>
      <c r="AC111" s="101"/>
      <c r="AD111" s="102"/>
      <c r="AE111" s="101"/>
      <c r="AF111" s="102"/>
      <c r="AG111" s="101"/>
      <c r="AH111" s="102"/>
      <c r="AI111" s="103"/>
      <c r="AJ111" s="101"/>
      <c r="AK111" s="102"/>
      <c r="AL111" s="101"/>
      <c r="AM111" s="102"/>
      <c r="AN111" s="101"/>
      <c r="AO111" s="102"/>
      <c r="AP111" s="101"/>
      <c r="AQ111" s="102"/>
      <c r="AR111" s="80"/>
    </row>
    <row r="112" spans="1:44" s="12" customFormat="1" ht="12.75" customHeight="1">
      <c r="A112" s="150"/>
      <c r="B112" s="202" t="s">
        <v>238</v>
      </c>
      <c r="C112" s="187">
        <v>591</v>
      </c>
      <c r="D112" s="98">
        <v>40318</v>
      </c>
      <c r="E112" s="99">
        <v>713</v>
      </c>
      <c r="F112" s="99" t="s">
        <v>49</v>
      </c>
      <c r="G112" s="2" t="s">
        <v>187</v>
      </c>
      <c r="H112" s="120" t="s">
        <v>121</v>
      </c>
      <c r="I112" s="128" t="s">
        <v>123</v>
      </c>
      <c r="J112" s="129" t="s">
        <v>123</v>
      </c>
      <c r="K112" s="101">
        <v>-0.2</v>
      </c>
      <c r="L112" s="102">
        <v>-0.2</v>
      </c>
      <c r="M112" s="101">
        <v>0</v>
      </c>
      <c r="N112" s="102">
        <v>0</v>
      </c>
      <c r="O112" s="101">
        <f>I112+K112+M112</f>
        <v>-0.2</v>
      </c>
      <c r="P112" s="102">
        <f>J112+L112+N112</f>
        <v>-0.2</v>
      </c>
      <c r="Q112" s="130"/>
      <c r="R112" s="128" t="s">
        <v>123</v>
      </c>
      <c r="S112" s="129" t="s">
        <v>123</v>
      </c>
      <c r="T112" s="101" t="s">
        <v>123</v>
      </c>
      <c r="U112" s="102">
        <v>-0.2</v>
      </c>
      <c r="V112" s="101">
        <v>0</v>
      </c>
      <c r="W112" s="102">
        <v>0</v>
      </c>
      <c r="X112" s="101" t="s">
        <v>123</v>
      </c>
      <c r="Y112" s="102">
        <f>S112+U112+W112</f>
        <v>-0.2</v>
      </c>
      <c r="Z112" s="130"/>
      <c r="AA112" s="101" t="s">
        <v>123</v>
      </c>
      <c r="AB112" s="102" t="s">
        <v>123</v>
      </c>
      <c r="AC112" s="101">
        <v>-0.4</v>
      </c>
      <c r="AD112" s="102">
        <v>-0.2</v>
      </c>
      <c r="AE112" s="101">
        <v>0</v>
      </c>
      <c r="AF112" s="102">
        <v>0</v>
      </c>
      <c r="AG112" s="101">
        <f>AA112+AC112+AE112</f>
        <v>-0.4</v>
      </c>
      <c r="AH112" s="102">
        <f>AB112+AD112+AF112</f>
        <v>-0.2</v>
      </c>
      <c r="AI112" s="103"/>
      <c r="AJ112" s="101" t="s">
        <v>123</v>
      </c>
      <c r="AK112" s="102" t="s">
        <v>123</v>
      </c>
      <c r="AL112" s="101">
        <v>-0.1</v>
      </c>
      <c r="AM112" s="102">
        <v>-0.2</v>
      </c>
      <c r="AN112" s="101">
        <v>0</v>
      </c>
      <c r="AO112" s="102">
        <v>0</v>
      </c>
      <c r="AP112" s="101">
        <f>AJ112+AL112+AN112</f>
        <v>-0.1</v>
      </c>
      <c r="AQ112" s="102">
        <f>AK112+AM112+AO112</f>
        <v>-0.2</v>
      </c>
      <c r="AR112" s="80"/>
    </row>
    <row r="113" spans="1:44" s="12" customFormat="1" ht="12.75" customHeight="1">
      <c r="A113" s="95"/>
      <c r="B113" s="96"/>
      <c r="C113" s="187"/>
      <c r="D113" s="98"/>
      <c r="E113" s="99"/>
      <c r="F113" s="99"/>
      <c r="G113" s="95"/>
      <c r="H113" s="120"/>
      <c r="I113" s="128"/>
      <c r="J113" s="129"/>
      <c r="K113" s="101"/>
      <c r="L113" s="102"/>
      <c r="M113" s="101"/>
      <c r="N113" s="102"/>
      <c r="O113" s="101"/>
      <c r="P113" s="102"/>
      <c r="Q113" s="130"/>
      <c r="R113" s="128"/>
      <c r="S113" s="129"/>
      <c r="T113" s="101"/>
      <c r="U113" s="102"/>
      <c r="V113" s="101"/>
      <c r="W113" s="102"/>
      <c r="X113" s="101"/>
      <c r="Y113" s="102"/>
      <c r="Z113" s="130"/>
      <c r="AA113" s="101"/>
      <c r="AB113" s="102"/>
      <c r="AC113" s="101"/>
      <c r="AD113" s="102"/>
      <c r="AE113" s="101"/>
      <c r="AF113" s="102"/>
      <c r="AG113" s="101"/>
      <c r="AH113" s="102"/>
      <c r="AI113" s="103"/>
      <c r="AJ113" s="101"/>
      <c r="AK113" s="102"/>
      <c r="AL113" s="101"/>
      <c r="AM113" s="102"/>
      <c r="AN113" s="101"/>
      <c r="AO113" s="102"/>
      <c r="AP113" s="101"/>
      <c r="AQ113" s="102"/>
      <c r="AR113" s="80"/>
    </row>
    <row r="114" spans="1:44" s="12" customFormat="1" ht="12.75" customHeight="1">
      <c r="A114" s="150"/>
      <c r="B114" s="202" t="s">
        <v>275</v>
      </c>
      <c r="C114" s="187">
        <v>599</v>
      </c>
      <c r="D114" s="98">
        <v>40318</v>
      </c>
      <c r="E114" s="99">
        <v>723</v>
      </c>
      <c r="F114" s="99" t="s">
        <v>50</v>
      </c>
      <c r="G114" s="2" t="s">
        <v>191</v>
      </c>
      <c r="H114" s="120" t="s">
        <v>121</v>
      </c>
      <c r="I114" s="128">
        <v>0</v>
      </c>
      <c r="J114" s="129">
        <v>0</v>
      </c>
      <c r="K114" s="101">
        <v>0</v>
      </c>
      <c r="L114" s="102">
        <v>0</v>
      </c>
      <c r="M114" s="101" t="s">
        <v>128</v>
      </c>
      <c r="N114" s="102" t="s">
        <v>128</v>
      </c>
      <c r="O114" s="101" t="s">
        <v>128</v>
      </c>
      <c r="P114" s="102" t="s">
        <v>128</v>
      </c>
      <c r="Q114" s="130"/>
      <c r="R114" s="128">
        <v>0</v>
      </c>
      <c r="S114" s="129">
        <v>0</v>
      </c>
      <c r="T114" s="101">
        <v>0</v>
      </c>
      <c r="U114" s="102">
        <v>0</v>
      </c>
      <c r="V114" s="101" t="s">
        <v>128</v>
      </c>
      <c r="W114" s="102" t="s">
        <v>128</v>
      </c>
      <c r="X114" s="101" t="s">
        <v>128</v>
      </c>
      <c r="Y114" s="102" t="s">
        <v>128</v>
      </c>
      <c r="Z114" s="130"/>
      <c r="AA114" s="101">
        <v>0</v>
      </c>
      <c r="AB114" s="102">
        <v>0</v>
      </c>
      <c r="AC114" s="101">
        <v>0</v>
      </c>
      <c r="AD114" s="102">
        <v>0</v>
      </c>
      <c r="AE114" s="101" t="s">
        <v>128</v>
      </c>
      <c r="AF114" s="102" t="s">
        <v>128</v>
      </c>
      <c r="AG114" s="101" t="s">
        <v>128</v>
      </c>
      <c r="AH114" s="102" t="s">
        <v>128</v>
      </c>
      <c r="AI114" s="103"/>
      <c r="AJ114" s="101">
        <v>0</v>
      </c>
      <c r="AK114" s="102">
        <v>0</v>
      </c>
      <c r="AL114" s="101">
        <v>0</v>
      </c>
      <c r="AM114" s="102">
        <v>0</v>
      </c>
      <c r="AN114" s="101" t="s">
        <v>128</v>
      </c>
      <c r="AO114" s="102" t="s">
        <v>128</v>
      </c>
      <c r="AP114" s="101" t="s">
        <v>128</v>
      </c>
      <c r="AQ114" s="102" t="s">
        <v>128</v>
      </c>
      <c r="AR114" s="80"/>
    </row>
    <row r="115" spans="1:44" s="12" customFormat="1" ht="12.75" customHeight="1">
      <c r="A115" s="95"/>
      <c r="B115" s="96"/>
      <c r="C115" s="187"/>
      <c r="D115" s="98"/>
      <c r="E115" s="99"/>
      <c r="F115" s="99"/>
      <c r="G115" s="95"/>
      <c r="H115" s="120"/>
      <c r="I115" s="128"/>
      <c r="J115" s="129"/>
      <c r="K115" s="101"/>
      <c r="L115" s="102"/>
      <c r="M115" s="101"/>
      <c r="N115" s="102"/>
      <c r="O115" s="101"/>
      <c r="P115" s="102"/>
      <c r="Q115" s="130"/>
      <c r="R115" s="128"/>
      <c r="S115" s="129"/>
      <c r="T115" s="101"/>
      <c r="U115" s="102"/>
      <c r="V115" s="101"/>
      <c r="W115" s="102"/>
      <c r="X115" s="101"/>
      <c r="Y115" s="102"/>
      <c r="Z115" s="130"/>
      <c r="AA115" s="101"/>
      <c r="AB115" s="102"/>
      <c r="AC115" s="101"/>
      <c r="AD115" s="102"/>
      <c r="AE115" s="101"/>
      <c r="AF115" s="102"/>
      <c r="AG115" s="101"/>
      <c r="AH115" s="102"/>
      <c r="AI115" s="103"/>
      <c r="AJ115" s="101"/>
      <c r="AK115" s="102"/>
      <c r="AL115" s="101"/>
      <c r="AM115" s="102"/>
      <c r="AN115" s="101"/>
      <c r="AO115" s="102"/>
      <c r="AP115" s="101"/>
      <c r="AQ115" s="102"/>
      <c r="AR115" s="80"/>
    </row>
    <row r="116" spans="1:44" s="12" customFormat="1" ht="12.75" customHeight="1">
      <c r="A116" s="150"/>
      <c r="B116" s="202" t="s">
        <v>276</v>
      </c>
      <c r="C116" s="187">
        <v>595</v>
      </c>
      <c r="D116" s="98">
        <v>40318</v>
      </c>
      <c r="E116" s="99">
        <v>729</v>
      </c>
      <c r="F116" s="99" t="s">
        <v>51</v>
      </c>
      <c r="G116" s="150" t="s">
        <v>312</v>
      </c>
      <c r="H116" s="120" t="s">
        <v>121</v>
      </c>
      <c r="I116" s="128">
        <v>0</v>
      </c>
      <c r="J116" s="129">
        <v>0</v>
      </c>
      <c r="K116" s="101">
        <v>0</v>
      </c>
      <c r="L116" s="102">
        <v>0.3</v>
      </c>
      <c r="M116" s="101">
        <v>0</v>
      </c>
      <c r="N116" s="102">
        <v>0</v>
      </c>
      <c r="O116" s="101">
        <f>I116+K116+M116</f>
        <v>0</v>
      </c>
      <c r="P116" s="102">
        <f>J116+L116+N116</f>
        <v>0.3</v>
      </c>
      <c r="Q116" s="130"/>
      <c r="R116" s="128">
        <v>0</v>
      </c>
      <c r="S116" s="129">
        <v>0</v>
      </c>
      <c r="T116" s="101">
        <v>0.3</v>
      </c>
      <c r="U116" s="102">
        <v>0.3</v>
      </c>
      <c r="V116" s="101">
        <v>0</v>
      </c>
      <c r="W116" s="102">
        <v>0</v>
      </c>
      <c r="X116" s="101">
        <f>R116+T116+V116</f>
        <v>0.3</v>
      </c>
      <c r="Y116" s="102">
        <f>S116+U116+W116</f>
        <v>0.3</v>
      </c>
      <c r="Z116" s="130"/>
      <c r="AA116" s="101">
        <v>0</v>
      </c>
      <c r="AB116" s="102">
        <v>0</v>
      </c>
      <c r="AC116" s="101">
        <v>0.3</v>
      </c>
      <c r="AD116" s="102">
        <v>0.3</v>
      </c>
      <c r="AE116" s="101">
        <v>0</v>
      </c>
      <c r="AF116" s="102">
        <v>0</v>
      </c>
      <c r="AG116" s="101">
        <f>AA116+AC116+AE116</f>
        <v>0.3</v>
      </c>
      <c r="AH116" s="102">
        <f>AB116+AD116+AF116</f>
        <v>0.3</v>
      </c>
      <c r="AI116" s="103"/>
      <c r="AJ116" s="101">
        <v>0</v>
      </c>
      <c r="AK116" s="102">
        <v>0</v>
      </c>
      <c r="AL116" s="101">
        <v>0.3</v>
      </c>
      <c r="AM116" s="102">
        <v>0.3</v>
      </c>
      <c r="AN116" s="101">
        <v>0</v>
      </c>
      <c r="AO116" s="102">
        <v>0</v>
      </c>
      <c r="AP116" s="101">
        <f>AJ116+AL116+AN116</f>
        <v>0.3</v>
      </c>
      <c r="AQ116" s="102">
        <f>AK116+AM116+AO116</f>
        <v>0.3</v>
      </c>
      <c r="AR116" s="80"/>
    </row>
    <row r="117" spans="1:44" s="12" customFormat="1" ht="12.75" customHeight="1">
      <c r="A117" s="95"/>
      <c r="B117" s="96"/>
      <c r="C117" s="187"/>
      <c r="D117" s="98"/>
      <c r="E117" s="99"/>
      <c r="F117" s="99"/>
      <c r="G117" s="95"/>
      <c r="H117" s="120"/>
      <c r="I117" s="128"/>
      <c r="J117" s="129"/>
      <c r="K117" s="101"/>
      <c r="L117" s="102"/>
      <c r="M117" s="101"/>
      <c r="N117" s="102"/>
      <c r="O117" s="101"/>
      <c r="P117" s="102"/>
      <c r="Q117" s="130"/>
      <c r="R117" s="128"/>
      <c r="S117" s="129"/>
      <c r="T117" s="101"/>
      <c r="U117" s="102"/>
      <c r="V117" s="101"/>
      <c r="W117" s="102"/>
      <c r="X117" s="101"/>
      <c r="Y117" s="102"/>
      <c r="Z117" s="130"/>
      <c r="AA117" s="101"/>
      <c r="AB117" s="102"/>
      <c r="AC117" s="101"/>
      <c r="AD117" s="102"/>
      <c r="AE117" s="101"/>
      <c r="AF117" s="102"/>
      <c r="AG117" s="101"/>
      <c r="AH117" s="102"/>
      <c r="AI117" s="103"/>
      <c r="AJ117" s="101"/>
      <c r="AK117" s="102"/>
      <c r="AL117" s="101"/>
      <c r="AM117" s="102"/>
      <c r="AN117" s="101"/>
      <c r="AO117" s="102"/>
      <c r="AP117" s="101"/>
      <c r="AQ117" s="102"/>
      <c r="AR117" s="80"/>
    </row>
    <row r="118" spans="1:44" s="12" customFormat="1" ht="12.75" customHeight="1">
      <c r="A118" s="95"/>
      <c r="B118" s="202" t="s">
        <v>239</v>
      </c>
      <c r="C118" s="187">
        <v>211</v>
      </c>
      <c r="D118" s="98">
        <v>40256</v>
      </c>
      <c r="E118" s="99">
        <v>795</v>
      </c>
      <c r="F118" s="99" t="s">
        <v>52</v>
      </c>
      <c r="G118" s="150" t="s">
        <v>152</v>
      </c>
      <c r="H118" s="120" t="s">
        <v>153</v>
      </c>
      <c r="I118" s="128">
        <v>-0.4</v>
      </c>
      <c r="J118" s="129">
        <v>-0.6</v>
      </c>
      <c r="K118" s="101">
        <v>-2.9</v>
      </c>
      <c r="L118" s="102" t="s">
        <v>127</v>
      </c>
      <c r="M118" s="101">
        <v>-3</v>
      </c>
      <c r="N118" s="102" t="s">
        <v>127</v>
      </c>
      <c r="O118" s="101">
        <f>I118+K118+M118</f>
        <v>-6.3</v>
      </c>
      <c r="P118" s="102" t="s">
        <v>127</v>
      </c>
      <c r="Q118" s="130"/>
      <c r="R118" s="128">
        <v>-0.6</v>
      </c>
      <c r="S118" s="129">
        <v>-0.6</v>
      </c>
      <c r="T118" s="101" t="s">
        <v>127</v>
      </c>
      <c r="U118" s="102" t="s">
        <v>127</v>
      </c>
      <c r="V118" s="101" t="s">
        <v>127</v>
      </c>
      <c r="W118" s="102" t="s">
        <v>127</v>
      </c>
      <c r="X118" s="101" t="s">
        <v>127</v>
      </c>
      <c r="Y118" s="102" t="s">
        <v>127</v>
      </c>
      <c r="Z118" s="130"/>
      <c r="AA118" s="101">
        <v>-0.6</v>
      </c>
      <c r="AB118" s="102">
        <v>-0.6</v>
      </c>
      <c r="AC118" s="101" t="s">
        <v>127</v>
      </c>
      <c r="AD118" s="102" t="s">
        <v>127</v>
      </c>
      <c r="AE118" s="101" t="s">
        <v>127</v>
      </c>
      <c r="AF118" s="102" t="s">
        <v>127</v>
      </c>
      <c r="AG118" s="101" t="s">
        <v>127</v>
      </c>
      <c r="AH118" s="102" t="s">
        <v>127</v>
      </c>
      <c r="AI118" s="103"/>
      <c r="AJ118" s="101">
        <v>-0.6</v>
      </c>
      <c r="AK118" s="102">
        <v>-0.6</v>
      </c>
      <c r="AL118" s="101" t="s">
        <v>127</v>
      </c>
      <c r="AM118" s="102" t="s">
        <v>127</v>
      </c>
      <c r="AN118" s="101" t="s">
        <v>127</v>
      </c>
      <c r="AO118" s="102" t="s">
        <v>127</v>
      </c>
      <c r="AP118" s="101" t="s">
        <v>127</v>
      </c>
      <c r="AQ118" s="102" t="s">
        <v>127</v>
      </c>
      <c r="AR118" s="80"/>
    </row>
    <row r="119" spans="1:44" s="12" customFormat="1" ht="12.75" customHeight="1">
      <c r="A119" s="95"/>
      <c r="B119" s="96"/>
      <c r="C119" s="187"/>
      <c r="D119" s="98"/>
      <c r="E119" s="99"/>
      <c r="F119" s="99"/>
      <c r="G119" s="95"/>
      <c r="H119" s="120"/>
      <c r="I119" s="128"/>
      <c r="J119" s="129"/>
      <c r="K119" s="101"/>
      <c r="L119" s="102"/>
      <c r="M119" s="101"/>
      <c r="N119" s="102"/>
      <c r="O119" s="101"/>
      <c r="P119" s="102"/>
      <c r="Q119" s="130"/>
      <c r="R119" s="128"/>
      <c r="S119" s="129"/>
      <c r="T119" s="101"/>
      <c r="U119" s="102"/>
      <c r="V119" s="101"/>
      <c r="W119" s="102"/>
      <c r="X119" s="101"/>
      <c r="Y119" s="102"/>
      <c r="Z119" s="130"/>
      <c r="AA119" s="101"/>
      <c r="AB119" s="102"/>
      <c r="AC119" s="101"/>
      <c r="AD119" s="102"/>
      <c r="AE119" s="101"/>
      <c r="AF119" s="102"/>
      <c r="AG119" s="101"/>
      <c r="AH119" s="102"/>
      <c r="AI119" s="103"/>
      <c r="AJ119" s="101"/>
      <c r="AK119" s="102"/>
      <c r="AL119" s="101"/>
      <c r="AM119" s="102"/>
      <c r="AN119" s="101"/>
      <c r="AO119" s="102"/>
      <c r="AP119" s="101"/>
      <c r="AQ119" s="102"/>
      <c r="AR119" s="80"/>
    </row>
    <row r="120" spans="1:44" s="12" customFormat="1" ht="12.75" customHeight="1">
      <c r="A120" s="95"/>
      <c r="B120" s="202" t="s">
        <v>240</v>
      </c>
      <c r="C120" s="187">
        <v>80</v>
      </c>
      <c r="D120" s="98">
        <v>40233</v>
      </c>
      <c r="E120" s="99">
        <v>843</v>
      </c>
      <c r="F120" s="99" t="s">
        <v>53</v>
      </c>
      <c r="G120" s="95" t="s">
        <v>154</v>
      </c>
      <c r="H120" s="120" t="s">
        <v>96</v>
      </c>
      <c r="I120" s="128" t="s">
        <v>123</v>
      </c>
      <c r="J120" s="129" t="s">
        <v>123</v>
      </c>
      <c r="K120" s="101" t="s">
        <v>123</v>
      </c>
      <c r="L120" s="102" t="s">
        <v>123</v>
      </c>
      <c r="M120" s="101" t="s">
        <v>123</v>
      </c>
      <c r="N120" s="102" t="s">
        <v>123</v>
      </c>
      <c r="O120" s="101" t="s">
        <v>123</v>
      </c>
      <c r="P120" s="102" t="s">
        <v>123</v>
      </c>
      <c r="Q120" s="130"/>
      <c r="R120" s="128" t="s">
        <v>123</v>
      </c>
      <c r="S120" s="129" t="s">
        <v>123</v>
      </c>
      <c r="T120" s="101" t="s">
        <v>123</v>
      </c>
      <c r="U120" s="102" t="s">
        <v>123</v>
      </c>
      <c r="V120" s="101" t="s">
        <v>123</v>
      </c>
      <c r="W120" s="102" t="s">
        <v>123</v>
      </c>
      <c r="X120" s="101" t="s">
        <v>123</v>
      </c>
      <c r="Y120" s="102" t="s">
        <v>123</v>
      </c>
      <c r="Z120" s="130"/>
      <c r="AA120" s="101" t="s">
        <v>123</v>
      </c>
      <c r="AB120" s="102" t="s">
        <v>123</v>
      </c>
      <c r="AC120" s="101" t="s">
        <v>123</v>
      </c>
      <c r="AD120" s="102" t="s">
        <v>123</v>
      </c>
      <c r="AE120" s="101" t="s">
        <v>123</v>
      </c>
      <c r="AF120" s="102" t="s">
        <v>123</v>
      </c>
      <c r="AG120" s="101" t="s">
        <v>123</v>
      </c>
      <c r="AH120" s="102" t="s">
        <v>123</v>
      </c>
      <c r="AI120" s="103"/>
      <c r="AJ120" s="101" t="s">
        <v>123</v>
      </c>
      <c r="AK120" s="102" t="s">
        <v>123</v>
      </c>
      <c r="AL120" s="101" t="s">
        <v>123</v>
      </c>
      <c r="AM120" s="102" t="s">
        <v>123</v>
      </c>
      <c r="AN120" s="101" t="s">
        <v>123</v>
      </c>
      <c r="AO120" s="102" t="s">
        <v>123</v>
      </c>
      <c r="AP120" s="101" t="s">
        <v>123</v>
      </c>
      <c r="AQ120" s="102" t="s">
        <v>123</v>
      </c>
      <c r="AR120" s="80"/>
    </row>
    <row r="121" spans="1:44" s="12" customFormat="1" ht="12.75" customHeight="1">
      <c r="A121" s="95"/>
      <c r="B121" s="96"/>
      <c r="C121" s="187"/>
      <c r="D121" s="98"/>
      <c r="E121" s="99"/>
      <c r="F121" s="99"/>
      <c r="G121" s="95"/>
      <c r="H121" s="120"/>
      <c r="I121" s="128"/>
      <c r="J121" s="129"/>
      <c r="K121" s="101"/>
      <c r="L121" s="102"/>
      <c r="M121" s="101"/>
      <c r="N121" s="102"/>
      <c r="O121" s="101"/>
      <c r="P121" s="102"/>
      <c r="Q121" s="130"/>
      <c r="R121" s="128"/>
      <c r="S121" s="129"/>
      <c r="T121" s="101"/>
      <c r="U121" s="102"/>
      <c r="V121" s="101"/>
      <c r="W121" s="102"/>
      <c r="X121" s="101"/>
      <c r="Y121" s="102"/>
      <c r="Z121" s="130"/>
      <c r="AA121" s="101"/>
      <c r="AB121" s="102"/>
      <c r="AC121" s="101"/>
      <c r="AD121" s="102"/>
      <c r="AE121" s="101"/>
      <c r="AF121" s="102"/>
      <c r="AG121" s="101"/>
      <c r="AH121" s="102"/>
      <c r="AI121" s="103"/>
      <c r="AJ121" s="101"/>
      <c r="AK121" s="102"/>
      <c r="AL121" s="101"/>
      <c r="AM121" s="102"/>
      <c r="AN121" s="101"/>
      <c r="AO121" s="102"/>
      <c r="AP121" s="101"/>
      <c r="AQ121" s="102"/>
      <c r="AR121" s="80"/>
    </row>
    <row r="122" spans="1:44" s="12" customFormat="1" ht="12.75" customHeight="1">
      <c r="A122" s="95"/>
      <c r="B122" s="202" t="s">
        <v>241</v>
      </c>
      <c r="C122" s="187">
        <v>264</v>
      </c>
      <c r="D122" s="98">
        <v>40257</v>
      </c>
      <c r="E122" s="99">
        <v>927</v>
      </c>
      <c r="F122" s="99" t="s">
        <v>54</v>
      </c>
      <c r="G122" s="2" t="s">
        <v>155</v>
      </c>
      <c r="H122" s="120" t="s">
        <v>156</v>
      </c>
      <c r="I122" s="128">
        <v>0</v>
      </c>
      <c r="J122" s="129">
        <v>0</v>
      </c>
      <c r="K122" s="101">
        <v>0</v>
      </c>
      <c r="L122" s="102">
        <v>0</v>
      </c>
      <c r="M122" s="101" t="s">
        <v>128</v>
      </c>
      <c r="N122" s="102" t="s">
        <v>128</v>
      </c>
      <c r="O122" s="101" t="s">
        <v>128</v>
      </c>
      <c r="P122" s="102" t="s">
        <v>128</v>
      </c>
      <c r="Q122" s="130"/>
      <c r="R122" s="128">
        <v>0</v>
      </c>
      <c r="S122" s="129">
        <v>0</v>
      </c>
      <c r="T122" s="101">
        <v>0</v>
      </c>
      <c r="U122" s="102">
        <v>0</v>
      </c>
      <c r="V122" s="101" t="s">
        <v>128</v>
      </c>
      <c r="W122" s="102" t="s">
        <v>128</v>
      </c>
      <c r="X122" s="101" t="s">
        <v>128</v>
      </c>
      <c r="Y122" s="102" t="s">
        <v>128</v>
      </c>
      <c r="Z122" s="130"/>
      <c r="AA122" s="101">
        <v>0</v>
      </c>
      <c r="AB122" s="102">
        <v>0</v>
      </c>
      <c r="AC122" s="101">
        <v>0</v>
      </c>
      <c r="AD122" s="102">
        <v>0</v>
      </c>
      <c r="AE122" s="101" t="s">
        <v>128</v>
      </c>
      <c r="AF122" s="102" t="s">
        <v>128</v>
      </c>
      <c r="AG122" s="101" t="s">
        <v>128</v>
      </c>
      <c r="AH122" s="102" t="s">
        <v>128</v>
      </c>
      <c r="AI122" s="103"/>
      <c r="AJ122" s="101">
        <v>0</v>
      </c>
      <c r="AK122" s="102">
        <v>0</v>
      </c>
      <c r="AL122" s="101">
        <v>0</v>
      </c>
      <c r="AM122" s="102">
        <v>0</v>
      </c>
      <c r="AN122" s="101" t="s">
        <v>128</v>
      </c>
      <c r="AO122" s="102" t="s">
        <v>128</v>
      </c>
      <c r="AP122" s="101" t="s">
        <v>128</v>
      </c>
      <c r="AQ122" s="102" t="s">
        <v>128</v>
      </c>
      <c r="AR122" s="80"/>
    </row>
    <row r="123" spans="1:44" s="12" customFormat="1" ht="12.75" customHeight="1">
      <c r="A123" s="95"/>
      <c r="B123" s="202" t="s">
        <v>241</v>
      </c>
      <c r="C123" s="187">
        <v>384</v>
      </c>
      <c r="D123" s="98">
        <v>40276</v>
      </c>
      <c r="E123" s="99">
        <v>927</v>
      </c>
      <c r="F123" s="99" t="s">
        <v>54</v>
      </c>
      <c r="G123" s="2" t="s">
        <v>228</v>
      </c>
      <c r="H123" s="120" t="s">
        <v>156</v>
      </c>
      <c r="I123" s="128">
        <v>0</v>
      </c>
      <c r="J123" s="129">
        <v>0</v>
      </c>
      <c r="K123" s="101">
        <v>0</v>
      </c>
      <c r="L123" s="102">
        <v>0</v>
      </c>
      <c r="M123" s="101">
        <v>0</v>
      </c>
      <c r="N123" s="102" t="s">
        <v>128</v>
      </c>
      <c r="O123" s="101">
        <f>I123+K123+M123</f>
        <v>0</v>
      </c>
      <c r="P123" s="102" t="s">
        <v>128</v>
      </c>
      <c r="Q123" s="130"/>
      <c r="R123" s="128">
        <v>0</v>
      </c>
      <c r="S123" s="129">
        <v>0</v>
      </c>
      <c r="T123" s="101">
        <v>0</v>
      </c>
      <c r="U123" s="102">
        <v>0</v>
      </c>
      <c r="V123" s="101" t="s">
        <v>128</v>
      </c>
      <c r="W123" s="102" t="s">
        <v>128</v>
      </c>
      <c r="X123" s="101" t="s">
        <v>128</v>
      </c>
      <c r="Y123" s="102" t="s">
        <v>128</v>
      </c>
      <c r="Z123" s="130"/>
      <c r="AA123" s="101">
        <v>0</v>
      </c>
      <c r="AB123" s="102">
        <v>0</v>
      </c>
      <c r="AC123" s="101">
        <v>0</v>
      </c>
      <c r="AD123" s="102">
        <v>0</v>
      </c>
      <c r="AE123" s="101" t="s">
        <v>128</v>
      </c>
      <c r="AF123" s="102" t="s">
        <v>128</v>
      </c>
      <c r="AG123" s="101" t="s">
        <v>128</v>
      </c>
      <c r="AH123" s="102" t="s">
        <v>128</v>
      </c>
      <c r="AI123" s="103"/>
      <c r="AJ123" s="101">
        <v>0</v>
      </c>
      <c r="AK123" s="102">
        <v>0</v>
      </c>
      <c r="AL123" s="101">
        <v>0</v>
      </c>
      <c r="AM123" s="102">
        <v>0</v>
      </c>
      <c r="AN123" s="101" t="s">
        <v>128</v>
      </c>
      <c r="AO123" s="102" t="s">
        <v>128</v>
      </c>
      <c r="AP123" s="101" t="s">
        <v>128</v>
      </c>
      <c r="AQ123" s="102" t="s">
        <v>128</v>
      </c>
      <c r="AR123" s="80"/>
    </row>
    <row r="124" spans="1:44" s="12" customFormat="1" ht="12.75" customHeight="1">
      <c r="A124" s="95"/>
      <c r="B124" s="96"/>
      <c r="C124" s="187"/>
      <c r="D124" s="98"/>
      <c r="E124" s="99"/>
      <c r="F124" s="99"/>
      <c r="G124" s="95"/>
      <c r="H124" s="120"/>
      <c r="I124" s="128"/>
      <c r="J124" s="129"/>
      <c r="K124" s="101"/>
      <c r="L124" s="102"/>
      <c r="M124" s="101"/>
      <c r="N124" s="102"/>
      <c r="O124" s="101"/>
      <c r="P124" s="102"/>
      <c r="Q124" s="130"/>
      <c r="R124" s="128"/>
      <c r="S124" s="129"/>
      <c r="T124" s="101"/>
      <c r="U124" s="102"/>
      <c r="V124" s="101"/>
      <c r="W124" s="102"/>
      <c r="X124" s="101"/>
      <c r="Y124" s="102"/>
      <c r="Z124" s="130"/>
      <c r="AA124" s="101"/>
      <c r="AB124" s="102"/>
      <c r="AC124" s="101"/>
      <c r="AD124" s="102"/>
      <c r="AE124" s="101"/>
      <c r="AF124" s="102"/>
      <c r="AG124" s="101"/>
      <c r="AH124" s="102"/>
      <c r="AI124" s="103"/>
      <c r="AJ124" s="101"/>
      <c r="AK124" s="102"/>
      <c r="AL124" s="101"/>
      <c r="AM124" s="102"/>
      <c r="AN124" s="101"/>
      <c r="AO124" s="102"/>
      <c r="AP124" s="101"/>
      <c r="AQ124" s="102"/>
      <c r="AR124" s="80"/>
    </row>
    <row r="125" spans="1:44" s="12" customFormat="1" ht="12.75" customHeight="1">
      <c r="A125" s="95"/>
      <c r="B125" s="202" t="s">
        <v>263</v>
      </c>
      <c r="C125" s="187">
        <v>261</v>
      </c>
      <c r="D125" s="98">
        <v>40257</v>
      </c>
      <c r="E125" s="99">
        <v>965</v>
      </c>
      <c r="F125" s="99" t="s">
        <v>55</v>
      </c>
      <c r="G125" s="2" t="s">
        <v>157</v>
      </c>
      <c r="H125" s="120" t="s">
        <v>156</v>
      </c>
      <c r="I125" s="128">
        <v>0</v>
      </c>
      <c r="J125" s="129">
        <v>0</v>
      </c>
      <c r="K125" s="101">
        <v>0</v>
      </c>
      <c r="L125" s="102">
        <v>0</v>
      </c>
      <c r="M125" s="101" t="s">
        <v>128</v>
      </c>
      <c r="N125" s="102" t="s">
        <v>128</v>
      </c>
      <c r="O125" s="101" t="s">
        <v>128</v>
      </c>
      <c r="P125" s="102" t="s">
        <v>128</v>
      </c>
      <c r="Q125" s="130"/>
      <c r="R125" s="128">
        <v>0</v>
      </c>
      <c r="S125" s="129">
        <v>0</v>
      </c>
      <c r="T125" s="101">
        <v>0</v>
      </c>
      <c r="U125" s="102">
        <v>0</v>
      </c>
      <c r="V125" s="101" t="s">
        <v>128</v>
      </c>
      <c r="W125" s="102" t="s">
        <v>128</v>
      </c>
      <c r="X125" s="101" t="s">
        <v>128</v>
      </c>
      <c r="Y125" s="102" t="s">
        <v>128</v>
      </c>
      <c r="Z125" s="130"/>
      <c r="AA125" s="101">
        <v>0</v>
      </c>
      <c r="AB125" s="102">
        <v>0</v>
      </c>
      <c r="AC125" s="101">
        <v>0</v>
      </c>
      <c r="AD125" s="102">
        <v>0</v>
      </c>
      <c r="AE125" s="101" t="s">
        <v>128</v>
      </c>
      <c r="AF125" s="102" t="s">
        <v>128</v>
      </c>
      <c r="AG125" s="101" t="s">
        <v>128</v>
      </c>
      <c r="AH125" s="102" t="s">
        <v>128</v>
      </c>
      <c r="AI125" s="103"/>
      <c r="AJ125" s="101">
        <v>0</v>
      </c>
      <c r="AK125" s="102">
        <v>0</v>
      </c>
      <c r="AL125" s="101">
        <v>0</v>
      </c>
      <c r="AM125" s="102">
        <v>0</v>
      </c>
      <c r="AN125" s="101" t="s">
        <v>128</v>
      </c>
      <c r="AO125" s="102" t="s">
        <v>128</v>
      </c>
      <c r="AP125" s="101" t="s">
        <v>128</v>
      </c>
      <c r="AQ125" s="102" t="s">
        <v>128</v>
      </c>
      <c r="AR125" s="80"/>
    </row>
    <row r="126" spans="1:44" s="12" customFormat="1" ht="12.75" customHeight="1">
      <c r="A126" s="95"/>
      <c r="B126" s="96"/>
      <c r="C126" s="187"/>
      <c r="D126" s="98"/>
      <c r="E126" s="99"/>
      <c r="F126" s="99"/>
      <c r="G126" s="95"/>
      <c r="H126" s="120"/>
      <c r="I126" s="128"/>
      <c r="J126" s="129"/>
      <c r="K126" s="101"/>
      <c r="L126" s="102"/>
      <c r="M126" s="101"/>
      <c r="N126" s="102"/>
      <c r="O126" s="101"/>
      <c r="P126" s="102"/>
      <c r="Q126" s="130"/>
      <c r="R126" s="128"/>
      <c r="S126" s="129"/>
      <c r="T126" s="101"/>
      <c r="U126" s="102"/>
      <c r="V126" s="101"/>
      <c r="W126" s="102"/>
      <c r="X126" s="101"/>
      <c r="Y126" s="102"/>
      <c r="Z126" s="130"/>
      <c r="AA126" s="101"/>
      <c r="AB126" s="102"/>
      <c r="AC126" s="101"/>
      <c r="AD126" s="102"/>
      <c r="AE126" s="101"/>
      <c r="AF126" s="102"/>
      <c r="AG126" s="101"/>
      <c r="AH126" s="102"/>
      <c r="AI126" s="103"/>
      <c r="AJ126" s="101"/>
      <c r="AK126" s="102"/>
      <c r="AL126" s="101"/>
      <c r="AM126" s="102"/>
      <c r="AN126" s="101"/>
      <c r="AO126" s="102"/>
      <c r="AP126" s="101"/>
      <c r="AQ126" s="102"/>
      <c r="AR126" s="80"/>
    </row>
    <row r="127" spans="1:44" s="12" customFormat="1" ht="12.75" customHeight="1">
      <c r="A127" s="95"/>
      <c r="B127" s="202" t="s">
        <v>277</v>
      </c>
      <c r="C127" s="187">
        <v>381</v>
      </c>
      <c r="D127" s="98">
        <v>40276</v>
      </c>
      <c r="E127" s="99">
        <v>971</v>
      </c>
      <c r="F127" s="99" t="s">
        <v>56</v>
      </c>
      <c r="G127" s="2" t="s">
        <v>125</v>
      </c>
      <c r="H127" s="120" t="s">
        <v>153</v>
      </c>
      <c r="I127" s="128">
        <v>-1</v>
      </c>
      <c r="J127" s="129">
        <v>-1.3</v>
      </c>
      <c r="K127" s="101" t="s">
        <v>158</v>
      </c>
      <c r="L127" s="102" t="s">
        <v>158</v>
      </c>
      <c r="M127" s="101">
        <v>0</v>
      </c>
      <c r="N127" s="102">
        <v>0</v>
      </c>
      <c r="O127" s="101">
        <f>I127+K127+M127</f>
        <v>-1</v>
      </c>
      <c r="P127" s="102">
        <f>J127+L127+N127</f>
        <v>-1.3</v>
      </c>
      <c r="Q127" s="130"/>
      <c r="R127" s="128">
        <v>-1.3</v>
      </c>
      <c r="S127" s="129">
        <v>-1.3</v>
      </c>
      <c r="T127" s="101" t="s">
        <v>158</v>
      </c>
      <c r="U127" s="102" t="s">
        <v>158</v>
      </c>
      <c r="V127" s="101">
        <v>0</v>
      </c>
      <c r="W127" s="102">
        <v>0</v>
      </c>
      <c r="X127" s="101">
        <f>R127+T127+V127</f>
        <v>-1.3</v>
      </c>
      <c r="Y127" s="102">
        <f>S127+U127+W127</f>
        <v>-1.3</v>
      </c>
      <c r="Z127" s="130"/>
      <c r="AA127" s="101">
        <v>-1.3</v>
      </c>
      <c r="AB127" s="102">
        <v>-1.3</v>
      </c>
      <c r="AC127" s="101" t="s">
        <v>158</v>
      </c>
      <c r="AD127" s="102" t="s">
        <v>158</v>
      </c>
      <c r="AE127" s="101">
        <v>0</v>
      </c>
      <c r="AF127" s="102">
        <v>0</v>
      </c>
      <c r="AG127" s="101">
        <f>AA127+AC127+AE127</f>
        <v>-1.3</v>
      </c>
      <c r="AH127" s="102">
        <f>AB127+AD127+AF127</f>
        <v>-1.3</v>
      </c>
      <c r="AI127" s="103"/>
      <c r="AJ127" s="101">
        <v>-1.3</v>
      </c>
      <c r="AK127" s="102">
        <v>-1.3</v>
      </c>
      <c r="AL127" s="101" t="s">
        <v>158</v>
      </c>
      <c r="AM127" s="102" t="s">
        <v>158</v>
      </c>
      <c r="AN127" s="101">
        <v>0</v>
      </c>
      <c r="AO127" s="102">
        <v>0</v>
      </c>
      <c r="AP127" s="101">
        <f>AJ127+AL127+AN127</f>
        <v>-1.3</v>
      </c>
      <c r="AQ127" s="102">
        <f>AK127+AM127+AO127</f>
        <v>-1.3</v>
      </c>
      <c r="AR127" s="80"/>
    </row>
    <row r="128" spans="1:44" s="12" customFormat="1" ht="12.75" customHeight="1">
      <c r="A128" s="95"/>
      <c r="B128" s="202" t="s">
        <v>277</v>
      </c>
      <c r="C128" s="187">
        <v>540</v>
      </c>
      <c r="D128" s="98">
        <v>40310</v>
      </c>
      <c r="E128" s="99">
        <v>971</v>
      </c>
      <c r="F128" s="99" t="s">
        <v>56</v>
      </c>
      <c r="G128" s="2" t="s">
        <v>159</v>
      </c>
      <c r="H128" s="120" t="s">
        <v>153</v>
      </c>
      <c r="I128" s="128" t="s">
        <v>130</v>
      </c>
      <c r="J128" s="129" t="s">
        <v>130</v>
      </c>
      <c r="K128" s="101" t="s">
        <v>130</v>
      </c>
      <c r="L128" s="102" t="s">
        <v>130</v>
      </c>
      <c r="M128" s="101">
        <v>0</v>
      </c>
      <c r="N128" s="102">
        <v>0</v>
      </c>
      <c r="O128" s="101" t="s">
        <v>130</v>
      </c>
      <c r="P128" s="102" t="s">
        <v>130</v>
      </c>
      <c r="Q128" s="130"/>
      <c r="R128" s="128" t="s">
        <v>130</v>
      </c>
      <c r="S128" s="129" t="s">
        <v>130</v>
      </c>
      <c r="T128" s="101" t="s">
        <v>130</v>
      </c>
      <c r="U128" s="102" t="s">
        <v>130</v>
      </c>
      <c r="V128" s="101">
        <v>0</v>
      </c>
      <c r="W128" s="102">
        <v>0</v>
      </c>
      <c r="X128" s="101" t="s">
        <v>130</v>
      </c>
      <c r="Y128" s="102" t="s">
        <v>130</v>
      </c>
      <c r="Z128" s="130"/>
      <c r="AA128" s="101" t="s">
        <v>130</v>
      </c>
      <c r="AB128" s="102" t="s">
        <v>130</v>
      </c>
      <c r="AC128" s="101" t="s">
        <v>130</v>
      </c>
      <c r="AD128" s="102" t="s">
        <v>130</v>
      </c>
      <c r="AE128" s="101">
        <v>0</v>
      </c>
      <c r="AF128" s="102">
        <v>0</v>
      </c>
      <c r="AG128" s="101" t="s">
        <v>130</v>
      </c>
      <c r="AH128" s="102" t="s">
        <v>130</v>
      </c>
      <c r="AI128" s="103"/>
      <c r="AJ128" s="101" t="s">
        <v>130</v>
      </c>
      <c r="AK128" s="102" t="s">
        <v>130</v>
      </c>
      <c r="AL128" s="101" t="s">
        <v>130</v>
      </c>
      <c r="AM128" s="102" t="s">
        <v>130</v>
      </c>
      <c r="AN128" s="101">
        <v>0</v>
      </c>
      <c r="AO128" s="102">
        <v>0</v>
      </c>
      <c r="AP128" s="101" t="s">
        <v>130</v>
      </c>
      <c r="AQ128" s="102" t="s">
        <v>130</v>
      </c>
      <c r="AR128" s="80"/>
    </row>
    <row r="129" spans="1:44" s="12" customFormat="1" ht="12.75" customHeight="1">
      <c r="A129" s="95"/>
      <c r="B129" s="96"/>
      <c r="C129" s="187"/>
      <c r="D129" s="98"/>
      <c r="E129" s="99"/>
      <c r="F129" s="99"/>
      <c r="G129" s="95"/>
      <c r="H129" s="120"/>
      <c r="I129" s="128"/>
      <c r="J129" s="129"/>
      <c r="K129" s="101"/>
      <c r="L129" s="102"/>
      <c r="M129" s="101"/>
      <c r="N129" s="102"/>
      <c r="O129" s="101"/>
      <c r="P129" s="102"/>
      <c r="Q129" s="130"/>
      <c r="R129" s="128"/>
      <c r="S129" s="129"/>
      <c r="T129" s="101"/>
      <c r="U129" s="102"/>
      <c r="V129" s="101"/>
      <c r="W129" s="102"/>
      <c r="X129" s="101"/>
      <c r="Y129" s="102"/>
      <c r="Z129" s="130"/>
      <c r="AA129" s="101"/>
      <c r="AB129" s="102"/>
      <c r="AC129" s="101"/>
      <c r="AD129" s="102"/>
      <c r="AE129" s="101"/>
      <c r="AF129" s="102"/>
      <c r="AG129" s="101"/>
      <c r="AH129" s="102"/>
      <c r="AI129" s="103"/>
      <c r="AJ129" s="101"/>
      <c r="AK129" s="102"/>
      <c r="AL129" s="101"/>
      <c r="AM129" s="102"/>
      <c r="AN129" s="101"/>
      <c r="AO129" s="102"/>
      <c r="AP129" s="101"/>
      <c r="AQ129" s="102"/>
      <c r="AR129" s="80"/>
    </row>
    <row r="130" spans="1:44" s="12" customFormat="1" ht="12.75" customHeight="1">
      <c r="A130" s="95"/>
      <c r="B130" s="202" t="s">
        <v>214</v>
      </c>
      <c r="C130" s="187">
        <v>265</v>
      </c>
      <c r="D130" s="98">
        <v>40257</v>
      </c>
      <c r="E130" s="99">
        <v>981</v>
      </c>
      <c r="F130" s="99" t="s">
        <v>57</v>
      </c>
      <c r="G130" s="2" t="s">
        <v>160</v>
      </c>
      <c r="H130" s="120" t="s">
        <v>156</v>
      </c>
      <c r="I130" s="128">
        <v>0</v>
      </c>
      <c r="J130" s="129">
        <v>0</v>
      </c>
      <c r="K130" s="101">
        <v>0</v>
      </c>
      <c r="L130" s="102">
        <v>0</v>
      </c>
      <c r="M130" s="101" t="s">
        <v>128</v>
      </c>
      <c r="N130" s="102" t="s">
        <v>128</v>
      </c>
      <c r="O130" s="101" t="s">
        <v>128</v>
      </c>
      <c r="P130" s="102" t="s">
        <v>128</v>
      </c>
      <c r="Q130" s="130"/>
      <c r="R130" s="128">
        <v>0</v>
      </c>
      <c r="S130" s="129">
        <v>0</v>
      </c>
      <c r="T130" s="101">
        <v>0</v>
      </c>
      <c r="U130" s="102">
        <v>0</v>
      </c>
      <c r="V130" s="101" t="s">
        <v>128</v>
      </c>
      <c r="W130" s="102" t="s">
        <v>128</v>
      </c>
      <c r="X130" s="101" t="s">
        <v>128</v>
      </c>
      <c r="Y130" s="102" t="s">
        <v>128</v>
      </c>
      <c r="Z130" s="130"/>
      <c r="AA130" s="101">
        <v>0</v>
      </c>
      <c r="AB130" s="102">
        <v>0</v>
      </c>
      <c r="AC130" s="101">
        <v>0</v>
      </c>
      <c r="AD130" s="102">
        <v>0</v>
      </c>
      <c r="AE130" s="101" t="s">
        <v>128</v>
      </c>
      <c r="AF130" s="102" t="s">
        <v>128</v>
      </c>
      <c r="AG130" s="101" t="s">
        <v>128</v>
      </c>
      <c r="AH130" s="102" t="s">
        <v>128</v>
      </c>
      <c r="AI130" s="103"/>
      <c r="AJ130" s="101">
        <v>0</v>
      </c>
      <c r="AK130" s="102">
        <v>0</v>
      </c>
      <c r="AL130" s="101">
        <v>0</v>
      </c>
      <c r="AM130" s="102">
        <v>0</v>
      </c>
      <c r="AN130" s="101" t="s">
        <v>128</v>
      </c>
      <c r="AO130" s="102" t="s">
        <v>128</v>
      </c>
      <c r="AP130" s="101" t="s">
        <v>128</v>
      </c>
      <c r="AQ130" s="102" t="s">
        <v>128</v>
      </c>
      <c r="AR130" s="80"/>
    </row>
    <row r="131" spans="1:44" s="12" customFormat="1" ht="12.75" customHeight="1">
      <c r="A131" s="95"/>
      <c r="B131" s="202" t="s">
        <v>214</v>
      </c>
      <c r="C131" s="187">
        <v>209</v>
      </c>
      <c r="D131" s="98">
        <v>40256</v>
      </c>
      <c r="E131" s="99">
        <v>981</v>
      </c>
      <c r="F131" s="99" t="s">
        <v>57</v>
      </c>
      <c r="G131" s="198" t="s">
        <v>313</v>
      </c>
      <c r="H131" s="120" t="s">
        <v>161</v>
      </c>
      <c r="I131" s="128">
        <v>0</v>
      </c>
      <c r="J131" s="129">
        <v>0</v>
      </c>
      <c r="K131" s="101">
        <v>3.5</v>
      </c>
      <c r="L131" s="102">
        <v>3.5</v>
      </c>
      <c r="M131" s="101">
        <v>0</v>
      </c>
      <c r="N131" s="102">
        <v>0</v>
      </c>
      <c r="O131" s="101">
        <v>3.5</v>
      </c>
      <c r="P131" s="102">
        <v>3.5</v>
      </c>
      <c r="Q131" s="130"/>
      <c r="R131" s="128">
        <v>0</v>
      </c>
      <c r="S131" s="129">
        <v>0</v>
      </c>
      <c r="T131" s="101">
        <v>3.5</v>
      </c>
      <c r="U131" s="102">
        <v>3.5</v>
      </c>
      <c r="V131" s="101">
        <v>0</v>
      </c>
      <c r="W131" s="102">
        <v>0</v>
      </c>
      <c r="X131" s="101">
        <v>3.5</v>
      </c>
      <c r="Y131" s="102">
        <v>3.5</v>
      </c>
      <c r="Z131" s="130"/>
      <c r="AA131" s="101">
        <v>0</v>
      </c>
      <c r="AB131" s="102">
        <v>0</v>
      </c>
      <c r="AC131" s="101">
        <v>3.5</v>
      </c>
      <c r="AD131" s="102">
        <v>3.5</v>
      </c>
      <c r="AE131" s="101">
        <v>0</v>
      </c>
      <c r="AF131" s="102">
        <v>0</v>
      </c>
      <c r="AG131" s="101">
        <v>3.5</v>
      </c>
      <c r="AH131" s="102">
        <v>3.5</v>
      </c>
      <c r="AI131" s="103"/>
      <c r="AJ131" s="101">
        <v>0</v>
      </c>
      <c r="AK131" s="102">
        <v>0</v>
      </c>
      <c r="AL131" s="101">
        <v>3.5</v>
      </c>
      <c r="AM131" s="102">
        <v>3.5</v>
      </c>
      <c r="AN131" s="101">
        <v>0</v>
      </c>
      <c r="AO131" s="102">
        <v>0</v>
      </c>
      <c r="AP131" s="101">
        <v>3.5</v>
      </c>
      <c r="AQ131" s="102">
        <v>3.5</v>
      </c>
      <c r="AR131" s="80"/>
    </row>
    <row r="132" spans="1:44" s="12" customFormat="1" ht="12.75" customHeight="1">
      <c r="A132" s="95"/>
      <c r="B132" s="202" t="s">
        <v>214</v>
      </c>
      <c r="C132" s="187">
        <v>424</v>
      </c>
      <c r="D132" s="98">
        <v>40282</v>
      </c>
      <c r="E132" s="99">
        <v>981</v>
      </c>
      <c r="F132" s="99" t="s">
        <v>57</v>
      </c>
      <c r="G132" s="150" t="s">
        <v>162</v>
      </c>
      <c r="H132" s="120" t="s">
        <v>156</v>
      </c>
      <c r="I132" s="128">
        <v>0</v>
      </c>
      <c r="J132" s="129">
        <v>0</v>
      </c>
      <c r="K132" s="101">
        <v>0</v>
      </c>
      <c r="L132" s="102">
        <v>0</v>
      </c>
      <c r="M132" s="101">
        <v>0</v>
      </c>
      <c r="N132" s="102">
        <v>-0.1</v>
      </c>
      <c r="O132" s="101">
        <f>I132+K132+M132</f>
        <v>0</v>
      </c>
      <c r="P132" s="102">
        <f>J132+L132+N132</f>
        <v>-0.1</v>
      </c>
      <c r="Q132" s="130"/>
      <c r="R132" s="128">
        <v>0</v>
      </c>
      <c r="S132" s="129">
        <v>0</v>
      </c>
      <c r="T132" s="101">
        <v>0</v>
      </c>
      <c r="U132" s="102">
        <v>0</v>
      </c>
      <c r="V132" s="101">
        <v>-0.1</v>
      </c>
      <c r="W132" s="102">
        <v>-0.1</v>
      </c>
      <c r="X132" s="101">
        <f>R132+T132+V132</f>
        <v>-0.1</v>
      </c>
      <c r="Y132" s="102">
        <f>S132+U132+W132</f>
        <v>-0.1</v>
      </c>
      <c r="Z132" s="130"/>
      <c r="AA132" s="101">
        <v>0</v>
      </c>
      <c r="AB132" s="102">
        <v>0</v>
      </c>
      <c r="AC132" s="101">
        <v>0</v>
      </c>
      <c r="AD132" s="102">
        <v>0</v>
      </c>
      <c r="AE132" s="101">
        <v>-0.1</v>
      </c>
      <c r="AF132" s="102">
        <v>-0.1</v>
      </c>
      <c r="AG132" s="101">
        <f>AA132+AC132+AE132</f>
        <v>-0.1</v>
      </c>
      <c r="AH132" s="102">
        <f>AB132+AD132+AF132</f>
        <v>-0.1</v>
      </c>
      <c r="AI132" s="103"/>
      <c r="AJ132" s="101">
        <v>0</v>
      </c>
      <c r="AK132" s="102">
        <v>0</v>
      </c>
      <c r="AL132" s="101">
        <v>0</v>
      </c>
      <c r="AM132" s="102">
        <v>0</v>
      </c>
      <c r="AN132" s="101">
        <v>-0.1</v>
      </c>
      <c r="AO132" s="102">
        <v>-0.1</v>
      </c>
      <c r="AP132" s="101">
        <f>AJ132+AL132+AN132</f>
        <v>-0.1</v>
      </c>
      <c r="AQ132" s="102">
        <f>AK132+AM132+AO132</f>
        <v>-0.1</v>
      </c>
      <c r="AR132" s="80"/>
    </row>
    <row r="133" spans="1:44" s="12" customFormat="1" ht="12.75" customHeight="1">
      <c r="A133" s="95"/>
      <c r="B133" s="96"/>
      <c r="C133" s="187"/>
      <c r="D133" s="98"/>
      <c r="E133" s="99"/>
      <c r="F133" s="99"/>
      <c r="G133" s="95"/>
      <c r="H133" s="120"/>
      <c r="I133" s="128"/>
      <c r="J133" s="129"/>
      <c r="K133" s="101"/>
      <c r="L133" s="102"/>
      <c r="M133" s="101"/>
      <c r="N133" s="102"/>
      <c r="O133" s="101"/>
      <c r="P133" s="102"/>
      <c r="Q133" s="130"/>
      <c r="R133" s="128"/>
      <c r="S133" s="129"/>
      <c r="T133" s="101"/>
      <c r="U133" s="102"/>
      <c r="V133" s="101"/>
      <c r="W133" s="102"/>
      <c r="X133" s="101"/>
      <c r="Y133" s="102"/>
      <c r="Z133" s="130"/>
      <c r="AA133" s="101"/>
      <c r="AB133" s="102"/>
      <c r="AC133" s="101"/>
      <c r="AD133" s="102"/>
      <c r="AE133" s="101"/>
      <c r="AF133" s="102"/>
      <c r="AG133" s="101"/>
      <c r="AH133" s="102"/>
      <c r="AI133" s="103"/>
      <c r="AJ133" s="101"/>
      <c r="AK133" s="102"/>
      <c r="AL133" s="101"/>
      <c r="AM133" s="102"/>
      <c r="AN133" s="101"/>
      <c r="AO133" s="102"/>
      <c r="AP133" s="101"/>
      <c r="AQ133" s="102"/>
      <c r="AR133" s="80"/>
    </row>
    <row r="134" spans="1:44" s="12" customFormat="1" ht="12.75" customHeight="1">
      <c r="A134" s="150"/>
      <c r="B134" s="202" t="s">
        <v>214</v>
      </c>
      <c r="C134" s="187">
        <v>596</v>
      </c>
      <c r="D134" s="98">
        <v>40318</v>
      </c>
      <c r="E134" s="99">
        <v>1143</v>
      </c>
      <c r="F134" s="99" t="s">
        <v>58</v>
      </c>
      <c r="G134" s="2" t="s">
        <v>188</v>
      </c>
      <c r="H134" s="120" t="s">
        <v>121</v>
      </c>
      <c r="I134" s="128" t="s">
        <v>130</v>
      </c>
      <c r="J134" s="129" t="s">
        <v>130</v>
      </c>
      <c r="K134" s="101" t="s">
        <v>130</v>
      </c>
      <c r="L134" s="102" t="s">
        <v>130</v>
      </c>
      <c r="M134" s="101">
        <v>0</v>
      </c>
      <c r="N134" s="102">
        <v>0</v>
      </c>
      <c r="O134" s="101" t="s">
        <v>130</v>
      </c>
      <c r="P134" s="102" t="s">
        <v>130</v>
      </c>
      <c r="Q134" s="130"/>
      <c r="R134" s="128" t="s">
        <v>130</v>
      </c>
      <c r="S134" s="129" t="s">
        <v>130</v>
      </c>
      <c r="T134" s="101" t="s">
        <v>130</v>
      </c>
      <c r="U134" s="102" t="s">
        <v>130</v>
      </c>
      <c r="V134" s="101">
        <v>0</v>
      </c>
      <c r="W134" s="102">
        <v>0</v>
      </c>
      <c r="X134" s="101" t="s">
        <v>130</v>
      </c>
      <c r="Y134" s="102" t="s">
        <v>130</v>
      </c>
      <c r="Z134" s="130"/>
      <c r="AA134" s="101" t="s">
        <v>130</v>
      </c>
      <c r="AB134" s="102" t="s">
        <v>130</v>
      </c>
      <c r="AC134" s="101" t="s">
        <v>130</v>
      </c>
      <c r="AD134" s="102" t="s">
        <v>130</v>
      </c>
      <c r="AE134" s="101">
        <v>0</v>
      </c>
      <c r="AF134" s="102">
        <v>0</v>
      </c>
      <c r="AG134" s="101" t="s">
        <v>130</v>
      </c>
      <c r="AH134" s="102" t="s">
        <v>130</v>
      </c>
      <c r="AI134" s="103"/>
      <c r="AJ134" s="101" t="s">
        <v>130</v>
      </c>
      <c r="AK134" s="102" t="s">
        <v>130</v>
      </c>
      <c r="AL134" s="101" t="s">
        <v>130</v>
      </c>
      <c r="AM134" s="102" t="s">
        <v>130</v>
      </c>
      <c r="AN134" s="101">
        <v>0</v>
      </c>
      <c r="AO134" s="102">
        <v>0</v>
      </c>
      <c r="AP134" s="101" t="s">
        <v>130</v>
      </c>
      <c r="AQ134" s="102" t="s">
        <v>130</v>
      </c>
      <c r="AR134" s="80"/>
    </row>
    <row r="135" spans="1:44" s="12" customFormat="1" ht="12.75" customHeight="1">
      <c r="A135" s="150"/>
      <c r="B135" s="202" t="s">
        <v>214</v>
      </c>
      <c r="C135" s="187">
        <v>597</v>
      </c>
      <c r="D135" s="98">
        <v>40318</v>
      </c>
      <c r="E135" s="99">
        <v>1143</v>
      </c>
      <c r="F135" s="99" t="s">
        <v>58</v>
      </c>
      <c r="G135" s="2" t="s">
        <v>189</v>
      </c>
      <c r="H135" s="120" t="s">
        <v>121</v>
      </c>
      <c r="I135" s="128">
        <v>-0.3</v>
      </c>
      <c r="J135" s="129">
        <v>-0.3</v>
      </c>
      <c r="K135" s="101">
        <v>-3.6</v>
      </c>
      <c r="L135" s="102">
        <v>-3.6</v>
      </c>
      <c r="M135" s="101">
        <v>0</v>
      </c>
      <c r="N135" s="102">
        <v>0</v>
      </c>
      <c r="O135" s="101">
        <f>I135+K135+M135</f>
        <v>-3.9</v>
      </c>
      <c r="P135" s="102">
        <f>J135+L135+N135</f>
        <v>-3.9</v>
      </c>
      <c r="Q135" s="130"/>
      <c r="R135" s="128">
        <v>-0.3</v>
      </c>
      <c r="S135" s="129">
        <v>-0.3</v>
      </c>
      <c r="T135" s="101">
        <v>-3.6</v>
      </c>
      <c r="U135" s="102">
        <v>-3.6</v>
      </c>
      <c r="V135" s="101">
        <v>0</v>
      </c>
      <c r="W135" s="102">
        <v>0</v>
      </c>
      <c r="X135" s="101">
        <f>R135+T135+V135</f>
        <v>-3.9</v>
      </c>
      <c r="Y135" s="102">
        <f>S135+U135+W135</f>
        <v>-3.9</v>
      </c>
      <c r="Z135" s="130"/>
      <c r="AA135" s="101">
        <v>-0.3</v>
      </c>
      <c r="AB135" s="102">
        <v>-0.3</v>
      </c>
      <c r="AC135" s="101">
        <v>-3.6</v>
      </c>
      <c r="AD135" s="102">
        <v>-3.6</v>
      </c>
      <c r="AE135" s="101">
        <v>0</v>
      </c>
      <c r="AF135" s="102">
        <v>0</v>
      </c>
      <c r="AG135" s="101">
        <f>AA135+AC135+AE135</f>
        <v>-3.9</v>
      </c>
      <c r="AH135" s="102">
        <f>AB135+AD135+AF135</f>
        <v>-3.9</v>
      </c>
      <c r="AI135" s="103"/>
      <c r="AJ135" s="101">
        <v>-0.3</v>
      </c>
      <c r="AK135" s="102">
        <v>-0.3</v>
      </c>
      <c r="AL135" s="101">
        <v>-3.6</v>
      </c>
      <c r="AM135" s="102">
        <v>-3.6</v>
      </c>
      <c r="AN135" s="101">
        <v>0</v>
      </c>
      <c r="AO135" s="102">
        <v>0</v>
      </c>
      <c r="AP135" s="101">
        <f>AJ135+AL135+AN135</f>
        <v>-3.9</v>
      </c>
      <c r="AQ135" s="102">
        <f>AK135+AM135+AO135</f>
        <v>-3.9</v>
      </c>
      <c r="AR135" s="80"/>
    </row>
    <row r="136" spans="1:44" s="12" customFormat="1" ht="12.75" customHeight="1">
      <c r="A136" s="150"/>
      <c r="B136" s="202" t="s">
        <v>214</v>
      </c>
      <c r="C136" s="187">
        <v>606</v>
      </c>
      <c r="D136" s="98">
        <v>40318</v>
      </c>
      <c r="E136" s="99">
        <v>1143</v>
      </c>
      <c r="F136" s="99" t="s">
        <v>58</v>
      </c>
      <c r="G136" s="2" t="s">
        <v>190</v>
      </c>
      <c r="H136" s="120" t="s">
        <v>121</v>
      </c>
      <c r="I136" s="128">
        <v>0</v>
      </c>
      <c r="J136" s="129">
        <v>0</v>
      </c>
      <c r="K136" s="101">
        <v>0</v>
      </c>
      <c r="L136" s="102">
        <v>0</v>
      </c>
      <c r="M136" s="101" t="s">
        <v>130</v>
      </c>
      <c r="N136" s="102" t="s">
        <v>130</v>
      </c>
      <c r="O136" s="101" t="s">
        <v>130</v>
      </c>
      <c r="P136" s="102" t="s">
        <v>130</v>
      </c>
      <c r="Q136" s="130"/>
      <c r="R136" s="128">
        <v>0</v>
      </c>
      <c r="S136" s="129">
        <v>0</v>
      </c>
      <c r="T136" s="101">
        <v>0</v>
      </c>
      <c r="U136" s="102">
        <v>0</v>
      </c>
      <c r="V136" s="101" t="s">
        <v>130</v>
      </c>
      <c r="W136" s="102" t="s">
        <v>130</v>
      </c>
      <c r="X136" s="101" t="s">
        <v>130</v>
      </c>
      <c r="Y136" s="102" t="s">
        <v>130</v>
      </c>
      <c r="Z136" s="130"/>
      <c r="AA136" s="101">
        <v>0</v>
      </c>
      <c r="AB136" s="102">
        <v>0</v>
      </c>
      <c r="AC136" s="101">
        <v>0</v>
      </c>
      <c r="AD136" s="102">
        <v>0</v>
      </c>
      <c r="AE136" s="101" t="s">
        <v>130</v>
      </c>
      <c r="AF136" s="102" t="s">
        <v>130</v>
      </c>
      <c r="AG136" s="101" t="s">
        <v>130</v>
      </c>
      <c r="AH136" s="102" t="s">
        <v>130</v>
      </c>
      <c r="AI136" s="103"/>
      <c r="AJ136" s="101">
        <v>0</v>
      </c>
      <c r="AK136" s="102">
        <v>0</v>
      </c>
      <c r="AL136" s="101">
        <v>0</v>
      </c>
      <c r="AM136" s="102">
        <v>0</v>
      </c>
      <c r="AN136" s="101" t="s">
        <v>130</v>
      </c>
      <c r="AO136" s="102" t="s">
        <v>130</v>
      </c>
      <c r="AP136" s="101" t="s">
        <v>130</v>
      </c>
      <c r="AQ136" s="102" t="s">
        <v>130</v>
      </c>
      <c r="AR136" s="80"/>
    </row>
    <row r="137" spans="1:44" s="12" customFormat="1" ht="12.75" customHeight="1">
      <c r="A137" s="150"/>
      <c r="B137" s="202"/>
      <c r="C137" s="187"/>
      <c r="D137" s="98"/>
      <c r="E137" s="99"/>
      <c r="F137" s="99"/>
      <c r="G137" s="2"/>
      <c r="H137" s="120"/>
      <c r="I137" s="128"/>
      <c r="J137" s="129"/>
      <c r="K137" s="101"/>
      <c r="L137" s="102"/>
      <c r="M137" s="101"/>
      <c r="N137" s="102"/>
      <c r="O137" s="101"/>
      <c r="P137" s="102"/>
      <c r="Q137" s="130"/>
      <c r="R137" s="128"/>
      <c r="S137" s="129"/>
      <c r="T137" s="101"/>
      <c r="U137" s="102"/>
      <c r="V137" s="101"/>
      <c r="W137" s="102"/>
      <c r="X137" s="101"/>
      <c r="Y137" s="102"/>
      <c r="Z137" s="130"/>
      <c r="AA137" s="101"/>
      <c r="AB137" s="102"/>
      <c r="AC137" s="101"/>
      <c r="AD137" s="102"/>
      <c r="AE137" s="101"/>
      <c r="AF137" s="102"/>
      <c r="AG137" s="101"/>
      <c r="AH137" s="102"/>
      <c r="AI137" s="103"/>
      <c r="AJ137" s="101"/>
      <c r="AK137" s="102"/>
      <c r="AL137" s="101"/>
      <c r="AM137" s="102"/>
      <c r="AN137" s="101"/>
      <c r="AO137" s="102"/>
      <c r="AP137" s="101"/>
      <c r="AQ137" s="102"/>
      <c r="AR137" s="80"/>
    </row>
    <row r="138" spans="1:44" s="12" customFormat="1" ht="12.75" customHeight="1">
      <c r="A138" s="150"/>
      <c r="B138" s="202" t="s">
        <v>297</v>
      </c>
      <c r="C138" s="187">
        <v>572</v>
      </c>
      <c r="D138" s="98">
        <v>40312</v>
      </c>
      <c r="E138" s="99">
        <v>1145</v>
      </c>
      <c r="F138" s="99" t="s">
        <v>296</v>
      </c>
      <c r="G138" s="2" t="s">
        <v>298</v>
      </c>
      <c r="H138" s="120" t="s">
        <v>121</v>
      </c>
      <c r="I138" s="128" t="s">
        <v>123</v>
      </c>
      <c r="J138" s="129" t="s">
        <v>123</v>
      </c>
      <c r="K138" s="101">
        <v>-0.1</v>
      </c>
      <c r="L138" s="102">
        <v>-0.1</v>
      </c>
      <c r="M138" s="101">
        <v>0</v>
      </c>
      <c r="N138" s="102">
        <v>0</v>
      </c>
      <c r="O138" s="101">
        <f>I138+K138+M138</f>
        <v>-0.1</v>
      </c>
      <c r="P138" s="102">
        <f>J138+L138+N138</f>
        <v>-0.1</v>
      </c>
      <c r="Q138" s="130"/>
      <c r="R138" s="128" t="s">
        <v>123</v>
      </c>
      <c r="S138" s="129" t="s">
        <v>123</v>
      </c>
      <c r="T138" s="101">
        <v>-0.1</v>
      </c>
      <c r="U138" s="102">
        <v>-0.1</v>
      </c>
      <c r="V138" s="101">
        <v>0</v>
      </c>
      <c r="W138" s="102">
        <v>0</v>
      </c>
      <c r="X138" s="101">
        <f>R138+T138+V138</f>
        <v>-0.1</v>
      </c>
      <c r="Y138" s="102">
        <f>S138+U138+W138</f>
        <v>-0.1</v>
      </c>
      <c r="Z138" s="130"/>
      <c r="AA138" s="101" t="s">
        <v>123</v>
      </c>
      <c r="AB138" s="102" t="s">
        <v>123</v>
      </c>
      <c r="AC138" s="101">
        <v>-0.1</v>
      </c>
      <c r="AD138" s="102">
        <v>-0.1</v>
      </c>
      <c r="AE138" s="101">
        <v>0</v>
      </c>
      <c r="AF138" s="102">
        <v>0</v>
      </c>
      <c r="AG138" s="101">
        <f>AA138+AC138+AE138</f>
        <v>-0.1</v>
      </c>
      <c r="AH138" s="102">
        <f>AB138+AD138+AF138</f>
        <v>-0.1</v>
      </c>
      <c r="AI138" s="103"/>
      <c r="AJ138" s="101" t="s">
        <v>123</v>
      </c>
      <c r="AK138" s="102" t="s">
        <v>123</v>
      </c>
      <c r="AL138" s="101">
        <v>-0.1</v>
      </c>
      <c r="AM138" s="102">
        <v>-0.1</v>
      </c>
      <c r="AN138" s="101">
        <v>0</v>
      </c>
      <c r="AO138" s="102">
        <v>0</v>
      </c>
      <c r="AP138" s="101">
        <f>AJ138+AL138+AN138</f>
        <v>-0.1</v>
      </c>
      <c r="AQ138" s="102">
        <f>AK138+AM138+AO138</f>
        <v>-0.1</v>
      </c>
      <c r="AR138" s="80"/>
    </row>
    <row r="139" spans="1:44" s="12" customFormat="1" ht="12.75" customHeight="1">
      <c r="A139" s="95"/>
      <c r="B139" s="96"/>
      <c r="C139" s="187"/>
      <c r="D139" s="98"/>
      <c r="E139" s="99"/>
      <c r="F139" s="99"/>
      <c r="G139" s="95"/>
      <c r="H139" s="120"/>
      <c r="I139" s="128"/>
      <c r="J139" s="129"/>
      <c r="K139" s="101"/>
      <c r="L139" s="102"/>
      <c r="M139" s="101"/>
      <c r="N139" s="102"/>
      <c r="O139" s="101"/>
      <c r="P139" s="102"/>
      <c r="Q139" s="130"/>
      <c r="R139" s="128"/>
      <c r="S139" s="129"/>
      <c r="T139" s="101"/>
      <c r="U139" s="102"/>
      <c r="V139" s="101"/>
      <c r="W139" s="102"/>
      <c r="X139" s="101"/>
      <c r="Y139" s="102"/>
      <c r="Z139" s="130"/>
      <c r="AA139" s="101"/>
      <c r="AB139" s="102"/>
      <c r="AC139" s="101"/>
      <c r="AD139" s="102"/>
      <c r="AE139" s="101"/>
      <c r="AF139" s="102"/>
      <c r="AG139" s="101"/>
      <c r="AH139" s="102"/>
      <c r="AI139" s="103"/>
      <c r="AJ139" s="101"/>
      <c r="AK139" s="102"/>
      <c r="AL139" s="101"/>
      <c r="AM139" s="102"/>
      <c r="AN139" s="101"/>
      <c r="AO139" s="102"/>
      <c r="AP139" s="101"/>
      <c r="AQ139" s="102"/>
      <c r="AR139" s="80"/>
    </row>
    <row r="140" spans="1:44" s="12" customFormat="1" ht="12.75" customHeight="1">
      <c r="A140" s="95"/>
      <c r="B140" s="202" t="s">
        <v>271</v>
      </c>
      <c r="C140" s="189">
        <v>521</v>
      </c>
      <c r="D140" s="98">
        <v>40291</v>
      </c>
      <c r="E140" s="99">
        <v>1271</v>
      </c>
      <c r="F140" s="99" t="s">
        <v>59</v>
      </c>
      <c r="G140" s="179" t="s">
        <v>282</v>
      </c>
      <c r="H140" s="120" t="s">
        <v>163</v>
      </c>
      <c r="I140" s="128">
        <v>0</v>
      </c>
      <c r="J140" s="129">
        <v>0</v>
      </c>
      <c r="K140" s="101">
        <v>0</v>
      </c>
      <c r="L140" s="102">
        <v>0</v>
      </c>
      <c r="M140" s="101" t="s">
        <v>130</v>
      </c>
      <c r="N140" s="102" t="s">
        <v>130</v>
      </c>
      <c r="O140" s="101" t="s">
        <v>130</v>
      </c>
      <c r="P140" s="102" t="s">
        <v>130</v>
      </c>
      <c r="Q140" s="130"/>
      <c r="R140" s="128">
        <v>0</v>
      </c>
      <c r="S140" s="129">
        <v>0</v>
      </c>
      <c r="T140" s="101">
        <v>0</v>
      </c>
      <c r="U140" s="102">
        <v>0</v>
      </c>
      <c r="V140" s="101" t="s">
        <v>130</v>
      </c>
      <c r="W140" s="102" t="s">
        <v>130</v>
      </c>
      <c r="X140" s="101" t="s">
        <v>130</v>
      </c>
      <c r="Y140" s="102" t="s">
        <v>130</v>
      </c>
      <c r="Z140" s="130"/>
      <c r="AA140" s="101">
        <v>0</v>
      </c>
      <c r="AB140" s="102">
        <v>0</v>
      </c>
      <c r="AC140" s="101">
        <v>0</v>
      </c>
      <c r="AD140" s="102">
        <v>0</v>
      </c>
      <c r="AE140" s="101" t="s">
        <v>130</v>
      </c>
      <c r="AF140" s="102" t="s">
        <v>130</v>
      </c>
      <c r="AG140" s="101" t="s">
        <v>130</v>
      </c>
      <c r="AH140" s="102" t="s">
        <v>130</v>
      </c>
      <c r="AI140" s="103"/>
      <c r="AJ140" s="101">
        <v>0</v>
      </c>
      <c r="AK140" s="102">
        <v>0</v>
      </c>
      <c r="AL140" s="101">
        <v>0</v>
      </c>
      <c r="AM140" s="102">
        <v>0</v>
      </c>
      <c r="AN140" s="101" t="s">
        <v>130</v>
      </c>
      <c r="AO140" s="102" t="s">
        <v>130</v>
      </c>
      <c r="AP140" s="101" t="s">
        <v>130</v>
      </c>
      <c r="AQ140" s="102" t="s">
        <v>130</v>
      </c>
      <c r="AR140" s="80"/>
    </row>
    <row r="141" spans="1:44" s="12" customFormat="1" ht="12.75" customHeight="1">
      <c r="A141" s="95"/>
      <c r="B141" s="202" t="s">
        <v>271</v>
      </c>
      <c r="C141" s="189">
        <v>523</v>
      </c>
      <c r="D141" s="98">
        <v>40291</v>
      </c>
      <c r="E141" s="99">
        <v>1271</v>
      </c>
      <c r="F141" s="99" t="s">
        <v>59</v>
      </c>
      <c r="G141" s="179" t="s">
        <v>102</v>
      </c>
      <c r="H141" s="120" t="s">
        <v>153</v>
      </c>
      <c r="I141" s="128">
        <v>0</v>
      </c>
      <c r="J141" s="129">
        <v>0</v>
      </c>
      <c r="K141" s="101" t="s">
        <v>128</v>
      </c>
      <c r="L141" s="102" t="s">
        <v>128</v>
      </c>
      <c r="M141" s="101">
        <v>0</v>
      </c>
      <c r="N141" s="102">
        <v>0</v>
      </c>
      <c r="O141" s="101" t="s">
        <v>128</v>
      </c>
      <c r="P141" s="102" t="s">
        <v>128</v>
      </c>
      <c r="Q141" s="130"/>
      <c r="R141" s="128">
        <v>0</v>
      </c>
      <c r="S141" s="129">
        <v>0</v>
      </c>
      <c r="T141" s="101" t="s">
        <v>128</v>
      </c>
      <c r="U141" s="102" t="s">
        <v>128</v>
      </c>
      <c r="V141" s="101">
        <v>0</v>
      </c>
      <c r="W141" s="102">
        <v>0</v>
      </c>
      <c r="X141" s="101" t="s">
        <v>128</v>
      </c>
      <c r="Y141" s="102" t="s">
        <v>128</v>
      </c>
      <c r="Z141" s="130"/>
      <c r="AA141" s="101">
        <v>0</v>
      </c>
      <c r="AB141" s="102">
        <v>0</v>
      </c>
      <c r="AC141" s="101" t="s">
        <v>128</v>
      </c>
      <c r="AD141" s="102" t="s">
        <v>128</v>
      </c>
      <c r="AE141" s="101">
        <v>0</v>
      </c>
      <c r="AF141" s="102">
        <v>0</v>
      </c>
      <c r="AG141" s="101" t="s">
        <v>128</v>
      </c>
      <c r="AH141" s="102" t="s">
        <v>128</v>
      </c>
      <c r="AI141" s="103"/>
      <c r="AJ141" s="101">
        <v>0</v>
      </c>
      <c r="AK141" s="102">
        <v>0</v>
      </c>
      <c r="AL141" s="101" t="s">
        <v>128</v>
      </c>
      <c r="AM141" s="102" t="s">
        <v>128</v>
      </c>
      <c r="AN141" s="101">
        <v>0</v>
      </c>
      <c r="AO141" s="102">
        <v>0</v>
      </c>
      <c r="AP141" s="101" t="s">
        <v>128</v>
      </c>
      <c r="AQ141" s="102" t="s">
        <v>128</v>
      </c>
      <c r="AR141" s="80"/>
    </row>
    <row r="142" spans="1:44" s="12" customFormat="1" ht="12.75" customHeight="1">
      <c r="A142" s="95"/>
      <c r="B142" s="202" t="s">
        <v>271</v>
      </c>
      <c r="C142" s="190">
        <v>534</v>
      </c>
      <c r="D142" s="98">
        <v>40291</v>
      </c>
      <c r="E142" s="99">
        <v>1271</v>
      </c>
      <c r="F142" s="99" t="s">
        <v>59</v>
      </c>
      <c r="G142" s="169" t="s">
        <v>103</v>
      </c>
      <c r="H142" s="120" t="s">
        <v>147</v>
      </c>
      <c r="I142" s="128">
        <v>-0.7</v>
      </c>
      <c r="J142" s="129">
        <v>-1</v>
      </c>
      <c r="K142" s="101">
        <v>-2.2</v>
      </c>
      <c r="L142" s="102">
        <v>-2.9</v>
      </c>
      <c r="M142" s="101">
        <v>-0.3</v>
      </c>
      <c r="N142" s="102">
        <v>-0.4</v>
      </c>
      <c r="O142" s="101">
        <f aca="true" t="shared" si="12" ref="O142:P144">I142+K142+M142</f>
        <v>-3.2</v>
      </c>
      <c r="P142" s="102">
        <f t="shared" si="12"/>
        <v>-4.3</v>
      </c>
      <c r="Q142" s="130"/>
      <c r="R142" s="128">
        <v>-1</v>
      </c>
      <c r="S142" s="129">
        <v>-1</v>
      </c>
      <c r="T142" s="101">
        <v>-3</v>
      </c>
      <c r="U142" s="102">
        <v>-3</v>
      </c>
      <c r="V142" s="101">
        <v>-0.4</v>
      </c>
      <c r="W142" s="102">
        <v>-0.4</v>
      </c>
      <c r="X142" s="101">
        <f aca="true" t="shared" si="13" ref="X142:Y144">R142+T142+V142</f>
        <v>-4.4</v>
      </c>
      <c r="Y142" s="102">
        <f t="shared" si="13"/>
        <v>-4.4</v>
      </c>
      <c r="Z142" s="130"/>
      <c r="AA142" s="101">
        <v>-1</v>
      </c>
      <c r="AB142" s="102">
        <v>-1</v>
      </c>
      <c r="AC142" s="101">
        <v>-3.1</v>
      </c>
      <c r="AD142" s="102">
        <v>-3.1</v>
      </c>
      <c r="AE142" s="101">
        <v>-0.5</v>
      </c>
      <c r="AF142" s="102">
        <v>-0.5</v>
      </c>
      <c r="AG142" s="101">
        <f aca="true" t="shared" si="14" ref="AG142:AH144">AA142+AC142+AE142</f>
        <v>-4.6</v>
      </c>
      <c r="AH142" s="102">
        <f t="shared" si="14"/>
        <v>-4.6</v>
      </c>
      <c r="AI142" s="103"/>
      <c r="AJ142" s="101">
        <v>-1.1</v>
      </c>
      <c r="AK142" s="102">
        <v>-1.1</v>
      </c>
      <c r="AL142" s="101">
        <v>-3.1</v>
      </c>
      <c r="AM142" s="102">
        <v>-3.1</v>
      </c>
      <c r="AN142" s="101">
        <v>-0.5</v>
      </c>
      <c r="AO142" s="102">
        <v>-0.5</v>
      </c>
      <c r="AP142" s="101">
        <f aca="true" t="shared" si="15" ref="AP142:AQ144">AJ142+AL142+AN142</f>
        <v>-4.7</v>
      </c>
      <c r="AQ142" s="102">
        <f t="shared" si="15"/>
        <v>-4.7</v>
      </c>
      <c r="AR142" s="80"/>
    </row>
    <row r="143" spans="1:44" s="12" customFormat="1" ht="12.75" customHeight="1">
      <c r="A143" s="95"/>
      <c r="B143" s="202" t="s">
        <v>271</v>
      </c>
      <c r="C143" s="191">
        <v>383</v>
      </c>
      <c r="D143" s="98">
        <v>40276</v>
      </c>
      <c r="E143" s="99">
        <v>1271</v>
      </c>
      <c r="F143" s="99" t="s">
        <v>59</v>
      </c>
      <c r="G143" s="165" t="s">
        <v>104</v>
      </c>
      <c r="H143" s="120" t="s">
        <v>138</v>
      </c>
      <c r="I143" s="128">
        <v>-0.1</v>
      </c>
      <c r="J143" s="129">
        <v>-0.1</v>
      </c>
      <c r="K143" s="101">
        <v>-0.2</v>
      </c>
      <c r="L143" s="102">
        <v>-0.2</v>
      </c>
      <c r="M143" s="101">
        <v>0</v>
      </c>
      <c r="N143" s="102">
        <v>0</v>
      </c>
      <c r="O143" s="101">
        <f t="shared" si="12"/>
        <v>-0.30000000000000004</v>
      </c>
      <c r="P143" s="102">
        <f t="shared" si="12"/>
        <v>-0.30000000000000004</v>
      </c>
      <c r="Q143" s="130"/>
      <c r="R143" s="128">
        <v>-0.1</v>
      </c>
      <c r="S143" s="129">
        <v>-0.1</v>
      </c>
      <c r="T143" s="101">
        <v>-0.2</v>
      </c>
      <c r="U143" s="102">
        <v>-0.2</v>
      </c>
      <c r="V143" s="101">
        <v>0</v>
      </c>
      <c r="W143" s="102">
        <v>0</v>
      </c>
      <c r="X143" s="101">
        <f t="shared" si="13"/>
        <v>-0.30000000000000004</v>
      </c>
      <c r="Y143" s="102">
        <f t="shared" si="13"/>
        <v>-0.30000000000000004</v>
      </c>
      <c r="Z143" s="130"/>
      <c r="AA143" s="101">
        <v>-0.1</v>
      </c>
      <c r="AB143" s="102">
        <v>-0.1</v>
      </c>
      <c r="AC143" s="101">
        <v>-0.2</v>
      </c>
      <c r="AD143" s="102">
        <v>-0.2</v>
      </c>
      <c r="AE143" s="101">
        <v>0</v>
      </c>
      <c r="AF143" s="102">
        <v>0</v>
      </c>
      <c r="AG143" s="101">
        <f t="shared" si="14"/>
        <v>-0.30000000000000004</v>
      </c>
      <c r="AH143" s="102">
        <f t="shared" si="14"/>
        <v>-0.30000000000000004</v>
      </c>
      <c r="AI143" s="103"/>
      <c r="AJ143" s="101">
        <v>-0.1</v>
      </c>
      <c r="AK143" s="102">
        <v>-0.1</v>
      </c>
      <c r="AL143" s="101">
        <v>-0.2</v>
      </c>
      <c r="AM143" s="102">
        <v>-0.2</v>
      </c>
      <c r="AN143" s="101">
        <v>0</v>
      </c>
      <c r="AO143" s="102">
        <v>0</v>
      </c>
      <c r="AP143" s="101">
        <f t="shared" si="15"/>
        <v>-0.30000000000000004</v>
      </c>
      <c r="AQ143" s="102">
        <f t="shared" si="15"/>
        <v>-0.30000000000000004</v>
      </c>
      <c r="AR143" s="80"/>
    </row>
    <row r="144" spans="1:44" s="12" customFormat="1" ht="12.75" customHeight="1">
      <c r="A144" s="95"/>
      <c r="B144" s="202" t="s">
        <v>271</v>
      </c>
      <c r="C144" s="189">
        <v>524</v>
      </c>
      <c r="D144" s="98">
        <v>40291</v>
      </c>
      <c r="E144" s="99">
        <v>1271</v>
      </c>
      <c r="F144" s="99" t="s">
        <v>59</v>
      </c>
      <c r="G144" s="179" t="s">
        <v>105</v>
      </c>
      <c r="H144" s="120" t="s">
        <v>121</v>
      </c>
      <c r="I144" s="128" t="s">
        <v>123</v>
      </c>
      <c r="J144" s="129" t="s">
        <v>123</v>
      </c>
      <c r="K144" s="101">
        <v>-0.5</v>
      </c>
      <c r="L144" s="102">
        <v>-0.5</v>
      </c>
      <c r="M144" s="101">
        <v>0</v>
      </c>
      <c r="N144" s="102">
        <v>0</v>
      </c>
      <c r="O144" s="101">
        <f t="shared" si="12"/>
        <v>-0.5</v>
      </c>
      <c r="P144" s="102">
        <f t="shared" si="12"/>
        <v>-0.5</v>
      </c>
      <c r="Q144" s="130"/>
      <c r="R144" s="128" t="s">
        <v>123</v>
      </c>
      <c r="S144" s="129" t="s">
        <v>123</v>
      </c>
      <c r="T144" s="101">
        <v>-0.5</v>
      </c>
      <c r="U144" s="102">
        <v>-0.5</v>
      </c>
      <c r="V144" s="101">
        <v>0</v>
      </c>
      <c r="W144" s="102">
        <v>0</v>
      </c>
      <c r="X144" s="101">
        <f t="shared" si="13"/>
        <v>-0.5</v>
      </c>
      <c r="Y144" s="102">
        <f t="shared" si="13"/>
        <v>-0.5</v>
      </c>
      <c r="Z144" s="130"/>
      <c r="AA144" s="101" t="s">
        <v>123</v>
      </c>
      <c r="AB144" s="102" t="s">
        <v>123</v>
      </c>
      <c r="AC144" s="101">
        <v>-0.5</v>
      </c>
      <c r="AD144" s="102">
        <v>-0.5</v>
      </c>
      <c r="AE144" s="101">
        <v>0</v>
      </c>
      <c r="AF144" s="102">
        <v>0</v>
      </c>
      <c r="AG144" s="101">
        <f t="shared" si="14"/>
        <v>-0.5</v>
      </c>
      <c r="AH144" s="102">
        <f t="shared" si="14"/>
        <v>-0.5</v>
      </c>
      <c r="AI144" s="103"/>
      <c r="AJ144" s="101" t="s">
        <v>123</v>
      </c>
      <c r="AK144" s="102" t="s">
        <v>123</v>
      </c>
      <c r="AL144" s="101">
        <v>-0.5</v>
      </c>
      <c r="AM144" s="102">
        <v>-0.5</v>
      </c>
      <c r="AN144" s="101">
        <v>0</v>
      </c>
      <c r="AO144" s="102">
        <v>0</v>
      </c>
      <c r="AP144" s="101">
        <f t="shared" si="15"/>
        <v>-0.5</v>
      </c>
      <c r="AQ144" s="102">
        <f t="shared" si="15"/>
        <v>-0.5</v>
      </c>
      <c r="AR144" s="80"/>
    </row>
    <row r="145" spans="1:44" s="12" customFormat="1" ht="12.75" customHeight="1">
      <c r="A145" s="95"/>
      <c r="B145" s="202" t="s">
        <v>271</v>
      </c>
      <c r="C145" s="189">
        <v>533</v>
      </c>
      <c r="D145" s="98">
        <v>40291</v>
      </c>
      <c r="E145" s="99">
        <v>1271</v>
      </c>
      <c r="F145" s="99" t="s">
        <v>59</v>
      </c>
      <c r="G145" s="179" t="s">
        <v>106</v>
      </c>
      <c r="H145" s="120" t="s">
        <v>164</v>
      </c>
      <c r="I145" s="128">
        <v>0</v>
      </c>
      <c r="J145" s="129">
        <v>0</v>
      </c>
      <c r="K145" s="101" t="s">
        <v>128</v>
      </c>
      <c r="L145" s="102" t="s">
        <v>128</v>
      </c>
      <c r="M145" s="101">
        <v>0</v>
      </c>
      <c r="N145" s="102">
        <v>0</v>
      </c>
      <c r="O145" s="101" t="s">
        <v>128</v>
      </c>
      <c r="P145" s="102" t="s">
        <v>128</v>
      </c>
      <c r="Q145" s="130"/>
      <c r="R145" s="128">
        <v>0</v>
      </c>
      <c r="S145" s="129">
        <v>0</v>
      </c>
      <c r="T145" s="101" t="s">
        <v>128</v>
      </c>
      <c r="U145" s="102" t="s">
        <v>128</v>
      </c>
      <c r="V145" s="101">
        <v>0</v>
      </c>
      <c r="W145" s="102">
        <v>0</v>
      </c>
      <c r="X145" s="101" t="s">
        <v>128</v>
      </c>
      <c r="Y145" s="102" t="s">
        <v>128</v>
      </c>
      <c r="Z145" s="130"/>
      <c r="AA145" s="101">
        <v>0</v>
      </c>
      <c r="AB145" s="102">
        <v>0</v>
      </c>
      <c r="AC145" s="101" t="s">
        <v>128</v>
      </c>
      <c r="AD145" s="102" t="s">
        <v>128</v>
      </c>
      <c r="AE145" s="101">
        <v>0</v>
      </c>
      <c r="AF145" s="102">
        <v>0</v>
      </c>
      <c r="AG145" s="101" t="s">
        <v>128</v>
      </c>
      <c r="AH145" s="102" t="s">
        <v>128</v>
      </c>
      <c r="AI145" s="103"/>
      <c r="AJ145" s="101">
        <v>0</v>
      </c>
      <c r="AK145" s="102">
        <v>0</v>
      </c>
      <c r="AL145" s="101" t="s">
        <v>128</v>
      </c>
      <c r="AM145" s="102" t="s">
        <v>128</v>
      </c>
      <c r="AN145" s="101">
        <v>0</v>
      </c>
      <c r="AO145" s="102">
        <v>0</v>
      </c>
      <c r="AP145" s="101" t="s">
        <v>128</v>
      </c>
      <c r="AQ145" s="102" t="s">
        <v>128</v>
      </c>
      <c r="AR145" s="80"/>
    </row>
    <row r="146" spans="1:44" s="12" customFormat="1" ht="12.75" customHeight="1">
      <c r="A146" s="95"/>
      <c r="B146" s="202" t="s">
        <v>271</v>
      </c>
      <c r="C146" s="189">
        <v>551</v>
      </c>
      <c r="D146" s="98">
        <v>40310</v>
      </c>
      <c r="E146" s="99">
        <v>1271</v>
      </c>
      <c r="F146" s="99" t="s">
        <v>59</v>
      </c>
      <c r="G146" s="179" t="s">
        <v>184</v>
      </c>
      <c r="H146" s="120" t="s">
        <v>121</v>
      </c>
      <c r="I146" s="128">
        <v>0</v>
      </c>
      <c r="J146" s="129">
        <v>0</v>
      </c>
      <c r="K146" s="101">
        <v>0</v>
      </c>
      <c r="L146" s="102">
        <v>0</v>
      </c>
      <c r="M146" s="101">
        <v>0</v>
      </c>
      <c r="N146" s="102">
        <v>2.5</v>
      </c>
      <c r="O146" s="101">
        <f>I146+K146+M146</f>
        <v>0</v>
      </c>
      <c r="P146" s="102">
        <f>J146+L146+N146</f>
        <v>2.5</v>
      </c>
      <c r="Q146" s="130"/>
      <c r="R146" s="128">
        <v>0</v>
      </c>
      <c r="S146" s="129">
        <v>0</v>
      </c>
      <c r="T146" s="101">
        <v>0</v>
      </c>
      <c r="U146" s="102">
        <v>0</v>
      </c>
      <c r="V146" s="101">
        <v>1.2</v>
      </c>
      <c r="W146" s="102">
        <v>2.5</v>
      </c>
      <c r="X146" s="101">
        <f>R146+T146+V146</f>
        <v>1.2</v>
      </c>
      <c r="Y146" s="102">
        <f>S146+U146+W146</f>
        <v>2.5</v>
      </c>
      <c r="Z146" s="130"/>
      <c r="AA146" s="101">
        <v>0</v>
      </c>
      <c r="AB146" s="102">
        <v>0</v>
      </c>
      <c r="AC146" s="101">
        <v>0</v>
      </c>
      <c r="AD146" s="102">
        <v>0</v>
      </c>
      <c r="AE146" s="101">
        <v>2.8</v>
      </c>
      <c r="AF146" s="102">
        <v>2.5</v>
      </c>
      <c r="AG146" s="101">
        <f>AA146+AC146+AE146</f>
        <v>2.8</v>
      </c>
      <c r="AH146" s="102">
        <f>AB146+AD146+AF146</f>
        <v>2.5</v>
      </c>
      <c r="AI146" s="103"/>
      <c r="AJ146" s="101">
        <v>0</v>
      </c>
      <c r="AK146" s="102">
        <v>0</v>
      </c>
      <c r="AL146" s="101">
        <v>0</v>
      </c>
      <c r="AM146" s="102">
        <v>0</v>
      </c>
      <c r="AN146" s="101">
        <v>2.7</v>
      </c>
      <c r="AO146" s="102">
        <v>2.5</v>
      </c>
      <c r="AP146" s="101">
        <f>AJ146+AL146+AN146</f>
        <v>2.7</v>
      </c>
      <c r="AQ146" s="102">
        <f>AK146+AM146+AO146</f>
        <v>2.5</v>
      </c>
      <c r="AR146" s="80"/>
    </row>
    <row r="147" spans="1:44" s="12" customFormat="1" ht="12.75" customHeight="1">
      <c r="A147" s="95"/>
      <c r="B147" s="96"/>
      <c r="C147" s="187"/>
      <c r="D147" s="98"/>
      <c r="E147" s="99"/>
      <c r="F147" s="99"/>
      <c r="G147" s="95"/>
      <c r="H147" s="120"/>
      <c r="I147" s="128"/>
      <c r="J147" s="129"/>
      <c r="K147" s="101"/>
      <c r="L147" s="102"/>
      <c r="M147" s="101"/>
      <c r="N147" s="102"/>
      <c r="O147" s="101"/>
      <c r="P147" s="102"/>
      <c r="Q147" s="130"/>
      <c r="R147" s="128"/>
      <c r="S147" s="129"/>
      <c r="T147" s="101"/>
      <c r="U147" s="102"/>
      <c r="V147" s="101"/>
      <c r="W147" s="102"/>
      <c r="X147" s="101"/>
      <c r="Y147" s="102"/>
      <c r="Z147" s="130"/>
      <c r="AA147" s="101"/>
      <c r="AB147" s="102"/>
      <c r="AC147" s="101"/>
      <c r="AD147" s="102"/>
      <c r="AE147" s="101"/>
      <c r="AF147" s="102"/>
      <c r="AG147" s="101"/>
      <c r="AH147" s="102"/>
      <c r="AI147" s="103"/>
      <c r="AJ147" s="101"/>
      <c r="AK147" s="102"/>
      <c r="AL147" s="101"/>
      <c r="AM147" s="102"/>
      <c r="AN147" s="101"/>
      <c r="AO147" s="102"/>
      <c r="AP147" s="101"/>
      <c r="AQ147" s="102"/>
      <c r="AR147" s="80"/>
    </row>
    <row r="148" spans="1:44" s="12" customFormat="1" ht="12.75" customHeight="1">
      <c r="A148" s="95"/>
      <c r="B148" s="202" t="s">
        <v>210</v>
      </c>
      <c r="C148" s="187">
        <v>314</v>
      </c>
      <c r="D148" s="98">
        <v>40263</v>
      </c>
      <c r="E148" s="99">
        <v>1279</v>
      </c>
      <c r="F148" s="99" t="s">
        <v>60</v>
      </c>
      <c r="G148" s="95" t="s">
        <v>165</v>
      </c>
      <c r="H148" s="120" t="s">
        <v>156</v>
      </c>
      <c r="I148" s="128">
        <v>0</v>
      </c>
      <c r="J148" s="129">
        <v>0</v>
      </c>
      <c r="K148" s="101">
        <v>0</v>
      </c>
      <c r="L148" s="102">
        <v>0</v>
      </c>
      <c r="M148" s="101" t="s">
        <v>128</v>
      </c>
      <c r="N148" s="102" t="s">
        <v>128</v>
      </c>
      <c r="O148" s="101" t="s">
        <v>128</v>
      </c>
      <c r="P148" s="102" t="s">
        <v>128</v>
      </c>
      <c r="Q148" s="130"/>
      <c r="R148" s="128">
        <v>0</v>
      </c>
      <c r="S148" s="129">
        <v>0</v>
      </c>
      <c r="T148" s="101">
        <v>0</v>
      </c>
      <c r="U148" s="102">
        <v>0</v>
      </c>
      <c r="V148" s="101" t="s">
        <v>128</v>
      </c>
      <c r="W148" s="102" t="s">
        <v>128</v>
      </c>
      <c r="X148" s="101" t="s">
        <v>128</v>
      </c>
      <c r="Y148" s="102" t="s">
        <v>128</v>
      </c>
      <c r="Z148" s="130"/>
      <c r="AA148" s="101">
        <v>0</v>
      </c>
      <c r="AB148" s="102">
        <v>0</v>
      </c>
      <c r="AC148" s="101">
        <v>0</v>
      </c>
      <c r="AD148" s="102">
        <v>0</v>
      </c>
      <c r="AE148" s="101" t="s">
        <v>128</v>
      </c>
      <c r="AF148" s="102" t="s">
        <v>128</v>
      </c>
      <c r="AG148" s="101" t="s">
        <v>128</v>
      </c>
      <c r="AH148" s="102" t="s">
        <v>128</v>
      </c>
      <c r="AI148" s="103"/>
      <c r="AJ148" s="101">
        <v>0</v>
      </c>
      <c r="AK148" s="102">
        <v>0</v>
      </c>
      <c r="AL148" s="101">
        <v>0</v>
      </c>
      <c r="AM148" s="102">
        <v>0</v>
      </c>
      <c r="AN148" s="101" t="s">
        <v>128</v>
      </c>
      <c r="AO148" s="102" t="s">
        <v>128</v>
      </c>
      <c r="AP148" s="101" t="s">
        <v>128</v>
      </c>
      <c r="AQ148" s="102" t="s">
        <v>128</v>
      </c>
      <c r="AR148" s="80"/>
    </row>
    <row r="149" spans="1:44" s="12" customFormat="1" ht="12.75" customHeight="1">
      <c r="A149" s="95"/>
      <c r="B149" s="96"/>
      <c r="C149" s="187"/>
      <c r="D149" s="98"/>
      <c r="E149" s="99"/>
      <c r="F149" s="99"/>
      <c r="G149" s="95"/>
      <c r="H149" s="120"/>
      <c r="I149" s="128"/>
      <c r="J149" s="129"/>
      <c r="K149" s="101"/>
      <c r="L149" s="102"/>
      <c r="M149" s="101"/>
      <c r="N149" s="102"/>
      <c r="O149" s="101"/>
      <c r="P149" s="102"/>
      <c r="Q149" s="130"/>
      <c r="R149" s="128"/>
      <c r="S149" s="129"/>
      <c r="T149" s="101"/>
      <c r="U149" s="102"/>
      <c r="V149" s="101"/>
      <c r="W149" s="102"/>
      <c r="X149" s="101"/>
      <c r="Y149" s="102"/>
      <c r="Z149" s="130"/>
      <c r="AA149" s="101"/>
      <c r="AB149" s="102"/>
      <c r="AC149" s="101"/>
      <c r="AD149" s="102"/>
      <c r="AE149" s="101"/>
      <c r="AF149" s="102"/>
      <c r="AG149" s="101"/>
      <c r="AH149" s="102"/>
      <c r="AI149" s="103"/>
      <c r="AJ149" s="101"/>
      <c r="AK149" s="102"/>
      <c r="AL149" s="101"/>
      <c r="AM149" s="102"/>
      <c r="AN149" s="101"/>
      <c r="AO149" s="102"/>
      <c r="AP149" s="101"/>
      <c r="AQ149" s="102"/>
      <c r="AR149" s="80"/>
    </row>
    <row r="150" spans="1:44" s="12" customFormat="1" ht="12.75" customHeight="1">
      <c r="A150" s="95"/>
      <c r="B150" s="202" t="s">
        <v>211</v>
      </c>
      <c r="C150" s="187">
        <v>553</v>
      </c>
      <c r="D150" s="98">
        <v>40310</v>
      </c>
      <c r="E150" s="99">
        <v>1363</v>
      </c>
      <c r="F150" s="99" t="s">
        <v>61</v>
      </c>
      <c r="G150" s="150" t="s">
        <v>185</v>
      </c>
      <c r="H150" s="120" t="s">
        <v>121</v>
      </c>
      <c r="I150" s="128">
        <v>0</v>
      </c>
      <c r="J150" s="129">
        <v>0</v>
      </c>
      <c r="K150" s="101">
        <v>0</v>
      </c>
      <c r="L150" s="102">
        <v>0</v>
      </c>
      <c r="M150" s="101">
        <v>-0.7</v>
      </c>
      <c r="N150" s="102">
        <v>-0.7</v>
      </c>
      <c r="O150" s="101">
        <f>I150+K150+M150</f>
        <v>-0.7</v>
      </c>
      <c r="P150" s="102">
        <f>J150+L150+N150</f>
        <v>-0.7</v>
      </c>
      <c r="Q150" s="130"/>
      <c r="R150" s="128">
        <v>0</v>
      </c>
      <c r="S150" s="129">
        <v>0</v>
      </c>
      <c r="T150" s="101">
        <v>0</v>
      </c>
      <c r="U150" s="102">
        <v>0</v>
      </c>
      <c r="V150" s="101">
        <v>-0.9</v>
      </c>
      <c r="W150" s="102">
        <v>-0.9</v>
      </c>
      <c r="X150" s="101">
        <f>R150+T150+V150</f>
        <v>-0.9</v>
      </c>
      <c r="Y150" s="102">
        <f>S150+U150+W150</f>
        <v>-0.9</v>
      </c>
      <c r="Z150" s="130"/>
      <c r="AA150" s="101">
        <v>0</v>
      </c>
      <c r="AB150" s="102">
        <v>0</v>
      </c>
      <c r="AC150" s="101">
        <v>0</v>
      </c>
      <c r="AD150" s="102">
        <v>0</v>
      </c>
      <c r="AE150" s="101">
        <v>-1</v>
      </c>
      <c r="AF150" s="102">
        <v>-1</v>
      </c>
      <c r="AG150" s="101">
        <f>AA150+AC150+AE150</f>
        <v>-1</v>
      </c>
      <c r="AH150" s="102">
        <f>AB150+AD150+AF150</f>
        <v>-1</v>
      </c>
      <c r="AI150" s="103"/>
      <c r="AJ150" s="101">
        <v>0</v>
      </c>
      <c r="AK150" s="102">
        <v>0</v>
      </c>
      <c r="AL150" s="101">
        <v>0</v>
      </c>
      <c r="AM150" s="102">
        <v>0</v>
      </c>
      <c r="AN150" s="101">
        <v>-1.2</v>
      </c>
      <c r="AO150" s="102">
        <v>-1.2</v>
      </c>
      <c r="AP150" s="101">
        <f>AJ150+AL150+AN150</f>
        <v>-1.2</v>
      </c>
      <c r="AQ150" s="102">
        <f>AK150+AM150+AO150</f>
        <v>-1.2</v>
      </c>
      <c r="AR150" s="80"/>
    </row>
    <row r="151" spans="1:44" s="12" customFormat="1" ht="12.75" customHeight="1">
      <c r="A151" s="95"/>
      <c r="B151" s="96"/>
      <c r="C151" s="187"/>
      <c r="D151" s="98"/>
      <c r="E151" s="99"/>
      <c r="F151" s="99"/>
      <c r="G151" s="95"/>
      <c r="H151" s="120"/>
      <c r="I151" s="128"/>
      <c r="J151" s="129"/>
      <c r="K151" s="101"/>
      <c r="L151" s="102"/>
      <c r="M151" s="101"/>
      <c r="N151" s="102"/>
      <c r="O151" s="101"/>
      <c r="P151" s="102"/>
      <c r="Q151" s="130"/>
      <c r="R151" s="128"/>
      <c r="S151" s="129"/>
      <c r="T151" s="101"/>
      <c r="U151" s="102"/>
      <c r="V151" s="101"/>
      <c r="W151" s="102"/>
      <c r="X151" s="101"/>
      <c r="Y151" s="102"/>
      <c r="Z151" s="130"/>
      <c r="AA151" s="101"/>
      <c r="AB151" s="102"/>
      <c r="AC151" s="101"/>
      <c r="AD151" s="102"/>
      <c r="AE151" s="101"/>
      <c r="AF151" s="102"/>
      <c r="AG151" s="101"/>
      <c r="AH151" s="102"/>
      <c r="AI151" s="103"/>
      <c r="AJ151" s="101"/>
      <c r="AK151" s="102"/>
      <c r="AL151" s="101"/>
      <c r="AM151" s="102"/>
      <c r="AN151" s="101"/>
      <c r="AO151" s="102"/>
      <c r="AP151" s="101"/>
      <c r="AQ151" s="102"/>
      <c r="AR151" s="80"/>
    </row>
    <row r="152" spans="1:44" s="153" customFormat="1" ht="12.75" customHeight="1">
      <c r="A152" s="95"/>
      <c r="B152" s="202" t="s">
        <v>242</v>
      </c>
      <c r="C152" s="187">
        <v>574</v>
      </c>
      <c r="D152" s="98">
        <v>40312</v>
      </c>
      <c r="E152" s="99">
        <v>1411</v>
      </c>
      <c r="F152" s="99" t="s">
        <v>62</v>
      </c>
      <c r="G152" s="150" t="s">
        <v>166</v>
      </c>
      <c r="H152" s="120" t="s">
        <v>167</v>
      </c>
      <c r="I152" s="128">
        <v>0</v>
      </c>
      <c r="J152" s="129" t="s">
        <v>123</v>
      </c>
      <c r="K152" s="101">
        <v>0</v>
      </c>
      <c r="L152" s="102">
        <v>-0.1</v>
      </c>
      <c r="M152" s="101">
        <v>0</v>
      </c>
      <c r="N152" s="102">
        <v>0</v>
      </c>
      <c r="O152" s="101">
        <f>I152+K152+M152</f>
        <v>0</v>
      </c>
      <c r="P152" s="102">
        <f>J152+L152+N152</f>
        <v>-0.1</v>
      </c>
      <c r="Q152" s="130"/>
      <c r="R152" s="128" t="s">
        <v>123</v>
      </c>
      <c r="S152" s="129" t="s">
        <v>123</v>
      </c>
      <c r="T152" s="101">
        <v>-0.1</v>
      </c>
      <c r="U152" s="102">
        <v>-0.1</v>
      </c>
      <c r="V152" s="101">
        <v>0</v>
      </c>
      <c r="W152" s="102">
        <v>0</v>
      </c>
      <c r="X152" s="101">
        <f>R152+T152+V152</f>
        <v>-0.1</v>
      </c>
      <c r="Y152" s="102">
        <f>S152+U152+W152</f>
        <v>-0.1</v>
      </c>
      <c r="Z152" s="130"/>
      <c r="AA152" s="101">
        <v>-0.1</v>
      </c>
      <c r="AB152" s="102">
        <v>-0.1</v>
      </c>
      <c r="AC152" s="101">
        <v>-0.2</v>
      </c>
      <c r="AD152" s="102">
        <v>-0.2</v>
      </c>
      <c r="AE152" s="101">
        <v>0</v>
      </c>
      <c r="AF152" s="102">
        <v>0</v>
      </c>
      <c r="AG152" s="101">
        <f>AA152+AC152+AE152</f>
        <v>-0.30000000000000004</v>
      </c>
      <c r="AH152" s="102">
        <f>AB152+AD152+AF152</f>
        <v>-0.30000000000000004</v>
      </c>
      <c r="AI152" s="103"/>
      <c r="AJ152" s="101">
        <v>-0.1</v>
      </c>
      <c r="AK152" s="102">
        <v>-0.1</v>
      </c>
      <c r="AL152" s="101">
        <v>-0.2</v>
      </c>
      <c r="AM152" s="102">
        <v>-0.2</v>
      </c>
      <c r="AN152" s="101">
        <v>0</v>
      </c>
      <c r="AO152" s="102">
        <v>0</v>
      </c>
      <c r="AP152" s="101">
        <f>AJ152+AL152+AN152</f>
        <v>-0.30000000000000004</v>
      </c>
      <c r="AQ152" s="102">
        <f>AK152+AM152+AO152</f>
        <v>-0.30000000000000004</v>
      </c>
      <c r="AR152" s="154"/>
    </row>
    <row r="153" spans="1:44" s="153" customFormat="1" ht="12.75" customHeight="1">
      <c r="A153" s="95"/>
      <c r="B153" s="96"/>
      <c r="C153" s="187"/>
      <c r="D153" s="98"/>
      <c r="E153" s="99"/>
      <c r="F153" s="99"/>
      <c r="G153" s="95"/>
      <c r="H153" s="120"/>
      <c r="I153" s="128"/>
      <c r="J153" s="129"/>
      <c r="K153" s="101"/>
      <c r="L153" s="102"/>
      <c r="M153" s="101"/>
      <c r="N153" s="102"/>
      <c r="O153" s="101"/>
      <c r="P153" s="102"/>
      <c r="Q153" s="130"/>
      <c r="R153" s="128"/>
      <c r="S153" s="129"/>
      <c r="T153" s="101"/>
      <c r="U153" s="102"/>
      <c r="V153" s="101"/>
      <c r="W153" s="102"/>
      <c r="X153" s="101"/>
      <c r="Y153" s="102"/>
      <c r="Z153" s="130"/>
      <c r="AA153" s="101"/>
      <c r="AB153" s="102"/>
      <c r="AC153" s="101"/>
      <c r="AD153" s="102"/>
      <c r="AE153" s="101"/>
      <c r="AF153" s="102"/>
      <c r="AG153" s="101"/>
      <c r="AH153" s="102"/>
      <c r="AI153" s="103"/>
      <c r="AJ153" s="101"/>
      <c r="AK153" s="102"/>
      <c r="AL153" s="101"/>
      <c r="AM153" s="102"/>
      <c r="AN153" s="101"/>
      <c r="AO153" s="102"/>
      <c r="AP153" s="101"/>
      <c r="AQ153" s="102"/>
      <c r="AR153" s="154"/>
    </row>
    <row r="154" spans="1:44" s="153" customFormat="1" ht="12.75" customHeight="1">
      <c r="A154" s="95"/>
      <c r="B154" s="202" t="s">
        <v>264</v>
      </c>
      <c r="C154" s="187">
        <v>611</v>
      </c>
      <c r="D154" s="98">
        <v>40331</v>
      </c>
      <c r="E154" s="99">
        <v>5001</v>
      </c>
      <c r="F154" s="99" t="s">
        <v>254</v>
      </c>
      <c r="G154" s="150" t="s">
        <v>283</v>
      </c>
      <c r="H154" s="120" t="s">
        <v>255</v>
      </c>
      <c r="I154" s="128">
        <v>0</v>
      </c>
      <c r="J154" s="129">
        <v>0</v>
      </c>
      <c r="K154" s="101">
        <v>0</v>
      </c>
      <c r="L154" s="102">
        <v>0</v>
      </c>
      <c r="M154" s="101">
        <v>0</v>
      </c>
      <c r="N154" s="102">
        <v>0</v>
      </c>
      <c r="O154" s="101">
        <f>I154+K154+M154</f>
        <v>0</v>
      </c>
      <c r="P154" s="102">
        <f>J154+L154+N154</f>
        <v>0</v>
      </c>
      <c r="Q154" s="130"/>
      <c r="R154" s="128">
        <v>0</v>
      </c>
      <c r="S154" s="129">
        <v>0</v>
      </c>
      <c r="T154" s="101">
        <v>0</v>
      </c>
      <c r="U154" s="102">
        <v>0</v>
      </c>
      <c r="V154" s="101">
        <v>0</v>
      </c>
      <c r="W154" s="102">
        <v>0</v>
      </c>
      <c r="X154" s="101">
        <f>R154+T154+V154</f>
        <v>0</v>
      </c>
      <c r="Y154" s="102">
        <f>S154+U154+W154</f>
        <v>0</v>
      </c>
      <c r="Z154" s="130"/>
      <c r="AA154" s="101">
        <v>0</v>
      </c>
      <c r="AB154" s="102">
        <v>0</v>
      </c>
      <c r="AC154" s="101">
        <v>0</v>
      </c>
      <c r="AD154" s="102">
        <v>0</v>
      </c>
      <c r="AE154" s="101">
        <v>0</v>
      </c>
      <c r="AF154" s="102">
        <v>0</v>
      </c>
      <c r="AG154" s="101">
        <f>AA154+AC154+AE154</f>
        <v>0</v>
      </c>
      <c r="AH154" s="102">
        <f>AB154+AD154+AF154</f>
        <v>0</v>
      </c>
      <c r="AI154" s="103"/>
      <c r="AJ154" s="101">
        <v>0</v>
      </c>
      <c r="AK154" s="102">
        <v>0</v>
      </c>
      <c r="AL154" s="101">
        <v>0</v>
      </c>
      <c r="AM154" s="102">
        <v>0</v>
      </c>
      <c r="AN154" s="101">
        <v>0</v>
      </c>
      <c r="AO154" s="102">
        <v>0</v>
      </c>
      <c r="AP154" s="101">
        <f>AJ154+AL154+AN154</f>
        <v>0</v>
      </c>
      <c r="AQ154" s="102">
        <f>AK154+AM154+AO154</f>
        <v>0</v>
      </c>
      <c r="AR154" s="154"/>
    </row>
    <row r="155" spans="1:44" s="153" customFormat="1" ht="12.75" customHeight="1">
      <c r="A155" s="95"/>
      <c r="B155" s="96"/>
      <c r="C155" s="187"/>
      <c r="D155" s="98"/>
      <c r="E155" s="99"/>
      <c r="F155" s="99"/>
      <c r="G155" s="95"/>
      <c r="H155" s="120"/>
      <c r="I155" s="128"/>
      <c r="J155" s="129"/>
      <c r="K155" s="101"/>
      <c r="L155" s="102"/>
      <c r="M155" s="101"/>
      <c r="N155" s="102"/>
      <c r="O155" s="101"/>
      <c r="P155" s="102"/>
      <c r="Q155" s="130"/>
      <c r="R155" s="128"/>
      <c r="S155" s="129"/>
      <c r="T155" s="101"/>
      <c r="U155" s="102"/>
      <c r="V155" s="101"/>
      <c r="W155" s="102"/>
      <c r="X155" s="101"/>
      <c r="Y155" s="102"/>
      <c r="Z155" s="130"/>
      <c r="AA155" s="101"/>
      <c r="AB155" s="102"/>
      <c r="AC155" s="101"/>
      <c r="AD155" s="102"/>
      <c r="AE155" s="101"/>
      <c r="AF155" s="102"/>
      <c r="AG155" s="101"/>
      <c r="AH155" s="102"/>
      <c r="AI155" s="103"/>
      <c r="AJ155" s="101"/>
      <c r="AK155" s="102"/>
      <c r="AL155" s="101"/>
      <c r="AM155" s="102"/>
      <c r="AN155" s="101"/>
      <c r="AO155" s="102"/>
      <c r="AP155" s="101"/>
      <c r="AQ155" s="102"/>
      <c r="AR155" s="154"/>
    </row>
    <row r="156" spans="1:44" s="12" customFormat="1" ht="12.75" customHeight="1">
      <c r="A156" s="150"/>
      <c r="B156" s="202" t="s">
        <v>243</v>
      </c>
      <c r="C156" s="187">
        <v>623</v>
      </c>
      <c r="D156" s="98">
        <v>40331</v>
      </c>
      <c r="E156" s="99">
        <v>5201</v>
      </c>
      <c r="F156" s="99" t="s">
        <v>63</v>
      </c>
      <c r="G156" s="150" t="s">
        <v>284</v>
      </c>
      <c r="H156" s="120" t="s">
        <v>121</v>
      </c>
      <c r="I156" s="128">
        <v>0</v>
      </c>
      <c r="J156" s="129">
        <v>0</v>
      </c>
      <c r="K156" s="101">
        <v>0</v>
      </c>
      <c r="L156" s="102">
        <v>0</v>
      </c>
      <c r="M156" s="101" t="s">
        <v>130</v>
      </c>
      <c r="N156" s="102" t="s">
        <v>130</v>
      </c>
      <c r="O156" s="101" t="s">
        <v>130</v>
      </c>
      <c r="P156" s="102" t="s">
        <v>130</v>
      </c>
      <c r="Q156" s="130"/>
      <c r="R156" s="128">
        <v>0</v>
      </c>
      <c r="S156" s="129">
        <v>0</v>
      </c>
      <c r="T156" s="101">
        <v>0</v>
      </c>
      <c r="U156" s="102">
        <v>0</v>
      </c>
      <c r="V156" s="101" t="s">
        <v>130</v>
      </c>
      <c r="W156" s="102" t="s">
        <v>130</v>
      </c>
      <c r="X156" s="101" t="s">
        <v>130</v>
      </c>
      <c r="Y156" s="102" t="s">
        <v>130</v>
      </c>
      <c r="Z156" s="130"/>
      <c r="AA156" s="101">
        <v>0</v>
      </c>
      <c r="AB156" s="102">
        <v>0</v>
      </c>
      <c r="AC156" s="101">
        <v>0</v>
      </c>
      <c r="AD156" s="102">
        <v>0</v>
      </c>
      <c r="AE156" s="101" t="s">
        <v>130</v>
      </c>
      <c r="AF156" s="102" t="s">
        <v>130</v>
      </c>
      <c r="AG156" s="101" t="s">
        <v>130</v>
      </c>
      <c r="AH156" s="102" t="s">
        <v>130</v>
      </c>
      <c r="AI156" s="103"/>
      <c r="AJ156" s="101">
        <v>0</v>
      </c>
      <c r="AK156" s="102">
        <v>0</v>
      </c>
      <c r="AL156" s="101">
        <v>0</v>
      </c>
      <c r="AM156" s="102">
        <v>0</v>
      </c>
      <c r="AN156" s="101" t="s">
        <v>130</v>
      </c>
      <c r="AO156" s="102" t="s">
        <v>130</v>
      </c>
      <c r="AP156" s="101" t="s">
        <v>130</v>
      </c>
      <c r="AQ156" s="102" t="s">
        <v>130</v>
      </c>
      <c r="AR156" s="80"/>
    </row>
    <row r="157" spans="1:44" s="12" customFormat="1" ht="12.75" customHeight="1">
      <c r="A157" s="95"/>
      <c r="B157" s="96"/>
      <c r="C157" s="187"/>
      <c r="D157" s="98"/>
      <c r="E157" s="99"/>
      <c r="F157" s="99"/>
      <c r="G157" s="95"/>
      <c r="H157" s="120"/>
      <c r="I157" s="128"/>
      <c r="J157" s="129"/>
      <c r="K157" s="101"/>
      <c r="L157" s="102"/>
      <c r="M157" s="101"/>
      <c r="N157" s="102"/>
      <c r="O157" s="101"/>
      <c r="P157" s="102"/>
      <c r="Q157" s="130"/>
      <c r="R157" s="128"/>
      <c r="S157" s="129"/>
      <c r="T157" s="101"/>
      <c r="U157" s="102"/>
      <c r="V157" s="101"/>
      <c r="W157" s="102"/>
      <c r="X157" s="101"/>
      <c r="Y157" s="102"/>
      <c r="Z157" s="130"/>
      <c r="AA157" s="101"/>
      <c r="AB157" s="102"/>
      <c r="AC157" s="101"/>
      <c r="AD157" s="102"/>
      <c r="AE157" s="101"/>
      <c r="AF157" s="102"/>
      <c r="AG157" s="101"/>
      <c r="AH157" s="102"/>
      <c r="AI157" s="103"/>
      <c r="AJ157" s="101"/>
      <c r="AK157" s="102"/>
      <c r="AL157" s="101"/>
      <c r="AM157" s="102"/>
      <c r="AN157" s="101"/>
      <c r="AO157" s="102"/>
      <c r="AP157" s="101"/>
      <c r="AQ157" s="102"/>
      <c r="AR157" s="80"/>
    </row>
    <row r="158" spans="1:44" s="12" customFormat="1" ht="12.75" customHeight="1">
      <c r="A158" s="150"/>
      <c r="B158" s="202" t="s">
        <v>244</v>
      </c>
      <c r="C158" s="187">
        <v>590</v>
      </c>
      <c r="D158" s="98">
        <v>40318</v>
      </c>
      <c r="E158" s="99">
        <v>5311</v>
      </c>
      <c r="F158" s="99" t="s">
        <v>64</v>
      </c>
      <c r="G158" s="2" t="s">
        <v>186</v>
      </c>
      <c r="H158" s="120" t="s">
        <v>121</v>
      </c>
      <c r="I158" s="128">
        <v>0</v>
      </c>
      <c r="J158" s="129">
        <v>0</v>
      </c>
      <c r="K158" s="101" t="s">
        <v>158</v>
      </c>
      <c r="L158" s="102" t="s">
        <v>158</v>
      </c>
      <c r="M158" s="101">
        <v>0</v>
      </c>
      <c r="N158" s="102">
        <v>0</v>
      </c>
      <c r="O158" s="101" t="s">
        <v>158</v>
      </c>
      <c r="P158" s="102" t="s">
        <v>158</v>
      </c>
      <c r="Q158" s="130"/>
      <c r="R158" s="128">
        <v>0</v>
      </c>
      <c r="S158" s="129">
        <v>0</v>
      </c>
      <c r="T158" s="101" t="s">
        <v>158</v>
      </c>
      <c r="U158" s="102" t="s">
        <v>158</v>
      </c>
      <c r="V158" s="101">
        <v>0</v>
      </c>
      <c r="W158" s="102">
        <v>0</v>
      </c>
      <c r="X158" s="101" t="s">
        <v>158</v>
      </c>
      <c r="Y158" s="102" t="s">
        <v>158</v>
      </c>
      <c r="Z158" s="130"/>
      <c r="AA158" s="101">
        <v>0</v>
      </c>
      <c r="AB158" s="102">
        <v>0</v>
      </c>
      <c r="AC158" s="101" t="s">
        <v>158</v>
      </c>
      <c r="AD158" s="102" t="s">
        <v>158</v>
      </c>
      <c r="AE158" s="101">
        <v>0</v>
      </c>
      <c r="AF158" s="102">
        <v>0</v>
      </c>
      <c r="AG158" s="101" t="s">
        <v>158</v>
      </c>
      <c r="AH158" s="102" t="s">
        <v>158</v>
      </c>
      <c r="AI158" s="103"/>
      <c r="AJ158" s="101">
        <v>0</v>
      </c>
      <c r="AK158" s="102">
        <v>0</v>
      </c>
      <c r="AL158" s="101" t="s">
        <v>158</v>
      </c>
      <c r="AM158" s="102" t="s">
        <v>158</v>
      </c>
      <c r="AN158" s="101">
        <v>0</v>
      </c>
      <c r="AO158" s="102">
        <v>0</v>
      </c>
      <c r="AP158" s="101" t="s">
        <v>158</v>
      </c>
      <c r="AQ158" s="102" t="s">
        <v>158</v>
      </c>
      <c r="AR158" s="80"/>
    </row>
    <row r="159" spans="1:44" s="12" customFormat="1" ht="12.75" customHeight="1">
      <c r="A159" s="95"/>
      <c r="B159" s="96"/>
      <c r="C159" s="187"/>
      <c r="D159" s="98"/>
      <c r="E159" s="99"/>
      <c r="F159" s="99"/>
      <c r="G159" s="95"/>
      <c r="H159" s="120"/>
      <c r="I159" s="128"/>
      <c r="J159" s="129"/>
      <c r="K159" s="101"/>
      <c r="L159" s="102"/>
      <c r="M159" s="101"/>
      <c r="N159" s="102"/>
      <c r="O159" s="101"/>
      <c r="P159" s="102"/>
      <c r="Q159" s="130"/>
      <c r="R159" s="128"/>
      <c r="S159" s="129"/>
      <c r="T159" s="101"/>
      <c r="U159" s="102"/>
      <c r="V159" s="101"/>
      <c r="W159" s="102"/>
      <c r="X159" s="101"/>
      <c r="Y159" s="102"/>
      <c r="Z159" s="130"/>
      <c r="AA159" s="101"/>
      <c r="AB159" s="102"/>
      <c r="AC159" s="101"/>
      <c r="AD159" s="102"/>
      <c r="AE159" s="101"/>
      <c r="AF159" s="102"/>
      <c r="AG159" s="101"/>
      <c r="AH159" s="102"/>
      <c r="AI159" s="103"/>
      <c r="AJ159" s="101"/>
      <c r="AK159" s="102"/>
      <c r="AL159" s="101"/>
      <c r="AM159" s="102"/>
      <c r="AN159" s="101"/>
      <c r="AO159" s="102"/>
      <c r="AP159" s="101"/>
      <c r="AQ159" s="102"/>
      <c r="AR159" s="80"/>
    </row>
    <row r="160" spans="1:44" s="12" customFormat="1" ht="12.75" customHeight="1">
      <c r="A160" s="150"/>
      <c r="B160" s="202" t="s">
        <v>245</v>
      </c>
      <c r="C160" s="187">
        <v>625</v>
      </c>
      <c r="D160" s="98">
        <v>40331</v>
      </c>
      <c r="E160" s="99">
        <v>5401</v>
      </c>
      <c r="F160" s="99" t="s">
        <v>65</v>
      </c>
      <c r="G160" s="2" t="s">
        <v>285</v>
      </c>
      <c r="H160" s="120" t="s">
        <v>167</v>
      </c>
      <c r="I160" s="128">
        <v>0</v>
      </c>
      <c r="J160" s="129">
        <v>0</v>
      </c>
      <c r="K160" s="101">
        <v>0</v>
      </c>
      <c r="L160" s="102">
        <v>0</v>
      </c>
      <c r="M160" s="101">
        <v>0</v>
      </c>
      <c r="N160" s="102">
        <v>0</v>
      </c>
      <c r="O160" s="101">
        <f>I160+K160+M160</f>
        <v>0</v>
      </c>
      <c r="P160" s="102">
        <f>J160+L160+N160</f>
        <v>0</v>
      </c>
      <c r="Q160" s="130"/>
      <c r="R160" s="128">
        <v>0</v>
      </c>
      <c r="S160" s="129">
        <v>0</v>
      </c>
      <c r="T160" s="101">
        <v>0</v>
      </c>
      <c r="U160" s="102">
        <v>0</v>
      </c>
      <c r="V160" s="101">
        <v>0</v>
      </c>
      <c r="W160" s="102">
        <v>0</v>
      </c>
      <c r="X160" s="101">
        <f>R160+T160+V160</f>
        <v>0</v>
      </c>
      <c r="Y160" s="102">
        <f>S160+U160+W160</f>
        <v>0</v>
      </c>
      <c r="Z160" s="130"/>
      <c r="AA160" s="101">
        <v>0</v>
      </c>
      <c r="AB160" s="102">
        <v>0</v>
      </c>
      <c r="AC160" s="101">
        <v>0</v>
      </c>
      <c r="AD160" s="102">
        <v>0</v>
      </c>
      <c r="AE160" s="101">
        <v>0</v>
      </c>
      <c r="AF160" s="102">
        <v>0</v>
      </c>
      <c r="AG160" s="101">
        <f>AA160+AC160+AE160</f>
        <v>0</v>
      </c>
      <c r="AH160" s="102">
        <f>AB160+AD160+AF160</f>
        <v>0</v>
      </c>
      <c r="AI160" s="103"/>
      <c r="AJ160" s="101">
        <v>0</v>
      </c>
      <c r="AK160" s="102">
        <v>0</v>
      </c>
      <c r="AL160" s="101">
        <v>0</v>
      </c>
      <c r="AM160" s="102">
        <v>0</v>
      </c>
      <c r="AN160" s="101">
        <v>0</v>
      </c>
      <c r="AO160" s="102">
        <v>0</v>
      </c>
      <c r="AP160" s="101">
        <f>AJ160+AL160+AN160</f>
        <v>0</v>
      </c>
      <c r="AQ160" s="102">
        <f>AK160+AM160+AO160</f>
        <v>0</v>
      </c>
      <c r="AR160" s="80"/>
    </row>
    <row r="161" spans="1:44" s="12" customFormat="1" ht="12.75" customHeight="1">
      <c r="A161" s="150"/>
      <c r="B161" s="202" t="s">
        <v>245</v>
      </c>
      <c r="C161" s="187">
        <v>625</v>
      </c>
      <c r="D161" s="98">
        <v>40331</v>
      </c>
      <c r="E161" s="99">
        <v>5401</v>
      </c>
      <c r="F161" s="99" t="s">
        <v>65</v>
      </c>
      <c r="G161" s="2" t="s">
        <v>257</v>
      </c>
      <c r="H161" s="120" t="s">
        <v>167</v>
      </c>
      <c r="I161" s="128" t="s">
        <v>130</v>
      </c>
      <c r="J161" s="129" t="s">
        <v>130</v>
      </c>
      <c r="K161" s="101" t="s">
        <v>130</v>
      </c>
      <c r="L161" s="102" t="s">
        <v>130</v>
      </c>
      <c r="M161" s="101" t="s">
        <v>130</v>
      </c>
      <c r="N161" s="102" t="s">
        <v>130</v>
      </c>
      <c r="O161" s="101" t="s">
        <v>130</v>
      </c>
      <c r="P161" s="102" t="s">
        <v>130</v>
      </c>
      <c r="Q161" s="130"/>
      <c r="R161" s="128" t="s">
        <v>130</v>
      </c>
      <c r="S161" s="129" t="s">
        <v>130</v>
      </c>
      <c r="T161" s="101" t="s">
        <v>130</v>
      </c>
      <c r="U161" s="102" t="s">
        <v>130</v>
      </c>
      <c r="V161" s="101" t="s">
        <v>130</v>
      </c>
      <c r="W161" s="102" t="s">
        <v>130</v>
      </c>
      <c r="X161" s="101" t="s">
        <v>130</v>
      </c>
      <c r="Y161" s="102" t="s">
        <v>130</v>
      </c>
      <c r="Z161" s="130"/>
      <c r="AA161" s="101" t="s">
        <v>130</v>
      </c>
      <c r="AB161" s="102" t="s">
        <v>130</v>
      </c>
      <c r="AC161" s="101" t="s">
        <v>130</v>
      </c>
      <c r="AD161" s="102" t="s">
        <v>130</v>
      </c>
      <c r="AE161" s="101" t="s">
        <v>130</v>
      </c>
      <c r="AF161" s="102" t="s">
        <v>130</v>
      </c>
      <c r="AG161" s="101" t="s">
        <v>130</v>
      </c>
      <c r="AH161" s="102" t="s">
        <v>130</v>
      </c>
      <c r="AI161" s="103"/>
      <c r="AJ161" s="101" t="s">
        <v>130</v>
      </c>
      <c r="AK161" s="102" t="s">
        <v>130</v>
      </c>
      <c r="AL161" s="101" t="s">
        <v>130</v>
      </c>
      <c r="AM161" s="102" t="s">
        <v>130</v>
      </c>
      <c r="AN161" s="101" t="s">
        <v>130</v>
      </c>
      <c r="AO161" s="102" t="s">
        <v>130</v>
      </c>
      <c r="AP161" s="101" t="s">
        <v>130</v>
      </c>
      <c r="AQ161" s="102" t="s">
        <v>130</v>
      </c>
      <c r="AR161" s="80"/>
    </row>
    <row r="162" spans="1:44" s="12" customFormat="1" ht="12.75" customHeight="1">
      <c r="A162" s="150"/>
      <c r="B162" s="202" t="s">
        <v>245</v>
      </c>
      <c r="C162" s="187">
        <v>625</v>
      </c>
      <c r="D162" s="98">
        <v>40331</v>
      </c>
      <c r="E162" s="99">
        <v>5401</v>
      </c>
      <c r="F162" s="99" t="s">
        <v>65</v>
      </c>
      <c r="G162" s="2" t="s">
        <v>258</v>
      </c>
      <c r="H162" s="120" t="s">
        <v>167</v>
      </c>
      <c r="I162" s="128">
        <v>3.8</v>
      </c>
      <c r="J162" s="129">
        <v>4.1</v>
      </c>
      <c r="K162" s="101">
        <v>-3.8</v>
      </c>
      <c r="L162" s="102">
        <v>-4.1</v>
      </c>
      <c r="M162" s="101">
        <v>0</v>
      </c>
      <c r="N162" s="102">
        <v>0</v>
      </c>
      <c r="O162" s="101">
        <f aca="true" t="shared" si="16" ref="O162:P164">I162+K162+M162</f>
        <v>0</v>
      </c>
      <c r="P162" s="102">
        <f t="shared" si="16"/>
        <v>0</v>
      </c>
      <c r="Q162" s="130"/>
      <c r="R162" s="128">
        <v>4.1</v>
      </c>
      <c r="S162" s="129">
        <v>4.1</v>
      </c>
      <c r="T162" s="101">
        <v>-4.1</v>
      </c>
      <c r="U162" s="102">
        <v>-4.1</v>
      </c>
      <c r="V162" s="101">
        <v>0</v>
      </c>
      <c r="W162" s="102">
        <v>0</v>
      </c>
      <c r="X162" s="101">
        <f aca="true" t="shared" si="17" ref="X162:Y164">R162+T162+V162</f>
        <v>0</v>
      </c>
      <c r="Y162" s="102">
        <f t="shared" si="17"/>
        <v>0</v>
      </c>
      <c r="Z162" s="130"/>
      <c r="AA162" s="101">
        <v>4.1</v>
      </c>
      <c r="AB162" s="102">
        <v>4.1</v>
      </c>
      <c r="AC162" s="101">
        <v>-4.1</v>
      </c>
      <c r="AD162" s="102">
        <v>-4.1</v>
      </c>
      <c r="AE162" s="101">
        <v>0</v>
      </c>
      <c r="AF162" s="102">
        <v>0</v>
      </c>
      <c r="AG162" s="101">
        <f aca="true" t="shared" si="18" ref="AG162:AH164">AA162+AC162+AE162</f>
        <v>0</v>
      </c>
      <c r="AH162" s="102">
        <f t="shared" si="18"/>
        <v>0</v>
      </c>
      <c r="AI162" s="103"/>
      <c r="AJ162" s="101">
        <v>4.1</v>
      </c>
      <c r="AK162" s="102">
        <v>4.1</v>
      </c>
      <c r="AL162" s="101">
        <v>-4.1</v>
      </c>
      <c r="AM162" s="102">
        <v>-4.1</v>
      </c>
      <c r="AN162" s="101">
        <v>0</v>
      </c>
      <c r="AO162" s="102">
        <v>0</v>
      </c>
      <c r="AP162" s="101">
        <f aca="true" t="shared" si="19" ref="AP162:AQ164">AJ162+AL162+AN162</f>
        <v>0</v>
      </c>
      <c r="AQ162" s="102">
        <f t="shared" si="19"/>
        <v>0</v>
      </c>
      <c r="AR162" s="80"/>
    </row>
    <row r="163" spans="1:44" s="12" customFormat="1" ht="12.75" customHeight="1">
      <c r="A163" s="150"/>
      <c r="B163" s="202" t="s">
        <v>245</v>
      </c>
      <c r="C163" s="187">
        <v>625</v>
      </c>
      <c r="D163" s="98">
        <v>40331</v>
      </c>
      <c r="E163" s="99">
        <v>5401</v>
      </c>
      <c r="F163" s="99" t="s">
        <v>65</v>
      </c>
      <c r="G163" s="2" t="s">
        <v>286</v>
      </c>
      <c r="H163" s="120" t="s">
        <v>167</v>
      </c>
      <c r="I163" s="128">
        <v>0</v>
      </c>
      <c r="J163" s="129">
        <v>0</v>
      </c>
      <c r="K163" s="101">
        <v>0</v>
      </c>
      <c r="L163" s="102">
        <v>0</v>
      </c>
      <c r="M163" s="101">
        <v>0</v>
      </c>
      <c r="N163" s="102">
        <v>0</v>
      </c>
      <c r="O163" s="101">
        <f t="shared" si="16"/>
        <v>0</v>
      </c>
      <c r="P163" s="102">
        <f>J163+L163+N163</f>
        <v>0</v>
      </c>
      <c r="Q163" s="130"/>
      <c r="R163" s="128">
        <v>0</v>
      </c>
      <c r="S163" s="129">
        <v>0</v>
      </c>
      <c r="T163" s="101">
        <v>0</v>
      </c>
      <c r="U163" s="102">
        <v>0</v>
      </c>
      <c r="V163" s="101">
        <v>0</v>
      </c>
      <c r="W163" s="102">
        <v>0</v>
      </c>
      <c r="X163" s="101">
        <f t="shared" si="17"/>
        <v>0</v>
      </c>
      <c r="Y163" s="102">
        <f t="shared" si="17"/>
        <v>0</v>
      </c>
      <c r="Z163" s="130"/>
      <c r="AA163" s="101">
        <v>0</v>
      </c>
      <c r="AB163" s="102">
        <v>0</v>
      </c>
      <c r="AC163" s="101">
        <v>0</v>
      </c>
      <c r="AD163" s="102">
        <v>0</v>
      </c>
      <c r="AE163" s="101">
        <v>0</v>
      </c>
      <c r="AF163" s="102">
        <v>0</v>
      </c>
      <c r="AG163" s="101">
        <f t="shared" si="18"/>
        <v>0</v>
      </c>
      <c r="AH163" s="102">
        <f t="shared" si="18"/>
        <v>0</v>
      </c>
      <c r="AI163" s="103"/>
      <c r="AJ163" s="101">
        <v>0</v>
      </c>
      <c r="AK163" s="102">
        <v>0</v>
      </c>
      <c r="AL163" s="101">
        <v>0</v>
      </c>
      <c r="AM163" s="102">
        <v>0</v>
      </c>
      <c r="AN163" s="101">
        <v>0</v>
      </c>
      <c r="AO163" s="102">
        <v>0</v>
      </c>
      <c r="AP163" s="101">
        <f t="shared" si="19"/>
        <v>0</v>
      </c>
      <c r="AQ163" s="102">
        <f t="shared" si="19"/>
        <v>0</v>
      </c>
      <c r="AR163" s="80"/>
    </row>
    <row r="164" spans="1:44" s="12" customFormat="1" ht="12.75" customHeight="1">
      <c r="A164" s="150"/>
      <c r="B164" s="202" t="s">
        <v>245</v>
      </c>
      <c r="C164" s="187">
        <v>625</v>
      </c>
      <c r="D164" s="98">
        <v>40331</v>
      </c>
      <c r="E164" s="99">
        <v>5401</v>
      </c>
      <c r="F164" s="99" t="s">
        <v>65</v>
      </c>
      <c r="G164" s="2" t="s">
        <v>259</v>
      </c>
      <c r="H164" s="120" t="s">
        <v>167</v>
      </c>
      <c r="I164" s="128">
        <v>0.2</v>
      </c>
      <c r="J164" s="129">
        <v>0.2</v>
      </c>
      <c r="K164" s="101">
        <v>1.7</v>
      </c>
      <c r="L164" s="102">
        <v>1.9</v>
      </c>
      <c r="M164" s="101">
        <v>0</v>
      </c>
      <c r="N164" s="102">
        <v>0</v>
      </c>
      <c r="O164" s="101">
        <f t="shared" si="16"/>
        <v>1.9</v>
      </c>
      <c r="P164" s="102">
        <f t="shared" si="16"/>
        <v>2.1</v>
      </c>
      <c r="Q164" s="130"/>
      <c r="R164" s="128">
        <v>0.2</v>
      </c>
      <c r="S164" s="129">
        <v>0.2</v>
      </c>
      <c r="T164" s="101">
        <v>1.9</v>
      </c>
      <c r="U164" s="102">
        <v>1.9</v>
      </c>
      <c r="V164" s="101">
        <v>0</v>
      </c>
      <c r="W164" s="102">
        <v>0</v>
      </c>
      <c r="X164" s="101">
        <f t="shared" si="17"/>
        <v>2.1</v>
      </c>
      <c r="Y164" s="102">
        <f t="shared" si="17"/>
        <v>2.1</v>
      </c>
      <c r="Z164" s="130"/>
      <c r="AA164" s="101">
        <v>0.2</v>
      </c>
      <c r="AB164" s="102">
        <v>0.2</v>
      </c>
      <c r="AC164" s="101">
        <v>1.9</v>
      </c>
      <c r="AD164" s="102">
        <v>1.9</v>
      </c>
      <c r="AE164" s="101">
        <v>0</v>
      </c>
      <c r="AF164" s="102">
        <v>0</v>
      </c>
      <c r="AG164" s="101">
        <f t="shared" si="18"/>
        <v>2.1</v>
      </c>
      <c r="AH164" s="102">
        <f t="shared" si="18"/>
        <v>2.1</v>
      </c>
      <c r="AI164" s="103"/>
      <c r="AJ164" s="101">
        <v>0.2</v>
      </c>
      <c r="AK164" s="102">
        <v>0.2</v>
      </c>
      <c r="AL164" s="101">
        <v>1.9</v>
      </c>
      <c r="AM164" s="102">
        <v>1.9</v>
      </c>
      <c r="AN164" s="101">
        <v>0</v>
      </c>
      <c r="AO164" s="102">
        <v>0</v>
      </c>
      <c r="AP164" s="101">
        <f t="shared" si="19"/>
        <v>2.1</v>
      </c>
      <c r="AQ164" s="102">
        <f t="shared" si="19"/>
        <v>2.1</v>
      </c>
      <c r="AR164" s="80"/>
    </row>
    <row r="165" spans="1:44" s="12" customFormat="1" ht="12.75" customHeight="1">
      <c r="A165" s="95"/>
      <c r="B165" s="96"/>
      <c r="C165" s="187"/>
      <c r="D165" s="98"/>
      <c r="E165" s="99"/>
      <c r="F165" s="99"/>
      <c r="G165" s="95"/>
      <c r="H165" s="120"/>
      <c r="I165" s="128"/>
      <c r="J165" s="129"/>
      <c r="K165" s="101"/>
      <c r="L165" s="102"/>
      <c r="M165" s="101"/>
      <c r="N165" s="102"/>
      <c r="O165" s="101"/>
      <c r="P165" s="102"/>
      <c r="Q165" s="130"/>
      <c r="R165" s="128"/>
      <c r="S165" s="129"/>
      <c r="T165" s="101"/>
      <c r="U165" s="102"/>
      <c r="V165" s="101"/>
      <c r="W165" s="102"/>
      <c r="X165" s="101"/>
      <c r="Y165" s="102"/>
      <c r="Z165" s="130"/>
      <c r="AA165" s="101"/>
      <c r="AB165" s="102"/>
      <c r="AC165" s="101"/>
      <c r="AD165" s="102"/>
      <c r="AE165" s="101"/>
      <c r="AF165" s="102"/>
      <c r="AG165" s="101"/>
      <c r="AH165" s="102"/>
      <c r="AI165" s="103"/>
      <c r="AJ165" s="101"/>
      <c r="AK165" s="102"/>
      <c r="AL165" s="101"/>
      <c r="AM165" s="102"/>
      <c r="AN165" s="101"/>
      <c r="AO165" s="102"/>
      <c r="AP165" s="101"/>
      <c r="AQ165" s="102"/>
      <c r="AR165" s="80"/>
    </row>
    <row r="166" spans="1:44" s="12" customFormat="1" ht="12.75" customHeight="1">
      <c r="A166" s="150"/>
      <c r="B166" s="202" t="s">
        <v>246</v>
      </c>
      <c r="C166" s="187">
        <v>588</v>
      </c>
      <c r="D166" s="98">
        <v>40318</v>
      </c>
      <c r="E166" s="99">
        <v>5501</v>
      </c>
      <c r="F166" s="99" t="s">
        <v>43</v>
      </c>
      <c r="G166" s="150" t="s">
        <v>101</v>
      </c>
      <c r="H166" s="120" t="s">
        <v>153</v>
      </c>
      <c r="I166" s="128" t="s">
        <v>130</v>
      </c>
      <c r="J166" s="129" t="s">
        <v>130</v>
      </c>
      <c r="K166" s="101" t="s">
        <v>130</v>
      </c>
      <c r="L166" s="102" t="s">
        <v>130</v>
      </c>
      <c r="M166" s="101">
        <v>0</v>
      </c>
      <c r="N166" s="102">
        <v>0</v>
      </c>
      <c r="O166" s="101" t="s">
        <v>130</v>
      </c>
      <c r="P166" s="102" t="s">
        <v>130</v>
      </c>
      <c r="Q166" s="130"/>
      <c r="R166" s="128" t="s">
        <v>130</v>
      </c>
      <c r="S166" s="129" t="s">
        <v>130</v>
      </c>
      <c r="T166" s="101" t="s">
        <v>130</v>
      </c>
      <c r="U166" s="102" t="s">
        <v>130</v>
      </c>
      <c r="V166" s="101">
        <v>0</v>
      </c>
      <c r="W166" s="102">
        <v>0</v>
      </c>
      <c r="X166" s="101" t="s">
        <v>130</v>
      </c>
      <c r="Y166" s="102" t="s">
        <v>130</v>
      </c>
      <c r="Z166" s="130"/>
      <c r="AA166" s="101" t="s">
        <v>130</v>
      </c>
      <c r="AB166" s="102" t="s">
        <v>130</v>
      </c>
      <c r="AC166" s="101" t="s">
        <v>130</v>
      </c>
      <c r="AD166" s="102" t="s">
        <v>130</v>
      </c>
      <c r="AE166" s="101">
        <v>0</v>
      </c>
      <c r="AF166" s="102">
        <v>0</v>
      </c>
      <c r="AG166" s="101" t="s">
        <v>130</v>
      </c>
      <c r="AH166" s="102" t="s">
        <v>130</v>
      </c>
      <c r="AI166" s="103"/>
      <c r="AJ166" s="101" t="s">
        <v>130</v>
      </c>
      <c r="AK166" s="102" t="s">
        <v>130</v>
      </c>
      <c r="AL166" s="101" t="s">
        <v>130</v>
      </c>
      <c r="AM166" s="102" t="s">
        <v>130</v>
      </c>
      <c r="AN166" s="101">
        <v>0</v>
      </c>
      <c r="AO166" s="102">
        <v>0</v>
      </c>
      <c r="AP166" s="101" t="s">
        <v>130</v>
      </c>
      <c r="AQ166" s="102" t="s">
        <v>130</v>
      </c>
      <c r="AR166" s="80"/>
    </row>
    <row r="167" spans="1:44" s="12" customFormat="1" ht="12.75" customHeight="1">
      <c r="A167" s="95"/>
      <c r="B167" s="96"/>
      <c r="C167" s="187"/>
      <c r="D167" s="98"/>
      <c r="E167" s="99"/>
      <c r="F167" s="99"/>
      <c r="G167" s="95"/>
      <c r="H167" s="120"/>
      <c r="I167" s="128"/>
      <c r="J167" s="129"/>
      <c r="K167" s="101"/>
      <c r="L167" s="102"/>
      <c r="M167" s="101"/>
      <c r="N167" s="102"/>
      <c r="O167" s="101"/>
      <c r="P167" s="102"/>
      <c r="Q167" s="130"/>
      <c r="R167" s="128"/>
      <c r="S167" s="129"/>
      <c r="T167" s="101"/>
      <c r="U167" s="102"/>
      <c r="V167" s="101"/>
      <c r="W167" s="102"/>
      <c r="X167" s="101"/>
      <c r="Y167" s="102"/>
      <c r="Z167" s="130"/>
      <c r="AA167" s="101"/>
      <c r="AB167" s="102"/>
      <c r="AC167" s="101"/>
      <c r="AD167" s="102"/>
      <c r="AE167" s="101"/>
      <c r="AF167" s="102"/>
      <c r="AG167" s="101"/>
      <c r="AH167" s="102"/>
      <c r="AI167" s="103"/>
      <c r="AJ167" s="101"/>
      <c r="AK167" s="102"/>
      <c r="AL167" s="101"/>
      <c r="AM167" s="102"/>
      <c r="AN167" s="101"/>
      <c r="AO167" s="102"/>
      <c r="AP167" s="101"/>
      <c r="AQ167" s="102"/>
      <c r="AR167" s="80"/>
    </row>
    <row r="168" spans="1:44" s="12" customFormat="1" ht="12.75" customHeight="1">
      <c r="A168" s="95"/>
      <c r="B168" s="202" t="s">
        <v>247</v>
      </c>
      <c r="C168" s="187">
        <v>193</v>
      </c>
      <c r="D168" s="98">
        <v>40252</v>
      </c>
      <c r="E168" s="99">
        <v>5505</v>
      </c>
      <c r="F168" s="99" t="s">
        <v>66</v>
      </c>
      <c r="G168" s="150" t="s">
        <v>196</v>
      </c>
      <c r="H168" s="120" t="s">
        <v>168</v>
      </c>
      <c r="I168" s="128">
        <v>16.4</v>
      </c>
      <c r="J168" s="129">
        <v>8.8</v>
      </c>
      <c r="K168" s="101">
        <v>0</v>
      </c>
      <c r="L168" s="102">
        <v>0</v>
      </c>
      <c r="M168" s="101">
        <v>0</v>
      </c>
      <c r="N168" s="102">
        <v>0</v>
      </c>
      <c r="O168" s="101">
        <f>I168+K168+M168</f>
        <v>16.4</v>
      </c>
      <c r="P168" s="102">
        <f>J168+L168+N168</f>
        <v>8.8</v>
      </c>
      <c r="Q168" s="130"/>
      <c r="R168" s="128">
        <v>9.6</v>
      </c>
      <c r="S168" s="129">
        <v>8.8</v>
      </c>
      <c r="T168" s="101">
        <v>0</v>
      </c>
      <c r="U168" s="102">
        <v>0</v>
      </c>
      <c r="V168" s="101">
        <v>0</v>
      </c>
      <c r="W168" s="102">
        <v>0</v>
      </c>
      <c r="X168" s="101">
        <f>R168+T168+V168</f>
        <v>9.6</v>
      </c>
      <c r="Y168" s="102">
        <f>S168+U168+W168</f>
        <v>8.8</v>
      </c>
      <c r="Z168" s="130"/>
      <c r="AA168" s="101">
        <v>8.6</v>
      </c>
      <c r="AB168" s="102">
        <v>8.8</v>
      </c>
      <c r="AC168" s="101">
        <v>0</v>
      </c>
      <c r="AD168" s="102">
        <v>0</v>
      </c>
      <c r="AE168" s="101">
        <v>0</v>
      </c>
      <c r="AF168" s="102">
        <v>0</v>
      </c>
      <c r="AG168" s="101">
        <f>AA168+AC168+AE168</f>
        <v>8.6</v>
      </c>
      <c r="AH168" s="102">
        <f>AB168+AD168+AF168</f>
        <v>8.8</v>
      </c>
      <c r="AI168" s="103"/>
      <c r="AJ168" s="101">
        <v>8.8</v>
      </c>
      <c r="AK168" s="102">
        <v>8.8</v>
      </c>
      <c r="AL168" s="101">
        <v>0</v>
      </c>
      <c r="AM168" s="102">
        <v>0</v>
      </c>
      <c r="AN168" s="101">
        <v>0</v>
      </c>
      <c r="AO168" s="102">
        <v>0</v>
      </c>
      <c r="AP168" s="101">
        <f>AJ168+AL168+AN168</f>
        <v>8.8</v>
      </c>
      <c r="AQ168" s="102">
        <f>AK168+AM168+AO168</f>
        <v>8.8</v>
      </c>
      <c r="AR168" s="80"/>
    </row>
    <row r="169" spans="1:44" s="12" customFormat="1" ht="12.75" customHeight="1">
      <c r="A169" s="95"/>
      <c r="B169" s="96"/>
      <c r="C169" s="187"/>
      <c r="D169" s="98"/>
      <c r="E169" s="99"/>
      <c r="F169" s="99"/>
      <c r="G169" s="95"/>
      <c r="H169" s="120"/>
      <c r="I169" s="128"/>
      <c r="J169" s="129"/>
      <c r="K169" s="101"/>
      <c r="L169" s="102"/>
      <c r="M169" s="101"/>
      <c r="N169" s="102"/>
      <c r="O169" s="101"/>
      <c r="P169" s="102"/>
      <c r="Q169" s="130"/>
      <c r="R169" s="128"/>
      <c r="S169" s="129"/>
      <c r="T169" s="101"/>
      <c r="U169" s="102"/>
      <c r="V169" s="101"/>
      <c r="W169" s="102"/>
      <c r="X169" s="101"/>
      <c r="Y169" s="102"/>
      <c r="Z169" s="130"/>
      <c r="AA169" s="101"/>
      <c r="AB169" s="102"/>
      <c r="AC169" s="101"/>
      <c r="AD169" s="102"/>
      <c r="AE169" s="101"/>
      <c r="AF169" s="102"/>
      <c r="AG169" s="101"/>
      <c r="AH169" s="102"/>
      <c r="AI169" s="103"/>
      <c r="AJ169" s="101"/>
      <c r="AK169" s="102"/>
      <c r="AL169" s="101"/>
      <c r="AM169" s="102"/>
      <c r="AN169" s="101"/>
      <c r="AO169" s="102"/>
      <c r="AP169" s="101"/>
      <c r="AQ169" s="102"/>
      <c r="AR169" s="80"/>
    </row>
    <row r="170" spans="1:44" s="12" customFormat="1" ht="12.75" customHeight="1">
      <c r="A170" s="150"/>
      <c r="B170" s="202" t="s">
        <v>214</v>
      </c>
      <c r="C170" s="187">
        <v>600</v>
      </c>
      <c r="D170" s="98">
        <v>40318</v>
      </c>
      <c r="E170" s="99">
        <v>5611</v>
      </c>
      <c r="F170" s="99" t="s">
        <v>67</v>
      </c>
      <c r="G170" s="2" t="s">
        <v>290</v>
      </c>
      <c r="H170" s="120" t="s">
        <v>121</v>
      </c>
      <c r="I170" s="128">
        <v>0</v>
      </c>
      <c r="J170" s="129">
        <v>0.4</v>
      </c>
      <c r="K170" s="101">
        <v>0</v>
      </c>
      <c r="L170" s="102">
        <v>5</v>
      </c>
      <c r="M170" s="101">
        <v>0</v>
      </c>
      <c r="N170" s="102">
        <v>0</v>
      </c>
      <c r="O170" s="101">
        <f>I170+K170+M170</f>
        <v>0</v>
      </c>
      <c r="P170" s="102">
        <f>J170+L170+N170</f>
        <v>5.4</v>
      </c>
      <c r="Q170" s="130"/>
      <c r="R170" s="128">
        <v>0</v>
      </c>
      <c r="S170" s="129">
        <v>0.4</v>
      </c>
      <c r="T170" s="101">
        <v>0</v>
      </c>
      <c r="U170" s="102">
        <v>5</v>
      </c>
      <c r="V170" s="101">
        <v>0</v>
      </c>
      <c r="W170" s="102">
        <v>0</v>
      </c>
      <c r="X170" s="101">
        <f>R170+T170+V170</f>
        <v>0</v>
      </c>
      <c r="Y170" s="102">
        <f>S170+U170+W170</f>
        <v>5.4</v>
      </c>
      <c r="Z170" s="130"/>
      <c r="AA170" s="101">
        <v>0.4</v>
      </c>
      <c r="AB170" s="102">
        <v>0.4</v>
      </c>
      <c r="AC170" s="101">
        <v>4.7</v>
      </c>
      <c r="AD170" s="102">
        <v>5.1</v>
      </c>
      <c r="AE170" s="101">
        <v>0</v>
      </c>
      <c r="AF170" s="102">
        <v>0</v>
      </c>
      <c r="AG170" s="101">
        <f>AA170+AC170+AE170</f>
        <v>5.1000000000000005</v>
      </c>
      <c r="AH170" s="102">
        <f>AB170+AD170+AF170</f>
        <v>5.5</v>
      </c>
      <c r="AI170" s="103"/>
      <c r="AJ170" s="101">
        <v>0.5</v>
      </c>
      <c r="AK170" s="102">
        <v>0.5</v>
      </c>
      <c r="AL170" s="101">
        <v>5.1</v>
      </c>
      <c r="AM170" s="102">
        <v>5.1</v>
      </c>
      <c r="AN170" s="101">
        <v>0</v>
      </c>
      <c r="AO170" s="102">
        <v>0</v>
      </c>
      <c r="AP170" s="101">
        <f>AJ170+AL170+AN170</f>
        <v>5.6</v>
      </c>
      <c r="AQ170" s="102">
        <f>AK170+AM170+AO170</f>
        <v>5.6</v>
      </c>
      <c r="AR170" s="80"/>
    </row>
    <row r="171" spans="1:44" s="12" customFormat="1" ht="12.75" customHeight="1">
      <c r="A171" s="95"/>
      <c r="B171" s="96"/>
      <c r="C171" s="187"/>
      <c r="D171" s="98"/>
      <c r="E171" s="99"/>
      <c r="F171" s="99"/>
      <c r="G171" s="95"/>
      <c r="H171" s="120"/>
      <c r="I171" s="128"/>
      <c r="J171" s="129"/>
      <c r="K171" s="101"/>
      <c r="L171" s="102"/>
      <c r="M171" s="101"/>
      <c r="N171" s="102"/>
      <c r="O171" s="101"/>
      <c r="P171" s="102"/>
      <c r="Q171" s="130"/>
      <c r="R171" s="128"/>
      <c r="S171" s="129"/>
      <c r="T171" s="101"/>
      <c r="U171" s="102"/>
      <c r="V171" s="101"/>
      <c r="W171" s="102"/>
      <c r="X171" s="101"/>
      <c r="Y171" s="102"/>
      <c r="Z171" s="130"/>
      <c r="AA171" s="101"/>
      <c r="AB171" s="102"/>
      <c r="AC171" s="101"/>
      <c r="AD171" s="102"/>
      <c r="AE171" s="101"/>
      <c r="AF171" s="102"/>
      <c r="AG171" s="101"/>
      <c r="AH171" s="102"/>
      <c r="AI171" s="103"/>
      <c r="AJ171" s="101"/>
      <c r="AK171" s="102"/>
      <c r="AL171" s="101"/>
      <c r="AM171" s="102"/>
      <c r="AN171" s="101"/>
      <c r="AO171" s="102"/>
      <c r="AP171" s="101"/>
      <c r="AQ171" s="102"/>
      <c r="AR171" s="80"/>
    </row>
    <row r="172" spans="1:44" s="12" customFormat="1" ht="12.75" customHeight="1">
      <c r="A172" s="95"/>
      <c r="B172" s="202" t="s">
        <v>248</v>
      </c>
      <c r="C172" s="187">
        <v>190</v>
      </c>
      <c r="D172" s="199">
        <v>40252</v>
      </c>
      <c r="E172" s="99">
        <v>5801</v>
      </c>
      <c r="F172" s="99" t="s">
        <v>68</v>
      </c>
      <c r="G172" s="198" t="s">
        <v>169</v>
      </c>
      <c r="H172" s="120" t="s">
        <v>170</v>
      </c>
      <c r="I172" s="128">
        <v>131.5</v>
      </c>
      <c r="J172" s="129">
        <v>8</v>
      </c>
      <c r="K172" s="101">
        <v>7.6</v>
      </c>
      <c r="L172" s="102">
        <v>0.1</v>
      </c>
      <c r="M172" s="101">
        <v>27.3</v>
      </c>
      <c r="N172" s="102">
        <v>1.9</v>
      </c>
      <c r="O172" s="101">
        <f>I172+K172+M172</f>
        <v>166.4</v>
      </c>
      <c r="P172" s="102">
        <f>J172+L172+N172</f>
        <v>10</v>
      </c>
      <c r="Q172" s="130"/>
      <c r="R172" s="128">
        <f>8.2-16.8</f>
        <v>-8.600000000000001</v>
      </c>
      <c r="S172" s="129">
        <v>8.6</v>
      </c>
      <c r="T172" s="101">
        <v>-6.6</v>
      </c>
      <c r="U172" s="102">
        <v>0.1</v>
      </c>
      <c r="V172" s="101">
        <v>-13.8</v>
      </c>
      <c r="W172" s="102">
        <v>2.2</v>
      </c>
      <c r="X172" s="101">
        <f aca="true" t="shared" si="20" ref="X172:Y175">R172+T172+V172</f>
        <v>-29</v>
      </c>
      <c r="Y172" s="102">
        <f t="shared" si="20"/>
        <v>10.899999999999999</v>
      </c>
      <c r="Z172" s="130"/>
      <c r="AA172" s="101">
        <v>9.4</v>
      </c>
      <c r="AB172" s="102">
        <v>9.4</v>
      </c>
      <c r="AC172" s="101">
        <v>0.1</v>
      </c>
      <c r="AD172" s="102">
        <v>0.1</v>
      </c>
      <c r="AE172" s="101">
        <v>2.4</v>
      </c>
      <c r="AF172" s="102">
        <v>2.4</v>
      </c>
      <c r="AG172" s="101">
        <f aca="true" t="shared" si="21" ref="AG172:AH175">AA172+AC172+AE172</f>
        <v>11.9</v>
      </c>
      <c r="AH172" s="102">
        <f t="shared" si="21"/>
        <v>11.9</v>
      </c>
      <c r="AI172" s="103"/>
      <c r="AJ172" s="101">
        <v>9.9</v>
      </c>
      <c r="AK172" s="102">
        <v>9.9</v>
      </c>
      <c r="AL172" s="101">
        <v>0.2</v>
      </c>
      <c r="AM172" s="102">
        <v>0.2</v>
      </c>
      <c r="AN172" s="101">
        <v>2.4</v>
      </c>
      <c r="AO172" s="102">
        <v>2.4</v>
      </c>
      <c r="AP172" s="101">
        <f aca="true" t="shared" si="22" ref="AP172:AQ175">AJ172+AL172+AN172</f>
        <v>12.5</v>
      </c>
      <c r="AQ172" s="102">
        <f t="shared" si="22"/>
        <v>12.5</v>
      </c>
      <c r="AR172" s="80"/>
    </row>
    <row r="173" spans="1:44" s="12" customFormat="1" ht="12.75" customHeight="1">
      <c r="A173" s="95"/>
      <c r="B173" s="202" t="s">
        <v>248</v>
      </c>
      <c r="C173" s="187">
        <v>334</v>
      </c>
      <c r="D173" s="200">
        <v>40267</v>
      </c>
      <c r="E173" s="99">
        <v>5801</v>
      </c>
      <c r="F173" s="99" t="s">
        <v>68</v>
      </c>
      <c r="G173" s="2" t="s">
        <v>171</v>
      </c>
      <c r="H173" s="120" t="s">
        <v>170</v>
      </c>
      <c r="I173" s="128" t="s">
        <v>130</v>
      </c>
      <c r="J173" s="129">
        <v>0</v>
      </c>
      <c r="K173" s="101" t="s">
        <v>130</v>
      </c>
      <c r="L173" s="102">
        <v>0</v>
      </c>
      <c r="M173" s="101" t="s">
        <v>130</v>
      </c>
      <c r="N173" s="102">
        <v>0</v>
      </c>
      <c r="O173" s="101" t="s">
        <v>130</v>
      </c>
      <c r="P173" s="102">
        <v>0</v>
      </c>
      <c r="Q173" s="130"/>
      <c r="R173" s="128">
        <v>0</v>
      </c>
      <c r="S173" s="129">
        <v>0</v>
      </c>
      <c r="T173" s="101">
        <v>0</v>
      </c>
      <c r="U173" s="102">
        <v>0</v>
      </c>
      <c r="V173" s="101">
        <v>0</v>
      </c>
      <c r="W173" s="102">
        <v>0</v>
      </c>
      <c r="X173" s="101">
        <f t="shared" si="20"/>
        <v>0</v>
      </c>
      <c r="Y173" s="102">
        <f t="shared" si="20"/>
        <v>0</v>
      </c>
      <c r="Z173" s="130"/>
      <c r="AA173" s="101">
        <v>0</v>
      </c>
      <c r="AB173" s="102">
        <v>0</v>
      </c>
      <c r="AC173" s="101">
        <v>0</v>
      </c>
      <c r="AD173" s="102">
        <v>0</v>
      </c>
      <c r="AE173" s="101">
        <v>0</v>
      </c>
      <c r="AF173" s="102">
        <v>0</v>
      </c>
      <c r="AG173" s="101">
        <f t="shared" si="21"/>
        <v>0</v>
      </c>
      <c r="AH173" s="102">
        <f t="shared" si="21"/>
        <v>0</v>
      </c>
      <c r="AI173" s="103"/>
      <c r="AJ173" s="101">
        <v>0</v>
      </c>
      <c r="AK173" s="102">
        <v>0</v>
      </c>
      <c r="AL173" s="101">
        <v>0</v>
      </c>
      <c r="AM173" s="102">
        <v>0</v>
      </c>
      <c r="AN173" s="101">
        <v>0</v>
      </c>
      <c r="AO173" s="102">
        <v>0</v>
      </c>
      <c r="AP173" s="101">
        <f t="shared" si="22"/>
        <v>0</v>
      </c>
      <c r="AQ173" s="102">
        <f t="shared" si="22"/>
        <v>0</v>
      </c>
      <c r="AR173" s="80"/>
    </row>
    <row r="174" spans="1:44" s="12" customFormat="1" ht="12.75" customHeight="1">
      <c r="A174" s="95"/>
      <c r="B174" s="202" t="s">
        <v>248</v>
      </c>
      <c r="C174" s="187">
        <v>358</v>
      </c>
      <c r="D174" s="201">
        <v>40270</v>
      </c>
      <c r="E174" s="99">
        <v>5801</v>
      </c>
      <c r="F174" s="99" t="s">
        <v>68</v>
      </c>
      <c r="G174" s="2" t="s">
        <v>172</v>
      </c>
      <c r="H174" s="120" t="s">
        <v>95</v>
      </c>
      <c r="I174" s="128">
        <v>0.9</v>
      </c>
      <c r="J174" s="129">
        <v>4.8</v>
      </c>
      <c r="K174" s="101" t="s">
        <v>86</v>
      </c>
      <c r="L174" s="102" t="s">
        <v>86</v>
      </c>
      <c r="M174" s="101">
        <v>0.2</v>
      </c>
      <c r="N174" s="102">
        <v>1.2</v>
      </c>
      <c r="O174" s="101">
        <f>I174+K174+M174</f>
        <v>1.1</v>
      </c>
      <c r="P174" s="102">
        <f>J174+L174+N174</f>
        <v>6</v>
      </c>
      <c r="Q174" s="130"/>
      <c r="R174" s="128">
        <v>4.5</v>
      </c>
      <c r="S174" s="129">
        <v>4.8</v>
      </c>
      <c r="T174" s="101" t="s">
        <v>86</v>
      </c>
      <c r="U174" s="102" t="s">
        <v>86</v>
      </c>
      <c r="V174" s="101">
        <v>0.9</v>
      </c>
      <c r="W174" s="102">
        <v>1.2</v>
      </c>
      <c r="X174" s="101">
        <f t="shared" si="20"/>
        <v>5.4</v>
      </c>
      <c r="Y174" s="102">
        <f t="shared" si="20"/>
        <v>6</v>
      </c>
      <c r="Z174" s="130"/>
      <c r="AA174" s="101">
        <v>4.7</v>
      </c>
      <c r="AB174" s="102">
        <v>4.8</v>
      </c>
      <c r="AC174" s="101" t="s">
        <v>86</v>
      </c>
      <c r="AD174" s="102" t="s">
        <v>86</v>
      </c>
      <c r="AE174" s="101">
        <v>1.1</v>
      </c>
      <c r="AF174" s="102">
        <v>1.2</v>
      </c>
      <c r="AG174" s="101">
        <f t="shared" si="21"/>
        <v>5.800000000000001</v>
      </c>
      <c r="AH174" s="102">
        <f t="shared" si="21"/>
        <v>6</v>
      </c>
      <c r="AI174" s="103"/>
      <c r="AJ174" s="101">
        <v>4.8</v>
      </c>
      <c r="AK174" s="102">
        <v>4.8</v>
      </c>
      <c r="AL174" s="101" t="s">
        <v>86</v>
      </c>
      <c r="AM174" s="102" t="s">
        <v>86</v>
      </c>
      <c r="AN174" s="101">
        <v>1.2</v>
      </c>
      <c r="AO174" s="102">
        <v>1.2</v>
      </c>
      <c r="AP174" s="101">
        <f t="shared" si="22"/>
        <v>6</v>
      </c>
      <c r="AQ174" s="102">
        <f t="shared" si="22"/>
        <v>6</v>
      </c>
      <c r="AR174" s="80"/>
    </row>
    <row r="175" spans="1:44" s="12" customFormat="1" ht="12.75" customHeight="1">
      <c r="A175" s="95"/>
      <c r="B175" s="202" t="s">
        <v>248</v>
      </c>
      <c r="C175" s="187">
        <v>568</v>
      </c>
      <c r="D175" s="201">
        <v>40312</v>
      </c>
      <c r="E175" s="99">
        <v>5801</v>
      </c>
      <c r="F175" s="99" t="s">
        <v>68</v>
      </c>
      <c r="G175" s="95" t="s">
        <v>173</v>
      </c>
      <c r="H175" s="120" t="s">
        <v>174</v>
      </c>
      <c r="I175" s="128">
        <v>0</v>
      </c>
      <c r="J175" s="129">
        <v>0.3</v>
      </c>
      <c r="K175" s="101">
        <v>-3.7</v>
      </c>
      <c r="L175" s="102">
        <v>1.8</v>
      </c>
      <c r="M175" s="101">
        <v>-0.9</v>
      </c>
      <c r="N175" s="102">
        <v>0</v>
      </c>
      <c r="O175" s="101">
        <f>I175+K175+M175</f>
        <v>-4.6000000000000005</v>
      </c>
      <c r="P175" s="102">
        <f>J175+L175+N175</f>
        <v>2.1</v>
      </c>
      <c r="Q175" s="130"/>
      <c r="R175" s="128">
        <v>0.3</v>
      </c>
      <c r="S175" s="129">
        <v>0.3</v>
      </c>
      <c r="T175" s="101">
        <v>1.8</v>
      </c>
      <c r="U175" s="102">
        <v>1.8</v>
      </c>
      <c r="V175" s="101">
        <v>0</v>
      </c>
      <c r="W175" s="102">
        <v>0</v>
      </c>
      <c r="X175" s="101">
        <f t="shared" si="20"/>
        <v>2.1</v>
      </c>
      <c r="Y175" s="102">
        <f t="shared" si="20"/>
        <v>2.1</v>
      </c>
      <c r="Z175" s="130"/>
      <c r="AA175" s="101">
        <v>0.3</v>
      </c>
      <c r="AB175" s="102">
        <v>0.3</v>
      </c>
      <c r="AC175" s="101">
        <v>1.8</v>
      </c>
      <c r="AD175" s="102">
        <v>1.8</v>
      </c>
      <c r="AE175" s="101">
        <v>0</v>
      </c>
      <c r="AF175" s="102">
        <v>0</v>
      </c>
      <c r="AG175" s="101">
        <f t="shared" si="21"/>
        <v>2.1</v>
      </c>
      <c r="AH175" s="102">
        <f t="shared" si="21"/>
        <v>2.1</v>
      </c>
      <c r="AI175" s="103"/>
      <c r="AJ175" s="101">
        <v>0.4</v>
      </c>
      <c r="AK175" s="102">
        <v>0.4</v>
      </c>
      <c r="AL175" s="101">
        <v>1.9</v>
      </c>
      <c r="AM175" s="102">
        <v>1.9</v>
      </c>
      <c r="AN175" s="101">
        <v>0</v>
      </c>
      <c r="AO175" s="102">
        <v>0</v>
      </c>
      <c r="AP175" s="101">
        <f t="shared" si="22"/>
        <v>2.3</v>
      </c>
      <c r="AQ175" s="102">
        <f t="shared" si="22"/>
        <v>2.3</v>
      </c>
      <c r="AR175" s="80"/>
    </row>
    <row r="176" spans="1:44" s="12" customFormat="1" ht="12.75" customHeight="1">
      <c r="A176" s="95"/>
      <c r="B176" s="96"/>
      <c r="C176" s="187"/>
      <c r="D176" s="98"/>
      <c r="E176" s="99"/>
      <c r="F176" s="99"/>
      <c r="G176" s="95"/>
      <c r="H176" s="120"/>
      <c r="I176" s="128"/>
      <c r="J176" s="129"/>
      <c r="K176" s="101"/>
      <c r="L176" s="102"/>
      <c r="M176" s="101"/>
      <c r="N176" s="102"/>
      <c r="O176" s="101"/>
      <c r="P176" s="102"/>
      <c r="Q176" s="130"/>
      <c r="R176" s="128"/>
      <c r="S176" s="129"/>
      <c r="T176" s="101"/>
      <c r="U176" s="102"/>
      <c r="V176" s="101"/>
      <c r="W176" s="102"/>
      <c r="X176" s="101"/>
      <c r="Y176" s="102"/>
      <c r="Z176" s="130"/>
      <c r="AA176" s="101"/>
      <c r="AB176" s="102"/>
      <c r="AC176" s="101"/>
      <c r="AD176" s="102"/>
      <c r="AE176" s="101"/>
      <c r="AF176" s="102"/>
      <c r="AG176" s="101"/>
      <c r="AH176" s="102"/>
      <c r="AI176" s="103"/>
      <c r="AJ176" s="101"/>
      <c r="AK176" s="102"/>
      <c r="AL176" s="101"/>
      <c r="AM176" s="102"/>
      <c r="AN176" s="101"/>
      <c r="AO176" s="102"/>
      <c r="AP176" s="101"/>
      <c r="AQ176" s="102"/>
      <c r="AR176" s="80"/>
    </row>
    <row r="177" spans="1:44" s="12" customFormat="1" ht="12.75" customHeight="1">
      <c r="A177" s="150"/>
      <c r="B177" s="202" t="s">
        <v>212</v>
      </c>
      <c r="C177" s="187">
        <v>47</v>
      </c>
      <c r="D177" s="98">
        <v>40333</v>
      </c>
      <c r="E177" s="99">
        <v>7033</v>
      </c>
      <c r="F177" s="99" t="s">
        <v>74</v>
      </c>
      <c r="G177" s="150" t="s">
        <v>219</v>
      </c>
      <c r="H177" s="204" t="s">
        <v>126</v>
      </c>
      <c r="I177" s="128">
        <v>0</v>
      </c>
      <c r="J177" s="129">
        <v>0</v>
      </c>
      <c r="K177" s="101">
        <v>-920.8</v>
      </c>
      <c r="L177" s="102">
        <v>-913.9</v>
      </c>
      <c r="M177" s="101">
        <v>0</v>
      </c>
      <c r="N177" s="102">
        <v>0</v>
      </c>
      <c r="O177" s="101">
        <f aca="true" t="shared" si="23" ref="O177:P179">I177+K177+M177</f>
        <v>-920.8</v>
      </c>
      <c r="P177" s="102">
        <f t="shared" si="23"/>
        <v>-913.9</v>
      </c>
      <c r="Q177" s="130"/>
      <c r="R177" s="128">
        <v>0</v>
      </c>
      <c r="S177" s="129">
        <v>0</v>
      </c>
      <c r="T177" s="101">
        <v>-354.8</v>
      </c>
      <c r="U177" s="102">
        <v>-388.4</v>
      </c>
      <c r="V177" s="101">
        <v>0</v>
      </c>
      <c r="W177" s="102">
        <v>0</v>
      </c>
      <c r="X177" s="101">
        <f aca="true" t="shared" si="24" ref="X177:Y179">R177+T177+V177</f>
        <v>-354.8</v>
      </c>
      <c r="Y177" s="102">
        <f t="shared" si="24"/>
        <v>-388.4</v>
      </c>
      <c r="Z177" s="130"/>
      <c r="AA177" s="101">
        <v>0</v>
      </c>
      <c r="AB177" s="102">
        <v>0</v>
      </c>
      <c r="AC177" s="101">
        <v>-68.2</v>
      </c>
      <c r="AD177" s="102">
        <v>-68.2</v>
      </c>
      <c r="AE177" s="101">
        <v>0</v>
      </c>
      <c r="AF177" s="102">
        <v>0</v>
      </c>
      <c r="AG177" s="101">
        <f aca="true" t="shared" si="25" ref="AG177:AH179">AA177+AC177+AE177</f>
        <v>-68.2</v>
      </c>
      <c r="AH177" s="102">
        <f t="shared" si="25"/>
        <v>-68.2</v>
      </c>
      <c r="AI177" s="103"/>
      <c r="AJ177" s="101">
        <v>0</v>
      </c>
      <c r="AK177" s="102">
        <v>0</v>
      </c>
      <c r="AL177" s="101">
        <v>-78.2</v>
      </c>
      <c r="AM177" s="102">
        <v>-78.2</v>
      </c>
      <c r="AN177" s="101">
        <v>0</v>
      </c>
      <c r="AO177" s="102">
        <v>0</v>
      </c>
      <c r="AP177" s="101">
        <f aca="true" t="shared" si="26" ref="AP177:AQ179">AJ177+AL177+AN177</f>
        <v>-78.2</v>
      </c>
      <c r="AQ177" s="102">
        <f t="shared" si="26"/>
        <v>-78.2</v>
      </c>
      <c r="AR177" s="80"/>
    </row>
    <row r="178" spans="1:44" s="12" customFormat="1" ht="12.75" customHeight="1">
      <c r="A178" s="150"/>
      <c r="B178" s="202" t="s">
        <v>212</v>
      </c>
      <c r="C178" s="187">
        <v>47</v>
      </c>
      <c r="D178" s="98">
        <v>40333</v>
      </c>
      <c r="E178" s="99">
        <v>7033</v>
      </c>
      <c r="F178" s="99" t="s">
        <v>74</v>
      </c>
      <c r="G178" s="150" t="s">
        <v>220</v>
      </c>
      <c r="H178" s="204" t="s">
        <v>217</v>
      </c>
      <c r="I178" s="128">
        <v>0</v>
      </c>
      <c r="J178" s="129">
        <v>0</v>
      </c>
      <c r="K178" s="101">
        <v>123</v>
      </c>
      <c r="L178" s="102">
        <v>122.4</v>
      </c>
      <c r="M178" s="101">
        <v>0</v>
      </c>
      <c r="N178" s="102">
        <v>0</v>
      </c>
      <c r="O178" s="101">
        <f t="shared" si="23"/>
        <v>123</v>
      </c>
      <c r="P178" s="102">
        <f t="shared" si="23"/>
        <v>122.4</v>
      </c>
      <c r="Q178" s="130"/>
      <c r="R178" s="128">
        <v>0</v>
      </c>
      <c r="S178" s="129">
        <v>0</v>
      </c>
      <c r="T178" s="101">
        <v>193</v>
      </c>
      <c r="U178" s="102">
        <v>192.8</v>
      </c>
      <c r="V178" s="101">
        <v>0</v>
      </c>
      <c r="W178" s="102">
        <v>0</v>
      </c>
      <c r="X178" s="101">
        <f t="shared" si="24"/>
        <v>193</v>
      </c>
      <c r="Y178" s="102">
        <f t="shared" si="24"/>
        <v>192.8</v>
      </c>
      <c r="Z178" s="130"/>
      <c r="AA178" s="101">
        <v>0</v>
      </c>
      <c r="AB178" s="102">
        <v>0</v>
      </c>
      <c r="AC178" s="101">
        <v>161</v>
      </c>
      <c r="AD178" s="102">
        <v>161</v>
      </c>
      <c r="AE178" s="101">
        <v>0</v>
      </c>
      <c r="AF178" s="102">
        <v>0</v>
      </c>
      <c r="AG178" s="101">
        <f t="shared" si="25"/>
        <v>161</v>
      </c>
      <c r="AH178" s="102">
        <f t="shared" si="25"/>
        <v>161</v>
      </c>
      <c r="AI178" s="103"/>
      <c r="AJ178" s="101">
        <v>0</v>
      </c>
      <c r="AK178" s="102">
        <v>0</v>
      </c>
      <c r="AL178" s="101">
        <v>104.3</v>
      </c>
      <c r="AM178" s="102">
        <v>104.3</v>
      </c>
      <c r="AN178" s="101">
        <v>0</v>
      </c>
      <c r="AO178" s="102">
        <v>0</v>
      </c>
      <c r="AP178" s="101">
        <f t="shared" si="26"/>
        <v>104.3</v>
      </c>
      <c r="AQ178" s="102">
        <f t="shared" si="26"/>
        <v>104.3</v>
      </c>
      <c r="AR178" s="80"/>
    </row>
    <row r="179" spans="1:44" s="12" customFormat="1" ht="12.75" customHeight="1">
      <c r="A179" s="150"/>
      <c r="B179" s="202" t="s">
        <v>212</v>
      </c>
      <c r="C179" s="187">
        <v>47</v>
      </c>
      <c r="D179" s="98">
        <v>40333</v>
      </c>
      <c r="E179" s="99">
        <v>7033</v>
      </c>
      <c r="F179" s="99" t="s">
        <v>74</v>
      </c>
      <c r="G179" s="150" t="s">
        <v>288</v>
      </c>
      <c r="H179" s="204" t="s">
        <v>218</v>
      </c>
      <c r="I179" s="128">
        <v>0</v>
      </c>
      <c r="J179" s="129">
        <v>0</v>
      </c>
      <c r="K179" s="101">
        <v>0.1</v>
      </c>
      <c r="L179" s="102">
        <v>0</v>
      </c>
      <c r="M179" s="101">
        <v>0</v>
      </c>
      <c r="N179" s="102">
        <v>0</v>
      </c>
      <c r="O179" s="101">
        <f t="shared" si="23"/>
        <v>0.1</v>
      </c>
      <c r="P179" s="102">
        <f t="shared" si="23"/>
        <v>0</v>
      </c>
      <c r="Q179" s="130"/>
      <c r="R179" s="128">
        <v>0</v>
      </c>
      <c r="S179" s="129">
        <v>0</v>
      </c>
      <c r="T179" s="101">
        <v>0</v>
      </c>
      <c r="U179" s="102">
        <v>0</v>
      </c>
      <c r="V179" s="101">
        <v>0</v>
      </c>
      <c r="W179" s="102">
        <v>0</v>
      </c>
      <c r="X179" s="101">
        <f t="shared" si="24"/>
        <v>0</v>
      </c>
      <c r="Y179" s="102">
        <f t="shared" si="24"/>
        <v>0</v>
      </c>
      <c r="Z179" s="130"/>
      <c r="AA179" s="101">
        <v>0</v>
      </c>
      <c r="AB179" s="102">
        <v>0</v>
      </c>
      <c r="AC179" s="101">
        <v>0</v>
      </c>
      <c r="AD179" s="102">
        <v>0</v>
      </c>
      <c r="AE179" s="101">
        <v>0</v>
      </c>
      <c r="AF179" s="102">
        <v>0</v>
      </c>
      <c r="AG179" s="101">
        <f t="shared" si="25"/>
        <v>0</v>
      </c>
      <c r="AH179" s="102">
        <f t="shared" si="25"/>
        <v>0</v>
      </c>
      <c r="AI179" s="103"/>
      <c r="AJ179" s="101">
        <v>0</v>
      </c>
      <c r="AK179" s="102">
        <v>0</v>
      </c>
      <c r="AL179" s="101">
        <v>0</v>
      </c>
      <c r="AM179" s="102">
        <v>0</v>
      </c>
      <c r="AN179" s="101">
        <v>0</v>
      </c>
      <c r="AO179" s="102">
        <v>0</v>
      </c>
      <c r="AP179" s="101">
        <f t="shared" si="26"/>
        <v>0</v>
      </c>
      <c r="AQ179" s="102">
        <f t="shared" si="26"/>
        <v>0</v>
      </c>
      <c r="AR179" s="80"/>
    </row>
    <row r="180" spans="1:44" s="12" customFormat="1" ht="12.75" customHeight="1">
      <c r="A180" s="95"/>
      <c r="B180" s="96"/>
      <c r="C180" s="187"/>
      <c r="D180" s="98"/>
      <c r="E180" s="99"/>
      <c r="F180" s="99"/>
      <c r="G180" s="95"/>
      <c r="H180" s="120"/>
      <c r="I180" s="128"/>
      <c r="J180" s="129"/>
      <c r="K180" s="101"/>
      <c r="L180" s="102"/>
      <c r="M180" s="101"/>
      <c r="N180" s="102"/>
      <c r="O180" s="101"/>
      <c r="P180" s="102"/>
      <c r="Q180" s="130"/>
      <c r="R180" s="128"/>
      <c r="S180" s="129"/>
      <c r="T180" s="101"/>
      <c r="U180" s="102"/>
      <c r="V180" s="101"/>
      <c r="W180" s="102"/>
      <c r="X180" s="101"/>
      <c r="Y180" s="102"/>
      <c r="Z180" s="130"/>
      <c r="AA180" s="101"/>
      <c r="AB180" s="102"/>
      <c r="AC180" s="101"/>
      <c r="AD180" s="102"/>
      <c r="AE180" s="101"/>
      <c r="AF180" s="102"/>
      <c r="AG180" s="101"/>
      <c r="AH180" s="102"/>
      <c r="AI180" s="103"/>
      <c r="AJ180" s="101"/>
      <c r="AK180" s="102"/>
      <c r="AL180" s="101"/>
      <c r="AM180" s="102"/>
      <c r="AN180" s="101"/>
      <c r="AO180" s="102"/>
      <c r="AP180" s="101"/>
      <c r="AQ180" s="102"/>
      <c r="AR180" s="80"/>
    </row>
    <row r="181" spans="1:45" ht="12.75" customHeight="1">
      <c r="A181" s="95"/>
      <c r="B181" s="202" t="s">
        <v>214</v>
      </c>
      <c r="C181" s="187">
        <v>229</v>
      </c>
      <c r="D181" s="98">
        <v>40256</v>
      </c>
      <c r="E181" s="99">
        <v>7103</v>
      </c>
      <c r="F181" s="99" t="s">
        <v>57</v>
      </c>
      <c r="G181" s="150" t="s">
        <v>175</v>
      </c>
      <c r="H181" s="120" t="s">
        <v>176</v>
      </c>
      <c r="I181" s="128">
        <v>0</v>
      </c>
      <c r="J181" s="129">
        <v>0</v>
      </c>
      <c r="K181" s="101" t="s">
        <v>86</v>
      </c>
      <c r="L181" s="102" t="s">
        <v>86</v>
      </c>
      <c r="M181" s="101" t="s">
        <v>128</v>
      </c>
      <c r="N181" s="102" t="s">
        <v>128</v>
      </c>
      <c r="O181" s="101" t="s">
        <v>128</v>
      </c>
      <c r="P181" s="102" t="s">
        <v>128</v>
      </c>
      <c r="Q181" s="130"/>
      <c r="R181" s="128">
        <v>0</v>
      </c>
      <c r="S181" s="129">
        <v>0</v>
      </c>
      <c r="T181" s="101" t="s">
        <v>86</v>
      </c>
      <c r="U181" s="102" t="s">
        <v>86</v>
      </c>
      <c r="V181" s="101" t="s">
        <v>128</v>
      </c>
      <c r="W181" s="102" t="s">
        <v>128</v>
      </c>
      <c r="X181" s="101" t="s">
        <v>128</v>
      </c>
      <c r="Y181" s="102" t="s">
        <v>128</v>
      </c>
      <c r="Z181" s="130"/>
      <c r="AA181" s="101">
        <v>0</v>
      </c>
      <c r="AB181" s="102">
        <v>0</v>
      </c>
      <c r="AC181" s="101" t="s">
        <v>86</v>
      </c>
      <c r="AD181" s="102" t="s">
        <v>86</v>
      </c>
      <c r="AE181" s="101" t="s">
        <v>128</v>
      </c>
      <c r="AF181" s="102" t="s">
        <v>128</v>
      </c>
      <c r="AG181" s="101" t="s">
        <v>128</v>
      </c>
      <c r="AH181" s="102" t="s">
        <v>128</v>
      </c>
      <c r="AI181" s="103"/>
      <c r="AJ181" s="101">
        <v>0</v>
      </c>
      <c r="AK181" s="102">
        <v>0</v>
      </c>
      <c r="AL181" s="101" t="s">
        <v>86</v>
      </c>
      <c r="AM181" s="102" t="s">
        <v>86</v>
      </c>
      <c r="AN181" s="101" t="s">
        <v>128</v>
      </c>
      <c r="AO181" s="102" t="s">
        <v>128</v>
      </c>
      <c r="AP181" s="101" t="s">
        <v>128</v>
      </c>
      <c r="AQ181" s="102" t="s">
        <v>128</v>
      </c>
      <c r="AR181" s="23"/>
      <c r="AS181" s="22"/>
    </row>
    <row r="182" spans="1:45" ht="12.75" customHeight="1">
      <c r="A182" s="95"/>
      <c r="B182" s="96"/>
      <c r="C182" s="187"/>
      <c r="D182" s="98"/>
      <c r="E182" s="99"/>
      <c r="F182" s="99"/>
      <c r="G182" s="95"/>
      <c r="H182" s="120"/>
      <c r="I182" s="128"/>
      <c r="J182" s="129"/>
      <c r="K182" s="101"/>
      <c r="L182" s="102"/>
      <c r="M182" s="101"/>
      <c r="N182" s="102"/>
      <c r="O182" s="101"/>
      <c r="P182" s="102"/>
      <c r="Q182" s="130"/>
      <c r="R182" s="128"/>
      <c r="S182" s="129"/>
      <c r="T182" s="101"/>
      <c r="U182" s="102"/>
      <c r="V182" s="101"/>
      <c r="W182" s="102"/>
      <c r="X182" s="101"/>
      <c r="Y182" s="102"/>
      <c r="Z182" s="130"/>
      <c r="AA182" s="101"/>
      <c r="AB182" s="102"/>
      <c r="AC182" s="101"/>
      <c r="AD182" s="102"/>
      <c r="AE182" s="101"/>
      <c r="AF182" s="102"/>
      <c r="AG182" s="101"/>
      <c r="AH182" s="102"/>
      <c r="AI182" s="103"/>
      <c r="AJ182" s="101"/>
      <c r="AK182" s="102"/>
      <c r="AL182" s="101"/>
      <c r="AM182" s="102"/>
      <c r="AN182" s="101"/>
      <c r="AO182" s="102"/>
      <c r="AP182" s="101"/>
      <c r="AQ182" s="102"/>
      <c r="AR182" s="23"/>
      <c r="AS182" s="22"/>
    </row>
    <row r="183" spans="1:44" ht="12.75" customHeight="1">
      <c r="A183" s="95"/>
      <c r="B183" s="202" t="s">
        <v>249</v>
      </c>
      <c r="C183" s="181">
        <v>437</v>
      </c>
      <c r="D183" s="98">
        <v>40284</v>
      </c>
      <c r="E183" s="99">
        <v>7157</v>
      </c>
      <c r="F183" s="99" t="s">
        <v>68</v>
      </c>
      <c r="G183" s="165" t="s">
        <v>107</v>
      </c>
      <c r="H183" s="120" t="s">
        <v>177</v>
      </c>
      <c r="I183" s="128" t="s">
        <v>130</v>
      </c>
      <c r="J183" s="129" t="s">
        <v>130</v>
      </c>
      <c r="K183" s="101" t="s">
        <v>130</v>
      </c>
      <c r="L183" s="102" t="s">
        <v>130</v>
      </c>
      <c r="M183" s="101" t="s">
        <v>130</v>
      </c>
      <c r="N183" s="102" t="s">
        <v>130</v>
      </c>
      <c r="O183" s="101" t="s">
        <v>130</v>
      </c>
      <c r="P183" s="102" t="s">
        <v>130</v>
      </c>
      <c r="Q183" s="130"/>
      <c r="R183" s="128" t="s">
        <v>130</v>
      </c>
      <c r="S183" s="129" t="s">
        <v>130</v>
      </c>
      <c r="T183" s="101" t="s">
        <v>130</v>
      </c>
      <c r="U183" s="102" t="s">
        <v>130</v>
      </c>
      <c r="V183" s="101" t="s">
        <v>130</v>
      </c>
      <c r="W183" s="102" t="s">
        <v>130</v>
      </c>
      <c r="X183" s="101" t="s">
        <v>130</v>
      </c>
      <c r="Y183" s="102" t="s">
        <v>130</v>
      </c>
      <c r="Z183" s="130"/>
      <c r="AA183" s="101" t="s">
        <v>130</v>
      </c>
      <c r="AB183" s="102" t="s">
        <v>130</v>
      </c>
      <c r="AC183" s="101" t="s">
        <v>130</v>
      </c>
      <c r="AD183" s="102" t="s">
        <v>130</v>
      </c>
      <c r="AE183" s="101" t="s">
        <v>130</v>
      </c>
      <c r="AF183" s="102" t="s">
        <v>130</v>
      </c>
      <c r="AG183" s="101" t="s">
        <v>130</v>
      </c>
      <c r="AH183" s="102" t="s">
        <v>130</v>
      </c>
      <c r="AI183" s="103"/>
      <c r="AJ183" s="101" t="s">
        <v>130</v>
      </c>
      <c r="AK183" s="102" t="s">
        <v>130</v>
      </c>
      <c r="AL183" s="101" t="s">
        <v>130</v>
      </c>
      <c r="AM183" s="102" t="s">
        <v>130</v>
      </c>
      <c r="AN183" s="101" t="s">
        <v>130</v>
      </c>
      <c r="AO183" s="102" t="s">
        <v>130</v>
      </c>
      <c r="AP183" s="101" t="s">
        <v>130</v>
      </c>
      <c r="AQ183" s="102" t="s">
        <v>130</v>
      </c>
      <c r="AR183" s="9"/>
    </row>
    <row r="184" spans="1:44" ht="12.75" customHeight="1">
      <c r="A184" s="95"/>
      <c r="B184" s="202" t="s">
        <v>249</v>
      </c>
      <c r="C184" s="194">
        <v>78</v>
      </c>
      <c r="D184" s="98">
        <v>40233</v>
      </c>
      <c r="E184" s="99">
        <v>7157</v>
      </c>
      <c r="F184" s="99" t="s">
        <v>68</v>
      </c>
      <c r="G184" s="163" t="s">
        <v>108</v>
      </c>
      <c r="H184" s="120" t="s">
        <v>139</v>
      </c>
      <c r="I184" s="128">
        <v>0</v>
      </c>
      <c r="J184" s="129">
        <v>0</v>
      </c>
      <c r="K184" s="101">
        <v>0</v>
      </c>
      <c r="L184" s="102">
        <v>0</v>
      </c>
      <c r="M184" s="101">
        <v>0</v>
      </c>
      <c r="N184" s="102">
        <v>0</v>
      </c>
      <c r="O184" s="101">
        <f aca="true" t="shared" si="27" ref="O184:P186">I184+K184+M184</f>
        <v>0</v>
      </c>
      <c r="P184" s="102">
        <f t="shared" si="27"/>
        <v>0</v>
      </c>
      <c r="Q184" s="130"/>
      <c r="R184" s="128">
        <v>0</v>
      </c>
      <c r="S184" s="129">
        <v>0</v>
      </c>
      <c r="T184" s="101">
        <v>0</v>
      </c>
      <c r="U184" s="102">
        <v>0</v>
      </c>
      <c r="V184" s="101">
        <v>0</v>
      </c>
      <c r="W184" s="102">
        <v>0</v>
      </c>
      <c r="X184" s="101">
        <f aca="true" t="shared" si="28" ref="X184:Y186">R184+T184+V184</f>
        <v>0</v>
      </c>
      <c r="Y184" s="102">
        <f t="shared" si="28"/>
        <v>0</v>
      </c>
      <c r="Z184" s="130"/>
      <c r="AA184" s="101">
        <v>0</v>
      </c>
      <c r="AB184" s="102">
        <v>0</v>
      </c>
      <c r="AC184" s="101">
        <v>0</v>
      </c>
      <c r="AD184" s="102">
        <v>0</v>
      </c>
      <c r="AE184" s="101">
        <v>0</v>
      </c>
      <c r="AF184" s="102">
        <v>0</v>
      </c>
      <c r="AG184" s="101">
        <f aca="true" t="shared" si="29" ref="AG184:AH186">AA184+AC184+AE184</f>
        <v>0</v>
      </c>
      <c r="AH184" s="102">
        <f t="shared" si="29"/>
        <v>0</v>
      </c>
      <c r="AI184" s="103"/>
      <c r="AJ184" s="101">
        <v>0</v>
      </c>
      <c r="AK184" s="102">
        <v>0</v>
      </c>
      <c r="AL184" s="101">
        <v>0</v>
      </c>
      <c r="AM184" s="102">
        <v>0</v>
      </c>
      <c r="AN184" s="101">
        <v>0</v>
      </c>
      <c r="AO184" s="102">
        <v>0</v>
      </c>
      <c r="AP184" s="101">
        <f aca="true" t="shared" si="30" ref="AP184:AQ186">AJ184+AL184+AN184</f>
        <v>0</v>
      </c>
      <c r="AQ184" s="102">
        <f t="shared" si="30"/>
        <v>0</v>
      </c>
      <c r="AR184" s="9"/>
    </row>
    <row r="185" spans="1:44" ht="12.75" customHeight="1">
      <c r="A185" s="95"/>
      <c r="B185" s="202" t="s">
        <v>249</v>
      </c>
      <c r="C185" s="195">
        <v>201</v>
      </c>
      <c r="D185" s="98">
        <v>40256</v>
      </c>
      <c r="E185" s="99">
        <v>7157</v>
      </c>
      <c r="F185" s="99" t="s">
        <v>68</v>
      </c>
      <c r="G185" s="169" t="s">
        <v>109</v>
      </c>
      <c r="H185" s="120" t="s">
        <v>132</v>
      </c>
      <c r="I185" s="128">
        <v>0</v>
      </c>
      <c r="J185" s="129">
        <v>0</v>
      </c>
      <c r="K185" s="101">
        <v>0</v>
      </c>
      <c r="L185" s="102">
        <v>0</v>
      </c>
      <c r="M185" s="101">
        <v>0</v>
      </c>
      <c r="N185" s="102">
        <v>0</v>
      </c>
      <c r="O185" s="101">
        <f t="shared" si="27"/>
        <v>0</v>
      </c>
      <c r="P185" s="102">
        <f t="shared" si="27"/>
        <v>0</v>
      </c>
      <c r="Q185" s="130"/>
      <c r="R185" s="128">
        <v>0</v>
      </c>
      <c r="S185" s="129">
        <v>0</v>
      </c>
      <c r="T185" s="101">
        <v>0</v>
      </c>
      <c r="U185" s="102">
        <v>0</v>
      </c>
      <c r="V185" s="101">
        <v>0</v>
      </c>
      <c r="W185" s="102">
        <v>0</v>
      </c>
      <c r="X185" s="101">
        <f t="shared" si="28"/>
        <v>0</v>
      </c>
      <c r="Y185" s="102">
        <f t="shared" si="28"/>
        <v>0</v>
      </c>
      <c r="Z185" s="130"/>
      <c r="AA185" s="101">
        <v>0</v>
      </c>
      <c r="AB185" s="102">
        <v>0</v>
      </c>
      <c r="AC185" s="101">
        <v>0</v>
      </c>
      <c r="AD185" s="102">
        <v>0</v>
      </c>
      <c r="AE185" s="101">
        <v>0</v>
      </c>
      <c r="AF185" s="102">
        <v>0</v>
      </c>
      <c r="AG185" s="101">
        <f t="shared" si="29"/>
        <v>0</v>
      </c>
      <c r="AH185" s="102">
        <f t="shared" si="29"/>
        <v>0</v>
      </c>
      <c r="AI185" s="103"/>
      <c r="AJ185" s="101">
        <v>0</v>
      </c>
      <c r="AK185" s="102">
        <v>0</v>
      </c>
      <c r="AL185" s="101">
        <v>0</v>
      </c>
      <c r="AM185" s="102">
        <v>0</v>
      </c>
      <c r="AN185" s="101">
        <v>0</v>
      </c>
      <c r="AO185" s="102">
        <v>0</v>
      </c>
      <c r="AP185" s="101">
        <f t="shared" si="30"/>
        <v>0</v>
      </c>
      <c r="AQ185" s="102">
        <f t="shared" si="30"/>
        <v>0</v>
      </c>
      <c r="AR185" s="9"/>
    </row>
    <row r="186" spans="1:44" ht="12.75" customHeight="1">
      <c r="A186" s="95"/>
      <c r="B186" s="202" t="s">
        <v>249</v>
      </c>
      <c r="C186" s="195">
        <v>200</v>
      </c>
      <c r="D186" s="98">
        <v>40256</v>
      </c>
      <c r="E186" s="99">
        <v>7157</v>
      </c>
      <c r="F186" s="99" t="s">
        <v>68</v>
      </c>
      <c r="G186" s="169" t="s">
        <v>110</v>
      </c>
      <c r="H186" s="120" t="s">
        <v>95</v>
      </c>
      <c r="I186" s="128">
        <v>0</v>
      </c>
      <c r="J186" s="129">
        <v>0</v>
      </c>
      <c r="K186" s="101">
        <v>0</v>
      </c>
      <c r="L186" s="102">
        <v>0</v>
      </c>
      <c r="M186" s="101">
        <v>0</v>
      </c>
      <c r="N186" s="102">
        <v>0</v>
      </c>
      <c r="O186" s="101">
        <f t="shared" si="27"/>
        <v>0</v>
      </c>
      <c r="P186" s="102">
        <f t="shared" si="27"/>
        <v>0</v>
      </c>
      <c r="Q186" s="130"/>
      <c r="R186" s="128">
        <v>0</v>
      </c>
      <c r="S186" s="129">
        <v>0</v>
      </c>
      <c r="T186" s="101">
        <v>0</v>
      </c>
      <c r="U186" s="102">
        <v>0</v>
      </c>
      <c r="V186" s="101">
        <v>0</v>
      </c>
      <c r="W186" s="102">
        <v>0</v>
      </c>
      <c r="X186" s="101">
        <f t="shared" si="28"/>
        <v>0</v>
      </c>
      <c r="Y186" s="102">
        <f t="shared" si="28"/>
        <v>0</v>
      </c>
      <c r="Z186" s="130"/>
      <c r="AA186" s="101">
        <v>0</v>
      </c>
      <c r="AB186" s="102">
        <v>0</v>
      </c>
      <c r="AC186" s="101">
        <v>0</v>
      </c>
      <c r="AD186" s="102">
        <v>0</v>
      </c>
      <c r="AE186" s="101">
        <v>0</v>
      </c>
      <c r="AF186" s="102">
        <v>0</v>
      </c>
      <c r="AG186" s="101">
        <f t="shared" si="29"/>
        <v>0</v>
      </c>
      <c r="AH186" s="102">
        <f t="shared" si="29"/>
        <v>0</v>
      </c>
      <c r="AI186" s="103"/>
      <c r="AJ186" s="101">
        <v>0</v>
      </c>
      <c r="AK186" s="102">
        <v>0</v>
      </c>
      <c r="AL186" s="101">
        <v>0</v>
      </c>
      <c r="AM186" s="102">
        <v>0</v>
      </c>
      <c r="AN186" s="101">
        <v>0</v>
      </c>
      <c r="AO186" s="102">
        <v>0</v>
      </c>
      <c r="AP186" s="101">
        <f t="shared" si="30"/>
        <v>0</v>
      </c>
      <c r="AQ186" s="102">
        <f t="shared" si="30"/>
        <v>0</v>
      </c>
      <c r="AR186" s="9"/>
    </row>
    <row r="187" spans="1:44" ht="12.75" customHeight="1">
      <c r="A187" s="95"/>
      <c r="B187" s="202" t="s">
        <v>249</v>
      </c>
      <c r="C187" s="195">
        <v>199</v>
      </c>
      <c r="D187" s="98">
        <v>40256</v>
      </c>
      <c r="E187" s="99">
        <v>7157</v>
      </c>
      <c r="F187" s="99" t="s">
        <v>68</v>
      </c>
      <c r="G187" s="169" t="s">
        <v>111</v>
      </c>
      <c r="H187" s="120" t="s">
        <v>96</v>
      </c>
      <c r="I187" s="128" t="s">
        <v>128</v>
      </c>
      <c r="J187" s="129" t="s">
        <v>128</v>
      </c>
      <c r="K187" s="101" t="s">
        <v>128</v>
      </c>
      <c r="L187" s="102" t="s">
        <v>128</v>
      </c>
      <c r="M187" s="101" t="s">
        <v>128</v>
      </c>
      <c r="N187" s="102" t="s">
        <v>128</v>
      </c>
      <c r="O187" s="101" t="s">
        <v>128</v>
      </c>
      <c r="P187" s="102" t="s">
        <v>128</v>
      </c>
      <c r="Q187" s="130"/>
      <c r="R187" s="128" t="s">
        <v>128</v>
      </c>
      <c r="S187" s="129" t="s">
        <v>128</v>
      </c>
      <c r="T187" s="101" t="s">
        <v>128</v>
      </c>
      <c r="U187" s="102" t="s">
        <v>128</v>
      </c>
      <c r="V187" s="101" t="s">
        <v>128</v>
      </c>
      <c r="W187" s="102" t="s">
        <v>128</v>
      </c>
      <c r="X187" s="101" t="s">
        <v>128</v>
      </c>
      <c r="Y187" s="102" t="s">
        <v>128</v>
      </c>
      <c r="Z187" s="130"/>
      <c r="AA187" s="101" t="s">
        <v>128</v>
      </c>
      <c r="AB187" s="102" t="s">
        <v>128</v>
      </c>
      <c r="AC187" s="101" t="s">
        <v>128</v>
      </c>
      <c r="AD187" s="102" t="s">
        <v>128</v>
      </c>
      <c r="AE187" s="101" t="s">
        <v>128</v>
      </c>
      <c r="AF187" s="102" t="s">
        <v>128</v>
      </c>
      <c r="AG187" s="101" t="s">
        <v>128</v>
      </c>
      <c r="AH187" s="102" t="s">
        <v>128</v>
      </c>
      <c r="AI187" s="103"/>
      <c r="AJ187" s="101" t="s">
        <v>128</v>
      </c>
      <c r="AK187" s="102" t="s">
        <v>128</v>
      </c>
      <c r="AL187" s="101" t="s">
        <v>128</v>
      </c>
      <c r="AM187" s="102" t="s">
        <v>128</v>
      </c>
      <c r="AN187" s="101" t="s">
        <v>128</v>
      </c>
      <c r="AO187" s="102" t="s">
        <v>128</v>
      </c>
      <c r="AP187" s="101" t="s">
        <v>128</v>
      </c>
      <c r="AQ187" s="102" t="s">
        <v>128</v>
      </c>
      <c r="AR187" s="9"/>
    </row>
    <row r="188" spans="1:44" ht="12.75" customHeight="1">
      <c r="A188" s="95"/>
      <c r="B188" s="202" t="s">
        <v>249</v>
      </c>
      <c r="C188" s="195">
        <v>202</v>
      </c>
      <c r="D188" s="98">
        <v>40256</v>
      </c>
      <c r="E188" s="99">
        <v>7157</v>
      </c>
      <c r="F188" s="99" t="s">
        <v>68</v>
      </c>
      <c r="G188" s="169" t="s">
        <v>112</v>
      </c>
      <c r="H188" s="120" t="s">
        <v>95</v>
      </c>
      <c r="I188" s="128">
        <v>0</v>
      </c>
      <c r="J188" s="129">
        <v>0</v>
      </c>
      <c r="K188" s="101">
        <v>0</v>
      </c>
      <c r="L188" s="102">
        <v>0</v>
      </c>
      <c r="M188" s="101">
        <v>0</v>
      </c>
      <c r="N188" s="102">
        <v>0</v>
      </c>
      <c r="O188" s="101">
        <f>I188+K188+M188</f>
        <v>0</v>
      </c>
      <c r="P188" s="102">
        <f>J188+L188+N188</f>
        <v>0</v>
      </c>
      <c r="Q188" s="130"/>
      <c r="R188" s="128">
        <v>0</v>
      </c>
      <c r="S188" s="129">
        <v>0</v>
      </c>
      <c r="T188" s="101">
        <v>0</v>
      </c>
      <c r="U188" s="102">
        <v>0</v>
      </c>
      <c r="V188" s="101">
        <v>0</v>
      </c>
      <c r="W188" s="102">
        <v>0</v>
      </c>
      <c r="X188" s="101">
        <f>R188+T188+V188</f>
        <v>0</v>
      </c>
      <c r="Y188" s="102">
        <f>S188+U188+W188</f>
        <v>0</v>
      </c>
      <c r="Z188" s="130"/>
      <c r="AA188" s="101">
        <v>0</v>
      </c>
      <c r="AB188" s="102">
        <v>0</v>
      </c>
      <c r="AC188" s="101">
        <v>0</v>
      </c>
      <c r="AD188" s="102">
        <v>0</v>
      </c>
      <c r="AE188" s="101">
        <v>0</v>
      </c>
      <c r="AF188" s="102">
        <v>0</v>
      </c>
      <c r="AG188" s="101">
        <f>AA188+AC188+AE188</f>
        <v>0</v>
      </c>
      <c r="AH188" s="102">
        <f>AB188+AD188+AF188</f>
        <v>0</v>
      </c>
      <c r="AI188" s="103"/>
      <c r="AJ188" s="101">
        <v>0</v>
      </c>
      <c r="AK188" s="102">
        <v>0</v>
      </c>
      <c r="AL188" s="101">
        <v>0</v>
      </c>
      <c r="AM188" s="102">
        <v>0</v>
      </c>
      <c r="AN188" s="101">
        <v>0</v>
      </c>
      <c r="AO188" s="102">
        <v>0</v>
      </c>
      <c r="AP188" s="101">
        <f>AJ188+AL188+AN188</f>
        <v>0</v>
      </c>
      <c r="AQ188" s="102">
        <f>AK188+AM188+AO188</f>
        <v>0</v>
      </c>
      <c r="AR188" s="9"/>
    </row>
    <row r="189" spans="1:44" ht="12.75" customHeight="1">
      <c r="A189" s="95"/>
      <c r="B189" s="202" t="s">
        <v>249</v>
      </c>
      <c r="C189" s="195">
        <v>436</v>
      </c>
      <c r="D189" s="98">
        <v>40284</v>
      </c>
      <c r="E189" s="99">
        <v>7157</v>
      </c>
      <c r="F189" s="99" t="s">
        <v>68</v>
      </c>
      <c r="G189" s="169" t="s">
        <v>113</v>
      </c>
      <c r="H189" s="120" t="s">
        <v>95</v>
      </c>
      <c r="I189" s="128">
        <v>0</v>
      </c>
      <c r="J189" s="129">
        <v>0</v>
      </c>
      <c r="K189" s="101">
        <v>0</v>
      </c>
      <c r="L189" s="102">
        <v>0</v>
      </c>
      <c r="M189" s="101">
        <v>0</v>
      </c>
      <c r="N189" s="102">
        <v>0</v>
      </c>
      <c r="O189" s="101">
        <f>I189+K189+M189</f>
        <v>0</v>
      </c>
      <c r="P189" s="102">
        <f>J189+L189+N189</f>
        <v>0</v>
      </c>
      <c r="Q189" s="130"/>
      <c r="R189" s="128">
        <v>0</v>
      </c>
      <c r="S189" s="129">
        <v>0</v>
      </c>
      <c r="T189" s="101">
        <v>0</v>
      </c>
      <c r="U189" s="102">
        <v>0</v>
      </c>
      <c r="V189" s="101">
        <v>0</v>
      </c>
      <c r="W189" s="102">
        <v>0</v>
      </c>
      <c r="X189" s="101">
        <f>R189+T189+V189</f>
        <v>0</v>
      </c>
      <c r="Y189" s="102">
        <f>S189+U189+W189</f>
        <v>0</v>
      </c>
      <c r="Z189" s="130"/>
      <c r="AA189" s="101">
        <v>0</v>
      </c>
      <c r="AB189" s="102">
        <v>0</v>
      </c>
      <c r="AC189" s="101">
        <v>0</v>
      </c>
      <c r="AD189" s="102">
        <v>0</v>
      </c>
      <c r="AE189" s="101">
        <v>0</v>
      </c>
      <c r="AF189" s="102">
        <v>0</v>
      </c>
      <c r="AG189" s="101">
        <f>AA189+AC189+AE189</f>
        <v>0</v>
      </c>
      <c r="AH189" s="102">
        <f>AB189+AD189+AF189</f>
        <v>0</v>
      </c>
      <c r="AI189" s="103"/>
      <c r="AJ189" s="101">
        <v>0</v>
      </c>
      <c r="AK189" s="102">
        <v>0</v>
      </c>
      <c r="AL189" s="101">
        <v>0</v>
      </c>
      <c r="AM189" s="102">
        <v>0</v>
      </c>
      <c r="AN189" s="101">
        <v>0</v>
      </c>
      <c r="AO189" s="102">
        <v>0</v>
      </c>
      <c r="AP189" s="101">
        <f>AJ189+AL189+AN189</f>
        <v>0</v>
      </c>
      <c r="AQ189" s="102">
        <f>AK189+AM189+AO189</f>
        <v>0</v>
      </c>
      <c r="AR189" s="9"/>
    </row>
    <row r="190" spans="1:44" ht="12.75" customHeight="1">
      <c r="A190" s="95"/>
      <c r="B190" s="96"/>
      <c r="C190" s="187"/>
      <c r="D190" s="98"/>
      <c r="E190" s="99"/>
      <c r="F190" s="99"/>
      <c r="G190" s="95"/>
      <c r="H190" s="120"/>
      <c r="I190" s="128"/>
      <c r="J190" s="129"/>
      <c r="K190" s="101"/>
      <c r="L190" s="102"/>
      <c r="M190" s="101"/>
      <c r="N190" s="102"/>
      <c r="O190" s="101"/>
      <c r="P190" s="102"/>
      <c r="Q190" s="130"/>
      <c r="R190" s="128"/>
      <c r="S190" s="129"/>
      <c r="T190" s="101"/>
      <c r="U190" s="102"/>
      <c r="V190" s="101"/>
      <c r="W190" s="102"/>
      <c r="X190" s="101"/>
      <c r="Y190" s="102"/>
      <c r="Z190" s="130"/>
      <c r="AA190" s="101"/>
      <c r="AB190" s="102"/>
      <c r="AC190" s="101"/>
      <c r="AD190" s="102"/>
      <c r="AE190" s="101"/>
      <c r="AF190" s="102"/>
      <c r="AG190" s="101"/>
      <c r="AH190" s="102"/>
      <c r="AI190" s="103"/>
      <c r="AJ190" s="101"/>
      <c r="AK190" s="102"/>
      <c r="AL190" s="101"/>
      <c r="AM190" s="102"/>
      <c r="AN190" s="101"/>
      <c r="AO190" s="102"/>
      <c r="AP190" s="101"/>
      <c r="AQ190" s="102"/>
      <c r="AR190" s="9"/>
    </row>
    <row r="191" spans="1:44" ht="12.75" customHeight="1">
      <c r="A191" s="150"/>
      <c r="B191" s="202" t="s">
        <v>250</v>
      </c>
      <c r="C191" s="187">
        <v>628</v>
      </c>
      <c r="D191" s="98">
        <v>40331</v>
      </c>
      <c r="E191" s="99">
        <v>7179</v>
      </c>
      <c r="F191" s="99" t="s">
        <v>69</v>
      </c>
      <c r="G191" s="2" t="s">
        <v>260</v>
      </c>
      <c r="H191" s="120" t="s">
        <v>261</v>
      </c>
      <c r="I191" s="128">
        <v>0</v>
      </c>
      <c r="J191" s="129">
        <v>0</v>
      </c>
      <c r="K191" s="101">
        <v>0</v>
      </c>
      <c r="L191" s="102">
        <v>0</v>
      </c>
      <c r="M191" s="101">
        <v>0</v>
      </c>
      <c r="N191" s="102">
        <v>0</v>
      </c>
      <c r="O191" s="101">
        <f>I191+K191+M191</f>
        <v>0</v>
      </c>
      <c r="P191" s="102">
        <f>J191+L191+N191</f>
        <v>0</v>
      </c>
      <c r="Q191" s="130"/>
      <c r="R191" s="128">
        <v>0</v>
      </c>
      <c r="S191" s="129">
        <v>0</v>
      </c>
      <c r="T191" s="101">
        <v>0</v>
      </c>
      <c r="U191" s="102">
        <v>0</v>
      </c>
      <c r="V191" s="101">
        <v>0</v>
      </c>
      <c r="W191" s="102">
        <v>0</v>
      </c>
      <c r="X191" s="101">
        <f>R191+T191+V191</f>
        <v>0</v>
      </c>
      <c r="Y191" s="102">
        <f>S191+U191+W191</f>
        <v>0</v>
      </c>
      <c r="Z191" s="130"/>
      <c r="AA191" s="101">
        <v>0</v>
      </c>
      <c r="AB191" s="102">
        <v>0</v>
      </c>
      <c r="AC191" s="101">
        <v>0</v>
      </c>
      <c r="AD191" s="102">
        <v>0</v>
      </c>
      <c r="AE191" s="101">
        <v>0</v>
      </c>
      <c r="AF191" s="102">
        <v>0</v>
      </c>
      <c r="AG191" s="101">
        <f>AA191+AC191+AE191</f>
        <v>0</v>
      </c>
      <c r="AH191" s="102">
        <f>AB191+AD191+AF191</f>
        <v>0</v>
      </c>
      <c r="AI191" s="103"/>
      <c r="AJ191" s="101">
        <v>0</v>
      </c>
      <c r="AK191" s="102">
        <v>0</v>
      </c>
      <c r="AL191" s="101">
        <v>0</v>
      </c>
      <c r="AM191" s="102">
        <v>0</v>
      </c>
      <c r="AN191" s="101">
        <v>0</v>
      </c>
      <c r="AO191" s="102">
        <v>0</v>
      </c>
      <c r="AP191" s="101">
        <f>AJ191+AL191+AN191</f>
        <v>0</v>
      </c>
      <c r="AQ191" s="102">
        <f>AK191+AM191+AO191</f>
        <v>0</v>
      </c>
      <c r="AR191" s="9"/>
    </row>
    <row r="192" spans="1:44" ht="12.75" customHeight="1">
      <c r="A192" s="95"/>
      <c r="B192" s="96"/>
      <c r="C192" s="187"/>
      <c r="D192" s="98"/>
      <c r="E192" s="99"/>
      <c r="F192" s="99"/>
      <c r="G192" s="95"/>
      <c r="H192" s="120"/>
      <c r="I192" s="128"/>
      <c r="J192" s="129"/>
      <c r="K192" s="101"/>
      <c r="L192" s="102"/>
      <c r="M192" s="101"/>
      <c r="N192" s="102"/>
      <c r="O192" s="101"/>
      <c r="P192" s="102"/>
      <c r="Q192" s="130"/>
      <c r="R192" s="128"/>
      <c r="S192" s="129"/>
      <c r="T192" s="101"/>
      <c r="U192" s="102"/>
      <c r="V192" s="101"/>
      <c r="W192" s="102"/>
      <c r="X192" s="101"/>
      <c r="Y192" s="102"/>
      <c r="Z192" s="130"/>
      <c r="AA192" s="101"/>
      <c r="AB192" s="102"/>
      <c r="AC192" s="101"/>
      <c r="AD192" s="102"/>
      <c r="AE192" s="101"/>
      <c r="AF192" s="102"/>
      <c r="AG192" s="101"/>
      <c r="AH192" s="102"/>
      <c r="AI192" s="103"/>
      <c r="AJ192" s="101"/>
      <c r="AK192" s="102"/>
      <c r="AL192" s="101"/>
      <c r="AM192" s="102"/>
      <c r="AN192" s="101"/>
      <c r="AO192" s="102"/>
      <c r="AP192" s="101"/>
      <c r="AQ192" s="102"/>
      <c r="AR192" s="9"/>
    </row>
    <row r="193" spans="1:44" ht="12.75" customHeight="1">
      <c r="A193" s="150"/>
      <c r="B193" s="202" t="s">
        <v>214</v>
      </c>
      <c r="C193" s="187">
        <v>603</v>
      </c>
      <c r="D193" s="98">
        <v>40318</v>
      </c>
      <c r="E193" s="99">
        <v>7203</v>
      </c>
      <c r="F193" s="99" t="s">
        <v>70</v>
      </c>
      <c r="G193" s="2" t="s">
        <v>287</v>
      </c>
      <c r="H193" s="120" t="s">
        <v>163</v>
      </c>
      <c r="I193" s="128">
        <v>0</v>
      </c>
      <c r="J193" s="129">
        <v>0</v>
      </c>
      <c r="K193" s="101">
        <v>0</v>
      </c>
      <c r="L193" s="102">
        <v>0</v>
      </c>
      <c r="M193" s="101" t="s">
        <v>130</v>
      </c>
      <c r="N193" s="102" t="s">
        <v>130</v>
      </c>
      <c r="O193" s="101" t="s">
        <v>130</v>
      </c>
      <c r="P193" s="102" t="s">
        <v>130</v>
      </c>
      <c r="Q193" s="130"/>
      <c r="R193" s="128">
        <v>0</v>
      </c>
      <c r="S193" s="129">
        <v>0</v>
      </c>
      <c r="T193" s="101">
        <v>0</v>
      </c>
      <c r="U193" s="102">
        <v>0</v>
      </c>
      <c r="V193" s="101" t="s">
        <v>130</v>
      </c>
      <c r="W193" s="102" t="s">
        <v>130</v>
      </c>
      <c r="X193" s="101" t="s">
        <v>130</v>
      </c>
      <c r="Y193" s="102" t="s">
        <v>130</v>
      </c>
      <c r="Z193" s="130"/>
      <c r="AA193" s="101">
        <v>0</v>
      </c>
      <c r="AB193" s="102">
        <v>0</v>
      </c>
      <c r="AC193" s="101">
        <v>0</v>
      </c>
      <c r="AD193" s="102">
        <v>0</v>
      </c>
      <c r="AE193" s="101" t="s">
        <v>130</v>
      </c>
      <c r="AF193" s="102" t="s">
        <v>130</v>
      </c>
      <c r="AG193" s="101" t="s">
        <v>130</v>
      </c>
      <c r="AH193" s="102" t="s">
        <v>130</v>
      </c>
      <c r="AI193" s="103"/>
      <c r="AJ193" s="101">
        <v>0</v>
      </c>
      <c r="AK193" s="102">
        <v>0</v>
      </c>
      <c r="AL193" s="101">
        <v>0</v>
      </c>
      <c r="AM193" s="102">
        <v>0</v>
      </c>
      <c r="AN193" s="101" t="s">
        <v>130</v>
      </c>
      <c r="AO193" s="102" t="s">
        <v>130</v>
      </c>
      <c r="AP193" s="101" t="s">
        <v>130</v>
      </c>
      <c r="AQ193" s="102" t="s">
        <v>130</v>
      </c>
      <c r="AR193" s="10"/>
    </row>
    <row r="194" spans="1:44" ht="12.75" customHeight="1">
      <c r="A194" s="95"/>
      <c r="B194" s="96"/>
      <c r="C194" s="187"/>
      <c r="D194" s="98"/>
      <c r="E194" s="99"/>
      <c r="F194" s="99"/>
      <c r="G194" s="95"/>
      <c r="H194" s="120"/>
      <c r="I194" s="128"/>
      <c r="J194" s="129"/>
      <c r="K194" s="101"/>
      <c r="L194" s="102"/>
      <c r="M194" s="101"/>
      <c r="N194" s="102"/>
      <c r="O194" s="101"/>
      <c r="P194" s="102"/>
      <c r="Q194" s="130"/>
      <c r="R194" s="128"/>
      <c r="S194" s="129"/>
      <c r="T194" s="101"/>
      <c r="U194" s="102"/>
      <c r="V194" s="101"/>
      <c r="W194" s="102"/>
      <c r="X194" s="101"/>
      <c r="Y194" s="102"/>
      <c r="Z194" s="130"/>
      <c r="AA194" s="101"/>
      <c r="AB194" s="102"/>
      <c r="AC194" s="101"/>
      <c r="AD194" s="102"/>
      <c r="AE194" s="101"/>
      <c r="AF194" s="102"/>
      <c r="AG194" s="101"/>
      <c r="AH194" s="102"/>
      <c r="AI194" s="103"/>
      <c r="AJ194" s="101"/>
      <c r="AK194" s="102"/>
      <c r="AL194" s="101"/>
      <c r="AM194" s="102"/>
      <c r="AN194" s="101"/>
      <c r="AO194" s="102"/>
      <c r="AP194" s="101"/>
      <c r="AQ194" s="102"/>
      <c r="AR194" s="10"/>
    </row>
    <row r="195" spans="1:44" ht="12.75" customHeight="1">
      <c r="A195" s="95"/>
      <c r="B195" s="202" t="s">
        <v>251</v>
      </c>
      <c r="C195" s="187">
        <v>438</v>
      </c>
      <c r="D195" s="98">
        <v>40284</v>
      </c>
      <c r="E195" s="99">
        <v>7205</v>
      </c>
      <c r="F195" s="99" t="s">
        <v>71</v>
      </c>
      <c r="G195" s="150" t="s">
        <v>225</v>
      </c>
      <c r="H195" s="120" t="s">
        <v>95</v>
      </c>
      <c r="I195" s="128"/>
      <c r="J195" s="129"/>
      <c r="K195" s="101"/>
      <c r="L195" s="102"/>
      <c r="M195" s="101"/>
      <c r="N195" s="102"/>
      <c r="O195" s="101"/>
      <c r="P195" s="102"/>
      <c r="Q195" s="130"/>
      <c r="R195" s="128"/>
      <c r="S195" s="129"/>
      <c r="T195" s="101"/>
      <c r="U195" s="102"/>
      <c r="V195" s="101"/>
      <c r="W195" s="102"/>
      <c r="X195" s="101"/>
      <c r="Y195" s="102"/>
      <c r="Z195" s="130"/>
      <c r="AA195" s="101"/>
      <c r="AB195" s="102"/>
      <c r="AC195" s="101"/>
      <c r="AD195" s="102"/>
      <c r="AE195" s="101"/>
      <c r="AF195" s="102"/>
      <c r="AG195" s="101"/>
      <c r="AH195" s="102"/>
      <c r="AI195" s="103"/>
      <c r="AJ195" s="101"/>
      <c r="AK195" s="102"/>
      <c r="AL195" s="101"/>
      <c r="AM195" s="102"/>
      <c r="AN195" s="101"/>
      <c r="AO195" s="102"/>
      <c r="AP195" s="101"/>
      <c r="AQ195" s="102"/>
      <c r="AR195" s="9"/>
    </row>
    <row r="196" spans="1:44" ht="12.75" customHeight="1">
      <c r="A196" s="95"/>
      <c r="B196" s="96"/>
      <c r="C196" s="187"/>
      <c r="D196" s="98"/>
      <c r="E196" s="99"/>
      <c r="F196" s="99"/>
      <c r="G196" s="95"/>
      <c r="H196" s="120"/>
      <c r="I196" s="128"/>
      <c r="J196" s="129"/>
      <c r="K196" s="101"/>
      <c r="L196" s="102"/>
      <c r="M196" s="101"/>
      <c r="N196" s="102"/>
      <c r="O196" s="101"/>
      <c r="P196" s="102"/>
      <c r="Q196" s="130"/>
      <c r="R196" s="128"/>
      <c r="S196" s="129"/>
      <c r="T196" s="101"/>
      <c r="U196" s="102"/>
      <c r="V196" s="101"/>
      <c r="W196" s="102"/>
      <c r="X196" s="101"/>
      <c r="Y196" s="102"/>
      <c r="Z196" s="130"/>
      <c r="AA196" s="101"/>
      <c r="AB196" s="102"/>
      <c r="AC196" s="101"/>
      <c r="AD196" s="102"/>
      <c r="AE196" s="101"/>
      <c r="AF196" s="102"/>
      <c r="AG196" s="101"/>
      <c r="AH196" s="102"/>
      <c r="AI196" s="103"/>
      <c r="AJ196" s="101"/>
      <c r="AK196" s="102"/>
      <c r="AL196" s="101"/>
      <c r="AM196" s="102"/>
      <c r="AN196" s="101"/>
      <c r="AO196" s="102"/>
      <c r="AP196" s="101"/>
      <c r="AQ196" s="102"/>
      <c r="AR196" s="78"/>
    </row>
    <row r="197" spans="1:44" ht="12.75" customHeight="1">
      <c r="A197" s="95"/>
      <c r="B197" s="202" t="s">
        <v>252</v>
      </c>
      <c r="C197" s="187">
        <v>393</v>
      </c>
      <c r="D197" s="98">
        <v>40280</v>
      </c>
      <c r="E197" s="99">
        <v>7219</v>
      </c>
      <c r="F197" s="99" t="s">
        <v>72</v>
      </c>
      <c r="G197" s="150" t="s">
        <v>178</v>
      </c>
      <c r="H197" s="120" t="s">
        <v>72</v>
      </c>
      <c r="I197" s="128" t="s">
        <v>128</v>
      </c>
      <c r="J197" s="129">
        <v>0</v>
      </c>
      <c r="K197" s="101">
        <v>0</v>
      </c>
      <c r="L197" s="102">
        <v>0</v>
      </c>
      <c r="M197" s="101">
        <v>0</v>
      </c>
      <c r="N197" s="102">
        <v>0</v>
      </c>
      <c r="O197" s="101" t="s">
        <v>128</v>
      </c>
      <c r="P197" s="102">
        <v>0</v>
      </c>
      <c r="Q197" s="130"/>
      <c r="R197" s="128" t="s">
        <v>128</v>
      </c>
      <c r="S197" s="129">
        <v>0</v>
      </c>
      <c r="T197" s="101">
        <v>0</v>
      </c>
      <c r="U197" s="102">
        <v>0</v>
      </c>
      <c r="V197" s="101">
        <v>0</v>
      </c>
      <c r="W197" s="102">
        <v>0</v>
      </c>
      <c r="X197" s="101" t="s">
        <v>128</v>
      </c>
      <c r="Y197" s="102">
        <v>0</v>
      </c>
      <c r="Z197" s="130"/>
      <c r="AA197" s="101" t="s">
        <v>130</v>
      </c>
      <c r="AB197" s="102">
        <v>0</v>
      </c>
      <c r="AC197" s="101">
        <v>0</v>
      </c>
      <c r="AD197" s="102">
        <v>0</v>
      </c>
      <c r="AE197" s="101">
        <v>0</v>
      </c>
      <c r="AF197" s="102">
        <v>0</v>
      </c>
      <c r="AG197" s="101" t="s">
        <v>130</v>
      </c>
      <c r="AH197" s="102">
        <v>0</v>
      </c>
      <c r="AI197" s="103"/>
      <c r="AJ197" s="101" t="s">
        <v>130</v>
      </c>
      <c r="AK197" s="102">
        <v>0</v>
      </c>
      <c r="AL197" s="101">
        <v>0</v>
      </c>
      <c r="AM197" s="102">
        <v>0</v>
      </c>
      <c r="AN197" s="101">
        <v>0</v>
      </c>
      <c r="AO197" s="102">
        <v>0</v>
      </c>
      <c r="AP197" s="101" t="s">
        <v>130</v>
      </c>
      <c r="AQ197" s="102">
        <v>0</v>
      </c>
      <c r="AR197" s="9"/>
    </row>
    <row r="198" spans="1:44" ht="12.75" customHeight="1">
      <c r="A198" s="95"/>
      <c r="B198" s="96"/>
      <c r="C198" s="187"/>
      <c r="D198" s="98"/>
      <c r="E198" s="99"/>
      <c r="F198" s="99"/>
      <c r="G198" s="95"/>
      <c r="H198" s="120"/>
      <c r="I198" s="128"/>
      <c r="J198" s="129"/>
      <c r="K198" s="101"/>
      <c r="L198" s="102"/>
      <c r="M198" s="101"/>
      <c r="N198" s="102"/>
      <c r="O198" s="101"/>
      <c r="P198" s="102"/>
      <c r="Q198" s="130"/>
      <c r="R198" s="128"/>
      <c r="S198" s="129"/>
      <c r="T198" s="101"/>
      <c r="U198" s="102"/>
      <c r="V198" s="101"/>
      <c r="W198" s="102"/>
      <c r="X198" s="101"/>
      <c r="Y198" s="102"/>
      <c r="Z198" s="130"/>
      <c r="AA198" s="101"/>
      <c r="AB198" s="102"/>
      <c r="AC198" s="101"/>
      <c r="AD198" s="102"/>
      <c r="AE198" s="101"/>
      <c r="AF198" s="102"/>
      <c r="AG198" s="101"/>
      <c r="AH198" s="102"/>
      <c r="AI198" s="103"/>
      <c r="AJ198" s="101"/>
      <c r="AK198" s="102"/>
      <c r="AL198" s="101"/>
      <c r="AM198" s="102"/>
      <c r="AN198" s="101"/>
      <c r="AO198" s="102"/>
      <c r="AP198" s="101"/>
      <c r="AQ198" s="102"/>
      <c r="AR198" s="9"/>
    </row>
    <row r="199" spans="1:44" ht="12.75" customHeight="1">
      <c r="A199" s="150"/>
      <c r="B199" s="202" t="s">
        <v>213</v>
      </c>
      <c r="C199" s="187">
        <v>607</v>
      </c>
      <c r="D199" s="98">
        <v>40318</v>
      </c>
      <c r="E199" s="99">
        <v>7237</v>
      </c>
      <c r="F199" s="99" t="s">
        <v>50</v>
      </c>
      <c r="G199" s="2" t="s">
        <v>193</v>
      </c>
      <c r="H199" s="120" t="s">
        <v>121</v>
      </c>
      <c r="I199" s="128">
        <v>0</v>
      </c>
      <c r="J199" s="129">
        <v>0</v>
      </c>
      <c r="K199" s="101">
        <v>0</v>
      </c>
      <c r="L199" s="102">
        <v>0</v>
      </c>
      <c r="M199" s="101" t="s">
        <v>130</v>
      </c>
      <c r="N199" s="102" t="s">
        <v>130</v>
      </c>
      <c r="O199" s="101" t="s">
        <v>130</v>
      </c>
      <c r="P199" s="102" t="s">
        <v>130</v>
      </c>
      <c r="Q199" s="130"/>
      <c r="R199" s="128">
        <v>0</v>
      </c>
      <c r="S199" s="129">
        <v>0</v>
      </c>
      <c r="T199" s="101">
        <v>0</v>
      </c>
      <c r="U199" s="102">
        <v>0</v>
      </c>
      <c r="V199" s="101" t="s">
        <v>130</v>
      </c>
      <c r="W199" s="102" t="s">
        <v>130</v>
      </c>
      <c r="X199" s="101" t="s">
        <v>130</v>
      </c>
      <c r="Y199" s="102" t="s">
        <v>130</v>
      </c>
      <c r="Z199" s="130"/>
      <c r="AA199" s="101">
        <v>0</v>
      </c>
      <c r="AB199" s="102">
        <v>0</v>
      </c>
      <c r="AC199" s="101">
        <v>0</v>
      </c>
      <c r="AD199" s="102">
        <v>0</v>
      </c>
      <c r="AE199" s="101" t="s">
        <v>130</v>
      </c>
      <c r="AF199" s="102" t="s">
        <v>130</v>
      </c>
      <c r="AG199" s="101" t="s">
        <v>130</v>
      </c>
      <c r="AH199" s="102" t="s">
        <v>130</v>
      </c>
      <c r="AI199" s="103"/>
      <c r="AJ199" s="101">
        <v>0</v>
      </c>
      <c r="AK199" s="102">
        <v>0</v>
      </c>
      <c r="AL199" s="101">
        <v>0</v>
      </c>
      <c r="AM199" s="102">
        <v>0</v>
      </c>
      <c r="AN199" s="101" t="s">
        <v>130</v>
      </c>
      <c r="AO199" s="102" t="s">
        <v>130</v>
      </c>
      <c r="AP199" s="101" t="s">
        <v>130</v>
      </c>
      <c r="AQ199" s="102" t="s">
        <v>130</v>
      </c>
      <c r="AR199" s="15"/>
    </row>
    <row r="200" spans="1:44" ht="12.75" customHeight="1">
      <c r="A200" s="209"/>
      <c r="B200" s="210"/>
      <c r="C200" s="211"/>
      <c r="D200" s="106"/>
      <c r="E200" s="212"/>
      <c r="F200" s="212"/>
      <c r="G200" s="213"/>
      <c r="H200" s="214"/>
      <c r="I200" s="215"/>
      <c r="J200" s="216"/>
      <c r="K200" s="217"/>
      <c r="L200" s="218"/>
      <c r="M200" s="217"/>
      <c r="N200" s="218"/>
      <c r="O200" s="217"/>
      <c r="P200" s="218"/>
      <c r="Q200" s="219"/>
      <c r="R200" s="215"/>
      <c r="S200" s="216"/>
      <c r="T200" s="217"/>
      <c r="U200" s="218"/>
      <c r="V200" s="217"/>
      <c r="W200" s="218"/>
      <c r="X200" s="217"/>
      <c r="Y200" s="218"/>
      <c r="Z200" s="219"/>
      <c r="AA200" s="217"/>
      <c r="AB200" s="218"/>
      <c r="AC200" s="217"/>
      <c r="AD200" s="218"/>
      <c r="AE200" s="217"/>
      <c r="AF200" s="218"/>
      <c r="AG200" s="217"/>
      <c r="AH200" s="218"/>
      <c r="AI200" s="107"/>
      <c r="AJ200" s="217"/>
      <c r="AK200" s="218"/>
      <c r="AL200" s="217"/>
      <c r="AM200" s="218"/>
      <c r="AN200" s="217"/>
      <c r="AO200" s="218"/>
      <c r="AP200" s="217"/>
      <c r="AQ200" s="218"/>
      <c r="AR200" s="10"/>
    </row>
    <row r="201" spans="3:24" ht="12.75" customHeight="1">
      <c r="C201" s="192"/>
      <c r="D201" s="25"/>
      <c r="E201" s="32"/>
      <c r="F201" s="3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3:43" ht="12.75" customHeight="1">
      <c r="C202" s="192"/>
      <c r="D202" s="25"/>
      <c r="E202" s="32"/>
      <c r="F202" s="32"/>
      <c r="G202" s="11"/>
      <c r="H202" s="11" t="s">
        <v>179</v>
      </c>
      <c r="I202" s="11">
        <f aca="true" t="shared" si="31" ref="I202:P202">SUM(I8:I200)</f>
        <v>240.1</v>
      </c>
      <c r="J202" s="11">
        <f t="shared" si="31"/>
        <v>-69.59999999999998</v>
      </c>
      <c r="K202" s="11">
        <f t="shared" si="31"/>
        <v>-795.8</v>
      </c>
      <c r="L202" s="11">
        <f t="shared" si="31"/>
        <v>-723.3000000000001</v>
      </c>
      <c r="M202" s="11">
        <f t="shared" si="31"/>
        <v>31.200000000000003</v>
      </c>
      <c r="N202" s="11">
        <f t="shared" si="31"/>
        <v>20.799999999999997</v>
      </c>
      <c r="O202" s="11">
        <f t="shared" si="31"/>
        <v>-524.5</v>
      </c>
      <c r="P202" s="11">
        <f t="shared" si="31"/>
        <v>-771.5</v>
      </c>
      <c r="Q202" s="11"/>
      <c r="R202" s="11">
        <f aca="true" t="shared" si="32" ref="R202:Y202">SUM(R8:R200)</f>
        <v>62.60000000000003</v>
      </c>
      <c r="S202" s="11">
        <f t="shared" si="32"/>
        <v>-35.79999999999998</v>
      </c>
      <c r="T202" s="11">
        <f t="shared" si="32"/>
        <v>-128.3</v>
      </c>
      <c r="U202" s="11">
        <f t="shared" si="32"/>
        <v>-118.29999999999995</v>
      </c>
      <c r="V202" s="11">
        <f t="shared" si="32"/>
        <v>30.900000000000002</v>
      </c>
      <c r="W202" s="11">
        <f t="shared" si="32"/>
        <v>55.10000000000001</v>
      </c>
      <c r="X202" s="11">
        <f t="shared" si="32"/>
        <v>-34.20000000000002</v>
      </c>
      <c r="Y202" s="11">
        <f t="shared" si="32"/>
        <v>-98.39999999999998</v>
      </c>
      <c r="AA202" s="11">
        <f aca="true" t="shared" si="33" ref="AA202:AH202">SUM(AA8:AA200)</f>
        <v>133.00000000000003</v>
      </c>
      <c r="AB202" s="11">
        <f t="shared" si="33"/>
        <v>-16.300000000000004</v>
      </c>
      <c r="AC202" s="11">
        <f t="shared" si="33"/>
        <v>147.39999999999998</v>
      </c>
      <c r="AD202" s="11">
        <f t="shared" si="33"/>
        <v>176</v>
      </c>
      <c r="AE202" s="11">
        <f t="shared" si="33"/>
        <v>69.1</v>
      </c>
      <c r="AF202" s="11">
        <f t="shared" si="33"/>
        <v>73.80000000000001</v>
      </c>
      <c r="AG202" s="11">
        <f t="shared" si="33"/>
        <v>350.1000000000001</v>
      </c>
      <c r="AH202" s="11">
        <f t="shared" si="33"/>
        <v>234.10000000000002</v>
      </c>
      <c r="AJ202" s="11">
        <f aca="true" t="shared" si="34" ref="AJ202:AQ202">SUM(AJ8:AJ200)</f>
        <v>138.30000000000007</v>
      </c>
      <c r="AK202" s="11">
        <f t="shared" si="34"/>
        <v>-0.2999999999999984</v>
      </c>
      <c r="AL202" s="11">
        <f t="shared" si="34"/>
        <v>112.30000000000003</v>
      </c>
      <c r="AM202" s="11">
        <f t="shared" si="34"/>
        <v>115.00000000000001</v>
      </c>
      <c r="AN202" s="11">
        <f t="shared" si="34"/>
        <v>88.30000000000001</v>
      </c>
      <c r="AO202" s="11">
        <f t="shared" si="34"/>
        <v>89.2</v>
      </c>
      <c r="AP202" s="11">
        <f t="shared" si="34"/>
        <v>339.5000000000001</v>
      </c>
      <c r="AQ202" s="11">
        <f t="shared" si="34"/>
        <v>204.5</v>
      </c>
    </row>
    <row r="203" spans="3:24" ht="12.75" customHeight="1">
      <c r="C203" s="192"/>
      <c r="D203" s="25"/>
      <c r="E203" s="32"/>
      <c r="F203" s="3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3:43" ht="12.75" customHeight="1">
      <c r="C204" s="192"/>
      <c r="D204" s="25"/>
      <c r="E204" s="32"/>
      <c r="F204" s="32"/>
      <c r="G204" s="11"/>
      <c r="H204" s="11" t="s">
        <v>215</v>
      </c>
      <c r="I204" s="11">
        <f>I181+I132+I131+I130+I170+I193+I134+I135+I136</f>
        <v>-0.3</v>
      </c>
      <c r="J204" s="11">
        <f aca="true" t="shared" si="35" ref="J204:P204">J181+J132+J131+J130+J170+J193+J134+J135+J136</f>
        <v>0.10000000000000003</v>
      </c>
      <c r="K204" s="11">
        <f t="shared" si="35"/>
        <v>-0.10000000000000009</v>
      </c>
      <c r="L204" s="11">
        <f t="shared" si="35"/>
        <v>4.9</v>
      </c>
      <c r="M204" s="11">
        <f t="shared" si="35"/>
        <v>0</v>
      </c>
      <c r="N204" s="11">
        <f t="shared" si="35"/>
        <v>-0.1</v>
      </c>
      <c r="O204" s="11">
        <f t="shared" si="35"/>
        <v>-0.3999999999999999</v>
      </c>
      <c r="P204" s="11">
        <f t="shared" si="35"/>
        <v>4.9</v>
      </c>
      <c r="Q204" s="11"/>
      <c r="R204" s="11">
        <f>R181+R132+R131+R130+R170+R193+R134+R135+R136</f>
        <v>-0.3</v>
      </c>
      <c r="S204" s="11">
        <f aca="true" t="shared" si="36" ref="S204:Y204">S181+S132+S131+S130+S170+S193+S134+S135+S136</f>
        <v>0.10000000000000003</v>
      </c>
      <c r="T204" s="11">
        <f t="shared" si="36"/>
        <v>-0.10000000000000009</v>
      </c>
      <c r="U204" s="11">
        <f t="shared" si="36"/>
        <v>4.9</v>
      </c>
      <c r="V204" s="11">
        <f t="shared" si="36"/>
        <v>-0.1</v>
      </c>
      <c r="W204" s="11">
        <f t="shared" si="36"/>
        <v>-0.1</v>
      </c>
      <c r="X204" s="11">
        <f t="shared" si="36"/>
        <v>-0.5</v>
      </c>
      <c r="Y204" s="11">
        <f t="shared" si="36"/>
        <v>4.9</v>
      </c>
      <c r="AA204" s="11">
        <f>AA181+AA132+AA131+AA130+AA170+AA193+AA134+AA135+AA136</f>
        <v>0.10000000000000003</v>
      </c>
      <c r="AB204" s="11">
        <f aca="true" t="shared" si="37" ref="AB204:AH204">AB181+AB132+AB131+AB130+AB170+AB193+AB134+AB135+AB136</f>
        <v>0.10000000000000003</v>
      </c>
      <c r="AC204" s="11">
        <f t="shared" si="37"/>
        <v>4.6</v>
      </c>
      <c r="AD204" s="11">
        <f t="shared" si="37"/>
        <v>5</v>
      </c>
      <c r="AE204" s="11">
        <f t="shared" si="37"/>
        <v>-0.1</v>
      </c>
      <c r="AF204" s="11">
        <f t="shared" si="37"/>
        <v>-0.1</v>
      </c>
      <c r="AG204" s="11">
        <f t="shared" si="37"/>
        <v>4.6</v>
      </c>
      <c r="AH204" s="11">
        <f t="shared" si="37"/>
        <v>5</v>
      </c>
      <c r="AJ204" s="11">
        <f>AJ181+AJ132+AJ131+AJ130+AJ170+AJ193+AJ134+AJ135+AJ136</f>
        <v>0.2</v>
      </c>
      <c r="AK204" s="11">
        <f aca="true" t="shared" si="38" ref="AK204:AQ204">AK181+AK132+AK131+AK130+AK170+AK193+AK134+AK135+AK136</f>
        <v>0.2</v>
      </c>
      <c r="AL204" s="11">
        <f t="shared" si="38"/>
        <v>5</v>
      </c>
      <c r="AM204" s="11">
        <f t="shared" si="38"/>
        <v>5</v>
      </c>
      <c r="AN204" s="11">
        <f t="shared" si="38"/>
        <v>-0.1</v>
      </c>
      <c r="AO204" s="11">
        <f t="shared" si="38"/>
        <v>-0.1</v>
      </c>
      <c r="AP204" s="11">
        <f t="shared" si="38"/>
        <v>5.1</v>
      </c>
      <c r="AQ204" s="11">
        <f t="shared" si="38"/>
        <v>5.1</v>
      </c>
    </row>
    <row r="205" spans="3:24" ht="12.75">
      <c r="C205" s="192"/>
      <c r="D205" s="25"/>
      <c r="E205" s="32"/>
      <c r="F205" s="3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3:43" ht="12.75">
      <c r="C206" s="192"/>
      <c r="D206" s="25"/>
      <c r="E206" s="32"/>
      <c r="F206" s="32"/>
      <c r="G206" s="11"/>
      <c r="H206" s="11" t="s">
        <v>216</v>
      </c>
      <c r="I206" s="11">
        <f>I202-I204</f>
        <v>240.4</v>
      </c>
      <c r="J206" s="11">
        <f aca="true" t="shared" si="39" ref="J206:P206">J202-J204</f>
        <v>-69.69999999999997</v>
      </c>
      <c r="K206" s="11">
        <f t="shared" si="39"/>
        <v>-795.6999999999999</v>
      </c>
      <c r="L206" s="11">
        <f t="shared" si="39"/>
        <v>-728.2</v>
      </c>
      <c r="M206" s="11">
        <f t="shared" si="39"/>
        <v>31.200000000000003</v>
      </c>
      <c r="N206" s="11">
        <f t="shared" si="39"/>
        <v>20.9</v>
      </c>
      <c r="O206" s="11">
        <f t="shared" si="39"/>
        <v>-524.1</v>
      </c>
      <c r="P206" s="11">
        <f t="shared" si="39"/>
        <v>-776.4</v>
      </c>
      <c r="Q206" s="11"/>
      <c r="R206" s="11">
        <f>R202-R204</f>
        <v>62.90000000000003</v>
      </c>
      <c r="S206" s="11">
        <f aca="true" t="shared" si="40" ref="S206:Y206">S202-S204</f>
        <v>-35.899999999999984</v>
      </c>
      <c r="T206" s="11">
        <f t="shared" si="40"/>
        <v>-128.20000000000002</v>
      </c>
      <c r="U206" s="11">
        <f t="shared" si="40"/>
        <v>-123.19999999999996</v>
      </c>
      <c r="V206" s="11">
        <f t="shared" si="40"/>
        <v>31.000000000000004</v>
      </c>
      <c r="W206" s="11">
        <f t="shared" si="40"/>
        <v>55.20000000000001</v>
      </c>
      <c r="X206" s="11">
        <f t="shared" si="40"/>
        <v>-33.70000000000002</v>
      </c>
      <c r="Y206" s="11">
        <f t="shared" si="40"/>
        <v>-103.29999999999998</v>
      </c>
      <c r="AA206" s="11">
        <f>AA202-AA204</f>
        <v>132.90000000000003</v>
      </c>
      <c r="AB206" s="11">
        <f aca="true" t="shared" si="41" ref="AB206:AH206">AB202-AB204</f>
        <v>-16.400000000000006</v>
      </c>
      <c r="AC206" s="11">
        <f t="shared" si="41"/>
        <v>142.79999999999998</v>
      </c>
      <c r="AD206" s="11">
        <f t="shared" si="41"/>
        <v>171</v>
      </c>
      <c r="AE206" s="11">
        <f t="shared" si="41"/>
        <v>69.19999999999999</v>
      </c>
      <c r="AF206" s="11">
        <f t="shared" si="41"/>
        <v>73.9</v>
      </c>
      <c r="AG206" s="11">
        <f t="shared" si="41"/>
        <v>345.50000000000006</v>
      </c>
      <c r="AH206" s="11">
        <f t="shared" si="41"/>
        <v>229.10000000000002</v>
      </c>
      <c r="AJ206" s="11">
        <f>AJ202-AJ204</f>
        <v>138.10000000000008</v>
      </c>
      <c r="AK206" s="11">
        <f aca="true" t="shared" si="42" ref="AK206:AQ206">AK202-AK204</f>
        <v>-0.4999999999999984</v>
      </c>
      <c r="AL206" s="11">
        <f t="shared" si="42"/>
        <v>107.30000000000003</v>
      </c>
      <c r="AM206" s="11">
        <f t="shared" si="42"/>
        <v>110.00000000000001</v>
      </c>
      <c r="AN206" s="11">
        <f t="shared" si="42"/>
        <v>88.4</v>
      </c>
      <c r="AO206" s="11">
        <f t="shared" si="42"/>
        <v>89.3</v>
      </c>
      <c r="AP206" s="11">
        <f t="shared" si="42"/>
        <v>334.4000000000001</v>
      </c>
      <c r="AQ206" s="11">
        <f t="shared" si="42"/>
        <v>199.4</v>
      </c>
    </row>
    <row r="207" spans="3:43" ht="12.75">
      <c r="C207" s="192"/>
      <c r="D207" s="25"/>
      <c r="E207" s="32"/>
      <c r="F207" s="3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AA207" s="11"/>
      <c r="AB207" s="11"/>
      <c r="AC207" s="11"/>
      <c r="AD207" s="11"/>
      <c r="AE207" s="11"/>
      <c r="AF207" s="11"/>
      <c r="AG207" s="11"/>
      <c r="AH207" s="11"/>
      <c r="AJ207" s="11"/>
      <c r="AK207" s="11"/>
      <c r="AL207" s="11"/>
      <c r="AM207" s="11"/>
      <c r="AN207" s="11"/>
      <c r="AO207" s="11"/>
      <c r="AP207" s="11"/>
      <c r="AQ207" s="11"/>
    </row>
    <row r="208" spans="3:43" ht="12.75">
      <c r="C208" s="192"/>
      <c r="D208" s="25"/>
      <c r="E208" s="32"/>
      <c r="F208" s="3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AA208" s="11"/>
      <c r="AB208" s="11"/>
      <c r="AC208" s="11"/>
      <c r="AD208" s="11"/>
      <c r="AE208" s="11"/>
      <c r="AF208" s="11"/>
      <c r="AG208" s="11"/>
      <c r="AH208" s="11"/>
      <c r="AJ208" s="11"/>
      <c r="AK208" s="11"/>
      <c r="AL208" s="11"/>
      <c r="AM208" s="11"/>
      <c r="AN208" s="11"/>
      <c r="AO208" s="11"/>
      <c r="AP208" s="11"/>
      <c r="AQ208" s="11"/>
    </row>
    <row r="209" spans="3:24" ht="12.75">
      <c r="C209" s="192"/>
      <c r="D209" s="25"/>
      <c r="E209" s="32"/>
      <c r="F209" s="32"/>
      <c r="G209" s="245" t="s">
        <v>310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3:24" ht="12.75">
      <c r="C210" s="192"/>
      <c r="D210" s="25"/>
      <c r="E210" s="32"/>
      <c r="F210" s="3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2:24" ht="12.75">
      <c r="B211" s="36"/>
      <c r="C211" s="183"/>
      <c r="D211" s="36"/>
      <c r="E211" s="36"/>
      <c r="F211" s="36"/>
      <c r="G211" s="35"/>
      <c r="H211" s="36"/>
      <c r="I211" s="246" t="s">
        <v>17</v>
      </c>
      <c r="J211" s="247"/>
      <c r="K211" s="247"/>
      <c r="L211" s="247"/>
      <c r="M211" s="247"/>
      <c r="N211" s="247"/>
      <c r="O211" s="247"/>
      <c r="P211" s="248"/>
      <c r="Q211" s="11"/>
      <c r="R211" s="11"/>
      <c r="S211" s="11"/>
      <c r="T211" s="11"/>
      <c r="U211" s="11"/>
      <c r="V211" s="11"/>
      <c r="W211" s="11"/>
      <c r="X211" s="11"/>
    </row>
    <row r="212" spans="2:24" ht="12.75">
      <c r="B212" s="37" t="s">
        <v>14</v>
      </c>
      <c r="C212" s="184" t="s">
        <v>12</v>
      </c>
      <c r="D212" s="37"/>
      <c r="E212" s="37"/>
      <c r="F212" s="37"/>
      <c r="G212" s="37"/>
      <c r="H212" s="37"/>
      <c r="I212" s="249" t="s">
        <v>4</v>
      </c>
      <c r="J212" s="250"/>
      <c r="K212" s="249" t="s">
        <v>5</v>
      </c>
      <c r="L212" s="250"/>
      <c r="M212" s="249" t="s">
        <v>3</v>
      </c>
      <c r="N212" s="250"/>
      <c r="O212" s="249" t="s">
        <v>6</v>
      </c>
      <c r="P212" s="250"/>
      <c r="Q212" s="11"/>
      <c r="R212" s="11"/>
      <c r="S212" s="11"/>
      <c r="T212" s="11"/>
      <c r="U212" s="11"/>
      <c r="V212" s="11"/>
      <c r="W212" s="11"/>
      <c r="X212" s="11"/>
    </row>
    <row r="213" spans="2:24" ht="12.75">
      <c r="B213" s="38" t="s">
        <v>15</v>
      </c>
      <c r="C213" s="185" t="s">
        <v>13</v>
      </c>
      <c r="D213" s="38" t="s">
        <v>0</v>
      </c>
      <c r="E213" s="37" t="s">
        <v>7</v>
      </c>
      <c r="F213" s="37" t="s">
        <v>26</v>
      </c>
      <c r="G213" s="38" t="s">
        <v>1</v>
      </c>
      <c r="H213" s="38" t="s">
        <v>8</v>
      </c>
      <c r="I213" s="203" t="s">
        <v>2</v>
      </c>
      <c r="J213" s="203" t="s">
        <v>9</v>
      </c>
      <c r="K213" s="203" t="s">
        <v>2</v>
      </c>
      <c r="L213" s="203" t="s">
        <v>9</v>
      </c>
      <c r="M213" s="203" t="s">
        <v>2</v>
      </c>
      <c r="N213" s="203" t="s">
        <v>9</v>
      </c>
      <c r="O213" s="203" t="s">
        <v>2</v>
      </c>
      <c r="P213" s="203" t="s">
        <v>9</v>
      </c>
      <c r="Q213" s="11"/>
      <c r="R213" s="11"/>
      <c r="S213" s="11"/>
      <c r="T213" s="11"/>
      <c r="U213" s="11"/>
      <c r="V213" s="11"/>
      <c r="W213" s="11"/>
      <c r="X213" s="11"/>
    </row>
    <row r="214" spans="2:16" ht="12.75">
      <c r="B214" s="96"/>
      <c r="C214" s="187"/>
      <c r="D214" s="98"/>
      <c r="E214" s="220"/>
      <c r="F214" s="220"/>
      <c r="G214" s="95"/>
      <c r="H214" s="120"/>
      <c r="I214" s="128"/>
      <c r="J214" s="129"/>
      <c r="K214" s="101"/>
      <c r="L214" s="102"/>
      <c r="M214" s="101"/>
      <c r="N214" s="102"/>
      <c r="O214" s="101"/>
      <c r="P214" s="102"/>
    </row>
    <row r="215" spans="2:24" ht="12.75">
      <c r="B215" s="202" t="s">
        <v>197</v>
      </c>
      <c r="C215" s="181">
        <v>387</v>
      </c>
      <c r="D215" s="98">
        <v>40280</v>
      </c>
      <c r="E215" s="99">
        <v>622</v>
      </c>
      <c r="F215" s="99" t="s">
        <v>27</v>
      </c>
      <c r="G215" s="150" t="s">
        <v>117</v>
      </c>
      <c r="H215" s="120" t="s">
        <v>118</v>
      </c>
      <c r="I215" s="128">
        <v>287.5</v>
      </c>
      <c r="J215" s="129">
        <v>0</v>
      </c>
      <c r="K215" s="101">
        <v>0</v>
      </c>
      <c r="L215" s="102">
        <v>0</v>
      </c>
      <c r="M215" s="101">
        <v>0</v>
      </c>
      <c r="N215" s="102">
        <v>0</v>
      </c>
      <c r="O215" s="101">
        <f>I215+K215+M215</f>
        <v>287.5</v>
      </c>
      <c r="P215" s="102">
        <f>J215+L215+N215</f>
        <v>0</v>
      </c>
      <c r="Q215" s="11"/>
      <c r="R215" s="11"/>
      <c r="S215" s="11"/>
      <c r="T215" s="11"/>
      <c r="U215" s="11"/>
      <c r="V215" s="11"/>
      <c r="W215" s="11"/>
      <c r="X215" s="11"/>
    </row>
    <row r="216" spans="2:24" ht="12.75">
      <c r="B216" s="202"/>
      <c r="C216" s="194"/>
      <c r="D216" s="98"/>
      <c r="E216" s="99"/>
      <c r="F216" s="99"/>
      <c r="G216" s="163"/>
      <c r="H216" s="120"/>
      <c r="I216" s="128"/>
      <c r="J216" s="129"/>
      <c r="K216" s="101"/>
      <c r="L216" s="102"/>
      <c r="M216" s="101"/>
      <c r="N216" s="102"/>
      <c r="O216" s="101"/>
      <c r="P216" s="102"/>
      <c r="Q216" s="11"/>
      <c r="R216" s="11"/>
      <c r="S216" s="11"/>
      <c r="T216" s="11"/>
      <c r="U216" s="11"/>
      <c r="V216" s="11"/>
      <c r="W216" s="11"/>
      <c r="X216" s="11"/>
    </row>
    <row r="217" spans="2:24" ht="12.75">
      <c r="B217" s="202" t="s">
        <v>248</v>
      </c>
      <c r="C217" s="195">
        <v>190</v>
      </c>
      <c r="D217" s="98">
        <v>40252</v>
      </c>
      <c r="E217" s="99">
        <v>5801</v>
      </c>
      <c r="F217" s="99" t="s">
        <v>68</v>
      </c>
      <c r="G217" s="198" t="s">
        <v>169</v>
      </c>
      <c r="H217" s="120" t="s">
        <v>170</v>
      </c>
      <c r="I217" s="128">
        <v>-50.1</v>
      </c>
      <c r="J217" s="129">
        <v>0</v>
      </c>
      <c r="K217" s="101">
        <v>-0.3</v>
      </c>
      <c r="L217" s="102">
        <v>0</v>
      </c>
      <c r="M217" s="101">
        <v>-4.8</v>
      </c>
      <c r="N217" s="102">
        <v>0</v>
      </c>
      <c r="O217" s="101">
        <f>I217+K217+M217</f>
        <v>-55.199999999999996</v>
      </c>
      <c r="P217" s="102">
        <f>J217+L217+N217</f>
        <v>0</v>
      </c>
      <c r="Q217" s="11"/>
      <c r="R217" s="11"/>
      <c r="S217" s="11"/>
      <c r="T217" s="11"/>
      <c r="U217" s="11"/>
      <c r="V217" s="11"/>
      <c r="W217" s="11"/>
      <c r="X217" s="11"/>
    </row>
    <row r="218" spans="2:24" ht="12.75">
      <c r="B218" s="202"/>
      <c r="C218" s="195"/>
      <c r="D218" s="98"/>
      <c r="E218" s="99"/>
      <c r="F218" s="99"/>
      <c r="G218" s="169"/>
      <c r="H218" s="120"/>
      <c r="I218" s="128"/>
      <c r="J218" s="129"/>
      <c r="K218" s="101"/>
      <c r="L218" s="102"/>
      <c r="M218" s="101"/>
      <c r="N218" s="102"/>
      <c r="O218" s="101"/>
      <c r="P218" s="102"/>
      <c r="Q218" s="11"/>
      <c r="R218" s="11"/>
      <c r="S218" s="11"/>
      <c r="T218" s="11"/>
      <c r="U218" s="11"/>
      <c r="V218" s="11"/>
      <c r="W218" s="11"/>
      <c r="X218" s="11"/>
    </row>
    <row r="219" spans="2:24" ht="12.75">
      <c r="B219" s="202" t="s">
        <v>212</v>
      </c>
      <c r="C219" s="195">
        <v>47</v>
      </c>
      <c r="D219" s="98">
        <v>40333</v>
      </c>
      <c r="E219" s="99">
        <v>7033</v>
      </c>
      <c r="F219" s="99" t="s">
        <v>74</v>
      </c>
      <c r="G219" s="169" t="s">
        <v>219</v>
      </c>
      <c r="H219" s="120" t="s">
        <v>126</v>
      </c>
      <c r="I219" s="128">
        <v>0</v>
      </c>
      <c r="J219" s="129">
        <v>0</v>
      </c>
      <c r="K219" s="101">
        <v>-556.2</v>
      </c>
      <c r="L219" s="102">
        <v>-529.5</v>
      </c>
      <c r="M219" s="101">
        <v>0</v>
      </c>
      <c r="N219" s="102">
        <v>0</v>
      </c>
      <c r="O219" s="101">
        <f>I219+K219+M219</f>
        <v>-556.2</v>
      </c>
      <c r="P219" s="102">
        <f>J219+L219+N219</f>
        <v>-529.5</v>
      </c>
      <c r="Q219" s="11"/>
      <c r="R219" s="11"/>
      <c r="S219" s="11"/>
      <c r="T219" s="11"/>
      <c r="U219" s="11"/>
      <c r="V219" s="11"/>
      <c r="W219" s="11"/>
      <c r="X219" s="11"/>
    </row>
    <row r="220" spans="2:24" ht="12.75">
      <c r="B220" s="202" t="s">
        <v>212</v>
      </c>
      <c r="C220" s="195">
        <v>47</v>
      </c>
      <c r="D220" s="98">
        <v>40333</v>
      </c>
      <c r="E220" s="99">
        <v>7033</v>
      </c>
      <c r="F220" s="99" t="s">
        <v>74</v>
      </c>
      <c r="G220" s="169" t="s">
        <v>288</v>
      </c>
      <c r="H220" s="120" t="s">
        <v>218</v>
      </c>
      <c r="I220" s="128">
        <v>0</v>
      </c>
      <c r="J220" s="129">
        <v>0</v>
      </c>
      <c r="K220" s="101">
        <v>0.1</v>
      </c>
      <c r="L220" s="102">
        <v>0</v>
      </c>
      <c r="M220" s="101">
        <v>0</v>
      </c>
      <c r="N220" s="102">
        <v>0</v>
      </c>
      <c r="O220" s="101">
        <f>I220+K220+M220</f>
        <v>0.1</v>
      </c>
      <c r="P220" s="102">
        <f>J220+L220+N220</f>
        <v>0</v>
      </c>
      <c r="Q220" s="11"/>
      <c r="R220" s="11"/>
      <c r="S220" s="11"/>
      <c r="T220" s="11"/>
      <c r="U220" s="11"/>
      <c r="V220" s="11"/>
      <c r="W220" s="11"/>
      <c r="X220" s="11"/>
    </row>
    <row r="221" spans="2:24" ht="12.75">
      <c r="B221" s="210"/>
      <c r="C221" s="221"/>
      <c r="D221" s="106"/>
      <c r="E221" s="212"/>
      <c r="F221" s="212"/>
      <c r="G221" s="222"/>
      <c r="H221" s="214"/>
      <c r="I221" s="215"/>
      <c r="J221" s="216"/>
      <c r="K221" s="217"/>
      <c r="L221" s="218"/>
      <c r="M221" s="217"/>
      <c r="N221" s="218"/>
      <c r="O221" s="217"/>
      <c r="P221" s="218"/>
      <c r="Q221" s="11"/>
      <c r="R221" s="11"/>
      <c r="S221" s="11"/>
      <c r="T221" s="11"/>
      <c r="U221" s="11"/>
      <c r="V221" s="11"/>
      <c r="W221" s="11"/>
      <c r="X221" s="11"/>
    </row>
    <row r="222" spans="2:24" ht="12.75">
      <c r="B222" s="206"/>
      <c r="C222" s="207"/>
      <c r="D222" s="119"/>
      <c r="E222" s="208"/>
      <c r="F222" s="208"/>
      <c r="G222" s="124"/>
      <c r="Q222" s="11"/>
      <c r="R222" s="11"/>
      <c r="S222" s="11"/>
      <c r="T222" s="11"/>
      <c r="U222" s="11"/>
      <c r="V222" s="11"/>
      <c r="W222" s="11"/>
      <c r="X222" s="11"/>
    </row>
    <row r="223" spans="2:24" ht="12.75">
      <c r="B223" s="206"/>
      <c r="C223" s="207"/>
      <c r="D223" s="119"/>
      <c r="E223" s="208"/>
      <c r="F223" s="208"/>
      <c r="G223" s="124"/>
      <c r="H223" s="11" t="s">
        <v>179</v>
      </c>
      <c r="I223" s="4">
        <f>SUM(I215,I217,I219,I220,)</f>
        <v>237.4</v>
      </c>
      <c r="J223" s="4">
        <f aca="true" t="shared" si="43" ref="J223:P223">SUM(J215,J217,J219,J220,)</f>
        <v>0</v>
      </c>
      <c r="K223" s="4">
        <f t="shared" si="43"/>
        <v>-556.4</v>
      </c>
      <c r="L223" s="4">
        <f t="shared" si="43"/>
        <v>-529.5</v>
      </c>
      <c r="M223" s="4">
        <f t="shared" si="43"/>
        <v>-4.8</v>
      </c>
      <c r="N223" s="4">
        <f t="shared" si="43"/>
        <v>0</v>
      </c>
      <c r="O223" s="4">
        <f t="shared" si="43"/>
        <v>-323.8</v>
      </c>
      <c r="P223" s="4">
        <f t="shared" si="43"/>
        <v>-529.5</v>
      </c>
      <c r="Q223" s="11"/>
      <c r="R223" s="11"/>
      <c r="S223" s="11"/>
      <c r="T223" s="11"/>
      <c r="U223" s="11"/>
      <c r="V223" s="11"/>
      <c r="W223" s="11"/>
      <c r="X223" s="11"/>
    </row>
    <row r="224" spans="3:24" ht="12.75">
      <c r="C224" s="192"/>
      <c r="D224" s="25"/>
      <c r="E224" s="32"/>
      <c r="F224" s="32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2:24" ht="12.75">
      <c r="B225" s="3" t="s">
        <v>278</v>
      </c>
      <c r="C225" s="192"/>
      <c r="D225" s="25"/>
      <c r="E225" s="32"/>
      <c r="F225" s="32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2:24" ht="12.75">
      <c r="B226" s="3" t="s">
        <v>291</v>
      </c>
      <c r="C226" s="192"/>
      <c r="D226" s="25"/>
      <c r="E226" s="32"/>
      <c r="F226" s="32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2:24" ht="12.75">
      <c r="B227" s="3" t="s">
        <v>279</v>
      </c>
      <c r="C227" s="192"/>
      <c r="D227" s="25"/>
      <c r="E227" s="32"/>
      <c r="F227" s="32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2:24" ht="12.75">
      <c r="B228" s="3" t="s">
        <v>280</v>
      </c>
      <c r="C228" s="192"/>
      <c r="D228" s="25"/>
      <c r="E228" s="32"/>
      <c r="F228" s="32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2:24" ht="12.75">
      <c r="B229" s="3" t="s">
        <v>281</v>
      </c>
      <c r="C229" s="192"/>
      <c r="D229" s="25"/>
      <c r="E229" s="32"/>
      <c r="F229" s="32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2:24" ht="12.75">
      <c r="B230" s="3" t="s">
        <v>289</v>
      </c>
      <c r="C230" s="192"/>
      <c r="D230" s="25"/>
      <c r="E230" s="32"/>
      <c r="F230" s="32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3:24" ht="12.75">
      <c r="C231" s="192"/>
      <c r="D231" s="25"/>
      <c r="E231" s="32"/>
      <c r="F231" s="32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3:24" ht="12.75">
      <c r="C232" s="192"/>
      <c r="D232" s="25"/>
      <c r="E232" s="32"/>
      <c r="F232" s="32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3:24" ht="12.75">
      <c r="C233" s="192"/>
      <c r="D233" s="25"/>
      <c r="E233" s="32"/>
      <c r="F233" s="32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3:24" ht="12.75">
      <c r="C234" s="192"/>
      <c r="D234" s="25"/>
      <c r="E234" s="32"/>
      <c r="F234" s="32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3:24" ht="12.75">
      <c r="C235" s="192"/>
      <c r="D235" s="25"/>
      <c r="E235" s="32"/>
      <c r="F235" s="32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3:24" ht="12.75">
      <c r="C236" s="192"/>
      <c r="D236" s="25"/>
      <c r="E236" s="32"/>
      <c r="F236" s="32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3:24" ht="12.75">
      <c r="C237" s="192"/>
      <c r="D237" s="25"/>
      <c r="E237" s="32"/>
      <c r="F237" s="32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3:24" ht="12.75">
      <c r="C238" s="192"/>
      <c r="D238" s="25"/>
      <c r="E238" s="32"/>
      <c r="F238" s="32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3:24" ht="12.75">
      <c r="C239" s="192"/>
      <c r="D239" s="25"/>
      <c r="E239" s="32"/>
      <c r="F239" s="32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3:24" ht="12.75">
      <c r="C240" s="192"/>
      <c r="D240" s="25"/>
      <c r="E240" s="32"/>
      <c r="F240" s="32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3:24" ht="12.75">
      <c r="C241" s="192"/>
      <c r="D241" s="25"/>
      <c r="E241" s="32"/>
      <c r="F241" s="32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3:24" ht="12.75">
      <c r="C242" s="192"/>
      <c r="D242" s="25"/>
      <c r="E242" s="32"/>
      <c r="F242" s="32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3:24" ht="12.75">
      <c r="C243" s="192"/>
      <c r="D243" s="25"/>
      <c r="E243" s="32"/>
      <c r="F243" s="32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3:24" ht="12.75">
      <c r="C244" s="192"/>
      <c r="D244" s="25"/>
      <c r="E244" s="32"/>
      <c r="F244" s="32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3:24" ht="12.75">
      <c r="C245" s="192"/>
      <c r="D245" s="25"/>
      <c r="E245" s="32"/>
      <c r="F245" s="32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3:24" ht="12.75">
      <c r="C246" s="192"/>
      <c r="D246" s="25"/>
      <c r="E246" s="32"/>
      <c r="F246" s="32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3:24" ht="12.75">
      <c r="C247" s="192"/>
      <c r="D247" s="25"/>
      <c r="E247" s="32"/>
      <c r="F247" s="32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3:24" ht="12.75">
      <c r="C248" s="192"/>
      <c r="D248" s="25"/>
      <c r="E248" s="32"/>
      <c r="F248" s="32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3:24" ht="12.75">
      <c r="C249" s="192"/>
      <c r="D249" s="25"/>
      <c r="E249" s="32"/>
      <c r="F249" s="32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3:24" ht="12.75">
      <c r="C250" s="192"/>
      <c r="D250" s="25"/>
      <c r="E250" s="32"/>
      <c r="F250" s="32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3:24" ht="12.75">
      <c r="C251" s="192"/>
      <c r="D251" s="25"/>
      <c r="E251" s="32"/>
      <c r="F251" s="32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3:24" ht="12.75">
      <c r="C252" s="192"/>
      <c r="D252" s="25"/>
      <c r="E252" s="32"/>
      <c r="F252" s="32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3:24" ht="12.75">
      <c r="C253" s="192"/>
      <c r="D253" s="25"/>
      <c r="E253" s="32"/>
      <c r="F253" s="32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3:24" ht="12.75">
      <c r="C254" s="192"/>
      <c r="D254" s="25"/>
      <c r="E254" s="32"/>
      <c r="F254" s="32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3:24" ht="12.75">
      <c r="C255" s="192"/>
      <c r="D255" s="25"/>
      <c r="E255" s="32"/>
      <c r="F255" s="32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3:24" ht="12.75">
      <c r="C256" s="192"/>
      <c r="D256" s="25"/>
      <c r="E256" s="32"/>
      <c r="F256" s="32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3:24" ht="12.75">
      <c r="C257" s="192"/>
      <c r="D257" s="25"/>
      <c r="E257" s="32"/>
      <c r="F257" s="32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3:24" ht="12.75">
      <c r="C258" s="192"/>
      <c r="D258" s="25"/>
      <c r="E258" s="32"/>
      <c r="F258" s="32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3:24" ht="12.75">
      <c r="C259" s="192"/>
      <c r="D259" s="25"/>
      <c r="E259" s="32"/>
      <c r="F259" s="32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3:24" ht="12.75">
      <c r="C260" s="192"/>
      <c r="D260" s="25"/>
      <c r="E260" s="32"/>
      <c r="F260" s="32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3:24" ht="12.75">
      <c r="C261" s="192"/>
      <c r="D261" s="25"/>
      <c r="E261" s="32"/>
      <c r="F261" s="32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3:24" ht="12.75">
      <c r="C262" s="192"/>
      <c r="D262" s="25"/>
      <c r="E262" s="32"/>
      <c r="F262" s="32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3:24" ht="12.75">
      <c r="C263" s="192"/>
      <c r="D263" s="25"/>
      <c r="E263" s="32"/>
      <c r="F263" s="32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3:24" ht="12.75">
      <c r="C264" s="192"/>
      <c r="D264" s="25"/>
      <c r="E264" s="32"/>
      <c r="F264" s="32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3:24" ht="12.75">
      <c r="C265" s="192"/>
      <c r="D265" s="25"/>
      <c r="E265" s="32"/>
      <c r="F265" s="32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3:24" ht="12.75">
      <c r="C266" s="192"/>
      <c r="D266" s="25"/>
      <c r="E266" s="32"/>
      <c r="F266" s="32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3:24" ht="12.75">
      <c r="C267" s="192"/>
      <c r="D267" s="25"/>
      <c r="E267" s="32"/>
      <c r="F267" s="32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3:24" ht="12.75">
      <c r="C268" s="192"/>
      <c r="D268" s="25"/>
      <c r="E268" s="32"/>
      <c r="F268" s="32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3:24" ht="12.75">
      <c r="C269" s="192"/>
      <c r="D269" s="25"/>
      <c r="E269" s="32"/>
      <c r="F269" s="32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3:24" ht="12.75">
      <c r="C270" s="192"/>
      <c r="D270" s="25"/>
      <c r="E270" s="32"/>
      <c r="F270" s="32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3:24" ht="12.75">
      <c r="C271" s="192"/>
      <c r="D271" s="25"/>
      <c r="E271" s="32"/>
      <c r="F271" s="32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3:24" ht="12.75">
      <c r="C272" s="192"/>
      <c r="D272" s="25"/>
      <c r="E272" s="32"/>
      <c r="F272" s="3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3:24" ht="12.75">
      <c r="C273" s="192"/>
      <c r="D273" s="25"/>
      <c r="E273" s="32"/>
      <c r="F273" s="32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3:24" ht="12.75">
      <c r="C274" s="192"/>
      <c r="D274" s="25"/>
      <c r="E274" s="32"/>
      <c r="F274" s="32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3:24" ht="12.75">
      <c r="C275" s="192"/>
      <c r="D275" s="25"/>
      <c r="E275" s="32"/>
      <c r="F275" s="3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3:24" ht="12.75">
      <c r="C276" s="192"/>
      <c r="D276" s="25"/>
      <c r="E276" s="32"/>
      <c r="F276" s="32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3:24" ht="12.75">
      <c r="C277" s="192"/>
      <c r="D277" s="25"/>
      <c r="E277" s="32"/>
      <c r="F277" s="32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3:24" ht="12.75">
      <c r="C278" s="192"/>
      <c r="D278" s="25"/>
      <c r="E278" s="32"/>
      <c r="F278" s="32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3:24" ht="12.75">
      <c r="C279" s="192"/>
      <c r="D279" s="25"/>
      <c r="E279" s="32"/>
      <c r="F279" s="32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3:24" ht="12.75">
      <c r="C280" s="192"/>
      <c r="D280" s="25"/>
      <c r="E280" s="32"/>
      <c r="F280" s="3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3:24" ht="12.75">
      <c r="C281" s="192"/>
      <c r="D281" s="25"/>
      <c r="E281" s="32"/>
      <c r="F281" s="32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3:24" ht="12.75">
      <c r="C282" s="192"/>
      <c r="D282" s="25"/>
      <c r="E282" s="32"/>
      <c r="F282" s="32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3:24" ht="12.75">
      <c r="C283" s="192"/>
      <c r="D283" s="25"/>
      <c r="E283" s="32"/>
      <c r="F283" s="32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3:24" ht="12.75">
      <c r="C284" s="192"/>
      <c r="D284" s="25"/>
      <c r="E284" s="32"/>
      <c r="F284" s="32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3:24" ht="12.75">
      <c r="C285" s="192"/>
      <c r="D285" s="25"/>
      <c r="E285" s="32"/>
      <c r="F285" s="32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3:24" ht="12.75">
      <c r="C286" s="192"/>
      <c r="D286" s="25"/>
      <c r="E286" s="32"/>
      <c r="F286" s="32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3:24" ht="12.75">
      <c r="C287" s="192"/>
      <c r="D287" s="25"/>
      <c r="E287" s="32"/>
      <c r="F287" s="32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3:24" ht="12.75">
      <c r="C288" s="192"/>
      <c r="D288" s="25"/>
      <c r="E288" s="32"/>
      <c r="F288" s="32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3:24" ht="12.75">
      <c r="C289" s="192"/>
      <c r="D289" s="25"/>
      <c r="E289" s="32"/>
      <c r="F289" s="32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3:24" ht="12.75">
      <c r="C290" s="192"/>
      <c r="D290" s="25"/>
      <c r="E290" s="32"/>
      <c r="F290" s="3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3:24" ht="12.75">
      <c r="C291" s="192"/>
      <c r="D291" s="25"/>
      <c r="E291" s="32"/>
      <c r="F291" s="3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3:24" ht="12.75">
      <c r="C292" s="192"/>
      <c r="D292" s="25"/>
      <c r="E292" s="32"/>
      <c r="F292" s="3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3:24" ht="12.75">
      <c r="C293" s="192"/>
      <c r="D293" s="25"/>
      <c r="E293" s="32"/>
      <c r="F293" s="32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3:24" ht="12.75">
      <c r="C294" s="192"/>
      <c r="D294" s="25"/>
      <c r="E294" s="32"/>
      <c r="F294" s="32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3:24" ht="12.75">
      <c r="C295" s="192"/>
      <c r="D295" s="25"/>
      <c r="E295" s="32"/>
      <c r="F295" s="32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3:24" ht="12.75">
      <c r="C296" s="192"/>
      <c r="D296" s="25"/>
      <c r="E296" s="32"/>
      <c r="F296" s="32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3:24" ht="12.75">
      <c r="C297" s="192"/>
      <c r="D297" s="25"/>
      <c r="E297" s="32"/>
      <c r="F297" s="3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3:24" ht="12.75">
      <c r="C298" s="192"/>
      <c r="D298" s="25"/>
      <c r="E298" s="32"/>
      <c r="F298" s="32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3:24" ht="12.75">
      <c r="C299" s="192"/>
      <c r="D299" s="25"/>
      <c r="E299" s="32"/>
      <c r="F299" s="32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3:24" ht="12.75">
      <c r="C300" s="192"/>
      <c r="D300" s="25"/>
      <c r="E300" s="32"/>
      <c r="F300" s="32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3:24" ht="12.75">
      <c r="C301" s="192"/>
      <c r="D301" s="25"/>
      <c r="E301" s="32"/>
      <c r="F301" s="32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3:24" ht="12.75">
      <c r="C302" s="192"/>
      <c r="D302" s="25"/>
      <c r="E302" s="32"/>
      <c r="F302" s="32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3:24" ht="12.75">
      <c r="C303" s="192"/>
      <c r="D303" s="25"/>
      <c r="E303" s="32"/>
      <c r="F303" s="32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3:24" ht="12.75">
      <c r="C304" s="192"/>
      <c r="D304" s="25"/>
      <c r="E304" s="32"/>
      <c r="F304" s="32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3:24" ht="12.75">
      <c r="C305" s="192"/>
      <c r="D305" s="25"/>
      <c r="E305" s="32"/>
      <c r="F305" s="32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3:24" ht="12.75">
      <c r="C306" s="192"/>
      <c r="D306" s="25"/>
      <c r="E306" s="32"/>
      <c r="F306" s="32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3:24" ht="12.75">
      <c r="C307" s="192"/>
      <c r="D307" s="25"/>
      <c r="E307" s="32"/>
      <c r="F307" s="32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3:24" ht="12.75">
      <c r="C308" s="192"/>
      <c r="D308" s="25"/>
      <c r="E308" s="32"/>
      <c r="F308" s="32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3:24" ht="12.75">
      <c r="C309" s="192"/>
      <c r="D309" s="25"/>
      <c r="E309" s="32"/>
      <c r="F309" s="32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3:24" ht="12.75">
      <c r="C310" s="192"/>
      <c r="D310" s="25"/>
      <c r="E310" s="32"/>
      <c r="F310" s="32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3:24" ht="12.75">
      <c r="C311" s="192"/>
      <c r="D311" s="25"/>
      <c r="E311" s="32"/>
      <c r="F311" s="32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3:24" ht="12.75">
      <c r="C312" s="192"/>
      <c r="D312" s="25"/>
      <c r="E312" s="32"/>
      <c r="F312" s="32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3:24" ht="12.75">
      <c r="C313" s="192"/>
      <c r="D313" s="25"/>
      <c r="E313" s="32"/>
      <c r="F313" s="32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3:24" ht="12.75">
      <c r="C314" s="192"/>
      <c r="D314" s="25"/>
      <c r="E314" s="32"/>
      <c r="F314" s="32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3:24" ht="12.75">
      <c r="C315" s="192"/>
      <c r="D315" s="25"/>
      <c r="E315" s="32"/>
      <c r="F315" s="32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3:24" ht="12.75">
      <c r="C316" s="192"/>
      <c r="D316" s="25"/>
      <c r="E316" s="32"/>
      <c r="F316" s="32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3:24" ht="12.75">
      <c r="C317" s="192"/>
      <c r="D317" s="25"/>
      <c r="E317" s="32"/>
      <c r="F317" s="32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3:24" ht="12.75">
      <c r="C318" s="192"/>
      <c r="D318" s="25"/>
      <c r="E318" s="32"/>
      <c r="F318" s="32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3:24" ht="12.75">
      <c r="C319" s="192"/>
      <c r="D319" s="25"/>
      <c r="E319" s="32"/>
      <c r="F319" s="32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3:24" ht="12.75">
      <c r="C320" s="192"/>
      <c r="D320" s="25"/>
      <c r="E320" s="32"/>
      <c r="F320" s="32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3:24" ht="12.75">
      <c r="C321" s="192"/>
      <c r="D321" s="25"/>
      <c r="E321" s="32"/>
      <c r="F321" s="32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3:24" ht="12.75">
      <c r="C322" s="192"/>
      <c r="D322" s="25"/>
      <c r="E322" s="32"/>
      <c r="F322" s="32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3:24" ht="12.75">
      <c r="C323" s="192"/>
      <c r="D323" s="25"/>
      <c r="E323" s="32"/>
      <c r="F323" s="32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3:24" ht="12.75">
      <c r="C324" s="192"/>
      <c r="D324" s="25"/>
      <c r="E324" s="32"/>
      <c r="F324" s="32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3:24" ht="12.75">
      <c r="C325" s="192"/>
      <c r="D325" s="25"/>
      <c r="E325" s="32"/>
      <c r="F325" s="32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3:24" ht="12.75">
      <c r="C326" s="192"/>
      <c r="D326" s="25"/>
      <c r="E326" s="32"/>
      <c r="F326" s="32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3:24" ht="12.75">
      <c r="C327" s="192"/>
      <c r="D327" s="25"/>
      <c r="E327" s="32"/>
      <c r="F327" s="32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3:24" ht="12.75">
      <c r="C328" s="192"/>
      <c r="D328" s="25"/>
      <c r="E328" s="32"/>
      <c r="F328" s="32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3:24" ht="12.75">
      <c r="C329" s="192"/>
      <c r="D329" s="25"/>
      <c r="E329" s="32"/>
      <c r="F329" s="32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3:24" ht="12.75">
      <c r="C330" s="192"/>
      <c r="D330" s="25"/>
      <c r="E330" s="32"/>
      <c r="F330" s="32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3:24" ht="12.75">
      <c r="C331" s="192"/>
      <c r="D331" s="25"/>
      <c r="E331" s="32"/>
      <c r="F331" s="32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3:24" ht="12.75">
      <c r="C332" s="192"/>
      <c r="D332" s="25"/>
      <c r="E332" s="32"/>
      <c r="F332" s="32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3:24" ht="12.75">
      <c r="C333" s="192"/>
      <c r="D333" s="25"/>
      <c r="E333" s="32"/>
      <c r="F333" s="32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3:24" ht="12.75">
      <c r="C334" s="192"/>
      <c r="D334" s="25"/>
      <c r="E334" s="32"/>
      <c r="F334" s="32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3:24" ht="12.75">
      <c r="C335" s="192"/>
      <c r="D335" s="25"/>
      <c r="E335" s="32"/>
      <c r="F335" s="32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3:24" ht="12.75">
      <c r="C336" s="192"/>
      <c r="D336" s="25"/>
      <c r="E336" s="32"/>
      <c r="F336" s="32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3:24" ht="12.75">
      <c r="C337" s="192"/>
      <c r="D337" s="25"/>
      <c r="E337" s="32"/>
      <c r="F337" s="32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3:24" ht="12.75">
      <c r="C338" s="192"/>
      <c r="D338" s="25"/>
      <c r="E338" s="32"/>
      <c r="F338" s="32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3:24" ht="12.75">
      <c r="C339" s="192"/>
      <c r="D339" s="25"/>
      <c r="E339" s="32"/>
      <c r="F339" s="32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3:24" ht="12.75">
      <c r="C340" s="192"/>
      <c r="D340" s="25"/>
      <c r="E340" s="32"/>
      <c r="F340" s="32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3:24" ht="12.75">
      <c r="C341" s="192"/>
      <c r="D341" s="25"/>
      <c r="E341" s="32"/>
      <c r="F341" s="32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3:24" ht="12.75">
      <c r="C342" s="192"/>
      <c r="D342" s="25"/>
      <c r="E342" s="32"/>
      <c r="F342" s="32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3:24" ht="12.75">
      <c r="C343" s="192"/>
      <c r="D343" s="25"/>
      <c r="E343" s="32"/>
      <c r="F343" s="32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3:24" ht="12.75">
      <c r="C344" s="192"/>
      <c r="D344" s="25"/>
      <c r="E344" s="32"/>
      <c r="F344" s="32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3:24" ht="12.75">
      <c r="C345" s="192"/>
      <c r="D345" s="25"/>
      <c r="E345" s="32"/>
      <c r="F345" s="32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3:24" ht="12.75">
      <c r="C346" s="192"/>
      <c r="D346" s="25"/>
      <c r="E346" s="32"/>
      <c r="F346" s="32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3:24" ht="12.75">
      <c r="C347" s="192"/>
      <c r="D347" s="25"/>
      <c r="E347" s="32"/>
      <c r="F347" s="32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3:24" ht="12.75">
      <c r="C348" s="192"/>
      <c r="D348" s="25"/>
      <c r="E348" s="32"/>
      <c r="F348" s="32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3:24" ht="12.75">
      <c r="C349" s="192"/>
      <c r="D349" s="25"/>
      <c r="E349" s="32"/>
      <c r="F349" s="32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3:24" ht="12.75">
      <c r="C350" s="192"/>
      <c r="D350" s="25"/>
      <c r="E350" s="32"/>
      <c r="F350" s="32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3:24" ht="12.75">
      <c r="C351" s="192"/>
      <c r="D351" s="25"/>
      <c r="E351" s="32"/>
      <c r="F351" s="32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3:24" ht="12.75">
      <c r="C352" s="192"/>
      <c r="D352" s="25"/>
      <c r="E352" s="32"/>
      <c r="F352" s="32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3:24" ht="12.75">
      <c r="C353" s="192"/>
      <c r="D353" s="25"/>
      <c r="E353" s="32"/>
      <c r="F353" s="32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3:24" ht="12.75">
      <c r="C354" s="192"/>
      <c r="D354" s="25"/>
      <c r="E354" s="32"/>
      <c r="F354" s="32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3:24" ht="12.75">
      <c r="C355" s="192"/>
      <c r="D355" s="25"/>
      <c r="E355" s="32"/>
      <c r="F355" s="32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3:24" ht="12.75">
      <c r="C356" s="192"/>
      <c r="D356" s="25"/>
      <c r="E356" s="32"/>
      <c r="F356" s="32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3:24" ht="12.75">
      <c r="C357" s="192"/>
      <c r="D357" s="25"/>
      <c r="E357" s="32"/>
      <c r="F357" s="32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3:24" ht="12.75">
      <c r="C358" s="192"/>
      <c r="D358" s="25"/>
      <c r="E358" s="32"/>
      <c r="F358" s="32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3:24" ht="12.75">
      <c r="C359" s="192"/>
      <c r="D359" s="25"/>
      <c r="E359" s="32"/>
      <c r="F359" s="32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3:24" ht="12.75">
      <c r="C360" s="192"/>
      <c r="D360" s="25"/>
      <c r="E360" s="32"/>
      <c r="F360" s="32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3:24" ht="12.75">
      <c r="C361" s="192"/>
      <c r="D361" s="25"/>
      <c r="E361" s="32"/>
      <c r="F361" s="32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3:24" ht="12.75">
      <c r="C362" s="192"/>
      <c r="D362" s="25"/>
      <c r="E362" s="32"/>
      <c r="F362" s="32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3:24" ht="12.75">
      <c r="C363" s="192"/>
      <c r="D363" s="25"/>
      <c r="E363" s="32"/>
      <c r="F363" s="32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3:24" ht="12.75">
      <c r="C364" s="192"/>
      <c r="D364" s="25"/>
      <c r="E364" s="32"/>
      <c r="F364" s="32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3:24" ht="12.75">
      <c r="C365" s="192"/>
      <c r="D365" s="25"/>
      <c r="E365" s="32"/>
      <c r="F365" s="32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3:24" ht="12.75">
      <c r="C366" s="192"/>
      <c r="D366" s="25"/>
      <c r="E366" s="32"/>
      <c r="F366" s="32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3:24" ht="12.75">
      <c r="C367" s="192"/>
      <c r="D367" s="25"/>
      <c r="E367" s="32"/>
      <c r="F367" s="32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3:24" ht="12.75">
      <c r="C368" s="192"/>
      <c r="D368" s="25"/>
      <c r="E368" s="32"/>
      <c r="F368" s="32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3:24" ht="12.75">
      <c r="C369" s="192"/>
      <c r="D369" s="25"/>
      <c r="E369" s="32"/>
      <c r="F369" s="32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3:24" ht="12.75">
      <c r="C370" s="192"/>
      <c r="D370" s="25"/>
      <c r="E370" s="32"/>
      <c r="F370" s="32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3:24" ht="12.75">
      <c r="C371" s="192"/>
      <c r="D371" s="25"/>
      <c r="E371" s="32"/>
      <c r="F371" s="32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3:24" ht="12.75">
      <c r="C372" s="192"/>
      <c r="D372" s="25"/>
      <c r="E372" s="32"/>
      <c r="F372" s="32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3:24" ht="12.75">
      <c r="C373" s="192"/>
      <c r="D373" s="25"/>
      <c r="E373" s="32"/>
      <c r="F373" s="32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3:24" ht="12.75">
      <c r="C374" s="192"/>
      <c r="D374" s="25"/>
      <c r="E374" s="32"/>
      <c r="F374" s="32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3:24" ht="12.75">
      <c r="C375" s="192"/>
      <c r="D375" s="25"/>
      <c r="E375" s="32"/>
      <c r="F375" s="32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3:24" ht="12.75">
      <c r="C376" s="192"/>
      <c r="D376" s="25"/>
      <c r="E376" s="32"/>
      <c r="F376" s="32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3:24" ht="12.75">
      <c r="C377" s="192"/>
      <c r="D377" s="25"/>
      <c r="E377" s="32"/>
      <c r="F377" s="32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3:24" ht="12.75">
      <c r="C378" s="192"/>
      <c r="D378" s="25"/>
      <c r="E378" s="32"/>
      <c r="F378" s="32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3:24" ht="12.75">
      <c r="C379" s="192"/>
      <c r="D379" s="25"/>
      <c r="E379" s="32"/>
      <c r="F379" s="32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3:24" ht="12.75">
      <c r="C380" s="192"/>
      <c r="D380" s="25"/>
      <c r="E380" s="32"/>
      <c r="F380" s="32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3:24" ht="12.75">
      <c r="C381" s="192"/>
      <c r="D381" s="25"/>
      <c r="E381" s="32"/>
      <c r="F381" s="32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3:24" ht="12.75">
      <c r="C382" s="192"/>
      <c r="D382" s="25"/>
      <c r="E382" s="32"/>
      <c r="F382" s="32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3:24" ht="12.75">
      <c r="C383" s="192"/>
      <c r="D383" s="25"/>
      <c r="E383" s="32"/>
      <c r="F383" s="32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3:24" ht="12.75">
      <c r="C384" s="192"/>
      <c r="D384" s="25"/>
      <c r="E384" s="32"/>
      <c r="F384" s="32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3:24" ht="12.75">
      <c r="C385" s="192"/>
      <c r="D385" s="25"/>
      <c r="E385" s="32"/>
      <c r="F385" s="32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3:24" ht="12.75">
      <c r="C386" s="192"/>
      <c r="D386" s="25"/>
      <c r="E386" s="32"/>
      <c r="F386" s="32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3:24" ht="12.75">
      <c r="C387" s="192"/>
      <c r="D387" s="25"/>
      <c r="E387" s="32"/>
      <c r="F387" s="32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3:24" ht="12.75">
      <c r="C388" s="192"/>
      <c r="D388" s="25"/>
      <c r="E388" s="32"/>
      <c r="F388" s="32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3:24" ht="12.75">
      <c r="C389" s="192"/>
      <c r="D389" s="25"/>
      <c r="E389" s="32"/>
      <c r="F389" s="32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3:24" ht="12.75">
      <c r="C390" s="192"/>
      <c r="D390" s="25"/>
      <c r="E390" s="32"/>
      <c r="F390" s="32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3:24" ht="12.75">
      <c r="C391" s="192"/>
      <c r="D391" s="25"/>
      <c r="E391" s="32"/>
      <c r="F391" s="32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3:24" ht="12.75">
      <c r="C392" s="192"/>
      <c r="D392" s="25"/>
      <c r="E392" s="32"/>
      <c r="F392" s="32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3:24" ht="12.75">
      <c r="C393" s="192"/>
      <c r="D393" s="25"/>
      <c r="E393" s="32"/>
      <c r="F393" s="32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3:24" ht="12.75">
      <c r="C394" s="192"/>
      <c r="D394" s="25"/>
      <c r="E394" s="32"/>
      <c r="F394" s="32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3:24" ht="12.75">
      <c r="C395" s="192"/>
      <c r="D395" s="25"/>
      <c r="E395" s="32"/>
      <c r="F395" s="32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3:24" ht="12.75">
      <c r="C396" s="192"/>
      <c r="D396" s="25"/>
      <c r="E396" s="32"/>
      <c r="F396" s="32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3:24" ht="12.75">
      <c r="C397" s="192"/>
      <c r="D397" s="25"/>
      <c r="E397" s="32"/>
      <c r="F397" s="32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3:24" ht="12.75">
      <c r="C398" s="192"/>
      <c r="D398" s="25"/>
      <c r="E398" s="32"/>
      <c r="F398" s="32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3:24" ht="12.75">
      <c r="C399" s="192"/>
      <c r="D399" s="25"/>
      <c r="E399" s="32"/>
      <c r="F399" s="32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3:24" ht="12.75">
      <c r="C400" s="192"/>
      <c r="D400" s="25"/>
      <c r="E400" s="32"/>
      <c r="F400" s="32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3:24" ht="12.75">
      <c r="C401" s="192"/>
      <c r="D401" s="25"/>
      <c r="E401" s="32"/>
      <c r="F401" s="32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3:24" ht="12.75">
      <c r="C402" s="192"/>
      <c r="D402" s="25"/>
      <c r="E402" s="32"/>
      <c r="F402" s="32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3:24" ht="12.75">
      <c r="C403" s="192"/>
      <c r="D403" s="25"/>
      <c r="E403" s="32"/>
      <c r="F403" s="32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3:24" ht="12.75">
      <c r="C404" s="192"/>
      <c r="D404" s="25"/>
      <c r="E404" s="32"/>
      <c r="F404" s="32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3:24" ht="12.75">
      <c r="C405" s="192"/>
      <c r="D405" s="25"/>
      <c r="E405" s="32"/>
      <c r="F405" s="32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3:24" ht="12.75">
      <c r="C406" s="192"/>
      <c r="D406" s="25"/>
      <c r="E406" s="32"/>
      <c r="F406" s="32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3:24" ht="12.75">
      <c r="C407" s="192"/>
      <c r="D407" s="25"/>
      <c r="E407" s="32"/>
      <c r="F407" s="32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3:24" ht="12.75">
      <c r="C408" s="192"/>
      <c r="D408" s="25"/>
      <c r="E408" s="32"/>
      <c r="F408" s="32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3:24" ht="12.75">
      <c r="C409" s="192"/>
      <c r="D409" s="25"/>
      <c r="E409" s="32"/>
      <c r="F409" s="32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3:24" ht="12.75">
      <c r="C410" s="192"/>
      <c r="D410" s="25"/>
      <c r="E410" s="32"/>
      <c r="F410" s="32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3:24" ht="12.75">
      <c r="C411" s="192"/>
      <c r="D411" s="25"/>
      <c r="E411" s="32"/>
      <c r="F411" s="32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3:24" ht="12.75">
      <c r="C412" s="192"/>
      <c r="D412" s="25"/>
      <c r="E412" s="32"/>
      <c r="F412" s="32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3:24" ht="12.75">
      <c r="C413" s="192"/>
      <c r="D413" s="25"/>
      <c r="E413" s="32"/>
      <c r="F413" s="32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3:24" ht="12.75">
      <c r="C414" s="192"/>
      <c r="D414" s="25"/>
      <c r="E414" s="32"/>
      <c r="F414" s="32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3:24" ht="12.75">
      <c r="C415" s="192"/>
      <c r="D415" s="25"/>
      <c r="E415" s="32"/>
      <c r="F415" s="32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3:24" ht="12.75">
      <c r="C416" s="192"/>
      <c r="D416" s="25"/>
      <c r="E416" s="32"/>
      <c r="F416" s="32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3:24" ht="12.75">
      <c r="C417" s="192"/>
      <c r="D417" s="25"/>
      <c r="E417" s="32"/>
      <c r="F417" s="32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3:24" ht="12.75">
      <c r="C418" s="192"/>
      <c r="D418" s="25"/>
      <c r="E418" s="32"/>
      <c r="F418" s="32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3:24" ht="12.75">
      <c r="C419" s="192"/>
      <c r="D419" s="25"/>
      <c r="E419" s="32"/>
      <c r="F419" s="32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3:24" ht="12.75">
      <c r="C420" s="192"/>
      <c r="D420" s="25"/>
      <c r="E420" s="32"/>
      <c r="F420" s="32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3:24" ht="12.75">
      <c r="C421" s="192"/>
      <c r="D421" s="25"/>
      <c r="E421" s="32"/>
      <c r="F421" s="32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3:24" ht="12.75">
      <c r="C422" s="192"/>
      <c r="D422" s="25"/>
      <c r="E422" s="32"/>
      <c r="F422" s="32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3:24" ht="12.75">
      <c r="C423" s="192"/>
      <c r="D423" s="25"/>
      <c r="E423" s="32"/>
      <c r="F423" s="32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3:24" ht="12.75">
      <c r="C424" s="192"/>
      <c r="D424" s="25"/>
      <c r="E424" s="32"/>
      <c r="F424" s="32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3:24" ht="12.75">
      <c r="C425" s="192"/>
      <c r="D425" s="25"/>
      <c r="E425" s="32"/>
      <c r="F425" s="32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3:24" ht="12.75">
      <c r="C426" s="192"/>
      <c r="D426" s="25"/>
      <c r="E426" s="32"/>
      <c r="F426" s="32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3:24" ht="12.75">
      <c r="C427" s="192"/>
      <c r="D427" s="25"/>
      <c r="E427" s="32"/>
      <c r="F427" s="32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3:24" ht="12.75">
      <c r="C428" s="192"/>
      <c r="D428" s="25"/>
      <c r="E428" s="32"/>
      <c r="F428" s="32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3:24" ht="12.75">
      <c r="C429" s="192"/>
      <c r="D429" s="25"/>
      <c r="E429" s="32"/>
      <c r="F429" s="32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3:24" ht="12.75">
      <c r="C430" s="192"/>
      <c r="D430" s="25"/>
      <c r="E430" s="32"/>
      <c r="F430" s="32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3:24" ht="12.75">
      <c r="C431" s="192"/>
      <c r="D431" s="25"/>
      <c r="E431" s="32"/>
      <c r="F431" s="32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3:24" ht="12.75">
      <c r="C432" s="192"/>
      <c r="D432" s="25"/>
      <c r="E432" s="32"/>
      <c r="F432" s="32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3:24" ht="12.75">
      <c r="C433" s="192"/>
      <c r="D433" s="25"/>
      <c r="E433" s="32"/>
      <c r="F433" s="32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3:24" ht="12.75">
      <c r="C434" s="192"/>
      <c r="D434" s="25"/>
      <c r="E434" s="32"/>
      <c r="F434" s="32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3:24" ht="12.75">
      <c r="C435" s="192"/>
      <c r="D435" s="25"/>
      <c r="E435" s="32"/>
      <c r="F435" s="32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3:24" ht="12.75">
      <c r="C436" s="192"/>
      <c r="D436" s="25"/>
      <c r="E436" s="32"/>
      <c r="F436" s="32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3:24" ht="12.75">
      <c r="C437" s="192"/>
      <c r="D437" s="25"/>
      <c r="E437" s="32"/>
      <c r="F437" s="32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3:24" ht="12.75">
      <c r="C438" s="192"/>
      <c r="D438" s="25"/>
      <c r="E438" s="32"/>
      <c r="F438" s="32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3:24" ht="12.75">
      <c r="C439" s="192"/>
      <c r="D439" s="25"/>
      <c r="E439" s="32"/>
      <c r="F439" s="32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3:24" ht="12.75">
      <c r="C440" s="192"/>
      <c r="D440" s="25"/>
      <c r="E440" s="32"/>
      <c r="F440" s="32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3:24" ht="12.75">
      <c r="C441" s="192"/>
      <c r="D441" s="25"/>
      <c r="E441" s="32"/>
      <c r="F441" s="32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3:24" ht="12.75">
      <c r="C442" s="192"/>
      <c r="D442" s="25"/>
      <c r="E442" s="32"/>
      <c r="F442" s="32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3:24" ht="12.75">
      <c r="C443" s="192"/>
      <c r="D443" s="25"/>
      <c r="E443" s="32"/>
      <c r="F443" s="32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3:24" ht="12.75">
      <c r="C444" s="192"/>
      <c r="D444" s="25"/>
      <c r="E444" s="32"/>
      <c r="F444" s="32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3:24" ht="12.75">
      <c r="C445" s="192"/>
      <c r="D445" s="25"/>
      <c r="E445" s="32"/>
      <c r="F445" s="32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3:24" ht="12.75">
      <c r="C446" s="192"/>
      <c r="D446" s="25"/>
      <c r="E446" s="32"/>
      <c r="F446" s="32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3:24" ht="12.75">
      <c r="C447" s="192"/>
      <c r="D447" s="25"/>
      <c r="E447" s="32"/>
      <c r="F447" s="32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3:24" ht="12.75">
      <c r="C448" s="192"/>
      <c r="D448" s="25"/>
      <c r="E448" s="32"/>
      <c r="F448" s="32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3:24" ht="12.75">
      <c r="C449" s="192"/>
      <c r="D449" s="25"/>
      <c r="E449" s="32"/>
      <c r="F449" s="32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3:24" ht="12.75">
      <c r="C450" s="192"/>
      <c r="D450" s="25"/>
      <c r="E450" s="32"/>
      <c r="F450" s="32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3:24" ht="12.75">
      <c r="C451" s="192"/>
      <c r="D451" s="25"/>
      <c r="E451" s="32"/>
      <c r="F451" s="32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3:24" ht="12.75">
      <c r="C452" s="192"/>
      <c r="D452" s="25"/>
      <c r="E452" s="32"/>
      <c r="F452" s="32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3:24" ht="12.75">
      <c r="C453" s="192"/>
      <c r="D453" s="25"/>
      <c r="E453" s="32"/>
      <c r="F453" s="32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3:24" ht="12.75">
      <c r="C454" s="192"/>
      <c r="D454" s="25"/>
      <c r="E454" s="32"/>
      <c r="F454" s="32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3:24" ht="12.75">
      <c r="C455" s="192"/>
      <c r="D455" s="25"/>
      <c r="E455" s="32"/>
      <c r="F455" s="32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3:24" ht="12.75">
      <c r="C456" s="192"/>
      <c r="D456" s="25"/>
      <c r="E456" s="32"/>
      <c r="F456" s="32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3:24" ht="12.75">
      <c r="C457" s="192"/>
      <c r="D457" s="25"/>
      <c r="E457" s="32"/>
      <c r="F457" s="32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3:24" ht="12.75">
      <c r="C458" s="192"/>
      <c r="D458" s="25"/>
      <c r="E458" s="32"/>
      <c r="F458" s="32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3:24" ht="12.75">
      <c r="C459" s="192"/>
      <c r="D459" s="25"/>
      <c r="E459" s="32"/>
      <c r="F459" s="32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3:24" ht="12.75">
      <c r="C460" s="192"/>
      <c r="D460" s="25"/>
      <c r="E460" s="32"/>
      <c r="F460" s="32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3:24" ht="12.75">
      <c r="C461" s="192"/>
      <c r="D461" s="25"/>
      <c r="E461" s="32"/>
      <c r="F461" s="32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3:24" ht="12.75">
      <c r="C462" s="192"/>
      <c r="D462" s="25"/>
      <c r="E462" s="32"/>
      <c r="F462" s="32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3:24" ht="12.75">
      <c r="C463" s="192"/>
      <c r="D463" s="25"/>
      <c r="E463" s="32"/>
      <c r="F463" s="32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3:24" ht="12.75">
      <c r="C464" s="192"/>
      <c r="D464" s="25"/>
      <c r="E464" s="32"/>
      <c r="F464" s="32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3:24" ht="12.75">
      <c r="C465" s="192"/>
      <c r="D465" s="25"/>
      <c r="E465" s="32"/>
      <c r="F465" s="32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3:24" ht="12.75">
      <c r="C466" s="192"/>
      <c r="D466" s="25"/>
      <c r="E466" s="32"/>
      <c r="F466" s="32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3:24" ht="12.75">
      <c r="C467" s="192"/>
      <c r="D467" s="25"/>
      <c r="E467" s="32"/>
      <c r="F467" s="32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3:24" ht="12.75">
      <c r="C468" s="192"/>
      <c r="D468" s="25"/>
      <c r="E468" s="32"/>
      <c r="F468" s="32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3:24" ht="12.75">
      <c r="C469" s="192"/>
      <c r="D469" s="25"/>
      <c r="E469" s="32"/>
      <c r="F469" s="32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3:24" ht="12.75">
      <c r="C470" s="192"/>
      <c r="D470" s="25"/>
      <c r="E470" s="32"/>
      <c r="F470" s="32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3:24" ht="12.75">
      <c r="C471" s="192"/>
      <c r="D471" s="25"/>
      <c r="E471" s="32"/>
      <c r="F471" s="32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3:24" ht="12.75">
      <c r="C472" s="192"/>
      <c r="D472" s="25"/>
      <c r="E472" s="32"/>
      <c r="F472" s="32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3:24" ht="12.75">
      <c r="C473" s="192"/>
      <c r="D473" s="25"/>
      <c r="E473" s="32"/>
      <c r="F473" s="32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3:24" ht="12.75">
      <c r="C474" s="192"/>
      <c r="D474" s="25"/>
      <c r="E474" s="32"/>
      <c r="F474" s="32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3:24" ht="12.75">
      <c r="C475" s="192"/>
      <c r="D475" s="25"/>
      <c r="E475" s="32"/>
      <c r="F475" s="32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3:24" ht="12.75">
      <c r="C476" s="192"/>
      <c r="D476" s="25"/>
      <c r="E476" s="32"/>
      <c r="F476" s="32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3:24" ht="12.75">
      <c r="C477" s="192"/>
      <c r="D477" s="25"/>
      <c r="E477" s="32"/>
      <c r="F477" s="32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3:24" ht="12.75">
      <c r="C478" s="192"/>
      <c r="D478" s="25"/>
      <c r="E478" s="32"/>
      <c r="F478" s="32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3:24" ht="12.75">
      <c r="C479" s="192"/>
      <c r="D479" s="25"/>
      <c r="E479" s="32"/>
      <c r="F479" s="32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3:24" ht="12.75">
      <c r="C480" s="192"/>
      <c r="D480" s="25"/>
      <c r="E480" s="32"/>
      <c r="F480" s="32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3:24" ht="12.75">
      <c r="C481" s="192"/>
      <c r="D481" s="25"/>
      <c r="E481" s="32"/>
      <c r="F481" s="32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3:24" ht="12.75">
      <c r="C482" s="192"/>
      <c r="D482" s="25"/>
      <c r="E482" s="32"/>
      <c r="F482" s="32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3:24" ht="12.75">
      <c r="C483" s="192"/>
      <c r="D483" s="25"/>
      <c r="E483" s="32"/>
      <c r="F483" s="32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3:24" ht="12.75">
      <c r="C484" s="192"/>
      <c r="D484" s="25"/>
      <c r="E484" s="32"/>
      <c r="F484" s="32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3:24" ht="12.75">
      <c r="C485" s="192"/>
      <c r="D485" s="25"/>
      <c r="E485" s="32"/>
      <c r="F485" s="32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3:24" ht="12.75">
      <c r="C486" s="192"/>
      <c r="D486" s="25"/>
      <c r="E486" s="32"/>
      <c r="F486" s="32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3:24" ht="12.75">
      <c r="C487" s="192"/>
      <c r="D487" s="25"/>
      <c r="E487" s="32"/>
      <c r="F487" s="32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3:24" ht="12.75">
      <c r="C488" s="192"/>
      <c r="D488" s="25"/>
      <c r="E488" s="32"/>
      <c r="F488" s="32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3:24" ht="12.75">
      <c r="C489" s="192"/>
      <c r="D489" s="25"/>
      <c r="E489" s="32"/>
      <c r="F489" s="32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3:24" ht="12.75">
      <c r="C490" s="192"/>
      <c r="D490" s="25"/>
      <c r="E490" s="32"/>
      <c r="F490" s="32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3:24" ht="12.75">
      <c r="C491" s="192"/>
      <c r="D491" s="25"/>
      <c r="E491" s="32"/>
      <c r="F491" s="32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3:24" ht="12.75">
      <c r="C492" s="192"/>
      <c r="D492" s="25"/>
      <c r="E492" s="32"/>
      <c r="F492" s="32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3:24" ht="12.75">
      <c r="C493" s="192"/>
      <c r="D493" s="25"/>
      <c r="E493" s="32"/>
      <c r="F493" s="32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3:24" ht="12.75">
      <c r="C494" s="192"/>
      <c r="D494" s="25"/>
      <c r="E494" s="32"/>
      <c r="F494" s="32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3:24" ht="12.75">
      <c r="C495" s="192"/>
      <c r="D495" s="25"/>
      <c r="E495" s="32"/>
      <c r="F495" s="32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3:24" ht="12.75">
      <c r="C496" s="192"/>
      <c r="D496" s="25"/>
      <c r="E496" s="32"/>
      <c r="F496" s="32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3:24" ht="12.75">
      <c r="C497" s="192"/>
      <c r="D497" s="25"/>
      <c r="E497" s="32"/>
      <c r="F497" s="32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3:24" ht="12.75">
      <c r="C498" s="192"/>
      <c r="D498" s="25"/>
      <c r="E498" s="32"/>
      <c r="F498" s="32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3:24" ht="12.75">
      <c r="C499" s="192"/>
      <c r="D499" s="25"/>
      <c r="E499" s="32"/>
      <c r="F499" s="32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3:24" ht="12.75">
      <c r="C500" s="192"/>
      <c r="D500" s="25"/>
      <c r="E500" s="32"/>
      <c r="F500" s="32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3:24" ht="12.75">
      <c r="C501" s="192"/>
      <c r="D501" s="25"/>
      <c r="E501" s="32"/>
      <c r="F501" s="32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3:24" ht="12.75">
      <c r="C502" s="192"/>
      <c r="D502" s="25"/>
      <c r="E502" s="32"/>
      <c r="F502" s="32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3:24" ht="12.75">
      <c r="C503" s="192"/>
      <c r="D503" s="25"/>
      <c r="E503" s="32"/>
      <c r="F503" s="32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3:24" ht="12.75">
      <c r="C504" s="192"/>
      <c r="D504" s="25"/>
      <c r="E504" s="32"/>
      <c r="F504" s="32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3:24" ht="12.75">
      <c r="C505" s="192"/>
      <c r="D505" s="25"/>
      <c r="E505" s="32"/>
      <c r="F505" s="32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3:24" ht="12.75">
      <c r="C506" s="192"/>
      <c r="D506" s="25"/>
      <c r="E506" s="32"/>
      <c r="F506" s="32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3:24" ht="12.75">
      <c r="C507" s="192"/>
      <c r="D507" s="25"/>
      <c r="E507" s="32"/>
      <c r="F507" s="32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3:24" ht="12.75">
      <c r="C508" s="192"/>
      <c r="D508" s="25"/>
      <c r="E508" s="32"/>
      <c r="F508" s="32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3:24" ht="12.75">
      <c r="C509" s="192"/>
      <c r="D509" s="25"/>
      <c r="E509" s="32"/>
      <c r="F509" s="32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3:24" ht="12.75">
      <c r="C510" s="192"/>
      <c r="D510" s="25"/>
      <c r="E510" s="32"/>
      <c r="F510" s="32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3:24" ht="12.75">
      <c r="C511" s="192"/>
      <c r="D511" s="25"/>
      <c r="E511" s="32"/>
      <c r="F511" s="32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3:24" ht="12.75">
      <c r="C512" s="192"/>
      <c r="D512" s="25"/>
      <c r="E512" s="32"/>
      <c r="F512" s="32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3:24" ht="12.75">
      <c r="C513" s="192"/>
      <c r="D513" s="25"/>
      <c r="E513" s="32"/>
      <c r="F513" s="32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3:24" ht="12.75">
      <c r="C514" s="192"/>
      <c r="D514" s="25"/>
      <c r="E514" s="32"/>
      <c r="F514" s="32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3:24" ht="12.75">
      <c r="C515" s="192"/>
      <c r="D515" s="25"/>
      <c r="E515" s="32"/>
      <c r="F515" s="32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3:24" ht="12.75">
      <c r="C516" s="192"/>
      <c r="D516" s="25"/>
      <c r="E516" s="32"/>
      <c r="F516" s="32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3:24" ht="12.75">
      <c r="C517" s="192"/>
      <c r="D517" s="25"/>
      <c r="E517" s="32"/>
      <c r="F517" s="32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3:24" ht="12.75">
      <c r="C518" s="192"/>
      <c r="D518" s="25"/>
      <c r="E518" s="32"/>
      <c r="F518" s="32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3:24" ht="12.75">
      <c r="C519" s="192"/>
      <c r="D519" s="25"/>
      <c r="E519" s="32"/>
      <c r="F519" s="32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3:24" ht="12.75">
      <c r="C520" s="192"/>
      <c r="D520" s="25"/>
      <c r="E520" s="32"/>
      <c r="F520" s="32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3:24" ht="12.75">
      <c r="C521" s="192"/>
      <c r="D521" s="25"/>
      <c r="E521" s="32"/>
      <c r="F521" s="32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3:24" ht="12.75">
      <c r="C522" s="192"/>
      <c r="D522" s="25"/>
      <c r="E522" s="32"/>
      <c r="F522" s="32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3:24" ht="12.75">
      <c r="C523" s="192"/>
      <c r="D523" s="25"/>
      <c r="E523" s="32"/>
      <c r="F523" s="32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3:24" ht="12.75">
      <c r="C524" s="192"/>
      <c r="D524" s="25"/>
      <c r="E524" s="32"/>
      <c r="F524" s="32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3:24" ht="12.75">
      <c r="C525" s="192"/>
      <c r="D525" s="25"/>
      <c r="E525" s="32"/>
      <c r="F525" s="32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3:24" ht="12.75">
      <c r="C526" s="192"/>
      <c r="D526" s="25"/>
      <c r="E526" s="32"/>
      <c r="F526" s="32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3:24" ht="12.75">
      <c r="C527" s="192"/>
      <c r="D527" s="25"/>
      <c r="E527" s="32"/>
      <c r="F527" s="32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3:24" ht="12.75">
      <c r="C528" s="192"/>
      <c r="D528" s="25"/>
      <c r="E528" s="32"/>
      <c r="F528" s="32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3:24" ht="12.75">
      <c r="C529" s="192"/>
      <c r="D529" s="25"/>
      <c r="E529" s="32"/>
      <c r="F529" s="32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3:24" ht="12.75">
      <c r="C530" s="192"/>
      <c r="D530" s="25"/>
      <c r="E530" s="32"/>
      <c r="F530" s="32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3:24" ht="12.75">
      <c r="C531" s="192"/>
      <c r="D531" s="25"/>
      <c r="E531" s="32"/>
      <c r="F531" s="32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3:24" ht="12.75">
      <c r="C532" s="192"/>
      <c r="D532" s="25"/>
      <c r="E532" s="32"/>
      <c r="F532" s="32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3:24" ht="12.75">
      <c r="C533" s="192"/>
      <c r="D533" s="25"/>
      <c r="E533" s="32"/>
      <c r="F533" s="32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3:24" ht="12.75">
      <c r="C534" s="192"/>
      <c r="D534" s="25"/>
      <c r="E534" s="32"/>
      <c r="F534" s="32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3:24" ht="12.75">
      <c r="C535" s="192"/>
      <c r="D535" s="25"/>
      <c r="E535" s="32"/>
      <c r="F535" s="32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3:24" ht="12.75">
      <c r="C536" s="192"/>
      <c r="D536" s="25"/>
      <c r="E536" s="32"/>
      <c r="F536" s="32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3:24" ht="12.75">
      <c r="C537" s="192"/>
      <c r="D537" s="25"/>
      <c r="E537" s="32"/>
      <c r="F537" s="32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3:24" ht="12.75">
      <c r="C538" s="192"/>
      <c r="D538" s="25"/>
      <c r="E538" s="32"/>
      <c r="F538" s="32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3:24" ht="12.75">
      <c r="C539" s="192"/>
      <c r="D539" s="25"/>
      <c r="E539" s="32"/>
      <c r="F539" s="32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3:24" ht="12.75">
      <c r="C540" s="192"/>
      <c r="D540" s="25"/>
      <c r="E540" s="32"/>
      <c r="F540" s="32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3:24" ht="12.75">
      <c r="C541" s="192"/>
      <c r="D541" s="25"/>
      <c r="E541" s="32"/>
      <c r="F541" s="32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3:24" ht="12.75">
      <c r="C542" s="192"/>
      <c r="D542" s="25"/>
      <c r="E542" s="32"/>
      <c r="F542" s="32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3:24" ht="12.75">
      <c r="C543" s="192"/>
      <c r="D543" s="25"/>
      <c r="E543" s="32"/>
      <c r="F543" s="32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3:24" ht="12.75">
      <c r="C544" s="192"/>
      <c r="D544" s="25"/>
      <c r="E544" s="32"/>
      <c r="F544" s="32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3:24" ht="12.75">
      <c r="C545" s="192"/>
      <c r="D545" s="25"/>
      <c r="E545" s="32"/>
      <c r="F545" s="32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3:24" ht="12.75">
      <c r="C546" s="192"/>
      <c r="D546" s="25"/>
      <c r="E546" s="32"/>
      <c r="F546" s="32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3:24" ht="12.75">
      <c r="C547" s="192"/>
      <c r="D547" s="25"/>
      <c r="E547" s="32"/>
      <c r="F547" s="32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3:24" ht="12.75">
      <c r="C548" s="192"/>
      <c r="D548" s="25"/>
      <c r="E548" s="32"/>
      <c r="F548" s="32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3:24" ht="12.75">
      <c r="C549" s="192"/>
      <c r="D549" s="25"/>
      <c r="E549" s="32"/>
      <c r="F549" s="32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3:24" ht="12.75">
      <c r="C550" s="192"/>
      <c r="D550" s="25"/>
      <c r="E550" s="32"/>
      <c r="F550" s="32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3:24" ht="12.75">
      <c r="C551" s="192"/>
      <c r="D551" s="25"/>
      <c r="E551" s="32"/>
      <c r="F551" s="32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3:24" ht="12.75">
      <c r="C552" s="192"/>
      <c r="D552" s="25"/>
      <c r="E552" s="32"/>
      <c r="F552" s="32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3:24" ht="12.75">
      <c r="C553" s="192"/>
      <c r="D553" s="25"/>
      <c r="E553" s="32"/>
      <c r="F553" s="32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3:24" ht="12.75">
      <c r="C554" s="192"/>
      <c r="D554" s="25"/>
      <c r="E554" s="32"/>
      <c r="F554" s="32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3:24" ht="12.75">
      <c r="C555" s="192"/>
      <c r="D555" s="25"/>
      <c r="E555" s="32"/>
      <c r="F555" s="32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3:24" ht="12.75">
      <c r="C556" s="192"/>
      <c r="D556" s="25"/>
      <c r="E556" s="32"/>
      <c r="F556" s="32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3:24" ht="12.75">
      <c r="C557" s="192"/>
      <c r="D557" s="25"/>
      <c r="E557" s="32"/>
      <c r="F557" s="32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3:24" ht="12.75">
      <c r="C558" s="192"/>
      <c r="D558" s="25"/>
      <c r="E558" s="32"/>
      <c r="F558" s="32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3:24" ht="12.75">
      <c r="C559" s="192"/>
      <c r="D559" s="25"/>
      <c r="E559" s="32"/>
      <c r="F559" s="32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3:24" ht="12.75">
      <c r="C560" s="192"/>
      <c r="D560" s="25"/>
      <c r="E560" s="32"/>
      <c r="F560" s="32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3:24" ht="12.75">
      <c r="C561" s="192"/>
      <c r="D561" s="25"/>
      <c r="E561" s="32"/>
      <c r="F561" s="32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3:24" ht="12.75">
      <c r="C562" s="192"/>
      <c r="D562" s="31"/>
      <c r="E562" s="32"/>
      <c r="F562" s="32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3:24" ht="12.75">
      <c r="C563" s="192"/>
      <c r="D563" s="31"/>
      <c r="E563" s="32"/>
      <c r="F563" s="32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3:24" ht="12.75">
      <c r="C564" s="192"/>
      <c r="D564" s="31"/>
      <c r="E564" s="32"/>
      <c r="F564" s="32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3:24" ht="12.75">
      <c r="C565" s="192"/>
      <c r="D565" s="31"/>
      <c r="E565" s="32"/>
      <c r="F565" s="32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3:24" ht="12.75">
      <c r="C566" s="192"/>
      <c r="D566" s="31"/>
      <c r="E566" s="32"/>
      <c r="F566" s="32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3:24" ht="12.75">
      <c r="C567" s="192"/>
      <c r="D567" s="31"/>
      <c r="E567" s="32"/>
      <c r="F567" s="32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3:24" ht="12.75">
      <c r="C568" s="192"/>
      <c r="D568" s="31"/>
      <c r="E568" s="32"/>
      <c r="F568" s="32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3:24" ht="12.75">
      <c r="C569" s="192"/>
      <c r="D569" s="31"/>
      <c r="E569" s="32"/>
      <c r="F569" s="32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3:24" ht="12.75">
      <c r="C570" s="192"/>
      <c r="D570" s="31"/>
      <c r="E570" s="32"/>
      <c r="F570" s="32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3:24" ht="12.75">
      <c r="C571" s="192"/>
      <c r="D571" s="31"/>
      <c r="E571" s="32"/>
      <c r="F571" s="32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3:24" ht="12.75">
      <c r="C572" s="192"/>
      <c r="D572" s="31"/>
      <c r="E572" s="32"/>
      <c r="F572" s="32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3:24" ht="12.75">
      <c r="C573" s="192"/>
      <c r="D573" s="31"/>
      <c r="E573" s="32"/>
      <c r="F573" s="32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3:24" ht="12.75">
      <c r="C574" s="192"/>
      <c r="D574" s="31"/>
      <c r="E574" s="32"/>
      <c r="F574" s="32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3:24" ht="12.75">
      <c r="C575" s="192"/>
      <c r="D575" s="31"/>
      <c r="E575" s="32"/>
      <c r="F575" s="32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3:24" ht="12.75">
      <c r="C576" s="192"/>
      <c r="D576" s="31"/>
      <c r="E576" s="32"/>
      <c r="F576" s="32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3:24" ht="12.75">
      <c r="C577" s="192"/>
      <c r="D577" s="31"/>
      <c r="E577" s="32"/>
      <c r="F577" s="32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3:24" ht="12.75">
      <c r="C578" s="192"/>
      <c r="D578" s="31"/>
      <c r="E578" s="32"/>
      <c r="F578" s="32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3:24" ht="12.75">
      <c r="C579" s="192"/>
      <c r="D579" s="31"/>
      <c r="E579" s="32"/>
      <c r="F579" s="32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3:24" ht="12.75">
      <c r="C580" s="192"/>
      <c r="D580" s="31"/>
      <c r="E580" s="32"/>
      <c r="F580" s="32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3:24" ht="12.75">
      <c r="C581" s="192"/>
      <c r="D581" s="31"/>
      <c r="E581" s="32"/>
      <c r="F581" s="32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3:24" ht="12.75">
      <c r="C582" s="192"/>
      <c r="D582" s="31"/>
      <c r="E582" s="32"/>
      <c r="F582" s="32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3:24" ht="12.75">
      <c r="C583" s="192"/>
      <c r="D583" s="31"/>
      <c r="E583" s="32"/>
      <c r="F583" s="32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3:24" ht="12.75">
      <c r="C584" s="192"/>
      <c r="D584" s="31"/>
      <c r="E584" s="32"/>
      <c r="F584" s="32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3:24" ht="12.75">
      <c r="C585" s="192"/>
      <c r="D585" s="31"/>
      <c r="E585" s="32"/>
      <c r="F585" s="32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3:24" ht="12.75">
      <c r="C586" s="192"/>
      <c r="D586" s="31"/>
      <c r="E586" s="32"/>
      <c r="F586" s="32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3:24" ht="12.75">
      <c r="C587" s="192"/>
      <c r="D587" s="31"/>
      <c r="E587" s="32"/>
      <c r="F587" s="32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3:24" ht="12.75">
      <c r="C588" s="192"/>
      <c r="D588" s="31"/>
      <c r="E588" s="32"/>
      <c r="F588" s="32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3:24" ht="12.75">
      <c r="C589" s="192"/>
      <c r="D589" s="31"/>
      <c r="E589" s="32"/>
      <c r="F589" s="32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3:24" ht="12.75">
      <c r="C590" s="192"/>
      <c r="D590" s="31"/>
      <c r="E590" s="32"/>
      <c r="F590" s="32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3:24" ht="12.75">
      <c r="C591" s="192"/>
      <c r="D591" s="31"/>
      <c r="E591" s="32"/>
      <c r="F591" s="32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3:24" ht="12.75">
      <c r="C592" s="192"/>
      <c r="D592" s="31"/>
      <c r="E592" s="32"/>
      <c r="F592" s="32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3:24" ht="12.75">
      <c r="C593" s="192"/>
      <c r="D593" s="31"/>
      <c r="E593" s="32"/>
      <c r="F593" s="32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3:24" ht="12.75">
      <c r="C594" s="192"/>
      <c r="D594" s="31"/>
      <c r="E594" s="32"/>
      <c r="F594" s="32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3:24" ht="12.75">
      <c r="C595" s="192"/>
      <c r="D595" s="31"/>
      <c r="E595" s="32"/>
      <c r="F595" s="32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3:24" ht="12.75">
      <c r="C596" s="192"/>
      <c r="D596" s="31"/>
      <c r="E596" s="32"/>
      <c r="F596" s="32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3:24" ht="12.75">
      <c r="C597" s="192"/>
      <c r="D597" s="31"/>
      <c r="E597" s="32"/>
      <c r="F597" s="32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3:24" ht="12.75">
      <c r="C598" s="192"/>
      <c r="D598" s="31"/>
      <c r="E598" s="32"/>
      <c r="F598" s="32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3:24" ht="12.75">
      <c r="C599" s="192"/>
      <c r="D599" s="31"/>
      <c r="E599" s="32"/>
      <c r="F599" s="32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3:24" ht="12.75">
      <c r="C600" s="192"/>
      <c r="D600" s="31"/>
      <c r="E600" s="32"/>
      <c r="F600" s="32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3:24" ht="12.75">
      <c r="C601" s="192"/>
      <c r="D601" s="31"/>
      <c r="E601" s="32"/>
      <c r="F601" s="32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3:24" ht="12.75">
      <c r="C602" s="192"/>
      <c r="D602" s="31"/>
      <c r="E602" s="32"/>
      <c r="F602" s="32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3:24" ht="12.75">
      <c r="C603" s="192"/>
      <c r="D603" s="31"/>
      <c r="E603" s="32"/>
      <c r="F603" s="32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3:24" ht="12.75">
      <c r="C604" s="192"/>
      <c r="D604" s="31"/>
      <c r="E604" s="32"/>
      <c r="F604" s="32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3:24" ht="12.75">
      <c r="C605" s="192"/>
      <c r="D605" s="31"/>
      <c r="E605" s="32"/>
      <c r="F605" s="32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3:24" ht="12.75">
      <c r="C606" s="192"/>
      <c r="D606" s="31"/>
      <c r="E606" s="32"/>
      <c r="F606" s="32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3:24" ht="12.75">
      <c r="C607" s="192"/>
      <c r="D607" s="31"/>
      <c r="E607" s="32"/>
      <c r="F607" s="32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3:24" ht="12.75">
      <c r="C608" s="192"/>
      <c r="D608" s="31"/>
      <c r="E608" s="32"/>
      <c r="F608" s="32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3:24" ht="12.75">
      <c r="C609" s="192"/>
      <c r="D609" s="31"/>
      <c r="E609" s="32"/>
      <c r="F609" s="32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3:24" ht="12.75">
      <c r="C610" s="192"/>
      <c r="D610" s="31"/>
      <c r="E610" s="32"/>
      <c r="F610" s="32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4:24" ht="12.75">
      <c r="D611" s="31"/>
      <c r="E611" s="32"/>
      <c r="F611" s="32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4:24" ht="12.75">
      <c r="D612" s="31"/>
      <c r="E612" s="32"/>
      <c r="F612" s="32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4:24" ht="12.75">
      <c r="D613" s="31"/>
      <c r="E613" s="32"/>
      <c r="F613" s="32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4:24" ht="12.75">
      <c r="D614" s="31"/>
      <c r="E614" s="32"/>
      <c r="F614" s="32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4:24" ht="12.75">
      <c r="D615" s="31"/>
      <c r="E615" s="32"/>
      <c r="F615" s="32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4:24" ht="12.75">
      <c r="D616" s="31"/>
      <c r="E616" s="32"/>
      <c r="F616" s="32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4:24" ht="12.75">
      <c r="D617" s="31"/>
      <c r="E617" s="32"/>
      <c r="F617" s="32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4:24" ht="12.75">
      <c r="D618" s="31"/>
      <c r="E618" s="32"/>
      <c r="F618" s="32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4:24" ht="12.75">
      <c r="D619" s="31"/>
      <c r="E619" s="32"/>
      <c r="F619" s="32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4:24" ht="12.75">
      <c r="D620" s="31"/>
      <c r="E620" s="32"/>
      <c r="F620" s="32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4:24" ht="12.75">
      <c r="D621" s="31"/>
      <c r="E621" s="32"/>
      <c r="F621" s="32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4:24" ht="12.75">
      <c r="D622" s="31"/>
      <c r="E622" s="32"/>
      <c r="F622" s="32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4:24" ht="12.75">
      <c r="D623" s="31"/>
      <c r="E623" s="32"/>
      <c r="F623" s="32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4:24" ht="12.75">
      <c r="D624" s="31"/>
      <c r="E624" s="32"/>
      <c r="F624" s="32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4:24" ht="12.75">
      <c r="D625" s="31"/>
      <c r="E625" s="32"/>
      <c r="F625" s="32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4:24" ht="12.75">
      <c r="D626" s="31"/>
      <c r="E626" s="32"/>
      <c r="F626" s="32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4:24" ht="12.75">
      <c r="D627" s="31"/>
      <c r="E627" s="32"/>
      <c r="F627" s="32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4:24" ht="12.75">
      <c r="D628" s="31"/>
      <c r="E628" s="32"/>
      <c r="F628" s="32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4:24" ht="12.75">
      <c r="D629" s="31"/>
      <c r="E629" s="32"/>
      <c r="F629" s="32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4:24" ht="12.75">
      <c r="D630" s="31"/>
      <c r="E630" s="32"/>
      <c r="F630" s="32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4:24" ht="12.75">
      <c r="D631" s="31"/>
      <c r="E631" s="32"/>
      <c r="F631" s="32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4:24" ht="12.75">
      <c r="D632" s="31"/>
      <c r="E632" s="32"/>
      <c r="F632" s="32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4:24" ht="12.75">
      <c r="D633" s="31"/>
      <c r="E633" s="32"/>
      <c r="F633" s="32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4:24" ht="12.75">
      <c r="D634" s="31"/>
      <c r="E634" s="32"/>
      <c r="F634" s="32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4:24" ht="12.75">
      <c r="D635" s="31"/>
      <c r="E635" s="32"/>
      <c r="F635" s="32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4:24" ht="12.75">
      <c r="D636" s="31"/>
      <c r="E636" s="32"/>
      <c r="F636" s="32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4:24" ht="12.75">
      <c r="D637" s="31"/>
      <c r="E637" s="32"/>
      <c r="F637" s="32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4:24" ht="12.75">
      <c r="D638" s="31"/>
      <c r="E638" s="32"/>
      <c r="F638" s="32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4:24" ht="12.75">
      <c r="D639" s="31"/>
      <c r="E639" s="32"/>
      <c r="F639" s="32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4:24" ht="12.75">
      <c r="D640" s="31"/>
      <c r="E640" s="32"/>
      <c r="F640" s="32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4:24" ht="12.75">
      <c r="D641" s="31"/>
      <c r="E641" s="32"/>
      <c r="F641" s="32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4:24" ht="12.75">
      <c r="D642" s="31"/>
      <c r="E642" s="32"/>
      <c r="F642" s="32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4:24" ht="12.75">
      <c r="D643" s="31"/>
      <c r="E643" s="32"/>
      <c r="F643" s="32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4:24" ht="12.75">
      <c r="D644" s="31"/>
      <c r="E644" s="32"/>
      <c r="F644" s="32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4:24" ht="12.75">
      <c r="D645" s="31"/>
      <c r="E645" s="32"/>
      <c r="F645" s="32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4:24" ht="12.75">
      <c r="D646" s="31"/>
      <c r="E646" s="32"/>
      <c r="F646" s="32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4:24" ht="12.75">
      <c r="D647" s="31"/>
      <c r="E647" s="32"/>
      <c r="F647" s="32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4:24" ht="12.75">
      <c r="D648" s="31"/>
      <c r="E648" s="32"/>
      <c r="F648" s="32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4:24" ht="12.75">
      <c r="D649" s="31"/>
      <c r="E649" s="32"/>
      <c r="F649" s="32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4:24" ht="12.75">
      <c r="D650" s="31"/>
      <c r="E650" s="32"/>
      <c r="F650" s="32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4:24" ht="12.75">
      <c r="D651" s="31"/>
      <c r="E651" s="32"/>
      <c r="F651" s="32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4:24" ht="12.75">
      <c r="D652" s="31"/>
      <c r="E652" s="32"/>
      <c r="F652" s="32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4:24" ht="12.75">
      <c r="D653" s="31"/>
      <c r="E653" s="32"/>
      <c r="F653" s="32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4:24" ht="12.75">
      <c r="D654" s="31"/>
      <c r="E654" s="32"/>
      <c r="F654" s="32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4:24" ht="12.75">
      <c r="D655" s="31"/>
      <c r="E655" s="32"/>
      <c r="F655" s="32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4:24" ht="12.75">
      <c r="D656" s="31"/>
      <c r="E656" s="32"/>
      <c r="F656" s="32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4:24" ht="12.75">
      <c r="D657" s="31"/>
      <c r="E657" s="32"/>
      <c r="F657" s="32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4:24" ht="12.75">
      <c r="D658" s="31"/>
      <c r="E658" s="32"/>
      <c r="F658" s="32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4:24" ht="12.75">
      <c r="D659" s="31"/>
      <c r="E659" s="32"/>
      <c r="F659" s="32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4:24" ht="12.75">
      <c r="D660" s="31"/>
      <c r="E660" s="32"/>
      <c r="F660" s="32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4:24" ht="12.75">
      <c r="D661" s="31"/>
      <c r="E661" s="32"/>
      <c r="F661" s="32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4:24" ht="12.75">
      <c r="D662" s="31"/>
      <c r="E662" s="32"/>
      <c r="F662" s="32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4:24" ht="12.75">
      <c r="D663" s="31"/>
      <c r="E663" s="32"/>
      <c r="F663" s="32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4:24" ht="12.75">
      <c r="D664" s="31"/>
      <c r="E664" s="32"/>
      <c r="F664" s="32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4:24" ht="12.75">
      <c r="D665" s="31"/>
      <c r="E665" s="32"/>
      <c r="F665" s="32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4:24" ht="12.75">
      <c r="D666" s="31"/>
      <c r="E666" s="32"/>
      <c r="F666" s="32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4:24" ht="12.75">
      <c r="D667" s="31"/>
      <c r="E667" s="32"/>
      <c r="F667" s="32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4:24" ht="12.75">
      <c r="D668" s="31"/>
      <c r="E668" s="32"/>
      <c r="F668" s="32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4:24" ht="12.75">
      <c r="D669" s="31"/>
      <c r="E669" s="32"/>
      <c r="F669" s="32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4:24" ht="12.75">
      <c r="D670" s="31"/>
      <c r="E670" s="32"/>
      <c r="F670" s="32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4:24" ht="12.75">
      <c r="D671" s="31"/>
      <c r="E671" s="32"/>
      <c r="F671" s="32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4:24" ht="12.75">
      <c r="D672" s="31"/>
      <c r="E672" s="32"/>
      <c r="F672" s="32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4:24" ht="12.75">
      <c r="D673" s="31"/>
      <c r="E673" s="32"/>
      <c r="F673" s="32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4:24" ht="12.75">
      <c r="D674" s="31"/>
      <c r="E674" s="32"/>
      <c r="F674" s="32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4:24" ht="12.75">
      <c r="D675" s="31"/>
      <c r="E675" s="32"/>
      <c r="F675" s="32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4:24" ht="12.75">
      <c r="D676" s="31"/>
      <c r="E676" s="32"/>
      <c r="F676" s="32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4:24" ht="12.75">
      <c r="D677" s="31"/>
      <c r="E677" s="32"/>
      <c r="F677" s="32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4:24" ht="12.75">
      <c r="D678" s="31"/>
      <c r="E678" s="32"/>
      <c r="F678" s="32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4:24" ht="12.75">
      <c r="D679" s="31"/>
      <c r="E679" s="32"/>
      <c r="F679" s="32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4:24" ht="12.75">
      <c r="D680" s="31"/>
      <c r="E680" s="32"/>
      <c r="F680" s="32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7:24" ht="12.75"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7:24" ht="12.75"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7:24" ht="12.75"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7:24" ht="12.75"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7:24" ht="12.75"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7:24" ht="12.75"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7:24" ht="12.75"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7:24" ht="12.75"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7:24" ht="12.75"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7:24" ht="12.75"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7:24" ht="12.75"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7:24" ht="12.75"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7:24" ht="12.75"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7:24" ht="12.75"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7:24" ht="12.75"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7:24" ht="12.75"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7:24" ht="12.75"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7:24" ht="12.75"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7:24" ht="12.75"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7:24" ht="12.75"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7:24" ht="12.75"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7:24" ht="12.75"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7:24" ht="12.75"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7:24" ht="12.75"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7:24" ht="12.75"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7:24" ht="12.75"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7:24" ht="12.75"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7:24" ht="12.75"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7:24" ht="12.75"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7:24" ht="12.75"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7:24" ht="12.75"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7:24" ht="12.75"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7:24" ht="12.75"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7:24" ht="12.75"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7:24" ht="12.75"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7:24" ht="12.75"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7:24" ht="12.75"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7:24" ht="12.75"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7:24" ht="12.75"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7:24" ht="12.75"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7:24" ht="12.75"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7:24" ht="12.75"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7:24" ht="12.75"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7:24" ht="12.75"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7:24" ht="12.75"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7:24" ht="12.75"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7:24" ht="12.75"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7:24" ht="12.75"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7:24" ht="12.75"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7:24" ht="12.75"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7:24" ht="12.75"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7:24" ht="12.75"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7:24" ht="12.75"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7:24" ht="12.75"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7:24" ht="12.75"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7:24" ht="12.75"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7:24" ht="12.75"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7:24" ht="12.75"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7:24" ht="12.75"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7:24" ht="12.75"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7:24" ht="12.75"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7:24" ht="12.75"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7:24" ht="12.75"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7:24" ht="12.75"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7:24" ht="12.75"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7:24" ht="12.75"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7:24" ht="12.75"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7:24" ht="12.75"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7:24" ht="12.75"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7:24" ht="12.75"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7:24" ht="12.75"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7:24" ht="12.75"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7:24" ht="12.75"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7:24" ht="12.75"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7:24" ht="12.75"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7:24" ht="12.75"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7:24" ht="12.75"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7:24" ht="12.75"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7:24" ht="12.75"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7:24" ht="12.75"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7:24" ht="12.75"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7:24" ht="12.75"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7:24" ht="12.75"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7:24" ht="12.75"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7:24" ht="12.75"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7:24" ht="12.75"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7:24" ht="12.75"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7:24" ht="12.75"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7:24" ht="12.75"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7:24" ht="12.75"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7:24" ht="12.75"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7:24" ht="12.75"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7:24" ht="12.75"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7:24" ht="12.75"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7:24" ht="12.75"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7:24" ht="12.75"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7:24" ht="12.75"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7:24" ht="12.75"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7:24" ht="12.75"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7:24" ht="12.75"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7:24" ht="12.75"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7:24" ht="12.75"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7:24" ht="12.75"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7:24" ht="12.75"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7:24" ht="12.75"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7:24" ht="12.75"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7:24" ht="12.75"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7:24" ht="12.75"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7:24" ht="12.75"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7:24" ht="12.75"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7:24" ht="12.75"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7:24" ht="12.75"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7:24" ht="12.75"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7:24" ht="12.75"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7:24" ht="12.75"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7:24" ht="12.75"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7:24" ht="12.75"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7:24" ht="12.75"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7:24" ht="12.75"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7:24" ht="12.75"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7:24" ht="12.75"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7:24" ht="12.75"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7:24" ht="12.75"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7:24" ht="12.75"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7:24" ht="12.75"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7:24" ht="12.75"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7:24" ht="12.75"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7:24" ht="12.75"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7:24" ht="12.75"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7:24" ht="12.75"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7:24" ht="12.75"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7:24" ht="12.75"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7:24" ht="12.75"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7:24" ht="12.75"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7:24" ht="12.75"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7:24" ht="12.75"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7:24" ht="12.75"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7:24" ht="12.75"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7:24" ht="12.75"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7:24" ht="12.75"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7:24" ht="12.75"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7:24" ht="12.75"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7:24" ht="12.75"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7:24" ht="12.75"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7:24" ht="12.75"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7:24" ht="12.75"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7:24" ht="12.75"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7:24" ht="12.75"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7:24" ht="12.75"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7:24" ht="12.75"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7:24" ht="12.75"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7:24" ht="12.75"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7:24" ht="12.75"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7:24" ht="12.75"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7:24" ht="12.75"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7:24" ht="12.75"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7:24" ht="12.75"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7:24" ht="12.75"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7:24" ht="12.75"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7:24" ht="12.75"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7:24" ht="12.75"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7:24" ht="12.75"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7:24" ht="12.75"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7:24" ht="12.75"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7:24" ht="12.75"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7:24" ht="12.75"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7:24" ht="12.75"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7:24" ht="12.75"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7:24" ht="12.75"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7:24" ht="12.75"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7:24" ht="12.75"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7:24" ht="12.75"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7:24" ht="12.75"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7:24" ht="12.75"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7:24" ht="12.75"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7:24" ht="12.75"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7:24" ht="12.75"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7:24" ht="12.75"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7:24" ht="12.75"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7:24" ht="12.75"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7:24" ht="12.75"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7:24" ht="12.75"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7:24" ht="12.75"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7:24" ht="12.75"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7:24" ht="12.75"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7:24" ht="12.75"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7:24" ht="12.75"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7:24" ht="12.75"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7:24" ht="12.75"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7:24" ht="12.75"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7:24" ht="12.75"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7:24" ht="12.75"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7:24" ht="12.75"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7:24" ht="12.75"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7:24" ht="12.75"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7:24" ht="12.75"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7:24" ht="12.75"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7:24" ht="12.75"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7:24" ht="12.75"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7:24" ht="12.75"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7:24" ht="12.75"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7:24" ht="12.75"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7:24" ht="12.75"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7:24" ht="12.75"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7:24" ht="12.75"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7:24" ht="12.75"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7:24" ht="12.75"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7:24" ht="12.75"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7:24" ht="12.75"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7:24" ht="12.75"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7:24" ht="12.75"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7:24" ht="12.75"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7:24" ht="12.75"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7:24" ht="12.75"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7:24" ht="12.75"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7:24" ht="12.75"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7:24" ht="12.75"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7:24" ht="12.75"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7:24" ht="12.75"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7:24" ht="12.75"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7:24" ht="12.75"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7:24" ht="12.75"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7:24" ht="12.75"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7:24" ht="12.75"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7:24" ht="12.75"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7:24" ht="12.75"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7:24" ht="12.75"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7:24" ht="12.75"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7:24" ht="12.75"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7:24" ht="12.75"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7:24" ht="12.75"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7:24" ht="12.75"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7:24" ht="12.75"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7:24" ht="12.75"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7:24" ht="12.75"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7:24" ht="12.75"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7:24" ht="12.75"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7:24" ht="12.75"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7:24" ht="12.75"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7:24" ht="12.75"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7:24" ht="12.75"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7:24" ht="12.75"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7:24" ht="12.75"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7:24" ht="12.75"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7:24" ht="12.75"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7:24" ht="12.75"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7:24" ht="12.75"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7:24" ht="12.75"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7:24" ht="12.75"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7:24" ht="12.75"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7:24" ht="12.75"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7:24" ht="12.75"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7:24" ht="12.75"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7:24" ht="12.75"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7:24" ht="12.75"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7:24" ht="12.75"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7:24" ht="12.75"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7:24" ht="12.75"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7:24" ht="12.75"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7:24" ht="12.75"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7:24" ht="12.75"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7:24" ht="12.75"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7:24" ht="12.75"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7:24" ht="12.75"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7:24" ht="12.75"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7:24" ht="12.75"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7:24" ht="12.75"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7:24" ht="12.75"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7:24" ht="12.75"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7:24" ht="12.75"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7:24" ht="12.75"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7:24" ht="12.75"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7:24" ht="12.75"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7:24" ht="12.75"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7:24" ht="12.75"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7:24" ht="12.75"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7:24" ht="12.75"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7:24" ht="12.75"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7:24" ht="12.75"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7:24" ht="12.75"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7:24" ht="12.75"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7:24" ht="12.75"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7:24" ht="12.75"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7:24" ht="12.75"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7:24" ht="12.75"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7:24" ht="12.75"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7:24" ht="12.75"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7:24" ht="12.75"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7:24" ht="12.75"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7:24" ht="12.75"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7:24" ht="12.75"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7:24" ht="12.75"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7:24" ht="12.75"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7:24" ht="12.75"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7:24" ht="12.75"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7:24" ht="12.75"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7:24" ht="12.75"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7:24" ht="12.75"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7:24" ht="12.75"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7:24" ht="12.75"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7:24" ht="12.75"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7:24" ht="12.75"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7:24" ht="12.75"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7:24" ht="12.75"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7:24" ht="12.75"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7:24" ht="12.75"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7:24" ht="12.75"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7:24" ht="12.75"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7:24" ht="12.75"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7:24" ht="12.75"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7:24" ht="12.75"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7:24" ht="12.75"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7:24" ht="12.75"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7:24" ht="12.75"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7:24" ht="12.75"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7:24" ht="12.75"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7:24" ht="12.75"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7:24" ht="12.75"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7:24" ht="12.75"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7:24" ht="12.75"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7:24" ht="12.75"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7:24" ht="12.75"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7:24" ht="12.75"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7:24" ht="12.75"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7:24" ht="12.75"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7:24" ht="12.75"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7:24" ht="12.75"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7:24" ht="12.75"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7:24" ht="12.75"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7:24" ht="12.75"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7:24" ht="12.75"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7:24" ht="12.75"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7:24" ht="12.75"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7:24" ht="12.75"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7:24" ht="12.75"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7:24" ht="12.75"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7:24" ht="12.75"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7:24" ht="12.75"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7:24" ht="12.75"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7:24" ht="12.75"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7:24" ht="12.75"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7:24" ht="12.75"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7:24" ht="12.75"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7:24" ht="12.75"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7:24" ht="12.75"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7:24" ht="12.75"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7:24" ht="12.75"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7:24" ht="12.75"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7:24" ht="12.75"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7:24" ht="12.75"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7:24" ht="12.75"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7:24" ht="12.75"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7:24" ht="12.75"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7:24" ht="12.75"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7:24" ht="12.75"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7:24" ht="12.75"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7:24" ht="12.75"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7:24" ht="12.75"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7:24" ht="12.75"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7:24" ht="12.75"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7:24" ht="12.75"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7:24" ht="12.75"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7:24" ht="12.75"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7:24" ht="12.75"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7:24" ht="12.75"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7:24" ht="12.75"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7:24" ht="12.75"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7:24" ht="12.75"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7:24" ht="12.75"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7:24" ht="12.75"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7:24" ht="12.75"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7:24" ht="12.75"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7:24" ht="12.75"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7:24" ht="12.75"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7:24" ht="12.75"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7:24" ht="12.75"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7:24" ht="12.75"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7:24" ht="12.75"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7:24" ht="12.75"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7:24" ht="12.75"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7:24" ht="12.75"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7:24" ht="12.75"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7:24" ht="12.75"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7:24" ht="12.75"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7:24" ht="12.75"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7:24" ht="12.75"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7:24" ht="12.75"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7:24" ht="12.75"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7:24" ht="12.75"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7:24" ht="12.75"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7:24" ht="12.75"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7:24" ht="12.75"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7:24" ht="12.75"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7:24" ht="12.75"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7:24" ht="12.75"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7:24" ht="12.75"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7:24" ht="12.75"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7:24" ht="12.75"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7:24" ht="12.75"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7:24" ht="12.75"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7:24" ht="12.75"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7:24" ht="12.75"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7:24" ht="12.75"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7:24" ht="12.75"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7:24" ht="12.75"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7:24" ht="12.75"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7:24" ht="12.75"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7:24" ht="12.75"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7:24" ht="12.75"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7:24" ht="12.75"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7:24" ht="12.75"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7:24" ht="12.75"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7:24" ht="12.75"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7:24" ht="12.75"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7:24" ht="12.75"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7:24" ht="12.75"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7:24" ht="12.75"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7:24" ht="12.75"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7:24" ht="12.75"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7:24" ht="12.75"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7:24" ht="12.75"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7:24" ht="12.75"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7:24" ht="12.75"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7:24" ht="12.75"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7:24" ht="12.75"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7:24" ht="12.75"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7:24" ht="12.75"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7:24" ht="12.75"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7:24" ht="12.75"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7:24" ht="12.75"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7:24" ht="12.75"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7:24" ht="12.75"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7:24" ht="12.75"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7:24" ht="12.75"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7:24" ht="12.75"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7:24" ht="12.75"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7:24" ht="12.75"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7:24" ht="12.75"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7:24" ht="12.75"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7:24" ht="12.75"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7:24" ht="12.75"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7:24" ht="12.75"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7:24" ht="12.75"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7:24" ht="12.75"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7:24" ht="12.75"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7:24" ht="12.75"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7:24" ht="12.75"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7:24" ht="12.75"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7:24" ht="12.75"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7:24" ht="12.75"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7:24" ht="12.75"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7:24" ht="12.75"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7:24" ht="12.75"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7:24" ht="12.75"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7:24" ht="12.75"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7:24" ht="12.75"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7:24" ht="12.75"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7:24" ht="12.75"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7:24" ht="12.75"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7:24" ht="12.75"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7:24" ht="12.75"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7:24" ht="12.75"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7:24" ht="12.75"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7:24" ht="12.75"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7:24" ht="12.75"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7:24" ht="12.75"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7:24" ht="12.75"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7:24" ht="12.75"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7:24" ht="12.75"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7:24" ht="12.75"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7:24" ht="12.75"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7:24" ht="12.75"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7:24" ht="12.75"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7:24" ht="12.75"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7:24" ht="12.75"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7:24" ht="12.75"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7:24" ht="12.75"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7:24" ht="12.75"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7:24" ht="12.75"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7:24" ht="12.75"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7:24" ht="12.75"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7:24" ht="12.75"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7:24" ht="12.75"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7:24" ht="12.75"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7:24" ht="12.75"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7:24" ht="12.75"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7:24" ht="12.75"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7:24" ht="12.75"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7:24" ht="12.75"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7:24" ht="12.75"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7:24" ht="12.75"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7:24" ht="12.75"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7:24" ht="12.75"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7:24" ht="12.75"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7:24" ht="12.75"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7:24" ht="12.75"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7:24" ht="12.75"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7:24" ht="12.75"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7:24" ht="12.75"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7:24" ht="12.75"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7:24" ht="12.75"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7:24" ht="12.75"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7:24" ht="12.75"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7:24" ht="12.75"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7:24" ht="12.75"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7:24" ht="12.75"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7:24" ht="12.75"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7:24" ht="12.75"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7:24" ht="12.75"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7:24" ht="12.75"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7:24" ht="12.75"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7:24" ht="12.75"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7:24" ht="12.75"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7:24" ht="12.75"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7:24" ht="12.75"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7:24" ht="12.75"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7:24" ht="12.75"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7:24" ht="12.75"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7:24" ht="12.75"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7:24" ht="12.75"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7:24" ht="12.75"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7:24" ht="12.75"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7:24" ht="12.75"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7:24" ht="12.75"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7:24" ht="12.75"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7:24" ht="12.75"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7:24" ht="12.75"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7:24" ht="12.75"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7:24" ht="12.75"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7:24" ht="12.75"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7:24" ht="12.75"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7:24" ht="12.75"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7:24" ht="12.75"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7:24" ht="12.75"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7:24" ht="12.75"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7:24" ht="12.75"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7:24" ht="12.75"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7:24" ht="12.75"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7:24" ht="12.75"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7:24" ht="12.75"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7:24" ht="12.75"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7:24" ht="12.75"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7:24" ht="12.75"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7:24" ht="12.75"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7:24" ht="12.75"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7:24" ht="12.75"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7:24" ht="12.75"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7:24" ht="12.75"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7:24" ht="12.75"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7:24" ht="12.75"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7:24" ht="12.75"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7:24" ht="12.75"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7:24" ht="12.75"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7:24" ht="12.75"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7:24" ht="12.75"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7:24" ht="12.75"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7:24" ht="12.75"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7:24" ht="12.75"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7:24" ht="12.75"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7:24" ht="12.75"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7:24" ht="12.75"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7:24" ht="12.75"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7:24" ht="12.75"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7:24" ht="12.75"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7:24" ht="12.75"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7:24" ht="12.75"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7:24" ht="12.75"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7:24" ht="12.75"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7:24" ht="12.75"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7:24" ht="12.75"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7:24" ht="12.75"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7:24" ht="12.75"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7:24" ht="12.75"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7:24" ht="12.75"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7:24" ht="12.75"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7:24" ht="12.75"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7:24" ht="12.75"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7:24" ht="12.75"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7:24" ht="12.75"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7:24" ht="12.75"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7:24" ht="12.75"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7:24" ht="12.75"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7:24" ht="12.75"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7:24" ht="12.75"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7:24" ht="12.75"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7:24" ht="12.75"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7:24" ht="12.75"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7:24" ht="12.75"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7:24" ht="12.75"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7:24" ht="12.75"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7:24" ht="12.75"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7:24" ht="12.75"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7:24" ht="12.75"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7:24" ht="12.75"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7:24" ht="12.75"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7:24" ht="12.75"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7:24" ht="12.75"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7:24" ht="12.75"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7:24" ht="12.75"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7:24" ht="12.75"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7:24" ht="12.75"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7:24" ht="12.75"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7:24" ht="12.75"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7:24" ht="12.75"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7:24" ht="12.75"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7:24" ht="12.75"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7:24" ht="12.75"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7:24" ht="12.75"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7:24" ht="12.75"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7:24" ht="12.75"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7:24" ht="12.75"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7:24" ht="12.75"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7:24" ht="12.75"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7:24" ht="12.75"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7:24" ht="12.75"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7:24" ht="12.75"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7:24" ht="12.75"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7:24" ht="12.75"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7:24" ht="12.75"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7:24" ht="12.75"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7:24" ht="12.75"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7:24" ht="12.75"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7:24" ht="12.75"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7:24" ht="12.75"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7:24" ht="12.75"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7:24" ht="12.75"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7:24" ht="12.75"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7:24" ht="12.75"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7:24" ht="12.75"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7:24" ht="12.75"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7:24" ht="12.75"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7:24" ht="12.75"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7:24" ht="12.75"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7:24" ht="12.75"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7:24" ht="12.75"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7:24" ht="12.75"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7:24" ht="12.75"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7:24" ht="12.75"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7:24" ht="12.75"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7:24" ht="12.75"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7:24" ht="12.75"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7:24" ht="12.75"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7:24" ht="12.75"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7:24" ht="12.75"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7:24" ht="12.75"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7:24" ht="12.75"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7:24" ht="12.75"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7:24" ht="12.75"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7:24" ht="12.75"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7:24" ht="12.75"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7:24" ht="12.75"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7:24" ht="12.75"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7:24" ht="12.75"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7:24" ht="12.75"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7:24" ht="12.75"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7:24" ht="12.75"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7:24" ht="12.75"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7:24" ht="12.75"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7:24" ht="12.75"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7:24" ht="12.75"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7:24" ht="12.75"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7:24" ht="12.75"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7:24" ht="12.75"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7:24" ht="12.75"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7:24" ht="12.75"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7:24" ht="12.75"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7:24" ht="12.75"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7:24" ht="12.75"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7:24" ht="12.75"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7:24" ht="12.75"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7:24" ht="12.75"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7:24" ht="12.75"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7:24" ht="12.75"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7:24" ht="12.75"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7:24" ht="12.75"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7:24" ht="12.75"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7:24" ht="12.75"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7:24" ht="12.75"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7:24" ht="12.75"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7:24" ht="12.75"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7:24" ht="12.75"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7:24" ht="12.75"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7:24" ht="12.75"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7:24" ht="12.75"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7:24" ht="12.75"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7:24" ht="12.75"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7:24" ht="12.75"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7:24" ht="12.75"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7:24" ht="12.75"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7:24" ht="12.75"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7:24" ht="12.75"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7:24" ht="12.75"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7:24" ht="12.75"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7:24" ht="12.75"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7:24" ht="12.75"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7:24" ht="12.75"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7:24" ht="12.75"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7:24" ht="12.75"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7:24" ht="12.75"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7:24" ht="12.75"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7:24" ht="12.75"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7:24" ht="12.75"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7:24" ht="12.75"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7:24" ht="12.75"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</row>
  </sheetData>
  <sheetProtection/>
  <mergeCells count="28">
    <mergeCell ref="R5:Y5"/>
    <mergeCell ref="T6:U6"/>
    <mergeCell ref="V6:W6"/>
    <mergeCell ref="X6:Y6"/>
    <mergeCell ref="K6:L6"/>
    <mergeCell ref="M6:N6"/>
    <mergeCell ref="O6:P6"/>
    <mergeCell ref="R6:S6"/>
    <mergeCell ref="AA5:AH5"/>
    <mergeCell ref="AJ5:AQ5"/>
    <mergeCell ref="AJ6:AK6"/>
    <mergeCell ref="AL6:AM6"/>
    <mergeCell ref="AN6:AO6"/>
    <mergeCell ref="AP6:AQ6"/>
    <mergeCell ref="AA6:AB6"/>
    <mergeCell ref="AC6:AD6"/>
    <mergeCell ref="AE6:AF6"/>
    <mergeCell ref="AG6:AH6"/>
    <mergeCell ref="I211:P211"/>
    <mergeCell ref="I212:J212"/>
    <mergeCell ref="K212:L212"/>
    <mergeCell ref="M212:N212"/>
    <mergeCell ref="O212:P212"/>
    <mergeCell ref="A1:P1"/>
    <mergeCell ref="A2:P2"/>
    <mergeCell ref="A3:P3"/>
    <mergeCell ref="I5:P5"/>
    <mergeCell ref="I6:J6"/>
  </mergeCells>
  <printOptions/>
  <pageMargins left="0.25" right="0.25" top="0.75" bottom="0.5" header="0.5" footer="0.5"/>
  <pageSetup fitToHeight="17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7"/>
  <sheetViews>
    <sheetView zoomScale="75" zoomScaleNormal="75" zoomScalePageLayoutView="0" workbookViewId="0" topLeftCell="G1">
      <selection activeCell="AD35" sqref="AD35"/>
    </sheetView>
  </sheetViews>
  <sheetFormatPr defaultColWidth="9.140625" defaultRowHeight="12.75"/>
  <cols>
    <col min="1" max="1" width="12.57421875" style="0" customWidth="1"/>
    <col min="2" max="2" width="7.57421875" style="0" hidden="1" customWidth="1"/>
    <col min="3" max="3" width="0" style="0" hidden="1" customWidth="1"/>
    <col min="4" max="4" width="7.57421875" style="0" customWidth="1"/>
    <col min="5" max="5" width="0" style="0" hidden="1" customWidth="1"/>
    <col min="6" max="6" width="93.140625" style="0" bestFit="1" customWidth="1"/>
    <col min="7" max="7" width="30.00390625" style="0" customWidth="1"/>
    <col min="8" max="8" width="7.57421875" style="0" customWidth="1"/>
    <col min="9" max="9" width="7.7109375" style="0" customWidth="1"/>
    <col min="10" max="10" width="7.57421875" style="0" customWidth="1"/>
    <col min="11" max="11" width="8.140625" style="0" customWidth="1"/>
    <col min="12" max="12" width="7.57421875" style="0" customWidth="1"/>
    <col min="13" max="13" width="7.140625" style="0" customWidth="1"/>
    <col min="14" max="14" width="10.28125" style="0" customWidth="1"/>
    <col min="15" max="15" width="9.8515625" style="0" customWidth="1"/>
    <col min="16" max="16" width="1.57421875" style="0" customWidth="1"/>
    <col min="17" max="17" width="6.8515625" style="0" customWidth="1"/>
    <col min="18" max="19" width="6.57421875" style="0" customWidth="1"/>
    <col min="20" max="20" width="6.7109375" style="0" customWidth="1"/>
    <col min="21" max="21" width="5.8515625" style="0" customWidth="1"/>
    <col min="22" max="22" width="6.421875" style="0" customWidth="1"/>
    <col min="23" max="23" width="5.8515625" style="0" customWidth="1"/>
    <col min="24" max="24" width="7.28125" style="0" customWidth="1"/>
    <col min="25" max="25" width="2.00390625" style="0" customWidth="1"/>
    <col min="26" max="26" width="6.57421875" style="0" customWidth="1"/>
    <col min="27" max="27" width="6.421875" style="0" customWidth="1"/>
    <col min="28" max="28" width="8.57421875" style="0" customWidth="1"/>
    <col min="29" max="29" width="6.421875" style="0" customWidth="1"/>
    <col min="30" max="30" width="5.8515625" style="0" customWidth="1"/>
    <col min="31" max="31" width="6.57421875" style="0" customWidth="1"/>
    <col min="32" max="32" width="5.8515625" style="0" customWidth="1"/>
    <col min="33" max="33" width="6.7109375" style="0" customWidth="1"/>
    <col min="34" max="34" width="1.421875" style="0" customWidth="1"/>
    <col min="35" max="35" width="6.28125" style="0" customWidth="1"/>
    <col min="36" max="36" width="6.57421875" style="0" customWidth="1"/>
    <col min="37" max="37" width="7.00390625" style="0" customWidth="1"/>
    <col min="38" max="38" width="6.8515625" style="0" customWidth="1"/>
    <col min="39" max="39" width="6.421875" style="0" customWidth="1"/>
    <col min="40" max="40" width="6.8515625" style="0" customWidth="1"/>
    <col min="41" max="41" width="5.8515625" style="0" customWidth="1"/>
    <col min="42" max="42" width="7.28125" style="0" customWidth="1"/>
  </cols>
  <sheetData>
    <row r="1" spans="1:24" ht="12.75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91"/>
      <c r="Q1" s="91"/>
      <c r="R1" s="91"/>
      <c r="S1" s="91"/>
      <c r="T1" s="91"/>
      <c r="U1" s="91"/>
      <c r="V1" s="91"/>
      <c r="W1" s="91"/>
      <c r="X1" s="91"/>
    </row>
    <row r="2" spans="1:24" ht="12.7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91"/>
      <c r="Q2" s="91"/>
      <c r="R2" s="91"/>
      <c r="S2" s="91"/>
      <c r="T2" s="91"/>
      <c r="U2" s="91"/>
      <c r="V2" s="91"/>
      <c r="W2" s="91"/>
      <c r="X2" s="16"/>
    </row>
    <row r="3" spans="1:23" ht="12.75">
      <c r="A3" s="252" t="str">
        <f>Measures!A3</f>
        <v>SECOND REVISED FINAL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139"/>
      <c r="Q3" s="139"/>
      <c r="R3" s="139"/>
      <c r="S3" s="139"/>
      <c r="T3" s="139"/>
      <c r="U3" s="139"/>
      <c r="V3" s="139"/>
      <c r="W3" s="139"/>
    </row>
    <row r="4" spans="5:41" ht="12.75">
      <c r="E4" s="17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18"/>
      <c r="AJ4" s="18"/>
      <c r="AK4" s="18"/>
      <c r="AL4" s="18"/>
      <c r="AM4" s="18"/>
      <c r="AN4" s="18"/>
      <c r="AO4" s="18"/>
    </row>
    <row r="5" spans="1:42" ht="12.75" customHeight="1">
      <c r="A5" s="36"/>
      <c r="B5" s="36"/>
      <c r="C5" s="141"/>
      <c r="D5" s="36"/>
      <c r="E5" s="144"/>
      <c r="F5" s="35"/>
      <c r="G5" s="36"/>
      <c r="H5" s="246" t="s">
        <v>17</v>
      </c>
      <c r="I5" s="247"/>
      <c r="J5" s="247"/>
      <c r="K5" s="247"/>
      <c r="L5" s="247"/>
      <c r="M5" s="247"/>
      <c r="N5" s="247"/>
      <c r="O5" s="248"/>
      <c r="P5" s="88"/>
      <c r="Q5" s="247" t="s">
        <v>18</v>
      </c>
      <c r="R5" s="247"/>
      <c r="S5" s="247"/>
      <c r="T5" s="247"/>
      <c r="U5" s="247"/>
      <c r="V5" s="247"/>
      <c r="W5" s="247"/>
      <c r="X5" s="248"/>
      <c r="Y5" s="87"/>
      <c r="Z5" s="246" t="s">
        <v>19</v>
      </c>
      <c r="AA5" s="247"/>
      <c r="AB5" s="247"/>
      <c r="AC5" s="247"/>
      <c r="AD5" s="247"/>
      <c r="AE5" s="247"/>
      <c r="AF5" s="247"/>
      <c r="AG5" s="248"/>
      <c r="AH5" s="87"/>
      <c r="AI5" s="247" t="s">
        <v>25</v>
      </c>
      <c r="AJ5" s="247"/>
      <c r="AK5" s="247"/>
      <c r="AL5" s="247"/>
      <c r="AM5" s="247"/>
      <c r="AN5" s="247"/>
      <c r="AO5" s="247"/>
      <c r="AP5" s="248"/>
    </row>
    <row r="6" spans="1:42" ht="12.75" customHeight="1">
      <c r="A6" s="37" t="s">
        <v>14</v>
      </c>
      <c r="B6" s="37" t="s">
        <v>12</v>
      </c>
      <c r="C6" s="142"/>
      <c r="D6" s="37"/>
      <c r="E6" s="21"/>
      <c r="F6" s="37"/>
      <c r="G6" s="37"/>
      <c r="H6" s="249" t="s">
        <v>4</v>
      </c>
      <c r="I6" s="250"/>
      <c r="J6" s="249" t="s">
        <v>5</v>
      </c>
      <c r="K6" s="250"/>
      <c r="L6" s="249" t="s">
        <v>3</v>
      </c>
      <c r="M6" s="250"/>
      <c r="N6" s="249" t="s">
        <v>6</v>
      </c>
      <c r="O6" s="250"/>
      <c r="P6" s="44"/>
      <c r="Q6" s="253" t="s">
        <v>4</v>
      </c>
      <c r="R6" s="250"/>
      <c r="S6" s="249" t="s">
        <v>5</v>
      </c>
      <c r="T6" s="250"/>
      <c r="U6" s="249" t="s">
        <v>3</v>
      </c>
      <c r="V6" s="250"/>
      <c r="W6" s="249" t="s">
        <v>6</v>
      </c>
      <c r="X6" s="250"/>
      <c r="Y6" s="33"/>
      <c r="Z6" s="249" t="s">
        <v>4</v>
      </c>
      <c r="AA6" s="250"/>
      <c r="AB6" s="249" t="s">
        <v>5</v>
      </c>
      <c r="AC6" s="250"/>
      <c r="AD6" s="249" t="s">
        <v>3</v>
      </c>
      <c r="AE6" s="250"/>
      <c r="AF6" s="249" t="s">
        <v>6</v>
      </c>
      <c r="AG6" s="250"/>
      <c r="AH6" s="33"/>
      <c r="AI6" s="253" t="s">
        <v>4</v>
      </c>
      <c r="AJ6" s="250"/>
      <c r="AK6" s="249" t="s">
        <v>5</v>
      </c>
      <c r="AL6" s="250"/>
      <c r="AM6" s="249" t="s">
        <v>3</v>
      </c>
      <c r="AN6" s="250"/>
      <c r="AO6" s="249" t="s">
        <v>6</v>
      </c>
      <c r="AP6" s="250"/>
    </row>
    <row r="7" spans="1:42" ht="12.75" customHeight="1">
      <c r="A7" s="38" t="s">
        <v>15</v>
      </c>
      <c r="B7" s="38" t="s">
        <v>13</v>
      </c>
      <c r="C7" s="143" t="s">
        <v>0</v>
      </c>
      <c r="D7" s="37" t="s">
        <v>7</v>
      </c>
      <c r="E7" s="145" t="s">
        <v>20</v>
      </c>
      <c r="F7" s="38" t="s">
        <v>1</v>
      </c>
      <c r="G7" s="38" t="s">
        <v>8</v>
      </c>
      <c r="H7" s="45" t="s">
        <v>2</v>
      </c>
      <c r="I7" s="45" t="s">
        <v>9</v>
      </c>
      <c r="J7" s="45" t="s">
        <v>2</v>
      </c>
      <c r="K7" s="45" t="s">
        <v>9</v>
      </c>
      <c r="L7" s="45" t="s">
        <v>2</v>
      </c>
      <c r="M7" s="45" t="s">
        <v>9</v>
      </c>
      <c r="N7" s="45" t="s">
        <v>2</v>
      </c>
      <c r="O7" s="45" t="s">
        <v>9</v>
      </c>
      <c r="P7" s="45"/>
      <c r="Q7" s="46" t="s">
        <v>2</v>
      </c>
      <c r="R7" s="45" t="s">
        <v>9</v>
      </c>
      <c r="S7" s="45" t="s">
        <v>2</v>
      </c>
      <c r="T7" s="45" t="s">
        <v>9</v>
      </c>
      <c r="U7" s="45" t="s">
        <v>2</v>
      </c>
      <c r="V7" s="45" t="s">
        <v>9</v>
      </c>
      <c r="W7" s="45" t="s">
        <v>2</v>
      </c>
      <c r="X7" s="45" t="s">
        <v>9</v>
      </c>
      <c r="Y7" s="45"/>
      <c r="Z7" s="45" t="s">
        <v>2</v>
      </c>
      <c r="AA7" s="45" t="s">
        <v>9</v>
      </c>
      <c r="AB7" s="45" t="s">
        <v>2</v>
      </c>
      <c r="AC7" s="45" t="s">
        <v>9</v>
      </c>
      <c r="AD7" s="45" t="s">
        <v>2</v>
      </c>
      <c r="AE7" s="45" t="s">
        <v>9</v>
      </c>
      <c r="AF7" s="45" t="s">
        <v>2</v>
      </c>
      <c r="AG7" s="45" t="s">
        <v>9</v>
      </c>
      <c r="AH7" s="46"/>
      <c r="AI7" s="46" t="s">
        <v>2</v>
      </c>
      <c r="AJ7" s="45" t="s">
        <v>9</v>
      </c>
      <c r="AK7" s="45" t="s">
        <v>2</v>
      </c>
      <c r="AL7" s="45" t="s">
        <v>9</v>
      </c>
      <c r="AM7" s="45" t="s">
        <v>2</v>
      </c>
      <c r="AN7" s="45" t="s">
        <v>9</v>
      </c>
      <c r="AO7" s="45" t="s">
        <v>2</v>
      </c>
      <c r="AP7" s="45" t="s">
        <v>9</v>
      </c>
    </row>
    <row r="8" spans="1:42" ht="12.75" customHeight="1">
      <c r="A8" s="34"/>
      <c r="B8" s="39"/>
      <c r="C8" s="59"/>
      <c r="D8" s="39"/>
      <c r="E8" s="82"/>
      <c r="F8" s="34"/>
      <c r="G8" s="34"/>
      <c r="H8" s="48"/>
      <c r="I8" s="49"/>
      <c r="J8" s="48"/>
      <c r="K8" s="49"/>
      <c r="L8" s="48"/>
      <c r="M8" s="49"/>
      <c r="N8" s="48"/>
      <c r="O8" s="49"/>
      <c r="P8" s="50"/>
      <c r="Q8" s="48"/>
      <c r="R8" s="49"/>
      <c r="S8" s="48"/>
      <c r="T8" s="49"/>
      <c r="U8" s="48"/>
      <c r="V8" s="49"/>
      <c r="W8" s="48"/>
      <c r="X8" s="49"/>
      <c r="Y8" s="48"/>
      <c r="Z8" s="48"/>
      <c r="AA8" s="137"/>
      <c r="AB8" s="48"/>
      <c r="AC8" s="137"/>
      <c r="AD8" s="48"/>
      <c r="AE8" s="137"/>
      <c r="AF8" s="48"/>
      <c r="AG8" s="49"/>
      <c r="AH8" s="51"/>
      <c r="AI8" s="48"/>
      <c r="AJ8" s="49"/>
      <c r="AK8" s="48"/>
      <c r="AL8" s="49"/>
      <c r="AM8" s="48"/>
      <c r="AN8" s="49"/>
      <c r="AO8" s="48"/>
      <c r="AP8" s="49"/>
    </row>
    <row r="9" spans="1:42" ht="12.75" customHeight="1">
      <c r="A9" s="96"/>
      <c r="B9" s="97"/>
      <c r="C9" s="98"/>
      <c r="D9" s="99"/>
      <c r="E9" s="124"/>
      <c r="F9" s="95"/>
      <c r="G9" s="67"/>
      <c r="H9" s="61"/>
      <c r="I9" s="94"/>
      <c r="J9" s="61"/>
      <c r="K9" s="94"/>
      <c r="L9" s="61"/>
      <c r="M9" s="94"/>
      <c r="N9" s="61"/>
      <c r="O9" s="62"/>
      <c r="P9" s="61"/>
      <c r="Q9" s="61"/>
      <c r="R9" s="94"/>
      <c r="S9" s="61"/>
      <c r="T9" s="94"/>
      <c r="U9" s="61"/>
      <c r="V9" s="94"/>
      <c r="W9" s="61"/>
      <c r="X9" s="94"/>
      <c r="Y9" s="61"/>
      <c r="Z9" s="61"/>
      <c r="AA9" s="94"/>
      <c r="AB9" s="61"/>
      <c r="AC9" s="94"/>
      <c r="AD9" s="61"/>
      <c r="AE9" s="94"/>
      <c r="AF9" s="61"/>
      <c r="AG9" s="62"/>
      <c r="AH9" s="103"/>
      <c r="AI9" s="61"/>
      <c r="AJ9" s="62"/>
      <c r="AK9" s="61"/>
      <c r="AL9" s="62"/>
      <c r="AM9" s="61"/>
      <c r="AN9" s="62"/>
      <c r="AO9" s="61"/>
      <c r="AP9" s="62"/>
    </row>
    <row r="10" spans="1:42" ht="12.75" customHeight="1">
      <c r="A10" s="96"/>
      <c r="B10" s="97"/>
      <c r="C10" s="98"/>
      <c r="D10" s="99"/>
      <c r="E10" s="124"/>
      <c r="F10" s="95"/>
      <c r="G10" s="67"/>
      <c r="H10" s="61"/>
      <c r="I10" s="94"/>
      <c r="J10" s="61"/>
      <c r="K10" s="94"/>
      <c r="L10" s="61"/>
      <c r="M10" s="94"/>
      <c r="N10" s="61"/>
      <c r="O10" s="62"/>
      <c r="P10" s="101"/>
      <c r="Q10" s="61"/>
      <c r="R10" s="94"/>
      <c r="S10" s="61"/>
      <c r="T10" s="94"/>
      <c r="U10" s="61"/>
      <c r="V10" s="94"/>
      <c r="W10" s="61"/>
      <c r="X10" s="94"/>
      <c r="Y10" s="101"/>
      <c r="Z10" s="61"/>
      <c r="AA10" s="94"/>
      <c r="AB10" s="61"/>
      <c r="AC10" s="94"/>
      <c r="AD10" s="61"/>
      <c r="AE10" s="94"/>
      <c r="AF10" s="61"/>
      <c r="AG10" s="62"/>
      <c r="AH10" s="103"/>
      <c r="AI10" s="61"/>
      <c r="AJ10" s="62"/>
      <c r="AK10" s="61"/>
      <c r="AL10" s="62"/>
      <c r="AM10" s="61"/>
      <c r="AN10" s="62"/>
      <c r="AO10" s="61"/>
      <c r="AP10" s="62"/>
    </row>
    <row r="11" spans="1:42" ht="12.75" customHeight="1">
      <c r="A11" s="96"/>
      <c r="B11" s="97"/>
      <c r="C11" s="98"/>
      <c r="D11" s="99"/>
      <c r="E11" s="124"/>
      <c r="F11" s="95"/>
      <c r="G11" s="95"/>
      <c r="H11" s="101"/>
      <c r="I11" s="125"/>
      <c r="J11" s="101"/>
      <c r="K11" s="125"/>
      <c r="L11" s="61"/>
      <c r="M11" s="94"/>
      <c r="N11" s="61"/>
      <c r="O11" s="62"/>
      <c r="P11" s="101"/>
      <c r="Q11" s="101"/>
      <c r="R11" s="125"/>
      <c r="S11" s="101"/>
      <c r="T11" s="125"/>
      <c r="U11" s="61"/>
      <c r="V11" s="94"/>
      <c r="W11" s="61"/>
      <c r="X11" s="94"/>
      <c r="Y11" s="101"/>
      <c r="Z11" s="101"/>
      <c r="AA11" s="125"/>
      <c r="AB11" s="101"/>
      <c r="AC11" s="125"/>
      <c r="AD11" s="61"/>
      <c r="AE11" s="94"/>
      <c r="AF11" s="61"/>
      <c r="AG11" s="62"/>
      <c r="AH11" s="103"/>
      <c r="AI11" s="101"/>
      <c r="AJ11" s="102"/>
      <c r="AK11" s="101"/>
      <c r="AL11" s="102"/>
      <c r="AM11" s="61"/>
      <c r="AN11" s="62"/>
      <c r="AO11" s="61"/>
      <c r="AP11" s="62"/>
    </row>
    <row r="12" spans="1:42" ht="12.75" customHeight="1">
      <c r="A12" s="96"/>
      <c r="B12" s="97"/>
      <c r="C12" s="98"/>
      <c r="D12" s="99"/>
      <c r="E12" s="124"/>
      <c r="F12" s="95"/>
      <c r="G12" s="95"/>
      <c r="H12" s="101"/>
      <c r="I12" s="125"/>
      <c r="J12" s="101"/>
      <c r="K12" s="125"/>
      <c r="L12" s="61"/>
      <c r="M12" s="94"/>
      <c r="N12" s="61"/>
      <c r="O12" s="62"/>
      <c r="P12" s="101"/>
      <c r="Q12" s="101"/>
      <c r="R12" s="125"/>
      <c r="S12" s="101"/>
      <c r="T12" s="125"/>
      <c r="U12" s="61"/>
      <c r="V12" s="94"/>
      <c r="W12" s="61"/>
      <c r="X12" s="94"/>
      <c r="Y12" s="101"/>
      <c r="Z12" s="101"/>
      <c r="AA12" s="125"/>
      <c r="AB12" s="101"/>
      <c r="AC12" s="125"/>
      <c r="AD12" s="61"/>
      <c r="AE12" s="94"/>
      <c r="AF12" s="61"/>
      <c r="AG12" s="62"/>
      <c r="AH12" s="103"/>
      <c r="AI12" s="101"/>
      <c r="AJ12" s="102"/>
      <c r="AK12" s="101"/>
      <c r="AL12" s="102"/>
      <c r="AM12" s="61"/>
      <c r="AN12" s="62"/>
      <c r="AO12" s="61"/>
      <c r="AP12" s="62"/>
    </row>
    <row r="13" spans="1:42" ht="12.75" customHeight="1">
      <c r="A13" s="96"/>
      <c r="B13" s="97"/>
      <c r="C13" s="98"/>
      <c r="D13" s="99"/>
      <c r="E13" s="124"/>
      <c r="F13" s="95"/>
      <c r="G13" s="67"/>
      <c r="H13" s="101"/>
      <c r="I13" s="125"/>
      <c r="J13" s="101"/>
      <c r="K13" s="125"/>
      <c r="L13" s="101"/>
      <c r="M13" s="125"/>
      <c r="N13" s="61"/>
      <c r="O13" s="62"/>
      <c r="P13" s="101"/>
      <c r="Q13" s="101"/>
      <c r="R13" s="125"/>
      <c r="S13" s="101"/>
      <c r="T13" s="125"/>
      <c r="U13" s="101"/>
      <c r="V13" s="125"/>
      <c r="W13" s="61"/>
      <c r="X13" s="94"/>
      <c r="Y13" s="101"/>
      <c r="Z13" s="101"/>
      <c r="AA13" s="125"/>
      <c r="AB13" s="101"/>
      <c r="AC13" s="125"/>
      <c r="AD13" s="101"/>
      <c r="AE13" s="125"/>
      <c r="AF13" s="61"/>
      <c r="AG13" s="62"/>
      <c r="AH13" s="103"/>
      <c r="AI13" s="101"/>
      <c r="AJ13" s="102"/>
      <c r="AK13" s="101"/>
      <c r="AL13" s="102"/>
      <c r="AM13" s="101"/>
      <c r="AN13" s="102"/>
      <c r="AO13" s="61"/>
      <c r="AP13" s="62"/>
    </row>
    <row r="14" spans="1:42" ht="12.75" customHeight="1">
      <c r="A14" s="96"/>
      <c r="B14" s="97"/>
      <c r="C14" s="98"/>
      <c r="D14" s="99"/>
      <c r="E14" s="124"/>
      <c r="F14" s="95"/>
      <c r="G14" s="147"/>
      <c r="H14" s="101"/>
      <c r="I14" s="125"/>
      <c r="J14" s="101"/>
      <c r="K14" s="125"/>
      <c r="L14" s="101"/>
      <c r="M14" s="125"/>
      <c r="N14" s="101"/>
      <c r="O14" s="102"/>
      <c r="P14" s="101"/>
      <c r="Q14" s="101"/>
      <c r="R14" s="125"/>
      <c r="S14" s="101"/>
      <c r="T14" s="125"/>
      <c r="U14" s="101"/>
      <c r="V14" s="125"/>
      <c r="W14" s="101"/>
      <c r="X14" s="125"/>
      <c r="Y14" s="101"/>
      <c r="Z14" s="101"/>
      <c r="AA14" s="125"/>
      <c r="AB14" s="101"/>
      <c r="AC14" s="125"/>
      <c r="AD14" s="101"/>
      <c r="AE14" s="125"/>
      <c r="AF14" s="101"/>
      <c r="AG14" s="102"/>
      <c r="AH14" s="103"/>
      <c r="AI14" s="101"/>
      <c r="AJ14" s="102"/>
      <c r="AK14" s="101"/>
      <c r="AL14" s="102"/>
      <c r="AM14" s="101"/>
      <c r="AN14" s="102"/>
      <c r="AO14" s="101"/>
      <c r="AP14" s="102"/>
    </row>
    <row r="15" spans="1:42" ht="12.75" customHeight="1">
      <c r="A15" s="96"/>
      <c r="B15" s="97"/>
      <c r="C15" s="98"/>
      <c r="D15" s="99"/>
      <c r="E15" s="124"/>
      <c r="F15" s="95"/>
      <c r="G15" s="67"/>
      <c r="H15" s="101"/>
      <c r="I15" s="125"/>
      <c r="J15" s="101"/>
      <c r="K15" s="125"/>
      <c r="L15" s="101"/>
      <c r="M15" s="125"/>
      <c r="N15" s="61"/>
      <c r="O15" s="62"/>
      <c r="P15" s="101"/>
      <c r="Q15" s="101"/>
      <c r="R15" s="125"/>
      <c r="S15" s="101"/>
      <c r="T15" s="125"/>
      <c r="U15" s="101"/>
      <c r="V15" s="125"/>
      <c r="W15" s="61"/>
      <c r="X15" s="94"/>
      <c r="Y15" s="101"/>
      <c r="Z15" s="101"/>
      <c r="AA15" s="125"/>
      <c r="AB15" s="101"/>
      <c r="AC15" s="125"/>
      <c r="AD15" s="101"/>
      <c r="AE15" s="125"/>
      <c r="AF15" s="61"/>
      <c r="AG15" s="62"/>
      <c r="AH15" s="103"/>
      <c r="AI15" s="101"/>
      <c r="AJ15" s="102"/>
      <c r="AK15" s="101"/>
      <c r="AL15" s="102"/>
      <c r="AM15" s="101"/>
      <c r="AN15" s="102"/>
      <c r="AO15" s="61"/>
      <c r="AP15" s="62"/>
    </row>
    <row r="16" spans="1:42" ht="12.75" customHeight="1">
      <c r="A16" s="96"/>
      <c r="B16" s="97"/>
      <c r="C16" s="98"/>
      <c r="D16" s="99"/>
      <c r="E16" s="124"/>
      <c r="F16" s="95"/>
      <c r="G16" s="67"/>
      <c r="H16" s="101"/>
      <c r="I16" s="125"/>
      <c r="J16" s="101"/>
      <c r="K16" s="125"/>
      <c r="L16" s="101"/>
      <c r="M16" s="125"/>
      <c r="N16" s="61"/>
      <c r="O16" s="62"/>
      <c r="P16" s="101"/>
      <c r="Q16" s="101"/>
      <c r="R16" s="125"/>
      <c r="S16" s="101"/>
      <c r="T16" s="125"/>
      <c r="U16" s="101"/>
      <c r="V16" s="125"/>
      <c r="W16" s="61"/>
      <c r="X16" s="94"/>
      <c r="Y16" s="101"/>
      <c r="Z16" s="101"/>
      <c r="AA16" s="125"/>
      <c r="AB16" s="101"/>
      <c r="AC16" s="125"/>
      <c r="AD16" s="101"/>
      <c r="AE16" s="125"/>
      <c r="AF16" s="61"/>
      <c r="AG16" s="62"/>
      <c r="AH16" s="103"/>
      <c r="AI16" s="101"/>
      <c r="AJ16" s="102"/>
      <c r="AK16" s="101"/>
      <c r="AL16" s="102"/>
      <c r="AM16" s="101"/>
      <c r="AN16" s="102"/>
      <c r="AO16" s="61"/>
      <c r="AP16" s="62"/>
    </row>
    <row r="17" spans="1:42" ht="12.75" customHeight="1">
      <c r="A17" s="96"/>
      <c r="B17" s="97"/>
      <c r="C17" s="98"/>
      <c r="D17" s="99"/>
      <c r="E17" s="124"/>
      <c r="F17" s="95"/>
      <c r="G17" s="67"/>
      <c r="H17" s="61"/>
      <c r="I17" s="94"/>
      <c r="J17" s="61"/>
      <c r="K17" s="94"/>
      <c r="L17" s="61"/>
      <c r="M17" s="94"/>
      <c r="N17" s="101"/>
      <c r="O17" s="102"/>
      <c r="P17" s="61"/>
      <c r="Q17" s="61"/>
      <c r="R17" s="94"/>
      <c r="S17" s="61"/>
      <c r="T17" s="94"/>
      <c r="U17" s="61"/>
      <c r="V17" s="94"/>
      <c r="W17" s="61"/>
      <c r="X17" s="94"/>
      <c r="Y17" s="61"/>
      <c r="Z17" s="101"/>
      <c r="AA17" s="125"/>
      <c r="AB17" s="101"/>
      <c r="AC17" s="125"/>
      <c r="AD17" s="101"/>
      <c r="AE17" s="125"/>
      <c r="AF17" s="101"/>
      <c r="AG17" s="102"/>
      <c r="AH17" s="103"/>
      <c r="AI17" s="101"/>
      <c r="AJ17" s="102"/>
      <c r="AK17" s="101"/>
      <c r="AL17" s="102"/>
      <c r="AM17" s="101"/>
      <c r="AN17" s="102"/>
      <c r="AO17" s="101"/>
      <c r="AP17" s="102"/>
    </row>
    <row r="18" spans="1:43" ht="12.75" customHeight="1">
      <c r="A18" s="96"/>
      <c r="B18" s="97"/>
      <c r="C18" s="98"/>
      <c r="D18" s="99"/>
      <c r="E18" s="124"/>
      <c r="F18" s="95"/>
      <c r="G18" s="67"/>
      <c r="H18" s="61"/>
      <c r="I18" s="94"/>
      <c r="J18" s="101"/>
      <c r="K18" s="125"/>
      <c r="L18" s="61"/>
      <c r="M18" s="94"/>
      <c r="N18" s="101"/>
      <c r="O18" s="102"/>
      <c r="P18" s="101"/>
      <c r="Q18" s="61"/>
      <c r="R18" s="94"/>
      <c r="S18" s="101"/>
      <c r="T18" s="125"/>
      <c r="U18" s="61"/>
      <c r="V18" s="94"/>
      <c r="W18" s="61"/>
      <c r="X18" s="94"/>
      <c r="Y18" s="101"/>
      <c r="Z18" s="61"/>
      <c r="AA18" s="94"/>
      <c r="AB18" s="101"/>
      <c r="AC18" s="125"/>
      <c r="AD18" s="61"/>
      <c r="AE18" s="94"/>
      <c r="AF18" s="101"/>
      <c r="AG18" s="125"/>
      <c r="AH18" s="101"/>
      <c r="AI18" s="61"/>
      <c r="AJ18" s="62"/>
      <c r="AK18" s="101"/>
      <c r="AL18" s="125"/>
      <c r="AM18" s="61"/>
      <c r="AN18" s="94"/>
      <c r="AO18" s="101"/>
      <c r="AP18" s="125"/>
      <c r="AQ18" s="121"/>
    </row>
    <row r="19" spans="1:43" ht="12.75" customHeight="1">
      <c r="A19" s="140"/>
      <c r="B19" s="123"/>
      <c r="C19" s="119"/>
      <c r="D19" s="99"/>
      <c r="E19" s="124"/>
      <c r="F19" s="95"/>
      <c r="G19" s="147"/>
      <c r="H19" s="61"/>
      <c r="I19" s="94"/>
      <c r="J19" s="101"/>
      <c r="K19" s="125"/>
      <c r="L19" s="61"/>
      <c r="M19" s="94"/>
      <c r="N19" s="101"/>
      <c r="O19" s="102"/>
      <c r="P19" s="101"/>
      <c r="Q19" s="61"/>
      <c r="R19" s="94"/>
      <c r="S19" s="101"/>
      <c r="T19" s="125"/>
      <c r="U19" s="61"/>
      <c r="V19" s="94"/>
      <c r="W19" s="101"/>
      <c r="X19" s="125"/>
      <c r="Y19" s="101"/>
      <c r="Z19" s="61"/>
      <c r="AA19" s="94"/>
      <c r="AB19" s="101"/>
      <c r="AC19" s="125"/>
      <c r="AD19" s="61"/>
      <c r="AE19" s="94"/>
      <c r="AF19" s="101"/>
      <c r="AG19" s="125"/>
      <c r="AH19" s="101"/>
      <c r="AI19" s="61"/>
      <c r="AJ19" s="94"/>
      <c r="AK19" s="101"/>
      <c r="AL19" s="125"/>
      <c r="AM19" s="61"/>
      <c r="AN19" s="94"/>
      <c r="AO19" s="101"/>
      <c r="AP19" s="125"/>
      <c r="AQ19" s="121"/>
    </row>
    <row r="20" spans="1:43" ht="12.75" customHeight="1">
      <c r="A20" s="140"/>
      <c r="B20" s="123"/>
      <c r="C20" s="119"/>
      <c r="D20" s="99"/>
      <c r="E20" s="124"/>
      <c r="F20" s="95"/>
      <c r="G20" s="67"/>
      <c r="H20" s="61"/>
      <c r="I20" s="94"/>
      <c r="J20" s="101"/>
      <c r="K20" s="125"/>
      <c r="L20" s="61"/>
      <c r="M20" s="94"/>
      <c r="N20" s="101"/>
      <c r="O20" s="102"/>
      <c r="P20" s="101"/>
      <c r="Q20" s="61"/>
      <c r="R20" s="94"/>
      <c r="S20" s="101"/>
      <c r="T20" s="125"/>
      <c r="U20" s="61"/>
      <c r="V20" s="94"/>
      <c r="W20" s="101"/>
      <c r="X20" s="125"/>
      <c r="Y20" s="101"/>
      <c r="Z20" s="61"/>
      <c r="AA20" s="94"/>
      <c r="AB20" s="101"/>
      <c r="AC20" s="125"/>
      <c r="AD20" s="61"/>
      <c r="AE20" s="94"/>
      <c r="AF20" s="101"/>
      <c r="AG20" s="125"/>
      <c r="AH20" s="101"/>
      <c r="AI20" s="61"/>
      <c r="AJ20" s="94"/>
      <c r="AK20" s="101"/>
      <c r="AL20" s="125"/>
      <c r="AM20" s="61"/>
      <c r="AN20" s="94"/>
      <c r="AO20" s="101"/>
      <c r="AP20" s="125"/>
      <c r="AQ20" s="121"/>
    </row>
    <row r="21" spans="1:43" ht="12.75" customHeight="1">
      <c r="A21" s="140"/>
      <c r="B21" s="123"/>
      <c r="C21" s="119"/>
      <c r="D21" s="99"/>
      <c r="E21" s="124"/>
      <c r="F21" s="95"/>
      <c r="G21" s="67"/>
      <c r="H21" s="61"/>
      <c r="I21" s="94"/>
      <c r="J21" s="101"/>
      <c r="K21" s="125"/>
      <c r="L21" s="61"/>
      <c r="M21" s="94"/>
      <c r="N21" s="101"/>
      <c r="O21" s="102"/>
      <c r="P21" s="101"/>
      <c r="Q21" s="61"/>
      <c r="R21" s="94"/>
      <c r="S21" s="101"/>
      <c r="T21" s="125"/>
      <c r="U21" s="61"/>
      <c r="V21" s="94"/>
      <c r="W21" s="101"/>
      <c r="X21" s="125"/>
      <c r="Y21" s="101"/>
      <c r="Z21" s="61"/>
      <c r="AA21" s="94"/>
      <c r="AB21" s="101"/>
      <c r="AC21" s="125"/>
      <c r="AD21" s="61"/>
      <c r="AE21" s="94"/>
      <c r="AF21" s="101"/>
      <c r="AG21" s="125"/>
      <c r="AH21" s="101"/>
      <c r="AI21" s="61"/>
      <c r="AJ21" s="94"/>
      <c r="AK21" s="101"/>
      <c r="AL21" s="125"/>
      <c r="AM21" s="61"/>
      <c r="AN21" s="94"/>
      <c r="AO21" s="101"/>
      <c r="AP21" s="125"/>
      <c r="AQ21" s="121"/>
    </row>
    <row r="22" spans="1:43" ht="12.75" customHeight="1">
      <c r="A22" s="140"/>
      <c r="B22" s="110"/>
      <c r="C22" s="111"/>
      <c r="D22" s="99"/>
      <c r="E22" s="108"/>
      <c r="F22" s="150"/>
      <c r="G22" s="67"/>
      <c r="H22" s="61"/>
      <c r="I22" s="94"/>
      <c r="J22" s="61"/>
      <c r="K22" s="94"/>
      <c r="L22" s="61"/>
      <c r="M22" s="94"/>
      <c r="N22" s="61"/>
      <c r="O22" s="62"/>
      <c r="P22" s="61"/>
      <c r="Q22" s="61"/>
      <c r="R22" s="122"/>
      <c r="S22" s="61"/>
      <c r="T22" s="122"/>
      <c r="U22" s="61"/>
      <c r="V22" s="122"/>
      <c r="W22" s="61"/>
      <c r="X22" s="94"/>
      <c r="Y22" s="61"/>
      <c r="Z22" s="61"/>
      <c r="AA22" s="122"/>
      <c r="AB22" s="61"/>
      <c r="AC22" s="122"/>
      <c r="AD22" s="61"/>
      <c r="AE22" s="122"/>
      <c r="AF22" s="61"/>
      <c r="AG22" s="122"/>
      <c r="AH22" s="101"/>
      <c r="AI22" s="61"/>
      <c r="AJ22" s="122"/>
      <c r="AK22" s="61"/>
      <c r="AL22" s="122"/>
      <c r="AM22" s="61"/>
      <c r="AN22" s="122"/>
      <c r="AO22" s="61"/>
      <c r="AP22" s="122"/>
      <c r="AQ22" s="121"/>
    </row>
    <row r="23" spans="1:43" ht="12.75" customHeight="1">
      <c r="A23" s="96"/>
      <c r="B23" s="97"/>
      <c r="C23" s="98"/>
      <c r="D23" s="99"/>
      <c r="E23" s="124"/>
      <c r="F23" s="95"/>
      <c r="G23" s="67"/>
      <c r="H23" s="61"/>
      <c r="I23" s="94"/>
      <c r="J23" s="61"/>
      <c r="K23" s="94"/>
      <c r="L23" s="61"/>
      <c r="M23" s="94"/>
      <c r="N23" s="101"/>
      <c r="O23" s="102"/>
      <c r="P23" s="61"/>
      <c r="Q23" s="61"/>
      <c r="R23" s="94"/>
      <c r="S23" s="61"/>
      <c r="T23" s="94"/>
      <c r="U23" s="61"/>
      <c r="V23" s="94"/>
      <c r="W23" s="61"/>
      <c r="X23" s="94"/>
      <c r="Y23" s="61"/>
      <c r="Z23" s="61"/>
      <c r="AA23" s="94"/>
      <c r="AB23" s="61"/>
      <c r="AC23" s="94"/>
      <c r="AD23" s="61"/>
      <c r="AE23" s="94"/>
      <c r="AF23" s="101"/>
      <c r="AG23" s="125"/>
      <c r="AH23" s="101"/>
      <c r="AI23" s="61"/>
      <c r="AJ23" s="94"/>
      <c r="AK23" s="61"/>
      <c r="AL23" s="62"/>
      <c r="AM23" s="61"/>
      <c r="AN23" s="62"/>
      <c r="AO23" s="101"/>
      <c r="AP23" s="125"/>
      <c r="AQ23" s="121"/>
    </row>
    <row r="24" spans="1:42" ht="12.75" customHeight="1">
      <c r="A24" s="96"/>
      <c r="B24" s="97"/>
      <c r="C24" s="98"/>
      <c r="D24" s="99"/>
      <c r="E24" s="124"/>
      <c r="F24" s="95"/>
      <c r="G24" s="148"/>
      <c r="H24" s="61"/>
      <c r="I24" s="94"/>
      <c r="J24" s="61"/>
      <c r="K24" s="94"/>
      <c r="L24" s="61"/>
      <c r="M24" s="94"/>
      <c r="N24" s="61"/>
      <c r="O24" s="62"/>
      <c r="P24" s="61"/>
      <c r="Q24" s="61"/>
      <c r="R24" s="94"/>
      <c r="S24" s="61"/>
      <c r="T24" s="94"/>
      <c r="U24" s="61"/>
      <c r="V24" s="94"/>
      <c r="W24" s="61"/>
      <c r="X24" s="94"/>
      <c r="Y24" s="63"/>
      <c r="Z24" s="61"/>
      <c r="AA24" s="94"/>
      <c r="AB24" s="61"/>
      <c r="AC24" s="94"/>
      <c r="AD24" s="61"/>
      <c r="AE24" s="94"/>
      <c r="AF24" s="61"/>
      <c r="AG24" s="62"/>
      <c r="AH24" s="101"/>
      <c r="AI24" s="61"/>
      <c r="AJ24" s="62"/>
      <c r="AK24" s="61"/>
      <c r="AL24" s="62"/>
      <c r="AM24" s="61"/>
      <c r="AN24" s="62"/>
      <c r="AO24" s="61"/>
      <c r="AP24" s="62"/>
    </row>
    <row r="25" spans="1:42" ht="12.75" customHeight="1">
      <c r="A25" s="96"/>
      <c r="B25" s="97"/>
      <c r="C25" s="98"/>
      <c r="D25" s="99"/>
      <c r="E25" s="124"/>
      <c r="F25" s="95"/>
      <c r="G25" s="67"/>
      <c r="H25" s="61"/>
      <c r="I25" s="94"/>
      <c r="J25" s="61"/>
      <c r="K25" s="94"/>
      <c r="L25" s="61"/>
      <c r="M25" s="94"/>
      <c r="N25" s="61"/>
      <c r="O25" s="62"/>
      <c r="P25" s="61"/>
      <c r="Q25" s="61"/>
      <c r="R25" s="94"/>
      <c r="S25" s="61"/>
      <c r="T25" s="94"/>
      <c r="U25" s="61"/>
      <c r="V25" s="94"/>
      <c r="W25" s="61"/>
      <c r="X25" s="94"/>
      <c r="Y25" s="63"/>
      <c r="Z25" s="61"/>
      <c r="AA25" s="94"/>
      <c r="AB25" s="61"/>
      <c r="AC25" s="94"/>
      <c r="AD25" s="61"/>
      <c r="AE25" s="62"/>
      <c r="AF25" s="61"/>
      <c r="AG25" s="62"/>
      <c r="AH25" s="103"/>
      <c r="AI25" s="61"/>
      <c r="AJ25" s="62"/>
      <c r="AK25" s="61"/>
      <c r="AL25" s="62"/>
      <c r="AM25" s="61"/>
      <c r="AN25" s="62"/>
      <c r="AO25" s="61"/>
      <c r="AP25" s="62"/>
    </row>
    <row r="26" spans="1:42" ht="12.75" customHeight="1">
      <c r="A26" s="96"/>
      <c r="B26" s="97"/>
      <c r="C26" s="98"/>
      <c r="D26" s="99"/>
      <c r="E26" s="124"/>
      <c r="F26" s="95"/>
      <c r="G26" s="67"/>
      <c r="H26" s="61"/>
      <c r="I26" s="94"/>
      <c r="J26" s="61"/>
      <c r="K26" s="94"/>
      <c r="L26" s="61"/>
      <c r="M26" s="94"/>
      <c r="N26" s="61"/>
      <c r="O26" s="62"/>
      <c r="P26" s="61"/>
      <c r="Q26" s="61"/>
      <c r="R26" s="94"/>
      <c r="S26" s="61"/>
      <c r="T26" s="94"/>
      <c r="U26" s="61"/>
      <c r="V26" s="94"/>
      <c r="W26" s="61"/>
      <c r="X26" s="94"/>
      <c r="Y26" s="63"/>
      <c r="Z26" s="61"/>
      <c r="AA26" s="94"/>
      <c r="AB26" s="61"/>
      <c r="AC26" s="94"/>
      <c r="AD26" s="61"/>
      <c r="AE26" s="62"/>
      <c r="AF26" s="61"/>
      <c r="AG26" s="62"/>
      <c r="AH26" s="103"/>
      <c r="AI26" s="61"/>
      <c r="AJ26" s="62"/>
      <c r="AK26" s="61"/>
      <c r="AL26" s="62"/>
      <c r="AM26" s="61"/>
      <c r="AN26" s="62"/>
      <c r="AO26" s="61"/>
      <c r="AP26" s="62"/>
    </row>
    <row r="27" spans="1:42" ht="12.75" customHeight="1">
      <c r="A27" s="96"/>
      <c r="B27" s="97"/>
      <c r="C27" s="98"/>
      <c r="D27" s="99"/>
      <c r="E27" s="124"/>
      <c r="F27" s="95"/>
      <c r="G27" s="67"/>
      <c r="H27" s="101"/>
      <c r="I27" s="125"/>
      <c r="J27" s="101"/>
      <c r="K27" s="125"/>
      <c r="L27" s="101"/>
      <c r="M27" s="125"/>
      <c r="N27" s="101"/>
      <c r="O27" s="102"/>
      <c r="P27" s="101"/>
      <c r="Q27" s="101"/>
      <c r="R27" s="125"/>
      <c r="S27" s="101"/>
      <c r="T27" s="125"/>
      <c r="U27" s="101"/>
      <c r="V27" s="125"/>
      <c r="W27" s="61"/>
      <c r="X27" s="94"/>
      <c r="Y27" s="103"/>
      <c r="Z27" s="101"/>
      <c r="AA27" s="125"/>
      <c r="AB27" s="101"/>
      <c r="AC27" s="125"/>
      <c r="AD27" s="101"/>
      <c r="AE27" s="102"/>
      <c r="AF27" s="101"/>
      <c r="AG27" s="102"/>
      <c r="AH27" s="103"/>
      <c r="AI27" s="101"/>
      <c r="AJ27" s="102"/>
      <c r="AK27" s="101"/>
      <c r="AL27" s="102"/>
      <c r="AM27" s="101"/>
      <c r="AN27" s="102"/>
      <c r="AO27" s="101"/>
      <c r="AP27" s="102"/>
    </row>
    <row r="28" spans="1:42" ht="12.75" customHeight="1">
      <c r="A28" s="96"/>
      <c r="B28" s="97"/>
      <c r="C28" s="98"/>
      <c r="D28" s="99"/>
      <c r="E28" s="124"/>
      <c r="F28" s="95"/>
      <c r="G28" s="67"/>
      <c r="H28" s="101"/>
      <c r="I28" s="125"/>
      <c r="J28" s="101"/>
      <c r="K28" s="125"/>
      <c r="L28" s="101"/>
      <c r="M28" s="125"/>
      <c r="N28" s="101"/>
      <c r="O28" s="102"/>
      <c r="P28" s="101"/>
      <c r="Q28" s="101"/>
      <c r="R28" s="125"/>
      <c r="S28" s="101"/>
      <c r="T28" s="125"/>
      <c r="U28" s="101"/>
      <c r="V28" s="125"/>
      <c r="W28" s="61"/>
      <c r="X28" s="94"/>
      <c r="Y28" s="103"/>
      <c r="Z28" s="101"/>
      <c r="AA28" s="125"/>
      <c r="AB28" s="101"/>
      <c r="AC28" s="125"/>
      <c r="AD28" s="101"/>
      <c r="AE28" s="102"/>
      <c r="AF28" s="101"/>
      <c r="AG28" s="102"/>
      <c r="AH28" s="103"/>
      <c r="AI28" s="101"/>
      <c r="AJ28" s="102"/>
      <c r="AK28" s="101"/>
      <c r="AL28" s="102"/>
      <c r="AM28" s="101"/>
      <c r="AN28" s="102"/>
      <c r="AO28" s="101"/>
      <c r="AP28" s="102"/>
    </row>
    <row r="29" spans="1:42" ht="12.75" customHeight="1">
      <c r="A29" s="96"/>
      <c r="B29" s="97"/>
      <c r="C29" s="98"/>
      <c r="D29" s="99"/>
      <c r="E29" s="124"/>
      <c r="F29" s="95"/>
      <c r="G29" s="67"/>
      <c r="H29" s="101"/>
      <c r="I29" s="125"/>
      <c r="J29" s="101"/>
      <c r="K29" s="125"/>
      <c r="L29" s="101"/>
      <c r="M29" s="125"/>
      <c r="N29" s="101"/>
      <c r="O29" s="102"/>
      <c r="P29" s="101"/>
      <c r="Q29" s="101"/>
      <c r="R29" s="125"/>
      <c r="S29" s="101"/>
      <c r="T29" s="125"/>
      <c r="U29" s="101"/>
      <c r="V29" s="125"/>
      <c r="W29" s="61"/>
      <c r="X29" s="94"/>
      <c r="Y29" s="103"/>
      <c r="Z29" s="101"/>
      <c r="AA29" s="125"/>
      <c r="AB29" s="101"/>
      <c r="AC29" s="125"/>
      <c r="AD29" s="101"/>
      <c r="AE29" s="102"/>
      <c r="AF29" s="101"/>
      <c r="AG29" s="102"/>
      <c r="AH29" s="103"/>
      <c r="AI29" s="101"/>
      <c r="AJ29" s="102"/>
      <c r="AK29" s="101"/>
      <c r="AL29" s="102"/>
      <c r="AM29" s="101"/>
      <c r="AN29" s="102"/>
      <c r="AO29" s="101"/>
      <c r="AP29" s="102"/>
    </row>
    <row r="30" spans="1:42" ht="12.75" customHeight="1">
      <c r="A30" s="96"/>
      <c r="B30" s="97"/>
      <c r="C30" s="98"/>
      <c r="D30" s="99"/>
      <c r="E30" s="124"/>
      <c r="F30" s="95"/>
      <c r="G30" s="147"/>
      <c r="H30" s="101"/>
      <c r="I30" s="125"/>
      <c r="J30" s="101"/>
      <c r="K30" s="125"/>
      <c r="L30" s="101"/>
      <c r="M30" s="125"/>
      <c r="N30" s="101"/>
      <c r="O30" s="102"/>
      <c r="P30" s="101"/>
      <c r="Q30" s="101"/>
      <c r="R30" s="125"/>
      <c r="S30" s="101"/>
      <c r="T30" s="125"/>
      <c r="U30" s="101"/>
      <c r="V30" s="125"/>
      <c r="W30" s="101"/>
      <c r="X30" s="125"/>
      <c r="Y30" s="103"/>
      <c r="Z30" s="101"/>
      <c r="AA30" s="125"/>
      <c r="AB30" s="101"/>
      <c r="AC30" s="125"/>
      <c r="AD30" s="101"/>
      <c r="AE30" s="102"/>
      <c r="AF30" s="101"/>
      <c r="AG30" s="102"/>
      <c r="AH30" s="103"/>
      <c r="AI30" s="101"/>
      <c r="AJ30" s="102"/>
      <c r="AK30" s="101"/>
      <c r="AL30" s="102"/>
      <c r="AM30" s="101"/>
      <c r="AN30" s="102"/>
      <c r="AO30" s="101"/>
      <c r="AP30" s="102"/>
    </row>
    <row r="31" spans="1:42" ht="12.75" customHeight="1">
      <c r="A31" s="96"/>
      <c r="B31" s="97"/>
      <c r="C31" s="98"/>
      <c r="D31" s="99"/>
      <c r="E31" s="124"/>
      <c r="F31" s="95"/>
      <c r="G31" s="67"/>
      <c r="H31" s="101"/>
      <c r="I31" s="125"/>
      <c r="J31" s="101"/>
      <c r="K31" s="125"/>
      <c r="L31" s="101"/>
      <c r="M31" s="125"/>
      <c r="N31" s="101"/>
      <c r="O31" s="102"/>
      <c r="P31" s="101"/>
      <c r="Q31" s="101"/>
      <c r="R31" s="125"/>
      <c r="S31" s="101"/>
      <c r="T31" s="125"/>
      <c r="U31" s="101"/>
      <c r="V31" s="125"/>
      <c r="W31" s="101"/>
      <c r="X31" s="125"/>
      <c r="Y31" s="103"/>
      <c r="Z31" s="101"/>
      <c r="AA31" s="125"/>
      <c r="AB31" s="101"/>
      <c r="AC31" s="125"/>
      <c r="AD31" s="101"/>
      <c r="AE31" s="102"/>
      <c r="AF31" s="101"/>
      <c r="AG31" s="102"/>
      <c r="AH31" s="103"/>
      <c r="AI31" s="101"/>
      <c r="AJ31" s="102"/>
      <c r="AK31" s="101"/>
      <c r="AL31" s="102"/>
      <c r="AM31" s="101"/>
      <c r="AN31" s="102"/>
      <c r="AO31" s="101"/>
      <c r="AP31" s="102"/>
    </row>
    <row r="32" spans="1:42" ht="12.75" customHeight="1">
      <c r="A32" s="96"/>
      <c r="B32" s="97"/>
      <c r="C32" s="98"/>
      <c r="D32" s="99"/>
      <c r="E32" s="124"/>
      <c r="F32" s="95"/>
      <c r="G32" s="67"/>
      <c r="H32" s="101"/>
      <c r="I32" s="125"/>
      <c r="J32" s="101"/>
      <c r="K32" s="125"/>
      <c r="L32" s="101"/>
      <c r="M32" s="125"/>
      <c r="N32" s="101"/>
      <c r="O32" s="102"/>
      <c r="P32" s="101"/>
      <c r="Q32" s="101"/>
      <c r="R32" s="125"/>
      <c r="S32" s="101"/>
      <c r="T32" s="125"/>
      <c r="U32" s="101"/>
      <c r="V32" s="125"/>
      <c r="W32" s="101"/>
      <c r="X32" s="125"/>
      <c r="Y32" s="103"/>
      <c r="Z32" s="101"/>
      <c r="AA32" s="125"/>
      <c r="AB32" s="101"/>
      <c r="AC32" s="125"/>
      <c r="AD32" s="101"/>
      <c r="AE32" s="102"/>
      <c r="AF32" s="101"/>
      <c r="AG32" s="102"/>
      <c r="AH32" s="103"/>
      <c r="AI32" s="101"/>
      <c r="AJ32" s="102"/>
      <c r="AK32" s="101"/>
      <c r="AL32" s="102"/>
      <c r="AM32" s="101"/>
      <c r="AN32" s="102"/>
      <c r="AO32" s="101"/>
      <c r="AP32" s="102"/>
    </row>
    <row r="33" spans="1:42" ht="12.75" customHeight="1">
      <c r="A33" s="96"/>
      <c r="B33" s="97"/>
      <c r="C33" s="98"/>
      <c r="D33" s="99"/>
      <c r="E33" s="124"/>
      <c r="F33" s="95"/>
      <c r="G33" s="149"/>
      <c r="H33" s="101"/>
      <c r="I33" s="125"/>
      <c r="J33" s="101"/>
      <c r="K33" s="125"/>
      <c r="L33" s="101"/>
      <c r="M33" s="125"/>
      <c r="N33" s="101"/>
      <c r="O33" s="102"/>
      <c r="P33" s="101"/>
      <c r="Q33" s="101"/>
      <c r="R33" s="125"/>
      <c r="S33" s="101"/>
      <c r="T33" s="125"/>
      <c r="U33" s="101"/>
      <c r="V33" s="125"/>
      <c r="W33" s="61"/>
      <c r="X33" s="94"/>
      <c r="Y33" s="103"/>
      <c r="Z33" s="101"/>
      <c r="AA33" s="125"/>
      <c r="AB33" s="101"/>
      <c r="AC33" s="125"/>
      <c r="AD33" s="101"/>
      <c r="AE33" s="102"/>
      <c r="AF33" s="101"/>
      <c r="AG33" s="102"/>
      <c r="AH33" s="103"/>
      <c r="AI33" s="101"/>
      <c r="AJ33" s="102"/>
      <c r="AK33" s="101"/>
      <c r="AL33" s="102"/>
      <c r="AM33" s="101"/>
      <c r="AN33" s="102"/>
      <c r="AO33" s="101"/>
      <c r="AP33" s="102"/>
    </row>
    <row r="34" spans="1:42" ht="12.75" customHeight="1">
      <c r="A34" s="96"/>
      <c r="B34" s="97"/>
      <c r="C34" s="98"/>
      <c r="D34" s="99"/>
      <c r="E34" s="124"/>
      <c r="F34" s="95"/>
      <c r="G34" s="67"/>
      <c r="H34" s="61"/>
      <c r="I34" s="94"/>
      <c r="J34" s="61"/>
      <c r="K34" s="94"/>
      <c r="L34" s="61"/>
      <c r="M34" s="94"/>
      <c r="N34" s="61"/>
      <c r="O34" s="62"/>
      <c r="P34" s="61"/>
      <c r="Q34" s="61"/>
      <c r="R34" s="94"/>
      <c r="S34" s="61"/>
      <c r="T34" s="94"/>
      <c r="U34" s="61"/>
      <c r="V34" s="94"/>
      <c r="W34" s="61"/>
      <c r="X34" s="94"/>
      <c r="Y34" s="63"/>
      <c r="Z34" s="101"/>
      <c r="AA34" s="125"/>
      <c r="AB34" s="101"/>
      <c r="AC34" s="125"/>
      <c r="AD34" s="101"/>
      <c r="AE34" s="102"/>
      <c r="AF34" s="101"/>
      <c r="AG34" s="102"/>
      <c r="AH34" s="103"/>
      <c r="AI34" s="101"/>
      <c r="AJ34" s="102"/>
      <c r="AK34" s="101"/>
      <c r="AL34" s="102"/>
      <c r="AM34" s="101"/>
      <c r="AN34" s="102"/>
      <c r="AO34" s="101"/>
      <c r="AP34" s="102"/>
    </row>
    <row r="35" spans="1:42" ht="12.75" customHeight="1">
      <c r="A35" s="96"/>
      <c r="B35" s="97"/>
      <c r="C35" s="98"/>
      <c r="D35" s="99"/>
      <c r="E35" s="124"/>
      <c r="F35" s="95"/>
      <c r="G35" s="67"/>
      <c r="H35" s="61"/>
      <c r="I35" s="94"/>
      <c r="J35" s="61"/>
      <c r="K35" s="94"/>
      <c r="L35" s="61"/>
      <c r="M35" s="94"/>
      <c r="N35" s="101"/>
      <c r="O35" s="102"/>
      <c r="P35" s="61"/>
      <c r="Q35" s="61"/>
      <c r="R35" s="94"/>
      <c r="S35" s="61"/>
      <c r="T35" s="94"/>
      <c r="U35" s="61"/>
      <c r="V35" s="94"/>
      <c r="W35" s="61"/>
      <c r="X35" s="94"/>
      <c r="Y35" s="63"/>
      <c r="Z35" s="101"/>
      <c r="AA35" s="125"/>
      <c r="AB35" s="101"/>
      <c r="AC35" s="125"/>
      <c r="AD35" s="101"/>
      <c r="AE35" s="102"/>
      <c r="AF35" s="101"/>
      <c r="AG35" s="102"/>
      <c r="AH35" s="103"/>
      <c r="AI35" s="101"/>
      <c r="AJ35" s="102"/>
      <c r="AK35" s="101"/>
      <c r="AL35" s="102"/>
      <c r="AM35" s="101"/>
      <c r="AN35" s="102"/>
      <c r="AO35" s="101"/>
      <c r="AP35" s="102"/>
    </row>
    <row r="36" spans="1:42" ht="12.75" customHeight="1">
      <c r="A36" s="96"/>
      <c r="B36" s="97"/>
      <c r="C36" s="98"/>
      <c r="D36" s="99"/>
      <c r="E36" s="124"/>
      <c r="F36" s="95"/>
      <c r="G36" s="67"/>
      <c r="H36" s="101"/>
      <c r="I36" s="125"/>
      <c r="J36" s="101"/>
      <c r="K36" s="125"/>
      <c r="L36" s="101"/>
      <c r="M36" s="125"/>
      <c r="N36" s="101"/>
      <c r="O36" s="102"/>
      <c r="P36" s="61"/>
      <c r="Q36" s="101"/>
      <c r="R36" s="125"/>
      <c r="S36" s="101"/>
      <c r="T36" s="125"/>
      <c r="U36" s="101"/>
      <c r="V36" s="125"/>
      <c r="W36" s="61"/>
      <c r="X36" s="94"/>
      <c r="Y36" s="63"/>
      <c r="Z36" s="101"/>
      <c r="AA36" s="125"/>
      <c r="AB36" s="101"/>
      <c r="AC36" s="125"/>
      <c r="AD36" s="101"/>
      <c r="AE36" s="102"/>
      <c r="AF36" s="101"/>
      <c r="AG36" s="102"/>
      <c r="AH36" s="103"/>
      <c r="AI36" s="101"/>
      <c r="AJ36" s="102"/>
      <c r="AK36" s="101"/>
      <c r="AL36" s="102"/>
      <c r="AM36" s="101"/>
      <c r="AN36" s="102"/>
      <c r="AO36" s="101"/>
      <c r="AP36" s="102"/>
    </row>
    <row r="37" spans="1:42" ht="12.75" customHeight="1">
      <c r="A37" s="96"/>
      <c r="B37" s="97"/>
      <c r="C37" s="98"/>
      <c r="D37" s="99"/>
      <c r="E37" s="124"/>
      <c r="F37" s="95"/>
      <c r="G37" s="67"/>
      <c r="H37" s="65"/>
      <c r="I37" s="132"/>
      <c r="J37" s="101"/>
      <c r="K37" s="125"/>
      <c r="L37" s="101"/>
      <c r="M37" s="125"/>
      <c r="N37" s="61"/>
      <c r="O37" s="62"/>
      <c r="P37" s="61"/>
      <c r="Q37" s="61"/>
      <c r="R37" s="94"/>
      <c r="S37" s="61"/>
      <c r="T37" s="94"/>
      <c r="U37" s="61"/>
      <c r="V37" s="94"/>
      <c r="W37" s="61"/>
      <c r="X37" s="94"/>
      <c r="Y37" s="63"/>
      <c r="Z37" s="65"/>
      <c r="AA37" s="132"/>
      <c r="AB37" s="101"/>
      <c r="AC37" s="125"/>
      <c r="AD37" s="101"/>
      <c r="AE37" s="102"/>
      <c r="AF37" s="61"/>
      <c r="AG37" s="62"/>
      <c r="AH37" s="63"/>
      <c r="AI37" s="61"/>
      <c r="AJ37" s="62"/>
      <c r="AK37" s="61"/>
      <c r="AL37" s="62"/>
      <c r="AM37" s="61"/>
      <c r="AN37" s="62"/>
      <c r="AO37" s="61"/>
      <c r="AP37" s="62"/>
    </row>
    <row r="38" spans="1:42" ht="12.75" customHeight="1">
      <c r="A38" s="96"/>
      <c r="B38" s="97"/>
      <c r="C38" s="98"/>
      <c r="D38" s="99"/>
      <c r="E38" s="124"/>
      <c r="F38" s="95"/>
      <c r="G38" s="147"/>
      <c r="H38" s="65"/>
      <c r="I38" s="132"/>
      <c r="J38" s="65"/>
      <c r="K38" s="132"/>
      <c r="L38" s="65"/>
      <c r="M38" s="132"/>
      <c r="N38" s="65"/>
      <c r="O38" s="66"/>
      <c r="P38" s="61"/>
      <c r="Q38" s="65"/>
      <c r="R38" s="132"/>
      <c r="S38" s="65"/>
      <c r="T38" s="132"/>
      <c r="U38" s="65"/>
      <c r="V38" s="132"/>
      <c r="W38" s="65"/>
      <c r="X38" s="132"/>
      <c r="Y38" s="63"/>
      <c r="Z38" s="65"/>
      <c r="AA38" s="132"/>
      <c r="AB38" s="65"/>
      <c r="AC38" s="132"/>
      <c r="AD38" s="65"/>
      <c r="AE38" s="66"/>
      <c r="AF38" s="65"/>
      <c r="AG38" s="66"/>
      <c r="AH38" s="63"/>
      <c r="AI38" s="65"/>
      <c r="AJ38" s="66"/>
      <c r="AK38" s="65"/>
      <c r="AL38" s="66"/>
      <c r="AM38" s="65"/>
      <c r="AN38" s="66"/>
      <c r="AO38" s="65"/>
      <c r="AP38" s="66"/>
    </row>
    <row r="39" spans="1:42" ht="12.75" customHeight="1">
      <c r="A39" s="96"/>
      <c r="B39" s="97"/>
      <c r="C39" s="98"/>
      <c r="D39" s="99"/>
      <c r="E39" s="124"/>
      <c r="F39" s="95"/>
      <c r="G39" s="147"/>
      <c r="H39" s="65"/>
      <c r="I39" s="132"/>
      <c r="J39" s="65"/>
      <c r="K39" s="132"/>
      <c r="L39" s="65"/>
      <c r="M39" s="132"/>
      <c r="N39" s="65"/>
      <c r="O39" s="66"/>
      <c r="P39" s="61"/>
      <c r="Q39" s="65"/>
      <c r="R39" s="132"/>
      <c r="S39" s="65"/>
      <c r="T39" s="132"/>
      <c r="U39" s="65"/>
      <c r="V39" s="132"/>
      <c r="W39" s="65"/>
      <c r="X39" s="132"/>
      <c r="Y39" s="63"/>
      <c r="Z39" s="65"/>
      <c r="AA39" s="132"/>
      <c r="AB39" s="65"/>
      <c r="AC39" s="132"/>
      <c r="AD39" s="65"/>
      <c r="AE39" s="66"/>
      <c r="AF39" s="65"/>
      <c r="AG39" s="66"/>
      <c r="AH39" s="63"/>
      <c r="AI39" s="65"/>
      <c r="AJ39" s="66"/>
      <c r="AK39" s="65"/>
      <c r="AL39" s="66"/>
      <c r="AM39" s="65"/>
      <c r="AN39" s="66"/>
      <c r="AO39" s="65"/>
      <c r="AP39" s="66"/>
    </row>
    <row r="40" spans="1:42" ht="12.75" customHeight="1">
      <c r="A40" s="96"/>
      <c r="B40" s="97"/>
      <c r="C40" s="98"/>
      <c r="D40" s="99"/>
      <c r="E40" s="124"/>
      <c r="F40" s="95"/>
      <c r="G40" s="67"/>
      <c r="H40" s="65"/>
      <c r="I40" s="132"/>
      <c r="J40" s="101"/>
      <c r="K40" s="125"/>
      <c r="L40" s="101"/>
      <c r="M40" s="125"/>
      <c r="N40" s="61"/>
      <c r="O40" s="62"/>
      <c r="P40" s="61"/>
      <c r="Q40" s="61"/>
      <c r="R40" s="94"/>
      <c r="S40" s="61"/>
      <c r="T40" s="94"/>
      <c r="U40" s="61"/>
      <c r="V40" s="94"/>
      <c r="W40" s="61"/>
      <c r="X40" s="94"/>
      <c r="Y40" s="63"/>
      <c r="Z40" s="65"/>
      <c r="AA40" s="132"/>
      <c r="AB40" s="101"/>
      <c r="AC40" s="125"/>
      <c r="AD40" s="101"/>
      <c r="AE40" s="102"/>
      <c r="AF40" s="61"/>
      <c r="AG40" s="62"/>
      <c r="AH40" s="63"/>
      <c r="AI40" s="61"/>
      <c r="AJ40" s="62"/>
      <c r="AK40" s="61"/>
      <c r="AL40" s="62"/>
      <c r="AM40" s="61"/>
      <c r="AN40" s="62"/>
      <c r="AO40" s="61"/>
      <c r="AP40" s="62"/>
    </row>
    <row r="41" spans="1:42" ht="12.75" customHeight="1">
      <c r="A41" s="96"/>
      <c r="B41" s="97"/>
      <c r="C41" s="98"/>
      <c r="D41" s="99"/>
      <c r="E41" s="124"/>
      <c r="F41" s="95"/>
      <c r="G41" s="67"/>
      <c r="H41" s="61"/>
      <c r="I41" s="62"/>
      <c r="J41" s="61"/>
      <c r="K41" s="62"/>
      <c r="L41" s="61"/>
      <c r="M41" s="62"/>
      <c r="N41" s="61"/>
      <c r="O41" s="62"/>
      <c r="P41" s="63"/>
      <c r="Q41" s="61"/>
      <c r="R41" s="62"/>
      <c r="S41" s="61"/>
      <c r="T41" s="62"/>
      <c r="U41" s="61"/>
      <c r="V41" s="62"/>
      <c r="W41" s="61"/>
      <c r="X41" s="62"/>
      <c r="Y41" s="63"/>
      <c r="Z41" s="61"/>
      <c r="AA41" s="94"/>
      <c r="AB41" s="61"/>
      <c r="AC41" s="94"/>
      <c r="AD41" s="61"/>
      <c r="AE41" s="62"/>
      <c r="AF41" s="61"/>
      <c r="AG41" s="62"/>
      <c r="AH41" s="103"/>
      <c r="AI41" s="61"/>
      <c r="AJ41" s="62"/>
      <c r="AK41" s="61"/>
      <c r="AL41" s="62"/>
      <c r="AM41" s="61"/>
      <c r="AN41" s="62"/>
      <c r="AO41" s="61"/>
      <c r="AP41" s="62"/>
    </row>
    <row r="42" spans="1:42" ht="12.75" customHeight="1">
      <c r="A42" s="96"/>
      <c r="B42" s="97"/>
      <c r="C42" s="98"/>
      <c r="D42" s="99"/>
      <c r="E42" s="124"/>
      <c r="F42" s="95"/>
      <c r="G42" s="67"/>
      <c r="H42" s="61"/>
      <c r="I42" s="62"/>
      <c r="J42" s="61"/>
      <c r="K42" s="62"/>
      <c r="L42" s="61"/>
      <c r="M42" s="62"/>
      <c r="N42" s="101"/>
      <c r="O42" s="102"/>
      <c r="P42" s="63"/>
      <c r="Q42" s="61"/>
      <c r="R42" s="62"/>
      <c r="S42" s="61"/>
      <c r="T42" s="62"/>
      <c r="U42" s="61"/>
      <c r="V42" s="62"/>
      <c r="W42" s="101"/>
      <c r="X42" s="102"/>
      <c r="Y42" s="63"/>
      <c r="Z42" s="61"/>
      <c r="AA42" s="94"/>
      <c r="AB42" s="61"/>
      <c r="AC42" s="94"/>
      <c r="AD42" s="61"/>
      <c r="AE42" s="62"/>
      <c r="AF42" s="101"/>
      <c r="AG42" s="102"/>
      <c r="AH42" s="103"/>
      <c r="AI42" s="61"/>
      <c r="AJ42" s="62"/>
      <c r="AK42" s="61"/>
      <c r="AL42" s="62"/>
      <c r="AM42" s="61"/>
      <c r="AN42" s="62"/>
      <c r="AO42" s="101"/>
      <c r="AP42" s="102"/>
    </row>
    <row r="43" spans="1:42" ht="12.75" customHeight="1">
      <c r="A43" s="96"/>
      <c r="B43" s="97"/>
      <c r="C43" s="98"/>
      <c r="D43" s="99"/>
      <c r="E43" s="124"/>
      <c r="F43" s="95"/>
      <c r="G43" s="67"/>
      <c r="H43" s="254"/>
      <c r="I43" s="255"/>
      <c r="J43" s="255"/>
      <c r="K43" s="255"/>
      <c r="L43" s="255"/>
      <c r="M43" s="255"/>
      <c r="N43" s="255"/>
      <c r="O43" s="256"/>
      <c r="P43" s="90"/>
      <c r="Q43" s="61"/>
      <c r="R43" s="62"/>
      <c r="S43" s="61"/>
      <c r="T43" s="62"/>
      <c r="U43" s="61"/>
      <c r="V43" s="62"/>
      <c r="W43" s="61"/>
      <c r="X43" s="62"/>
      <c r="Y43" s="63"/>
      <c r="Z43" s="61"/>
      <c r="AA43" s="94"/>
      <c r="AB43" s="61"/>
      <c r="AC43" s="94"/>
      <c r="AD43" s="61"/>
      <c r="AE43" s="62"/>
      <c r="AF43" s="61"/>
      <c r="AG43" s="62"/>
      <c r="AH43" s="103"/>
      <c r="AI43" s="61"/>
      <c r="AJ43" s="62"/>
      <c r="AK43" s="61"/>
      <c r="AL43" s="62"/>
      <c r="AM43" s="61"/>
      <c r="AN43" s="62"/>
      <c r="AO43" s="61"/>
      <c r="AP43" s="62"/>
    </row>
    <row r="44" spans="1:42" ht="12.75" customHeight="1">
      <c r="A44" s="96"/>
      <c r="B44" s="97"/>
      <c r="C44" s="98"/>
      <c r="D44" s="99"/>
      <c r="E44" s="124"/>
      <c r="F44" s="95"/>
      <c r="G44" s="147"/>
      <c r="H44" s="61"/>
      <c r="I44" s="94"/>
      <c r="J44" s="61"/>
      <c r="K44" s="94"/>
      <c r="L44" s="61"/>
      <c r="M44" s="94"/>
      <c r="N44" s="61"/>
      <c r="O44" s="62"/>
      <c r="P44" s="136"/>
      <c r="Q44" s="61"/>
      <c r="R44" s="94"/>
      <c r="S44" s="61"/>
      <c r="T44" s="94"/>
      <c r="U44" s="61"/>
      <c r="V44" s="94"/>
      <c r="W44" s="61"/>
      <c r="X44" s="94"/>
      <c r="Y44" s="63"/>
      <c r="Z44" s="61"/>
      <c r="AA44" s="94"/>
      <c r="AB44" s="61"/>
      <c r="AC44" s="94"/>
      <c r="AD44" s="61"/>
      <c r="AE44" s="94"/>
      <c r="AF44" s="61"/>
      <c r="AG44" s="94"/>
      <c r="AH44" s="103"/>
      <c r="AI44" s="61"/>
      <c r="AJ44" s="94"/>
      <c r="AK44" s="61"/>
      <c r="AL44" s="94"/>
      <c r="AM44" s="61"/>
      <c r="AN44" s="94"/>
      <c r="AO44" s="61"/>
      <c r="AP44" s="94"/>
    </row>
    <row r="45" spans="1:42" ht="12.75" customHeight="1">
      <c r="A45" s="96"/>
      <c r="B45" s="97"/>
      <c r="C45" s="98"/>
      <c r="D45" s="99"/>
      <c r="E45" s="124"/>
      <c r="F45" s="95"/>
      <c r="G45" s="67"/>
      <c r="H45" s="61"/>
      <c r="I45" s="94"/>
      <c r="J45" s="61"/>
      <c r="K45" s="94"/>
      <c r="L45" s="61"/>
      <c r="M45" s="94"/>
      <c r="N45" s="61"/>
      <c r="O45" s="62"/>
      <c r="P45" s="90"/>
      <c r="Q45" s="61"/>
      <c r="R45" s="62"/>
      <c r="S45" s="61"/>
      <c r="T45" s="62"/>
      <c r="U45" s="61"/>
      <c r="V45" s="62"/>
      <c r="W45" s="61"/>
      <c r="X45" s="62"/>
      <c r="Y45" s="63"/>
      <c r="Z45" s="61"/>
      <c r="AA45" s="94"/>
      <c r="AB45" s="61"/>
      <c r="AC45" s="94"/>
      <c r="AD45" s="61"/>
      <c r="AE45" s="62"/>
      <c r="AF45" s="61"/>
      <c r="AG45" s="62"/>
      <c r="AH45" s="103"/>
      <c r="AI45" s="61"/>
      <c r="AJ45" s="62"/>
      <c r="AK45" s="61"/>
      <c r="AL45" s="62"/>
      <c r="AM45" s="61"/>
      <c r="AN45" s="62"/>
      <c r="AO45" s="61"/>
      <c r="AP45" s="62"/>
    </row>
    <row r="46" spans="1:42" ht="12.75" customHeight="1">
      <c r="A46" s="96"/>
      <c r="B46" s="97"/>
      <c r="C46" s="98"/>
      <c r="D46" s="99"/>
      <c r="E46" s="124"/>
      <c r="F46" s="95"/>
      <c r="G46" s="67"/>
      <c r="H46" s="61"/>
      <c r="I46" s="94"/>
      <c r="J46" s="61"/>
      <c r="K46" s="94"/>
      <c r="L46" s="61"/>
      <c r="M46" s="94"/>
      <c r="N46" s="61"/>
      <c r="O46" s="62"/>
      <c r="P46" s="90"/>
      <c r="Q46" s="61"/>
      <c r="R46" s="62"/>
      <c r="S46" s="61"/>
      <c r="T46" s="62"/>
      <c r="U46" s="61"/>
      <c r="V46" s="62"/>
      <c r="W46" s="61"/>
      <c r="X46" s="62"/>
      <c r="Y46" s="63"/>
      <c r="Z46" s="61"/>
      <c r="AA46" s="94"/>
      <c r="AB46" s="61"/>
      <c r="AC46" s="94"/>
      <c r="AD46" s="61"/>
      <c r="AE46" s="62"/>
      <c r="AF46" s="61"/>
      <c r="AG46" s="62"/>
      <c r="AH46" s="103"/>
      <c r="AI46" s="61"/>
      <c r="AJ46" s="62"/>
      <c r="AK46" s="61"/>
      <c r="AL46" s="62"/>
      <c r="AM46" s="61"/>
      <c r="AN46" s="62"/>
      <c r="AO46" s="61"/>
      <c r="AP46" s="62"/>
    </row>
    <row r="47" spans="1:42" ht="12.75" customHeight="1">
      <c r="A47" s="96"/>
      <c r="B47" s="97"/>
      <c r="C47" s="98"/>
      <c r="D47" s="99"/>
      <c r="E47" s="124"/>
      <c r="F47" s="95"/>
      <c r="G47" s="67"/>
      <c r="H47" s="61"/>
      <c r="I47" s="62"/>
      <c r="J47" s="101"/>
      <c r="K47" s="125"/>
      <c r="L47" s="101"/>
      <c r="M47" s="102"/>
      <c r="N47" s="101"/>
      <c r="O47" s="102"/>
      <c r="P47" s="63"/>
      <c r="Q47" s="61"/>
      <c r="R47" s="62"/>
      <c r="S47" s="101"/>
      <c r="T47" s="102"/>
      <c r="U47" s="101"/>
      <c r="V47" s="102"/>
      <c r="W47" s="101"/>
      <c r="X47" s="102"/>
      <c r="Y47" s="63"/>
      <c r="Z47" s="101"/>
      <c r="AA47" s="125"/>
      <c r="AB47" s="101"/>
      <c r="AC47" s="125"/>
      <c r="AD47" s="101"/>
      <c r="AE47" s="102"/>
      <c r="AF47" s="101"/>
      <c r="AG47" s="102"/>
      <c r="AH47" s="103"/>
      <c r="AI47" s="101"/>
      <c r="AJ47" s="102"/>
      <c r="AK47" s="101"/>
      <c r="AL47" s="102"/>
      <c r="AM47" s="101"/>
      <c r="AN47" s="102"/>
      <c r="AO47" s="101"/>
      <c r="AP47" s="102"/>
    </row>
    <row r="48" spans="1:42" ht="12.75" customHeight="1">
      <c r="A48" s="96"/>
      <c r="B48" s="97"/>
      <c r="C48" s="98"/>
      <c r="D48" s="99"/>
      <c r="E48" s="100"/>
      <c r="F48" s="150"/>
      <c r="G48" s="120"/>
      <c r="H48" s="128"/>
      <c r="I48" s="62"/>
      <c r="J48" s="61"/>
      <c r="K48" s="62"/>
      <c r="L48" s="61"/>
      <c r="M48" s="62"/>
      <c r="N48" s="128"/>
      <c r="O48" s="62"/>
      <c r="P48" s="63"/>
      <c r="Q48" s="61"/>
      <c r="R48" s="62"/>
      <c r="S48" s="101"/>
      <c r="T48" s="102"/>
      <c r="U48" s="101"/>
      <c r="V48" s="102"/>
      <c r="W48" s="61"/>
      <c r="X48" s="62"/>
      <c r="Y48" s="63"/>
      <c r="Z48" s="101"/>
      <c r="AA48" s="102"/>
      <c r="AB48" s="101"/>
      <c r="AC48" s="102"/>
      <c r="AD48" s="101"/>
      <c r="AE48" s="102"/>
      <c r="AF48" s="101"/>
      <c r="AG48" s="102"/>
      <c r="AH48" s="103"/>
      <c r="AI48" s="101"/>
      <c r="AJ48" s="102"/>
      <c r="AK48" s="101"/>
      <c r="AL48" s="102"/>
      <c r="AM48" s="101"/>
      <c r="AN48" s="102"/>
      <c r="AO48" s="101"/>
      <c r="AP48" s="102"/>
    </row>
    <row r="49" spans="1:42" ht="12.75" customHeight="1">
      <c r="A49" s="96"/>
      <c r="B49" s="97"/>
      <c r="C49" s="98"/>
      <c r="D49" s="99"/>
      <c r="E49" s="124"/>
      <c r="F49" s="95"/>
      <c r="G49" s="67"/>
      <c r="H49" s="61"/>
      <c r="I49" s="62"/>
      <c r="J49" s="101"/>
      <c r="K49" s="125"/>
      <c r="L49" s="101"/>
      <c r="M49" s="102"/>
      <c r="N49" s="101"/>
      <c r="O49" s="102"/>
      <c r="P49" s="63"/>
      <c r="Q49" s="61"/>
      <c r="R49" s="62"/>
      <c r="S49" s="101"/>
      <c r="T49" s="102"/>
      <c r="U49" s="101"/>
      <c r="V49" s="102"/>
      <c r="W49" s="101"/>
      <c r="X49" s="102"/>
      <c r="Y49" s="63"/>
      <c r="Z49" s="101"/>
      <c r="AA49" s="125"/>
      <c r="AB49" s="101"/>
      <c r="AC49" s="125"/>
      <c r="AD49" s="101"/>
      <c r="AE49" s="102"/>
      <c r="AF49" s="101"/>
      <c r="AG49" s="102"/>
      <c r="AH49" s="103"/>
      <c r="AI49" s="101"/>
      <c r="AJ49" s="102"/>
      <c r="AK49" s="101"/>
      <c r="AL49" s="102"/>
      <c r="AM49" s="101"/>
      <c r="AN49" s="102"/>
      <c r="AO49" s="101"/>
      <c r="AP49" s="102"/>
    </row>
    <row r="50" spans="1:42" ht="12.75" customHeight="1">
      <c r="A50" s="96"/>
      <c r="B50" s="97"/>
      <c r="C50" s="98"/>
      <c r="D50" s="99"/>
      <c r="E50" s="124"/>
      <c r="F50" s="95"/>
      <c r="G50" s="67"/>
      <c r="H50" s="61"/>
      <c r="I50" s="62"/>
      <c r="J50" s="101"/>
      <c r="K50" s="125"/>
      <c r="L50" s="101"/>
      <c r="M50" s="102"/>
      <c r="N50" s="101"/>
      <c r="O50" s="102"/>
      <c r="P50" s="63"/>
      <c r="Q50" s="61"/>
      <c r="R50" s="62"/>
      <c r="S50" s="101"/>
      <c r="T50" s="102"/>
      <c r="U50" s="101"/>
      <c r="V50" s="102"/>
      <c r="W50" s="101"/>
      <c r="X50" s="102"/>
      <c r="Y50" s="63"/>
      <c r="Z50" s="101"/>
      <c r="AA50" s="125"/>
      <c r="AB50" s="101"/>
      <c r="AC50" s="125"/>
      <c r="AD50" s="101"/>
      <c r="AE50" s="102"/>
      <c r="AF50" s="101"/>
      <c r="AG50" s="102"/>
      <c r="AH50" s="103"/>
      <c r="AI50" s="101"/>
      <c r="AJ50" s="102"/>
      <c r="AK50" s="101"/>
      <c r="AL50" s="102"/>
      <c r="AM50" s="101"/>
      <c r="AN50" s="102"/>
      <c r="AO50" s="101"/>
      <c r="AP50" s="102"/>
    </row>
    <row r="51" spans="1:42" ht="12.75" customHeight="1">
      <c r="A51" s="96"/>
      <c r="B51" s="97"/>
      <c r="C51" s="98"/>
      <c r="D51" s="99"/>
      <c r="E51" s="124"/>
      <c r="F51" s="95"/>
      <c r="G51" s="67"/>
      <c r="H51" s="61"/>
      <c r="I51" s="62"/>
      <c r="J51" s="61"/>
      <c r="K51" s="94"/>
      <c r="L51" s="61"/>
      <c r="M51" s="62"/>
      <c r="N51" s="101"/>
      <c r="O51" s="102"/>
      <c r="P51" s="63"/>
      <c r="Q51" s="61"/>
      <c r="R51" s="62"/>
      <c r="S51" s="61"/>
      <c r="T51" s="62"/>
      <c r="U51" s="61"/>
      <c r="V51" s="62"/>
      <c r="W51" s="101"/>
      <c r="X51" s="102"/>
      <c r="Y51" s="63"/>
      <c r="Z51" s="101"/>
      <c r="AA51" s="125"/>
      <c r="AB51" s="101"/>
      <c r="AC51" s="125"/>
      <c r="AD51" s="101"/>
      <c r="AE51" s="102"/>
      <c r="AF51" s="101"/>
      <c r="AG51" s="102"/>
      <c r="AH51" s="103"/>
      <c r="AI51" s="101"/>
      <c r="AJ51" s="102"/>
      <c r="AK51" s="101"/>
      <c r="AL51" s="102"/>
      <c r="AM51" s="101"/>
      <c r="AN51" s="102"/>
      <c r="AO51" s="101"/>
      <c r="AP51" s="102"/>
    </row>
    <row r="52" spans="1:42" ht="12.75" customHeight="1">
      <c r="A52" s="96"/>
      <c r="B52" s="97"/>
      <c r="C52" s="98"/>
      <c r="D52" s="99"/>
      <c r="E52" s="124"/>
      <c r="F52" s="95"/>
      <c r="G52" s="67"/>
      <c r="H52" s="61"/>
      <c r="I52" s="62"/>
      <c r="J52" s="61"/>
      <c r="K52" s="94"/>
      <c r="L52" s="61"/>
      <c r="M52" s="62"/>
      <c r="N52" s="101"/>
      <c r="O52" s="102"/>
      <c r="P52" s="63"/>
      <c r="Q52" s="61"/>
      <c r="R52" s="62"/>
      <c r="S52" s="61"/>
      <c r="T52" s="62"/>
      <c r="U52" s="61"/>
      <c r="V52" s="62"/>
      <c r="W52" s="101"/>
      <c r="X52" s="102"/>
      <c r="Y52" s="63"/>
      <c r="Z52" s="101"/>
      <c r="AA52" s="125"/>
      <c r="AB52" s="101"/>
      <c r="AC52" s="125"/>
      <c r="AD52" s="101"/>
      <c r="AE52" s="102"/>
      <c r="AF52" s="101"/>
      <c r="AG52" s="102"/>
      <c r="AH52" s="103"/>
      <c r="AI52" s="101"/>
      <c r="AJ52" s="102"/>
      <c r="AK52" s="101"/>
      <c r="AL52" s="102"/>
      <c r="AM52" s="101"/>
      <c r="AN52" s="102"/>
      <c r="AO52" s="101"/>
      <c r="AP52" s="102"/>
    </row>
    <row r="53" spans="1:42" ht="12.75" customHeight="1">
      <c r="A53" s="96"/>
      <c r="B53" s="97"/>
      <c r="C53" s="98"/>
      <c r="D53" s="99"/>
      <c r="E53" s="124"/>
      <c r="F53" s="95"/>
      <c r="G53" s="67"/>
      <c r="H53" s="61"/>
      <c r="I53" s="62"/>
      <c r="J53" s="61"/>
      <c r="K53" s="94"/>
      <c r="L53" s="61"/>
      <c r="M53" s="62"/>
      <c r="N53" s="101"/>
      <c r="O53" s="102"/>
      <c r="P53" s="63"/>
      <c r="Q53" s="61"/>
      <c r="R53" s="62"/>
      <c r="S53" s="61"/>
      <c r="T53" s="62"/>
      <c r="U53" s="61"/>
      <c r="V53" s="62"/>
      <c r="W53" s="101"/>
      <c r="X53" s="102"/>
      <c r="Y53" s="63"/>
      <c r="Z53" s="61"/>
      <c r="AA53" s="94"/>
      <c r="AB53" s="61"/>
      <c r="AC53" s="94"/>
      <c r="AD53" s="61"/>
      <c r="AE53" s="62"/>
      <c r="AF53" s="101"/>
      <c r="AG53" s="102"/>
      <c r="AH53" s="103"/>
      <c r="AI53" s="61"/>
      <c r="AJ53" s="62"/>
      <c r="AK53" s="61"/>
      <c r="AL53" s="62"/>
      <c r="AM53" s="61"/>
      <c r="AN53" s="62"/>
      <c r="AO53" s="101"/>
      <c r="AP53" s="102"/>
    </row>
    <row r="54" spans="1:42" ht="12.75" customHeight="1">
      <c r="A54" s="96"/>
      <c r="B54" s="97"/>
      <c r="C54" s="98"/>
      <c r="D54" s="99"/>
      <c r="E54" s="124"/>
      <c r="F54" s="95"/>
      <c r="G54" s="67"/>
      <c r="H54" s="61"/>
      <c r="I54" s="62"/>
      <c r="J54" s="61"/>
      <c r="K54" s="62"/>
      <c r="L54" s="61"/>
      <c r="M54" s="62"/>
      <c r="N54" s="61"/>
      <c r="O54" s="62"/>
      <c r="P54" s="63"/>
      <c r="Q54" s="61"/>
      <c r="R54" s="62"/>
      <c r="S54" s="61"/>
      <c r="T54" s="62"/>
      <c r="U54" s="61"/>
      <c r="V54" s="62"/>
      <c r="W54" s="61"/>
      <c r="X54" s="62"/>
      <c r="Y54" s="63"/>
      <c r="Z54" s="61"/>
      <c r="AA54" s="62"/>
      <c r="AB54" s="61"/>
      <c r="AC54" s="62"/>
      <c r="AD54" s="61"/>
      <c r="AE54" s="62"/>
      <c r="AF54" s="61"/>
      <c r="AG54" s="62"/>
      <c r="AH54" s="103"/>
      <c r="AI54" s="61"/>
      <c r="AJ54" s="62"/>
      <c r="AK54" s="61"/>
      <c r="AL54" s="62"/>
      <c r="AM54" s="61"/>
      <c r="AN54" s="62"/>
      <c r="AO54" s="61"/>
      <c r="AP54" s="62"/>
    </row>
    <row r="55" spans="1:42" ht="12.75" customHeight="1">
      <c r="A55" s="96"/>
      <c r="B55" s="97"/>
      <c r="C55" s="98"/>
      <c r="D55" s="99"/>
      <c r="E55" s="124"/>
      <c r="F55" s="150"/>
      <c r="G55" s="81"/>
      <c r="H55" s="61"/>
      <c r="I55" s="62"/>
      <c r="J55" s="61"/>
      <c r="K55" s="62"/>
      <c r="L55" s="61"/>
      <c r="M55" s="62"/>
      <c r="N55" s="61"/>
      <c r="O55" s="62"/>
      <c r="P55" s="63"/>
      <c r="Q55" s="61"/>
      <c r="R55" s="62"/>
      <c r="S55" s="61"/>
      <c r="T55" s="62"/>
      <c r="U55" s="61"/>
      <c r="V55" s="62"/>
      <c r="W55" s="61"/>
      <c r="X55" s="62"/>
      <c r="Y55" s="63"/>
      <c r="Z55" s="61"/>
      <c r="AA55" s="62"/>
      <c r="AB55" s="61"/>
      <c r="AC55" s="62"/>
      <c r="AD55" s="61"/>
      <c r="AE55" s="62"/>
      <c r="AF55" s="61"/>
      <c r="AG55" s="62"/>
      <c r="AH55" s="103"/>
      <c r="AI55" s="61"/>
      <c r="AJ55" s="62"/>
      <c r="AK55" s="61"/>
      <c r="AL55" s="62"/>
      <c r="AM55" s="61"/>
      <c r="AN55" s="62"/>
      <c r="AO55" s="61"/>
      <c r="AP55" s="62"/>
    </row>
    <row r="56" spans="1:42" ht="12.75" customHeight="1">
      <c r="A56" s="96"/>
      <c r="B56" s="97"/>
      <c r="C56" s="98"/>
      <c r="D56" s="99"/>
      <c r="E56" s="124"/>
      <c r="F56" s="95"/>
      <c r="G56" s="148"/>
      <c r="H56" s="61"/>
      <c r="I56" s="62"/>
      <c r="J56" s="61"/>
      <c r="K56" s="94"/>
      <c r="L56" s="61"/>
      <c r="M56" s="62"/>
      <c r="N56" s="61"/>
      <c r="O56" s="62"/>
      <c r="P56" s="63"/>
      <c r="Q56" s="61"/>
      <c r="R56" s="62"/>
      <c r="S56" s="61"/>
      <c r="T56" s="62"/>
      <c r="U56" s="61"/>
      <c r="V56" s="62"/>
      <c r="W56" s="61"/>
      <c r="X56" s="62"/>
      <c r="Y56" s="63"/>
      <c r="Z56" s="61"/>
      <c r="AA56" s="94"/>
      <c r="AB56" s="61"/>
      <c r="AC56" s="94"/>
      <c r="AD56" s="61"/>
      <c r="AE56" s="62"/>
      <c r="AF56" s="61"/>
      <c r="AG56" s="62"/>
      <c r="AH56" s="103"/>
      <c r="AI56" s="61"/>
      <c r="AJ56" s="62"/>
      <c r="AK56" s="61"/>
      <c r="AL56" s="62"/>
      <c r="AM56" s="61"/>
      <c r="AN56" s="62"/>
      <c r="AO56" s="61"/>
      <c r="AP56" s="62"/>
    </row>
    <row r="57" spans="1:42" ht="12.75" customHeight="1">
      <c r="A57" s="96"/>
      <c r="B57" s="97"/>
      <c r="C57" s="98"/>
      <c r="D57" s="99"/>
      <c r="E57" s="124"/>
      <c r="F57" s="95"/>
      <c r="G57" s="67"/>
      <c r="H57" s="65"/>
      <c r="I57" s="66"/>
      <c r="J57" s="101"/>
      <c r="K57" s="125"/>
      <c r="L57" s="101"/>
      <c r="M57" s="102"/>
      <c r="N57" s="61"/>
      <c r="O57" s="62"/>
      <c r="P57" s="63"/>
      <c r="Q57" s="61"/>
      <c r="R57" s="62"/>
      <c r="S57" s="61"/>
      <c r="T57" s="62"/>
      <c r="U57" s="61"/>
      <c r="V57" s="62"/>
      <c r="W57" s="61"/>
      <c r="X57" s="62"/>
      <c r="Y57" s="63"/>
      <c r="Z57" s="65"/>
      <c r="AA57" s="132"/>
      <c r="AB57" s="101"/>
      <c r="AC57" s="125"/>
      <c r="AD57" s="101"/>
      <c r="AE57" s="102"/>
      <c r="AF57" s="61"/>
      <c r="AG57" s="62"/>
      <c r="AH57" s="63"/>
      <c r="AI57" s="61"/>
      <c r="AJ57" s="62"/>
      <c r="AK57" s="61"/>
      <c r="AL57" s="62"/>
      <c r="AM57" s="61"/>
      <c r="AN57" s="62"/>
      <c r="AO57" s="61"/>
      <c r="AP57" s="62"/>
    </row>
    <row r="58" spans="1:42" ht="12.75" customHeight="1">
      <c r="A58" s="96"/>
      <c r="B58" s="97"/>
      <c r="C58" s="98"/>
      <c r="D58" s="99"/>
      <c r="E58" s="124"/>
      <c r="F58" s="95"/>
      <c r="G58" s="147"/>
      <c r="H58" s="65"/>
      <c r="I58" s="66"/>
      <c r="J58" s="65"/>
      <c r="K58" s="132"/>
      <c r="L58" s="65"/>
      <c r="M58" s="66"/>
      <c r="N58" s="65"/>
      <c r="O58" s="66"/>
      <c r="P58" s="63"/>
      <c r="Q58" s="65"/>
      <c r="R58" s="66"/>
      <c r="S58" s="65"/>
      <c r="T58" s="66"/>
      <c r="U58" s="65"/>
      <c r="V58" s="66"/>
      <c r="W58" s="65"/>
      <c r="X58" s="66"/>
      <c r="Y58" s="63"/>
      <c r="Z58" s="65"/>
      <c r="AA58" s="132"/>
      <c r="AB58" s="65"/>
      <c r="AC58" s="132"/>
      <c r="AD58" s="65"/>
      <c r="AE58" s="66"/>
      <c r="AF58" s="65"/>
      <c r="AG58" s="66"/>
      <c r="AH58" s="63"/>
      <c r="AI58" s="65"/>
      <c r="AJ58" s="66"/>
      <c r="AK58" s="65"/>
      <c r="AL58" s="66"/>
      <c r="AM58" s="65"/>
      <c r="AN58" s="66"/>
      <c r="AO58" s="65"/>
      <c r="AP58" s="66"/>
    </row>
    <row r="59" spans="1:42" ht="12.75" customHeight="1">
      <c r="A59" s="96"/>
      <c r="B59" s="97"/>
      <c r="C59" s="98"/>
      <c r="D59" s="99"/>
      <c r="E59" s="124"/>
      <c r="F59" s="95"/>
      <c r="G59" s="67"/>
      <c r="H59" s="65"/>
      <c r="I59" s="66"/>
      <c r="J59" s="101"/>
      <c r="K59" s="125"/>
      <c r="L59" s="101"/>
      <c r="M59" s="102"/>
      <c r="N59" s="61"/>
      <c r="O59" s="62"/>
      <c r="P59" s="63"/>
      <c r="Q59" s="61"/>
      <c r="R59" s="62"/>
      <c r="S59" s="61"/>
      <c r="T59" s="62"/>
      <c r="U59" s="61"/>
      <c r="V59" s="62"/>
      <c r="W59" s="61"/>
      <c r="X59" s="62"/>
      <c r="Y59" s="63"/>
      <c r="Z59" s="65"/>
      <c r="AA59" s="132"/>
      <c r="AB59" s="101"/>
      <c r="AC59" s="125"/>
      <c r="AD59" s="101"/>
      <c r="AE59" s="102"/>
      <c r="AF59" s="61"/>
      <c r="AG59" s="62"/>
      <c r="AH59" s="63"/>
      <c r="AI59" s="61"/>
      <c r="AJ59" s="62"/>
      <c r="AK59" s="61"/>
      <c r="AL59" s="62"/>
      <c r="AM59" s="61"/>
      <c r="AN59" s="62"/>
      <c r="AO59" s="61"/>
      <c r="AP59" s="62"/>
    </row>
    <row r="60" spans="1:42" ht="12.75" customHeight="1">
      <c r="A60" s="96"/>
      <c r="B60" s="97"/>
      <c r="C60" s="98"/>
      <c r="D60" s="99"/>
      <c r="E60" s="124"/>
      <c r="F60" s="95"/>
      <c r="G60" s="67"/>
      <c r="H60" s="61"/>
      <c r="I60" s="62"/>
      <c r="J60" s="61"/>
      <c r="K60" s="94"/>
      <c r="L60" s="61"/>
      <c r="M60" s="62"/>
      <c r="N60" s="101"/>
      <c r="O60" s="102"/>
      <c r="P60" s="63"/>
      <c r="Q60" s="61"/>
      <c r="R60" s="62"/>
      <c r="S60" s="61"/>
      <c r="T60" s="62"/>
      <c r="U60" s="61"/>
      <c r="V60" s="62"/>
      <c r="W60" s="101"/>
      <c r="X60" s="102"/>
      <c r="Y60" s="63"/>
      <c r="Z60" s="101"/>
      <c r="AA60" s="125"/>
      <c r="AB60" s="101"/>
      <c r="AC60" s="125"/>
      <c r="AD60" s="101"/>
      <c r="AE60" s="102"/>
      <c r="AF60" s="101"/>
      <c r="AG60" s="102"/>
      <c r="AH60" s="103"/>
      <c r="AI60" s="101"/>
      <c r="AJ60" s="102"/>
      <c r="AK60" s="101"/>
      <c r="AL60" s="102"/>
      <c r="AM60" s="101"/>
      <c r="AN60" s="102"/>
      <c r="AO60" s="101"/>
      <c r="AP60" s="102"/>
    </row>
    <row r="61" spans="1:42" ht="12.75" customHeight="1">
      <c r="A61" s="96"/>
      <c r="B61" s="97"/>
      <c r="C61" s="98"/>
      <c r="D61" s="99"/>
      <c r="E61" s="124"/>
      <c r="F61" s="95"/>
      <c r="G61" s="67"/>
      <c r="H61" s="101"/>
      <c r="I61" s="102"/>
      <c r="J61" s="101"/>
      <c r="K61" s="125"/>
      <c r="L61" s="101"/>
      <c r="M61" s="102"/>
      <c r="N61" s="101"/>
      <c r="O61" s="102"/>
      <c r="P61" s="103"/>
      <c r="Q61" s="101"/>
      <c r="R61" s="102"/>
      <c r="S61" s="101"/>
      <c r="T61" s="102"/>
      <c r="U61" s="101"/>
      <c r="V61" s="102"/>
      <c r="W61" s="101"/>
      <c r="X61" s="102"/>
      <c r="Y61" s="103"/>
      <c r="Z61" s="101"/>
      <c r="AA61" s="125"/>
      <c r="AB61" s="101"/>
      <c r="AC61" s="125"/>
      <c r="AD61" s="101"/>
      <c r="AE61" s="102"/>
      <c r="AF61" s="101"/>
      <c r="AG61" s="102"/>
      <c r="AH61" s="103"/>
      <c r="AI61" s="101"/>
      <c r="AJ61" s="102"/>
      <c r="AK61" s="101"/>
      <c r="AL61" s="102"/>
      <c r="AM61" s="101"/>
      <c r="AN61" s="102"/>
      <c r="AO61" s="101"/>
      <c r="AP61" s="102"/>
    </row>
    <row r="62" spans="1:42" ht="12.75" customHeight="1">
      <c r="A62" s="96"/>
      <c r="B62" s="97"/>
      <c r="C62" s="98"/>
      <c r="D62" s="99"/>
      <c r="E62" s="124"/>
      <c r="F62" s="95"/>
      <c r="G62" s="67"/>
      <c r="H62" s="101"/>
      <c r="I62" s="102"/>
      <c r="J62" s="101"/>
      <c r="K62" s="125"/>
      <c r="L62" s="101"/>
      <c r="M62" s="102"/>
      <c r="N62" s="101"/>
      <c r="O62" s="102"/>
      <c r="P62" s="103"/>
      <c r="Q62" s="101"/>
      <c r="R62" s="102"/>
      <c r="S62" s="101"/>
      <c r="T62" s="102"/>
      <c r="U62" s="101"/>
      <c r="V62" s="102"/>
      <c r="W62" s="101"/>
      <c r="X62" s="102"/>
      <c r="Y62" s="103"/>
      <c r="Z62" s="101"/>
      <c r="AA62" s="125"/>
      <c r="AB62" s="101"/>
      <c r="AC62" s="125"/>
      <c r="AD62" s="101"/>
      <c r="AE62" s="102"/>
      <c r="AF62" s="101"/>
      <c r="AG62" s="102"/>
      <c r="AH62" s="103"/>
      <c r="AI62" s="101"/>
      <c r="AJ62" s="102"/>
      <c r="AK62" s="101"/>
      <c r="AL62" s="102"/>
      <c r="AM62" s="101"/>
      <c r="AN62" s="102"/>
      <c r="AO62" s="101"/>
      <c r="AP62" s="102"/>
    </row>
    <row r="63" spans="1:42" ht="12.75" customHeight="1">
      <c r="A63" s="96"/>
      <c r="B63" s="97"/>
      <c r="C63" s="98"/>
      <c r="D63" s="99"/>
      <c r="E63" s="124"/>
      <c r="F63" s="95"/>
      <c r="G63" s="67"/>
      <c r="H63" s="101"/>
      <c r="I63" s="102"/>
      <c r="J63" s="101"/>
      <c r="K63" s="125"/>
      <c r="L63" s="101"/>
      <c r="M63" s="102"/>
      <c r="N63" s="101"/>
      <c r="O63" s="102"/>
      <c r="P63" s="63"/>
      <c r="Q63" s="101"/>
      <c r="R63" s="102"/>
      <c r="S63" s="101"/>
      <c r="T63" s="102"/>
      <c r="U63" s="101"/>
      <c r="V63" s="102"/>
      <c r="W63" s="101"/>
      <c r="X63" s="102"/>
      <c r="Y63" s="63"/>
      <c r="Z63" s="101"/>
      <c r="AA63" s="125"/>
      <c r="AB63" s="101"/>
      <c r="AC63" s="125"/>
      <c r="AD63" s="101"/>
      <c r="AE63" s="102"/>
      <c r="AF63" s="101"/>
      <c r="AG63" s="102"/>
      <c r="AH63" s="103"/>
      <c r="AI63" s="101"/>
      <c r="AJ63" s="102"/>
      <c r="AK63" s="101"/>
      <c r="AL63" s="102"/>
      <c r="AM63" s="101"/>
      <c r="AN63" s="102"/>
      <c r="AO63" s="101"/>
      <c r="AP63" s="102"/>
    </row>
    <row r="64" spans="1:42" ht="12.75" customHeight="1">
      <c r="A64" s="96"/>
      <c r="B64" s="97"/>
      <c r="C64" s="98"/>
      <c r="D64" s="99"/>
      <c r="E64" s="124"/>
      <c r="F64" s="95"/>
      <c r="G64" s="67"/>
      <c r="H64" s="101"/>
      <c r="I64" s="102"/>
      <c r="J64" s="101"/>
      <c r="K64" s="125"/>
      <c r="L64" s="101"/>
      <c r="M64" s="102"/>
      <c r="N64" s="101"/>
      <c r="O64" s="102"/>
      <c r="P64" s="63"/>
      <c r="Q64" s="101"/>
      <c r="R64" s="102"/>
      <c r="S64" s="101"/>
      <c r="T64" s="102"/>
      <c r="U64" s="101"/>
      <c r="V64" s="102"/>
      <c r="W64" s="101"/>
      <c r="X64" s="102"/>
      <c r="Y64" s="63"/>
      <c r="Z64" s="101"/>
      <c r="AA64" s="125"/>
      <c r="AB64" s="101"/>
      <c r="AC64" s="125"/>
      <c r="AD64" s="101"/>
      <c r="AE64" s="102"/>
      <c r="AF64" s="101"/>
      <c r="AG64" s="102"/>
      <c r="AH64" s="103"/>
      <c r="AI64" s="101"/>
      <c r="AJ64" s="102"/>
      <c r="AK64" s="101"/>
      <c r="AL64" s="102"/>
      <c r="AM64" s="101"/>
      <c r="AN64" s="102"/>
      <c r="AO64" s="101"/>
      <c r="AP64" s="102"/>
    </row>
    <row r="65" spans="1:42" ht="12.75" customHeight="1">
      <c r="A65" s="96"/>
      <c r="B65" s="97"/>
      <c r="C65" s="98"/>
      <c r="D65" s="99"/>
      <c r="E65" s="124"/>
      <c r="F65" s="95"/>
      <c r="G65" s="67"/>
      <c r="H65" s="61"/>
      <c r="I65" s="62"/>
      <c r="J65" s="61"/>
      <c r="K65" s="62"/>
      <c r="L65" s="61"/>
      <c r="M65" s="62"/>
      <c r="N65" s="61"/>
      <c r="O65" s="62"/>
      <c r="P65" s="63"/>
      <c r="Q65" s="61"/>
      <c r="R65" s="62"/>
      <c r="S65" s="61"/>
      <c r="T65" s="62"/>
      <c r="U65" s="61"/>
      <c r="V65" s="62"/>
      <c r="W65" s="61"/>
      <c r="X65" s="62"/>
      <c r="Y65" s="63"/>
      <c r="Z65" s="61"/>
      <c r="AA65" s="62"/>
      <c r="AB65" s="61"/>
      <c r="AC65" s="62"/>
      <c r="AD65" s="61"/>
      <c r="AE65" s="62"/>
      <c r="AF65" s="61"/>
      <c r="AG65" s="62"/>
      <c r="AH65" s="103"/>
      <c r="AI65" s="61"/>
      <c r="AJ65" s="62"/>
      <c r="AK65" s="61"/>
      <c r="AL65" s="62"/>
      <c r="AM65" s="61"/>
      <c r="AN65" s="62"/>
      <c r="AO65" s="61"/>
      <c r="AP65" s="62"/>
    </row>
    <row r="66" spans="1:42" ht="12.75" customHeight="1">
      <c r="A66" s="96"/>
      <c r="B66" s="97"/>
      <c r="C66" s="98"/>
      <c r="D66" s="99"/>
      <c r="E66" s="124"/>
      <c r="F66" s="95"/>
      <c r="G66" s="67"/>
      <c r="H66" s="61"/>
      <c r="I66" s="62"/>
      <c r="J66" s="61"/>
      <c r="K66" s="94"/>
      <c r="L66" s="61"/>
      <c r="M66" s="62"/>
      <c r="N66" s="61"/>
      <c r="O66" s="62"/>
      <c r="P66" s="63"/>
      <c r="Q66" s="61"/>
      <c r="R66" s="62"/>
      <c r="S66" s="61"/>
      <c r="T66" s="62"/>
      <c r="U66" s="61"/>
      <c r="V66" s="62"/>
      <c r="W66" s="61"/>
      <c r="X66" s="62"/>
      <c r="Y66" s="63"/>
      <c r="Z66" s="61"/>
      <c r="AA66" s="94"/>
      <c r="AB66" s="61"/>
      <c r="AC66" s="94"/>
      <c r="AD66" s="61"/>
      <c r="AE66" s="62"/>
      <c r="AF66" s="61"/>
      <c r="AG66" s="62"/>
      <c r="AH66" s="103"/>
      <c r="AI66" s="61"/>
      <c r="AJ66" s="62"/>
      <c r="AK66" s="61"/>
      <c r="AL66" s="62"/>
      <c r="AM66" s="61"/>
      <c r="AN66" s="62"/>
      <c r="AO66" s="61"/>
      <c r="AP66" s="62"/>
    </row>
    <row r="67" spans="1:42" ht="12.75" customHeight="1">
      <c r="A67" s="96"/>
      <c r="B67" s="97"/>
      <c r="C67" s="98"/>
      <c r="D67" s="99"/>
      <c r="E67" s="124"/>
      <c r="F67" s="95"/>
      <c r="G67" s="67"/>
      <c r="H67" s="101"/>
      <c r="I67" s="102"/>
      <c r="J67" s="101"/>
      <c r="K67" s="125"/>
      <c r="L67" s="101"/>
      <c r="M67" s="102"/>
      <c r="N67" s="101"/>
      <c r="O67" s="102"/>
      <c r="P67" s="63"/>
      <c r="Q67" s="101"/>
      <c r="R67" s="102"/>
      <c r="S67" s="101"/>
      <c r="T67" s="102"/>
      <c r="U67" s="101"/>
      <c r="V67" s="102"/>
      <c r="W67" s="101"/>
      <c r="X67" s="102"/>
      <c r="Y67" s="63"/>
      <c r="Z67" s="101"/>
      <c r="AA67" s="125"/>
      <c r="AB67" s="101"/>
      <c r="AC67" s="125"/>
      <c r="AD67" s="101"/>
      <c r="AE67" s="102"/>
      <c r="AF67" s="101"/>
      <c r="AG67" s="102"/>
      <c r="AH67" s="103"/>
      <c r="AI67" s="101"/>
      <c r="AJ67" s="102"/>
      <c r="AK67" s="101"/>
      <c r="AL67" s="102"/>
      <c r="AM67" s="101"/>
      <c r="AN67" s="102"/>
      <c r="AO67" s="101"/>
      <c r="AP67" s="102"/>
    </row>
    <row r="68" spans="1:42" ht="12.75" customHeight="1">
      <c r="A68" s="96"/>
      <c r="B68" s="97"/>
      <c r="C68" s="98"/>
      <c r="D68" s="99"/>
      <c r="E68" s="124"/>
      <c r="F68" s="95"/>
      <c r="G68" s="67"/>
      <c r="H68" s="101"/>
      <c r="I68" s="102"/>
      <c r="J68" s="101"/>
      <c r="K68" s="125"/>
      <c r="L68" s="101"/>
      <c r="M68" s="102"/>
      <c r="N68" s="101"/>
      <c r="O68" s="102"/>
      <c r="P68" s="63"/>
      <c r="Q68" s="101"/>
      <c r="R68" s="102"/>
      <c r="S68" s="101"/>
      <c r="T68" s="102"/>
      <c r="U68" s="101"/>
      <c r="V68" s="102"/>
      <c r="W68" s="101"/>
      <c r="X68" s="102"/>
      <c r="Y68" s="63"/>
      <c r="Z68" s="101"/>
      <c r="AA68" s="125"/>
      <c r="AB68" s="101"/>
      <c r="AC68" s="125"/>
      <c r="AD68" s="101"/>
      <c r="AE68" s="102"/>
      <c r="AF68" s="101"/>
      <c r="AG68" s="102"/>
      <c r="AH68" s="103"/>
      <c r="AI68" s="101"/>
      <c r="AJ68" s="102"/>
      <c r="AK68" s="101"/>
      <c r="AL68" s="102"/>
      <c r="AM68" s="101"/>
      <c r="AN68" s="102"/>
      <c r="AO68" s="101"/>
      <c r="AP68" s="102"/>
    </row>
    <row r="69" spans="1:42" ht="12.75" customHeight="1">
      <c r="A69" s="96"/>
      <c r="B69" s="97"/>
      <c r="C69" s="98"/>
      <c r="D69" s="99"/>
      <c r="E69" s="124"/>
      <c r="F69" s="95"/>
      <c r="G69" s="67"/>
      <c r="H69" s="101"/>
      <c r="I69" s="102"/>
      <c r="J69" s="101"/>
      <c r="K69" s="125"/>
      <c r="L69" s="101"/>
      <c r="M69" s="102"/>
      <c r="N69" s="101"/>
      <c r="O69" s="102"/>
      <c r="P69" s="63"/>
      <c r="Q69" s="101"/>
      <c r="R69" s="102"/>
      <c r="S69" s="101"/>
      <c r="T69" s="102"/>
      <c r="U69" s="101"/>
      <c r="V69" s="102"/>
      <c r="W69" s="101"/>
      <c r="X69" s="102"/>
      <c r="Y69" s="63"/>
      <c r="Z69" s="101"/>
      <c r="AA69" s="125"/>
      <c r="AB69" s="101"/>
      <c r="AC69" s="125"/>
      <c r="AD69" s="101"/>
      <c r="AE69" s="102"/>
      <c r="AF69" s="101"/>
      <c r="AG69" s="102"/>
      <c r="AH69" s="103"/>
      <c r="AI69" s="101"/>
      <c r="AJ69" s="102"/>
      <c r="AK69" s="101"/>
      <c r="AL69" s="102"/>
      <c r="AM69" s="101"/>
      <c r="AN69" s="102"/>
      <c r="AO69" s="101"/>
      <c r="AP69" s="102"/>
    </row>
    <row r="70" spans="1:42" ht="12.75" customHeight="1">
      <c r="A70" s="96"/>
      <c r="B70" s="97"/>
      <c r="C70" s="98"/>
      <c r="D70" s="99"/>
      <c r="E70" s="124"/>
      <c r="F70" s="95"/>
      <c r="G70" s="67"/>
      <c r="H70" s="101"/>
      <c r="I70" s="102"/>
      <c r="J70" s="101"/>
      <c r="K70" s="125"/>
      <c r="L70" s="101"/>
      <c r="M70" s="102"/>
      <c r="N70" s="101"/>
      <c r="O70" s="102"/>
      <c r="P70" s="63"/>
      <c r="Q70" s="101"/>
      <c r="R70" s="102"/>
      <c r="S70" s="101"/>
      <c r="T70" s="102"/>
      <c r="U70" s="101"/>
      <c r="V70" s="102"/>
      <c r="W70" s="101"/>
      <c r="X70" s="102"/>
      <c r="Y70" s="63"/>
      <c r="Z70" s="101"/>
      <c r="AA70" s="125"/>
      <c r="AB70" s="101"/>
      <c r="AC70" s="125"/>
      <c r="AD70" s="101"/>
      <c r="AE70" s="102"/>
      <c r="AF70" s="101"/>
      <c r="AG70" s="102"/>
      <c r="AH70" s="103"/>
      <c r="AI70" s="101"/>
      <c r="AJ70" s="102"/>
      <c r="AK70" s="101"/>
      <c r="AL70" s="102"/>
      <c r="AM70" s="101"/>
      <c r="AN70" s="102"/>
      <c r="AO70" s="101"/>
      <c r="AP70" s="102"/>
    </row>
    <row r="71" spans="1:42" ht="12.75" customHeight="1">
      <c r="A71" s="96"/>
      <c r="B71" s="97"/>
      <c r="C71" s="98"/>
      <c r="D71" s="99"/>
      <c r="E71" s="124"/>
      <c r="F71" s="95"/>
      <c r="G71" s="67"/>
      <c r="H71" s="61"/>
      <c r="I71" s="62"/>
      <c r="J71" s="61"/>
      <c r="K71" s="94"/>
      <c r="L71" s="61"/>
      <c r="M71" s="62"/>
      <c r="N71" s="61"/>
      <c r="O71" s="62"/>
      <c r="P71" s="63"/>
      <c r="Q71" s="61"/>
      <c r="R71" s="62"/>
      <c r="S71" s="61"/>
      <c r="T71" s="62"/>
      <c r="U71" s="61"/>
      <c r="V71" s="62"/>
      <c r="W71" s="61"/>
      <c r="X71" s="62"/>
      <c r="Y71" s="63"/>
      <c r="Z71" s="61"/>
      <c r="AA71" s="94"/>
      <c r="AB71" s="61"/>
      <c r="AC71" s="94"/>
      <c r="AD71" s="61"/>
      <c r="AE71" s="62"/>
      <c r="AF71" s="61"/>
      <c r="AG71" s="62"/>
      <c r="AH71" s="103"/>
      <c r="AI71" s="61"/>
      <c r="AJ71" s="62"/>
      <c r="AK71" s="61"/>
      <c r="AL71" s="62"/>
      <c r="AM71" s="61"/>
      <c r="AN71" s="62"/>
      <c r="AO71" s="61"/>
      <c r="AP71" s="62"/>
    </row>
    <row r="72" spans="1:42" ht="12.75" customHeight="1">
      <c r="A72" s="96"/>
      <c r="B72" s="97"/>
      <c r="C72" s="98"/>
      <c r="D72" s="99"/>
      <c r="E72" s="124"/>
      <c r="F72" s="95"/>
      <c r="G72" s="67"/>
      <c r="H72" s="61"/>
      <c r="I72" s="62"/>
      <c r="J72" s="61"/>
      <c r="K72" s="94"/>
      <c r="L72" s="61"/>
      <c r="M72" s="62"/>
      <c r="N72" s="61"/>
      <c r="O72" s="62"/>
      <c r="P72" s="63"/>
      <c r="Q72" s="61"/>
      <c r="R72" s="62"/>
      <c r="S72" s="61"/>
      <c r="T72" s="62"/>
      <c r="U72" s="61"/>
      <c r="V72" s="62"/>
      <c r="W72" s="61"/>
      <c r="X72" s="62"/>
      <c r="Y72" s="63"/>
      <c r="Z72" s="61"/>
      <c r="AA72" s="94"/>
      <c r="AB72" s="61"/>
      <c r="AC72" s="94"/>
      <c r="AD72" s="61"/>
      <c r="AE72" s="62"/>
      <c r="AF72" s="61"/>
      <c r="AG72" s="62"/>
      <c r="AH72" s="103"/>
      <c r="AI72" s="61"/>
      <c r="AJ72" s="62"/>
      <c r="AK72" s="61"/>
      <c r="AL72" s="62"/>
      <c r="AM72" s="61"/>
      <c r="AN72" s="62"/>
      <c r="AO72" s="61"/>
      <c r="AP72" s="62"/>
    </row>
    <row r="73" spans="1:42" ht="12.75" customHeight="1">
      <c r="A73" s="96"/>
      <c r="B73" s="97"/>
      <c r="C73" s="98"/>
      <c r="D73" s="99"/>
      <c r="E73" s="124"/>
      <c r="F73" s="95"/>
      <c r="G73" s="67"/>
      <c r="H73" s="61"/>
      <c r="I73" s="62"/>
      <c r="J73" s="61"/>
      <c r="K73" s="94"/>
      <c r="L73" s="61"/>
      <c r="M73" s="62"/>
      <c r="N73" s="61"/>
      <c r="O73" s="62"/>
      <c r="P73" s="63"/>
      <c r="Q73" s="61"/>
      <c r="R73" s="62"/>
      <c r="S73" s="61"/>
      <c r="T73" s="62"/>
      <c r="U73" s="61"/>
      <c r="V73" s="62"/>
      <c r="W73" s="61"/>
      <c r="X73" s="62"/>
      <c r="Y73" s="63"/>
      <c r="Z73" s="61"/>
      <c r="AA73" s="94"/>
      <c r="AB73" s="61"/>
      <c r="AC73" s="94"/>
      <c r="AD73" s="61"/>
      <c r="AE73" s="62"/>
      <c r="AF73" s="61"/>
      <c r="AG73" s="62"/>
      <c r="AH73" s="103"/>
      <c r="AI73" s="61"/>
      <c r="AJ73" s="62"/>
      <c r="AK73" s="61"/>
      <c r="AL73" s="62"/>
      <c r="AM73" s="61"/>
      <c r="AN73" s="62"/>
      <c r="AO73" s="61"/>
      <c r="AP73" s="62"/>
    </row>
    <row r="74" spans="1:42" ht="12.75" customHeight="1">
      <c r="A74" s="96"/>
      <c r="B74" s="97"/>
      <c r="C74" s="98"/>
      <c r="D74" s="99"/>
      <c r="E74" s="124"/>
      <c r="F74" s="95"/>
      <c r="G74" s="147"/>
      <c r="H74" s="61"/>
      <c r="I74" s="62"/>
      <c r="J74" s="61"/>
      <c r="K74" s="94"/>
      <c r="L74" s="61"/>
      <c r="M74" s="62"/>
      <c r="N74" s="61"/>
      <c r="O74" s="62"/>
      <c r="P74" s="63"/>
      <c r="Q74" s="61"/>
      <c r="R74" s="62"/>
      <c r="S74" s="61"/>
      <c r="T74" s="62"/>
      <c r="U74" s="61"/>
      <c r="V74" s="62"/>
      <c r="W74" s="61"/>
      <c r="X74" s="62"/>
      <c r="Y74" s="63"/>
      <c r="Z74" s="61"/>
      <c r="AA74" s="94"/>
      <c r="AB74" s="61"/>
      <c r="AC74" s="94"/>
      <c r="AD74" s="61"/>
      <c r="AE74" s="62"/>
      <c r="AF74" s="61"/>
      <c r="AG74" s="62"/>
      <c r="AH74" s="103"/>
      <c r="AI74" s="61"/>
      <c r="AJ74" s="62"/>
      <c r="AK74" s="61"/>
      <c r="AL74" s="62"/>
      <c r="AM74" s="61"/>
      <c r="AN74" s="62"/>
      <c r="AO74" s="61"/>
      <c r="AP74" s="62"/>
    </row>
    <row r="75" spans="1:42" ht="12.75" customHeight="1">
      <c r="A75" s="96"/>
      <c r="B75" s="97"/>
      <c r="C75" s="98"/>
      <c r="D75" s="99"/>
      <c r="E75" s="124"/>
      <c r="F75" s="95"/>
      <c r="G75" s="67"/>
      <c r="H75" s="61"/>
      <c r="I75" s="62"/>
      <c r="J75" s="61"/>
      <c r="K75" s="94"/>
      <c r="L75" s="61"/>
      <c r="M75" s="62"/>
      <c r="N75" s="61"/>
      <c r="O75" s="62"/>
      <c r="P75" s="63"/>
      <c r="Q75" s="61"/>
      <c r="R75" s="62"/>
      <c r="S75" s="61"/>
      <c r="T75" s="62"/>
      <c r="U75" s="61"/>
      <c r="V75" s="62"/>
      <c r="W75" s="61"/>
      <c r="X75" s="62"/>
      <c r="Y75" s="63"/>
      <c r="Z75" s="61"/>
      <c r="AA75" s="94"/>
      <c r="AB75" s="61"/>
      <c r="AC75" s="94"/>
      <c r="AD75" s="61"/>
      <c r="AE75" s="62"/>
      <c r="AF75" s="61"/>
      <c r="AG75" s="62"/>
      <c r="AH75" s="103"/>
      <c r="AI75" s="61"/>
      <c r="AJ75" s="62"/>
      <c r="AK75" s="61"/>
      <c r="AL75" s="62"/>
      <c r="AM75" s="61"/>
      <c r="AN75" s="62"/>
      <c r="AO75" s="61"/>
      <c r="AP75" s="62"/>
    </row>
    <row r="76" spans="1:42" ht="12.75" customHeight="1">
      <c r="A76" s="96"/>
      <c r="B76" s="97"/>
      <c r="C76" s="98"/>
      <c r="D76" s="99"/>
      <c r="E76" s="124"/>
      <c r="F76" s="95"/>
      <c r="G76" s="67"/>
      <c r="H76" s="61"/>
      <c r="I76" s="62"/>
      <c r="J76" s="61"/>
      <c r="K76" s="94"/>
      <c r="L76" s="61"/>
      <c r="M76" s="62"/>
      <c r="N76" s="61"/>
      <c r="O76" s="62"/>
      <c r="P76" s="63"/>
      <c r="Q76" s="61"/>
      <c r="R76" s="62"/>
      <c r="S76" s="61"/>
      <c r="T76" s="62"/>
      <c r="U76" s="61"/>
      <c r="V76" s="62"/>
      <c r="W76" s="61"/>
      <c r="X76" s="62"/>
      <c r="Y76" s="63"/>
      <c r="Z76" s="61"/>
      <c r="AA76" s="94"/>
      <c r="AB76" s="61"/>
      <c r="AC76" s="94"/>
      <c r="AD76" s="61"/>
      <c r="AE76" s="62"/>
      <c r="AF76" s="61"/>
      <c r="AG76" s="62"/>
      <c r="AH76" s="103"/>
      <c r="AI76" s="61"/>
      <c r="AJ76" s="62"/>
      <c r="AK76" s="61"/>
      <c r="AL76" s="62"/>
      <c r="AM76" s="61"/>
      <c r="AN76" s="62"/>
      <c r="AO76" s="61"/>
      <c r="AP76" s="62"/>
    </row>
    <row r="77" spans="1:42" ht="12.75" customHeight="1">
      <c r="A77" s="47"/>
      <c r="B77" s="40"/>
      <c r="C77" s="84"/>
      <c r="D77" s="85"/>
      <c r="E77" s="146"/>
      <c r="F77" s="41"/>
      <c r="G77" s="42"/>
      <c r="H77" s="52"/>
      <c r="I77" s="53"/>
      <c r="J77" s="52"/>
      <c r="K77" s="133"/>
      <c r="L77" s="52"/>
      <c r="M77" s="53"/>
      <c r="N77" s="52"/>
      <c r="O77" s="53"/>
      <c r="P77" s="54"/>
      <c r="Q77" s="52"/>
      <c r="R77" s="53"/>
      <c r="S77" s="52"/>
      <c r="T77" s="53"/>
      <c r="U77" s="52"/>
      <c r="V77" s="53"/>
      <c r="W77" s="52"/>
      <c r="X77" s="53"/>
      <c r="Y77" s="54"/>
      <c r="Z77" s="52"/>
      <c r="AA77" s="133"/>
      <c r="AB77" s="52"/>
      <c r="AC77" s="133"/>
      <c r="AD77" s="52"/>
      <c r="AE77" s="53"/>
      <c r="AF77" s="52"/>
      <c r="AG77" s="53"/>
      <c r="AH77" s="54"/>
      <c r="AI77" s="52"/>
      <c r="AJ77" s="53"/>
      <c r="AK77" s="52"/>
      <c r="AL77" s="53"/>
      <c r="AM77" s="52"/>
      <c r="AN77" s="53"/>
      <c r="AO77" s="52"/>
      <c r="AP77" s="53"/>
    </row>
    <row r="78" spans="1:42" ht="12.75" customHeight="1">
      <c r="A78" s="96"/>
      <c r="B78" s="97"/>
      <c r="C78" s="98"/>
      <c r="D78" s="99"/>
      <c r="E78" s="124"/>
      <c r="F78" s="95"/>
      <c r="G78" s="67"/>
      <c r="H78" s="61"/>
      <c r="I78" s="62"/>
      <c r="J78" s="101"/>
      <c r="K78" s="125"/>
      <c r="L78" s="101"/>
      <c r="M78" s="102"/>
      <c r="N78" s="101"/>
      <c r="O78" s="102"/>
      <c r="P78" s="63"/>
      <c r="Q78" s="61"/>
      <c r="R78" s="62"/>
      <c r="S78" s="101"/>
      <c r="T78" s="102"/>
      <c r="U78" s="101"/>
      <c r="V78" s="102"/>
      <c r="W78" s="101"/>
      <c r="X78" s="102"/>
      <c r="Y78" s="63"/>
      <c r="Z78" s="61"/>
      <c r="AA78" s="94"/>
      <c r="AB78" s="101"/>
      <c r="AC78" s="125"/>
      <c r="AD78" s="101"/>
      <c r="AE78" s="102"/>
      <c r="AF78" s="101"/>
      <c r="AG78" s="102"/>
      <c r="AH78" s="103"/>
      <c r="AI78" s="61"/>
      <c r="AJ78" s="62"/>
      <c r="AK78" s="101"/>
      <c r="AL78" s="102"/>
      <c r="AM78" s="101"/>
      <c r="AN78" s="102"/>
      <c r="AO78" s="101"/>
      <c r="AP78" s="102"/>
    </row>
    <row r="79" spans="1:42" ht="12.75" customHeight="1">
      <c r="A79" s="96"/>
      <c r="B79" s="97"/>
      <c r="C79" s="98"/>
      <c r="D79" s="99"/>
      <c r="E79" s="124"/>
      <c r="F79" s="95"/>
      <c r="G79" s="67"/>
      <c r="H79" s="61"/>
      <c r="I79" s="62"/>
      <c r="J79" s="61"/>
      <c r="K79" s="94"/>
      <c r="L79" s="61"/>
      <c r="M79" s="62"/>
      <c r="N79" s="61"/>
      <c r="O79" s="62"/>
      <c r="P79" s="63"/>
      <c r="Q79" s="61"/>
      <c r="R79" s="62"/>
      <c r="S79" s="61"/>
      <c r="T79" s="62"/>
      <c r="U79" s="61"/>
      <c r="V79" s="62"/>
      <c r="W79" s="61"/>
      <c r="X79" s="62"/>
      <c r="Y79" s="63"/>
      <c r="Z79" s="61"/>
      <c r="AA79" s="94"/>
      <c r="AB79" s="61"/>
      <c r="AC79" s="94"/>
      <c r="AD79" s="61"/>
      <c r="AE79" s="62"/>
      <c r="AF79" s="61"/>
      <c r="AG79" s="62"/>
      <c r="AH79" s="103"/>
      <c r="AI79" s="61"/>
      <c r="AJ79" s="62"/>
      <c r="AK79" s="61"/>
      <c r="AL79" s="62"/>
      <c r="AM79" s="61"/>
      <c r="AN79" s="62"/>
      <c r="AO79" s="61"/>
      <c r="AP79" s="62"/>
    </row>
    <row r="80" spans="1:42" ht="12.75" customHeight="1">
      <c r="A80" s="96"/>
      <c r="B80" s="97"/>
      <c r="C80" s="98"/>
      <c r="D80" s="99"/>
      <c r="E80" s="124"/>
      <c r="F80" s="95"/>
      <c r="G80" s="67"/>
      <c r="H80" s="61"/>
      <c r="I80" s="62"/>
      <c r="J80" s="61"/>
      <c r="K80" s="94"/>
      <c r="L80" s="61"/>
      <c r="M80" s="62"/>
      <c r="N80" s="61"/>
      <c r="O80" s="62"/>
      <c r="P80" s="63"/>
      <c r="Q80" s="61"/>
      <c r="R80" s="62"/>
      <c r="S80" s="61"/>
      <c r="T80" s="62"/>
      <c r="U80" s="61"/>
      <c r="V80" s="62"/>
      <c r="W80" s="61"/>
      <c r="X80" s="62"/>
      <c r="Y80" s="63"/>
      <c r="Z80" s="61"/>
      <c r="AA80" s="94"/>
      <c r="AB80" s="61"/>
      <c r="AC80" s="94"/>
      <c r="AD80" s="61"/>
      <c r="AE80" s="62"/>
      <c r="AF80" s="61"/>
      <c r="AG80" s="62"/>
      <c r="AH80" s="103"/>
      <c r="AI80" s="61"/>
      <c r="AJ80" s="62"/>
      <c r="AK80" s="61"/>
      <c r="AL80" s="62"/>
      <c r="AM80" s="61"/>
      <c r="AN80" s="62"/>
      <c r="AO80" s="61"/>
      <c r="AP80" s="62"/>
    </row>
    <row r="81" spans="1:42" ht="12.75" customHeight="1">
      <c r="A81" s="96"/>
      <c r="B81" s="97"/>
      <c r="C81" s="98"/>
      <c r="D81" s="99"/>
      <c r="E81" s="124"/>
      <c r="F81" s="95"/>
      <c r="G81" s="67"/>
      <c r="H81" s="61"/>
      <c r="I81" s="62"/>
      <c r="J81" s="61"/>
      <c r="K81" s="94"/>
      <c r="L81" s="61"/>
      <c r="M81" s="62"/>
      <c r="N81" s="61"/>
      <c r="O81" s="62"/>
      <c r="P81" s="63"/>
      <c r="Q81" s="61"/>
      <c r="R81" s="62"/>
      <c r="S81" s="61"/>
      <c r="T81" s="62"/>
      <c r="U81" s="61"/>
      <c r="V81" s="62"/>
      <c r="W81" s="61"/>
      <c r="X81" s="62"/>
      <c r="Y81" s="63"/>
      <c r="Z81" s="61"/>
      <c r="AA81" s="94"/>
      <c r="AB81" s="61"/>
      <c r="AC81" s="94"/>
      <c r="AD81" s="61"/>
      <c r="AE81" s="62"/>
      <c r="AF81" s="61"/>
      <c r="AG81" s="62"/>
      <c r="AH81" s="103"/>
      <c r="AI81" s="61"/>
      <c r="AJ81" s="62"/>
      <c r="AK81" s="61"/>
      <c r="AL81" s="62"/>
      <c r="AM81" s="61"/>
      <c r="AN81" s="62"/>
      <c r="AO81" s="61"/>
      <c r="AP81" s="62"/>
    </row>
    <row r="82" spans="1:42" ht="12.75" customHeight="1">
      <c r="A82" s="96"/>
      <c r="B82" s="97"/>
      <c r="C82" s="98"/>
      <c r="D82" s="99"/>
      <c r="E82" s="124"/>
      <c r="F82" s="95"/>
      <c r="G82" s="67"/>
      <c r="H82" s="61"/>
      <c r="I82" s="62"/>
      <c r="J82" s="61"/>
      <c r="K82" s="94"/>
      <c r="L82" s="61"/>
      <c r="M82" s="62"/>
      <c r="N82" s="61"/>
      <c r="O82" s="62"/>
      <c r="P82" s="63"/>
      <c r="Q82" s="61"/>
      <c r="R82" s="62"/>
      <c r="S82" s="61"/>
      <c r="T82" s="62"/>
      <c r="U82" s="61"/>
      <c r="V82" s="62"/>
      <c r="W82" s="61"/>
      <c r="X82" s="62"/>
      <c r="Y82" s="63"/>
      <c r="Z82" s="61"/>
      <c r="AA82" s="94"/>
      <c r="AB82" s="61"/>
      <c r="AC82" s="94"/>
      <c r="AD82" s="61"/>
      <c r="AE82" s="62"/>
      <c r="AF82" s="61"/>
      <c r="AG82" s="62"/>
      <c r="AH82" s="103"/>
      <c r="AI82" s="61"/>
      <c r="AJ82" s="62"/>
      <c r="AK82" s="61"/>
      <c r="AL82" s="62"/>
      <c r="AM82" s="61"/>
      <c r="AN82" s="62"/>
      <c r="AO82" s="61"/>
      <c r="AP82" s="62"/>
    </row>
    <row r="83" spans="1:42" ht="12.75" customHeight="1">
      <c r="A83" s="96"/>
      <c r="B83" s="97"/>
      <c r="C83" s="98"/>
      <c r="D83" s="99"/>
      <c r="E83" s="124"/>
      <c r="F83" s="95"/>
      <c r="G83" s="67"/>
      <c r="H83" s="101"/>
      <c r="I83" s="102"/>
      <c r="J83" s="101"/>
      <c r="K83" s="125"/>
      <c r="L83" s="101"/>
      <c r="M83" s="102"/>
      <c r="N83" s="101"/>
      <c r="O83" s="102"/>
      <c r="P83" s="63"/>
      <c r="Q83" s="101"/>
      <c r="R83" s="102"/>
      <c r="S83" s="101"/>
      <c r="T83" s="102"/>
      <c r="U83" s="101"/>
      <c r="V83" s="102"/>
      <c r="W83" s="101"/>
      <c r="X83" s="102"/>
      <c r="Y83" s="63"/>
      <c r="Z83" s="101"/>
      <c r="AA83" s="125"/>
      <c r="AB83" s="101"/>
      <c r="AC83" s="125"/>
      <c r="AD83" s="101"/>
      <c r="AE83" s="102"/>
      <c r="AF83" s="101"/>
      <c r="AG83" s="102"/>
      <c r="AH83" s="103"/>
      <c r="AI83" s="101"/>
      <c r="AJ83" s="102"/>
      <c r="AK83" s="101"/>
      <c r="AL83" s="102"/>
      <c r="AM83" s="101"/>
      <c r="AN83" s="102"/>
      <c r="AO83" s="101"/>
      <c r="AP83" s="102"/>
    </row>
    <row r="84" spans="1:42" ht="12.75" customHeight="1">
      <c r="A84" s="96"/>
      <c r="B84" s="97"/>
      <c r="C84" s="98"/>
      <c r="D84" s="99"/>
      <c r="E84" s="124"/>
      <c r="F84" s="95"/>
      <c r="G84" s="67"/>
      <c r="H84" s="61"/>
      <c r="I84" s="62"/>
      <c r="J84" s="61"/>
      <c r="K84" s="94"/>
      <c r="L84" s="61"/>
      <c r="M84" s="62"/>
      <c r="N84" s="61"/>
      <c r="O84" s="62"/>
      <c r="P84" s="63"/>
      <c r="Q84" s="61"/>
      <c r="R84" s="62"/>
      <c r="S84" s="61"/>
      <c r="T84" s="62"/>
      <c r="U84" s="61"/>
      <c r="V84" s="62"/>
      <c r="W84" s="61"/>
      <c r="X84" s="62"/>
      <c r="Y84" s="63"/>
      <c r="Z84" s="61"/>
      <c r="AA84" s="94"/>
      <c r="AB84" s="61"/>
      <c r="AC84" s="94"/>
      <c r="AD84" s="61"/>
      <c r="AE84" s="62"/>
      <c r="AF84" s="61"/>
      <c r="AG84" s="62"/>
      <c r="AH84" s="103"/>
      <c r="AI84" s="61"/>
      <c r="AJ84" s="62"/>
      <c r="AK84" s="61"/>
      <c r="AL84" s="62"/>
      <c r="AM84" s="61"/>
      <c r="AN84" s="62"/>
      <c r="AO84" s="61"/>
      <c r="AP84" s="62"/>
    </row>
    <row r="85" spans="1:42" ht="12.75" customHeight="1">
      <c r="A85" s="96"/>
      <c r="B85" s="97"/>
      <c r="C85" s="98"/>
      <c r="D85" s="99"/>
      <c r="E85" s="124"/>
      <c r="F85" s="95"/>
      <c r="G85" s="67"/>
      <c r="H85" s="101"/>
      <c r="I85" s="102"/>
      <c r="J85" s="61"/>
      <c r="K85" s="94"/>
      <c r="L85" s="61"/>
      <c r="M85" s="62"/>
      <c r="N85" s="101"/>
      <c r="O85" s="102"/>
      <c r="P85" s="63"/>
      <c r="Q85" s="101"/>
      <c r="R85" s="102"/>
      <c r="S85" s="61"/>
      <c r="T85" s="62"/>
      <c r="U85" s="61"/>
      <c r="V85" s="62"/>
      <c r="W85" s="101"/>
      <c r="X85" s="102"/>
      <c r="Y85" s="63"/>
      <c r="Z85" s="101"/>
      <c r="AA85" s="125"/>
      <c r="AB85" s="101"/>
      <c r="AC85" s="125"/>
      <c r="AD85" s="101"/>
      <c r="AE85" s="102"/>
      <c r="AF85" s="101"/>
      <c r="AG85" s="102"/>
      <c r="AH85" s="103"/>
      <c r="AI85" s="101"/>
      <c r="AJ85" s="102"/>
      <c r="AK85" s="101"/>
      <c r="AL85" s="102"/>
      <c r="AM85" s="101"/>
      <c r="AN85" s="102"/>
      <c r="AO85" s="101"/>
      <c r="AP85" s="102"/>
    </row>
    <row r="86" spans="1:42" ht="12.75" customHeight="1">
      <c r="A86" s="96"/>
      <c r="B86" s="97"/>
      <c r="C86" s="98"/>
      <c r="D86" s="99"/>
      <c r="E86" s="124"/>
      <c r="F86" s="95"/>
      <c r="G86" s="67"/>
      <c r="H86" s="61"/>
      <c r="I86" s="62"/>
      <c r="J86" s="61"/>
      <c r="K86" s="94"/>
      <c r="L86" s="61"/>
      <c r="M86" s="62"/>
      <c r="N86" s="101"/>
      <c r="O86" s="102"/>
      <c r="P86" s="63"/>
      <c r="Q86" s="61"/>
      <c r="R86" s="62"/>
      <c r="S86" s="61"/>
      <c r="T86" s="62"/>
      <c r="U86" s="61"/>
      <c r="V86" s="62"/>
      <c r="W86" s="101"/>
      <c r="X86" s="102"/>
      <c r="Y86" s="63"/>
      <c r="Z86" s="61"/>
      <c r="AA86" s="94"/>
      <c r="AB86" s="101"/>
      <c r="AC86" s="125"/>
      <c r="AD86" s="61"/>
      <c r="AE86" s="62"/>
      <c r="AF86" s="101"/>
      <c r="AG86" s="102"/>
      <c r="AH86" s="103"/>
      <c r="AI86" s="61"/>
      <c r="AJ86" s="62"/>
      <c r="AK86" s="101"/>
      <c r="AL86" s="102"/>
      <c r="AM86" s="61"/>
      <c r="AN86" s="62"/>
      <c r="AO86" s="101"/>
      <c r="AP86" s="102"/>
    </row>
    <row r="87" spans="1:42" ht="12.75" customHeight="1">
      <c r="A87" s="96"/>
      <c r="B87" s="97"/>
      <c r="C87" s="98"/>
      <c r="D87" s="99"/>
      <c r="E87" s="124"/>
      <c r="F87" s="95"/>
      <c r="G87" s="67"/>
      <c r="H87" s="61"/>
      <c r="I87" s="62"/>
      <c r="J87" s="61"/>
      <c r="K87" s="94"/>
      <c r="L87" s="61"/>
      <c r="M87" s="62"/>
      <c r="N87" s="101"/>
      <c r="O87" s="102"/>
      <c r="P87" s="63"/>
      <c r="Q87" s="61"/>
      <c r="R87" s="62"/>
      <c r="S87" s="61"/>
      <c r="T87" s="62"/>
      <c r="U87" s="61"/>
      <c r="V87" s="62"/>
      <c r="W87" s="101"/>
      <c r="X87" s="102"/>
      <c r="Y87" s="63"/>
      <c r="Z87" s="61"/>
      <c r="AA87" s="94"/>
      <c r="AB87" s="101"/>
      <c r="AC87" s="125"/>
      <c r="AD87" s="61"/>
      <c r="AE87" s="62"/>
      <c r="AF87" s="101"/>
      <c r="AG87" s="102"/>
      <c r="AH87" s="103"/>
      <c r="AI87" s="61"/>
      <c r="AJ87" s="62"/>
      <c r="AK87" s="101"/>
      <c r="AL87" s="102"/>
      <c r="AM87" s="61"/>
      <c r="AN87" s="62"/>
      <c r="AO87" s="101"/>
      <c r="AP87" s="102"/>
    </row>
    <row r="88" spans="1:42" ht="12.75" customHeight="1">
      <c r="A88" s="96"/>
      <c r="B88" s="97"/>
      <c r="C88" s="98"/>
      <c r="D88" s="99"/>
      <c r="E88" s="124"/>
      <c r="F88" s="95"/>
      <c r="G88" s="67"/>
      <c r="H88" s="61"/>
      <c r="I88" s="62"/>
      <c r="J88" s="61"/>
      <c r="K88" s="94"/>
      <c r="L88" s="61"/>
      <c r="M88" s="62"/>
      <c r="N88" s="61"/>
      <c r="O88" s="62"/>
      <c r="P88" s="63"/>
      <c r="Q88" s="61"/>
      <c r="R88" s="62"/>
      <c r="S88" s="61"/>
      <c r="T88" s="62"/>
      <c r="U88" s="61"/>
      <c r="V88" s="62"/>
      <c r="W88" s="61"/>
      <c r="X88" s="62"/>
      <c r="Y88" s="63"/>
      <c r="Z88" s="61"/>
      <c r="AA88" s="94"/>
      <c r="AB88" s="61"/>
      <c r="AC88" s="94"/>
      <c r="AD88" s="61"/>
      <c r="AE88" s="62"/>
      <c r="AF88" s="61"/>
      <c r="AG88" s="62"/>
      <c r="AH88" s="103"/>
      <c r="AI88" s="61"/>
      <c r="AJ88" s="62"/>
      <c r="AK88" s="61"/>
      <c r="AL88" s="62"/>
      <c r="AM88" s="61"/>
      <c r="AN88" s="62"/>
      <c r="AO88" s="61"/>
      <c r="AP88" s="62"/>
    </row>
    <row r="89" spans="1:42" ht="12.75" customHeight="1">
      <c r="A89" s="96"/>
      <c r="B89" s="97"/>
      <c r="C89" s="98"/>
      <c r="D89" s="99"/>
      <c r="E89" s="124"/>
      <c r="F89" s="95"/>
      <c r="G89" s="67"/>
      <c r="H89" s="61"/>
      <c r="I89" s="62"/>
      <c r="J89" s="61"/>
      <c r="K89" s="94"/>
      <c r="L89" s="61"/>
      <c r="M89" s="62"/>
      <c r="N89" s="61"/>
      <c r="O89" s="62"/>
      <c r="P89" s="63"/>
      <c r="Q89" s="61"/>
      <c r="R89" s="62"/>
      <c r="S89" s="61"/>
      <c r="T89" s="62"/>
      <c r="U89" s="61"/>
      <c r="V89" s="62"/>
      <c r="W89" s="61"/>
      <c r="X89" s="62"/>
      <c r="Y89" s="63"/>
      <c r="Z89" s="61"/>
      <c r="AA89" s="94"/>
      <c r="AB89" s="61"/>
      <c r="AC89" s="94"/>
      <c r="AD89" s="61"/>
      <c r="AE89" s="62"/>
      <c r="AF89" s="61"/>
      <c r="AG89" s="62"/>
      <c r="AH89" s="103"/>
      <c r="AI89" s="61"/>
      <c r="AJ89" s="62"/>
      <c r="AK89" s="61"/>
      <c r="AL89" s="62"/>
      <c r="AM89" s="61"/>
      <c r="AN89" s="62"/>
      <c r="AO89" s="61"/>
      <c r="AP89" s="62"/>
    </row>
    <row r="90" spans="1:42" ht="12.75" customHeight="1">
      <c r="A90" s="96"/>
      <c r="B90" s="97"/>
      <c r="C90" s="98"/>
      <c r="D90" s="99"/>
      <c r="E90" s="124"/>
      <c r="F90" s="95"/>
      <c r="G90" s="67"/>
      <c r="H90" s="61"/>
      <c r="I90" s="62"/>
      <c r="J90" s="61"/>
      <c r="K90" s="94"/>
      <c r="L90" s="61"/>
      <c r="M90" s="62"/>
      <c r="N90" s="101"/>
      <c r="O90" s="102"/>
      <c r="P90" s="63"/>
      <c r="Q90" s="61"/>
      <c r="R90" s="62"/>
      <c r="S90" s="61"/>
      <c r="T90" s="62"/>
      <c r="U90" s="61"/>
      <c r="V90" s="62"/>
      <c r="W90" s="101"/>
      <c r="X90" s="102"/>
      <c r="Y90" s="63"/>
      <c r="Z90" s="61"/>
      <c r="AA90" s="94"/>
      <c r="AB90" s="61"/>
      <c r="AC90" s="94"/>
      <c r="AD90" s="61"/>
      <c r="AE90" s="62"/>
      <c r="AF90" s="101"/>
      <c r="AG90" s="102"/>
      <c r="AH90" s="103"/>
      <c r="AI90" s="61"/>
      <c r="AJ90" s="62"/>
      <c r="AK90" s="61"/>
      <c r="AL90" s="62"/>
      <c r="AM90" s="61"/>
      <c r="AN90" s="62"/>
      <c r="AO90" s="101"/>
      <c r="AP90" s="102"/>
    </row>
    <row r="91" spans="1:42" ht="12.75" customHeight="1">
      <c r="A91" s="96"/>
      <c r="B91" s="97"/>
      <c r="C91" s="98"/>
      <c r="D91" s="99"/>
      <c r="E91" s="124"/>
      <c r="F91" s="95"/>
      <c r="G91" s="67"/>
      <c r="H91" s="61"/>
      <c r="I91" s="62"/>
      <c r="J91" s="61"/>
      <c r="K91" s="94"/>
      <c r="L91" s="61"/>
      <c r="M91" s="62"/>
      <c r="N91" s="101"/>
      <c r="O91" s="102"/>
      <c r="P91" s="63"/>
      <c r="Q91" s="61"/>
      <c r="R91" s="62"/>
      <c r="S91" s="61"/>
      <c r="T91" s="62"/>
      <c r="U91" s="61"/>
      <c r="V91" s="62"/>
      <c r="W91" s="101"/>
      <c r="X91" s="102"/>
      <c r="Y91" s="63"/>
      <c r="Z91" s="101"/>
      <c r="AA91" s="125"/>
      <c r="AB91" s="101"/>
      <c r="AC91" s="125"/>
      <c r="AD91" s="101"/>
      <c r="AE91" s="102"/>
      <c r="AF91" s="101"/>
      <c r="AG91" s="102"/>
      <c r="AH91" s="103"/>
      <c r="AI91" s="101"/>
      <c r="AJ91" s="102"/>
      <c r="AK91" s="101"/>
      <c r="AL91" s="102"/>
      <c r="AM91" s="101"/>
      <c r="AN91" s="102"/>
      <c r="AO91" s="101"/>
      <c r="AP91" s="102"/>
    </row>
    <row r="92" spans="1:42" ht="12.75" customHeight="1">
      <c r="A92" s="96"/>
      <c r="B92" s="97"/>
      <c r="C92" s="98"/>
      <c r="D92" s="99"/>
      <c r="E92" s="124"/>
      <c r="F92" s="95"/>
      <c r="G92" s="67"/>
      <c r="H92" s="61"/>
      <c r="I92" s="62"/>
      <c r="J92" s="61"/>
      <c r="K92" s="94"/>
      <c r="L92" s="61"/>
      <c r="M92" s="62"/>
      <c r="N92" s="61"/>
      <c r="O92" s="62"/>
      <c r="P92" s="63"/>
      <c r="Q92" s="61"/>
      <c r="R92" s="62"/>
      <c r="S92" s="61"/>
      <c r="T92" s="62"/>
      <c r="U92" s="61"/>
      <c r="V92" s="62"/>
      <c r="W92" s="61"/>
      <c r="X92" s="62"/>
      <c r="Y92" s="63"/>
      <c r="Z92" s="61"/>
      <c r="AA92" s="94"/>
      <c r="AB92" s="61"/>
      <c r="AC92" s="94"/>
      <c r="AD92" s="61"/>
      <c r="AE92" s="62"/>
      <c r="AF92" s="61"/>
      <c r="AG92" s="62"/>
      <c r="AH92" s="103"/>
      <c r="AI92" s="61"/>
      <c r="AJ92" s="62"/>
      <c r="AK92" s="61"/>
      <c r="AL92" s="62"/>
      <c r="AM92" s="61"/>
      <c r="AN92" s="62"/>
      <c r="AO92" s="61"/>
      <c r="AP92" s="62"/>
    </row>
    <row r="93" spans="1:42" ht="12.75" customHeight="1">
      <c r="A93" s="96"/>
      <c r="B93" s="97"/>
      <c r="C93" s="98"/>
      <c r="D93" s="99"/>
      <c r="E93" s="124"/>
      <c r="F93" s="95"/>
      <c r="G93" s="67"/>
      <c r="H93" s="61"/>
      <c r="I93" s="62"/>
      <c r="J93" s="61"/>
      <c r="K93" s="94"/>
      <c r="L93" s="61"/>
      <c r="M93" s="62"/>
      <c r="N93" s="61"/>
      <c r="O93" s="62"/>
      <c r="P93" s="63"/>
      <c r="Q93" s="61"/>
      <c r="R93" s="62"/>
      <c r="S93" s="61"/>
      <c r="T93" s="62"/>
      <c r="U93" s="61"/>
      <c r="V93" s="62"/>
      <c r="W93" s="61"/>
      <c r="X93" s="62"/>
      <c r="Y93" s="63"/>
      <c r="Z93" s="61"/>
      <c r="AA93" s="94"/>
      <c r="AB93" s="61"/>
      <c r="AC93" s="94"/>
      <c r="AD93" s="61"/>
      <c r="AE93" s="62"/>
      <c r="AF93" s="61"/>
      <c r="AG93" s="62"/>
      <c r="AH93" s="103"/>
      <c r="AI93" s="61"/>
      <c r="AJ93" s="62"/>
      <c r="AK93" s="61"/>
      <c r="AL93" s="62"/>
      <c r="AM93" s="61"/>
      <c r="AN93" s="62"/>
      <c r="AO93" s="61"/>
      <c r="AP93" s="62"/>
    </row>
    <row r="94" spans="1:42" ht="12.75" customHeight="1">
      <c r="A94" s="96"/>
      <c r="B94" s="97"/>
      <c r="C94" s="98"/>
      <c r="D94" s="99"/>
      <c r="E94" s="124"/>
      <c r="F94" s="150"/>
      <c r="G94" s="95"/>
      <c r="H94" s="61"/>
      <c r="I94" s="62"/>
      <c r="J94" s="61"/>
      <c r="K94" s="94"/>
      <c r="L94" s="61"/>
      <c r="M94" s="62"/>
      <c r="N94" s="61"/>
      <c r="O94" s="62"/>
      <c r="P94" s="63"/>
      <c r="Q94" s="61"/>
      <c r="R94" s="62"/>
      <c r="S94" s="61"/>
      <c r="T94" s="62"/>
      <c r="U94" s="61"/>
      <c r="V94" s="62"/>
      <c r="W94" s="61"/>
      <c r="X94" s="62"/>
      <c r="Y94" s="63"/>
      <c r="Z94" s="61"/>
      <c r="AA94" s="94"/>
      <c r="AB94" s="61"/>
      <c r="AC94" s="94"/>
      <c r="AD94" s="61"/>
      <c r="AE94" s="62"/>
      <c r="AF94" s="61"/>
      <c r="AG94" s="62"/>
      <c r="AH94" s="103"/>
      <c r="AI94" s="61"/>
      <c r="AJ94" s="62"/>
      <c r="AK94" s="61"/>
      <c r="AL94" s="62"/>
      <c r="AM94" s="61"/>
      <c r="AN94" s="62"/>
      <c r="AO94" s="61"/>
      <c r="AP94" s="62"/>
    </row>
    <row r="95" spans="1:42" ht="12.75" customHeight="1">
      <c r="A95" s="96"/>
      <c r="B95" s="97"/>
      <c r="C95" s="98"/>
      <c r="D95" s="99"/>
      <c r="E95" s="124"/>
      <c r="F95" s="95"/>
      <c r="G95" s="67"/>
      <c r="H95" s="61"/>
      <c r="I95" s="62"/>
      <c r="J95" s="61"/>
      <c r="K95" s="94"/>
      <c r="L95" s="61"/>
      <c r="M95" s="62"/>
      <c r="N95" s="101"/>
      <c r="O95" s="102"/>
      <c r="P95" s="63"/>
      <c r="Q95" s="61"/>
      <c r="R95" s="62"/>
      <c r="S95" s="61"/>
      <c r="T95" s="62"/>
      <c r="U95" s="61"/>
      <c r="V95" s="62"/>
      <c r="W95" s="101"/>
      <c r="X95" s="102"/>
      <c r="Y95" s="63"/>
      <c r="Z95" s="61"/>
      <c r="AA95" s="94"/>
      <c r="AB95" s="61"/>
      <c r="AC95" s="94"/>
      <c r="AD95" s="61"/>
      <c r="AE95" s="62"/>
      <c r="AF95" s="101"/>
      <c r="AG95" s="102"/>
      <c r="AH95" s="103"/>
      <c r="AI95" s="61"/>
      <c r="AJ95" s="62"/>
      <c r="AK95" s="61"/>
      <c r="AL95" s="62"/>
      <c r="AM95" s="61"/>
      <c r="AN95" s="62"/>
      <c r="AO95" s="101"/>
      <c r="AP95" s="102"/>
    </row>
    <row r="96" spans="1:42" ht="12.75" customHeight="1">
      <c r="A96" s="96"/>
      <c r="B96" s="97"/>
      <c r="C96" s="98"/>
      <c r="D96" s="99"/>
      <c r="E96" s="124"/>
      <c r="F96" s="95"/>
      <c r="G96" s="67"/>
      <c r="H96" s="61"/>
      <c r="I96" s="62"/>
      <c r="J96" s="61"/>
      <c r="K96" s="94"/>
      <c r="L96" s="61"/>
      <c r="M96" s="62"/>
      <c r="N96" s="61"/>
      <c r="O96" s="62"/>
      <c r="P96" s="63"/>
      <c r="Q96" s="61"/>
      <c r="R96" s="62"/>
      <c r="S96" s="61"/>
      <c r="T96" s="62"/>
      <c r="U96" s="61"/>
      <c r="V96" s="62"/>
      <c r="W96" s="61"/>
      <c r="X96" s="62"/>
      <c r="Y96" s="63"/>
      <c r="Z96" s="61"/>
      <c r="AA96" s="94"/>
      <c r="AB96" s="61"/>
      <c r="AC96" s="94"/>
      <c r="AD96" s="61"/>
      <c r="AE96" s="62"/>
      <c r="AF96" s="61"/>
      <c r="AG96" s="62"/>
      <c r="AH96" s="103"/>
      <c r="AI96" s="61"/>
      <c r="AJ96" s="62"/>
      <c r="AK96" s="61"/>
      <c r="AL96" s="62"/>
      <c r="AM96" s="61"/>
      <c r="AN96" s="62"/>
      <c r="AO96" s="61"/>
      <c r="AP96" s="62"/>
    </row>
    <row r="97" spans="1:42" ht="12.75" customHeight="1">
      <c r="A97" s="96"/>
      <c r="B97" s="97"/>
      <c r="C97" s="98"/>
      <c r="D97" s="99"/>
      <c r="E97" s="124"/>
      <c r="F97" s="95"/>
      <c r="G97" s="67"/>
      <c r="H97" s="61"/>
      <c r="I97" s="62"/>
      <c r="J97" s="61"/>
      <c r="K97" s="94"/>
      <c r="L97" s="61"/>
      <c r="M97" s="62"/>
      <c r="N97" s="61"/>
      <c r="O97" s="62"/>
      <c r="P97" s="63"/>
      <c r="Q97" s="61"/>
      <c r="R97" s="62"/>
      <c r="S97" s="61"/>
      <c r="T97" s="62"/>
      <c r="U97" s="61"/>
      <c r="V97" s="62"/>
      <c r="W97" s="61"/>
      <c r="X97" s="62"/>
      <c r="Y97" s="63"/>
      <c r="Z97" s="61"/>
      <c r="AA97" s="94"/>
      <c r="AB97" s="61"/>
      <c r="AC97" s="94"/>
      <c r="AD97" s="61"/>
      <c r="AE97" s="62"/>
      <c r="AF97" s="61"/>
      <c r="AG97" s="62"/>
      <c r="AH97" s="103"/>
      <c r="AI97" s="61"/>
      <c r="AJ97" s="62"/>
      <c r="AK97" s="61"/>
      <c r="AL97" s="62"/>
      <c r="AM97" s="61"/>
      <c r="AN97" s="62"/>
      <c r="AO97" s="61"/>
      <c r="AP97" s="62"/>
    </row>
    <row r="98" spans="1:42" ht="12.75" customHeight="1">
      <c r="A98" s="96"/>
      <c r="B98" s="97"/>
      <c r="C98" s="98"/>
      <c r="D98" s="99"/>
      <c r="E98" s="124"/>
      <c r="F98" s="95"/>
      <c r="G98" s="67"/>
      <c r="H98" s="61"/>
      <c r="I98" s="62"/>
      <c r="J98" s="61"/>
      <c r="K98" s="94"/>
      <c r="L98" s="61"/>
      <c r="M98" s="62"/>
      <c r="N98" s="61"/>
      <c r="O98" s="62"/>
      <c r="P98" s="63"/>
      <c r="Q98" s="61"/>
      <c r="R98" s="62"/>
      <c r="S98" s="61"/>
      <c r="T98" s="62"/>
      <c r="U98" s="61"/>
      <c r="V98" s="62"/>
      <c r="W98" s="61"/>
      <c r="X98" s="62"/>
      <c r="Y98" s="63"/>
      <c r="Z98" s="61"/>
      <c r="AA98" s="94"/>
      <c r="AB98" s="61"/>
      <c r="AC98" s="94"/>
      <c r="AD98" s="61"/>
      <c r="AE98" s="62"/>
      <c r="AF98" s="61"/>
      <c r="AG98" s="62"/>
      <c r="AH98" s="103"/>
      <c r="AI98" s="61"/>
      <c r="AJ98" s="62"/>
      <c r="AK98" s="61"/>
      <c r="AL98" s="62"/>
      <c r="AM98" s="61"/>
      <c r="AN98" s="62"/>
      <c r="AO98" s="61"/>
      <c r="AP98" s="62"/>
    </row>
    <row r="99" spans="1:42" ht="12.75" customHeight="1">
      <c r="A99" s="96"/>
      <c r="B99" s="97"/>
      <c r="C99" s="98"/>
      <c r="D99" s="99"/>
      <c r="E99" s="124"/>
      <c r="F99" s="95"/>
      <c r="G99" s="67"/>
      <c r="H99" s="61"/>
      <c r="I99" s="62"/>
      <c r="J99" s="61"/>
      <c r="K99" s="94"/>
      <c r="L99" s="61"/>
      <c r="M99" s="62"/>
      <c r="N99" s="61"/>
      <c r="O99" s="62"/>
      <c r="P99" s="63"/>
      <c r="Q99" s="61"/>
      <c r="R99" s="62"/>
      <c r="S99" s="61"/>
      <c r="T99" s="62"/>
      <c r="U99" s="61"/>
      <c r="V99" s="62"/>
      <c r="W99" s="61"/>
      <c r="X99" s="62"/>
      <c r="Y99" s="63"/>
      <c r="Z99" s="61"/>
      <c r="AA99" s="94"/>
      <c r="AB99" s="61"/>
      <c r="AC99" s="94"/>
      <c r="AD99" s="61"/>
      <c r="AE99" s="62"/>
      <c r="AF99" s="61"/>
      <c r="AG99" s="62"/>
      <c r="AH99" s="103"/>
      <c r="AI99" s="61"/>
      <c r="AJ99" s="62"/>
      <c r="AK99" s="61"/>
      <c r="AL99" s="62"/>
      <c r="AM99" s="61"/>
      <c r="AN99" s="62"/>
      <c r="AO99" s="61"/>
      <c r="AP99" s="62"/>
    </row>
    <row r="100" spans="1:42" ht="12.75" customHeight="1">
      <c r="A100" s="96"/>
      <c r="B100" s="97"/>
      <c r="C100" s="98"/>
      <c r="D100" s="99"/>
      <c r="E100" s="124"/>
      <c r="F100" s="95"/>
      <c r="G100" s="67"/>
      <c r="H100" s="61"/>
      <c r="I100" s="62"/>
      <c r="J100" s="61"/>
      <c r="K100" s="94"/>
      <c r="L100" s="61"/>
      <c r="M100" s="62"/>
      <c r="N100" s="61"/>
      <c r="O100" s="62"/>
      <c r="P100" s="63"/>
      <c r="Q100" s="61"/>
      <c r="R100" s="62"/>
      <c r="S100" s="61"/>
      <c r="T100" s="62"/>
      <c r="U100" s="61"/>
      <c r="V100" s="62"/>
      <c r="W100" s="61"/>
      <c r="X100" s="62"/>
      <c r="Y100" s="63"/>
      <c r="Z100" s="61"/>
      <c r="AA100" s="94"/>
      <c r="AB100" s="61"/>
      <c r="AC100" s="94"/>
      <c r="AD100" s="61"/>
      <c r="AE100" s="62"/>
      <c r="AF100" s="61"/>
      <c r="AG100" s="62"/>
      <c r="AH100" s="103"/>
      <c r="AI100" s="61"/>
      <c r="AJ100" s="62"/>
      <c r="AK100" s="61"/>
      <c r="AL100" s="62"/>
      <c r="AM100" s="61"/>
      <c r="AN100" s="62"/>
      <c r="AO100" s="61"/>
      <c r="AP100" s="62"/>
    </row>
    <row r="101" spans="1:42" ht="12.75" customHeight="1">
      <c r="A101" s="96"/>
      <c r="B101" s="97"/>
      <c r="C101" s="98"/>
      <c r="D101" s="99"/>
      <c r="E101" s="124"/>
      <c r="F101" s="95"/>
      <c r="G101" s="67"/>
      <c r="H101" s="61"/>
      <c r="I101" s="62"/>
      <c r="J101" s="61"/>
      <c r="K101" s="94"/>
      <c r="L101" s="61"/>
      <c r="M101" s="62"/>
      <c r="N101" s="61"/>
      <c r="O101" s="62"/>
      <c r="P101" s="63"/>
      <c r="Q101" s="61"/>
      <c r="R101" s="62"/>
      <c r="S101" s="61"/>
      <c r="T101" s="62"/>
      <c r="U101" s="61"/>
      <c r="V101" s="62"/>
      <c r="W101" s="61"/>
      <c r="X101" s="62"/>
      <c r="Y101" s="63"/>
      <c r="Z101" s="61"/>
      <c r="AA101" s="94"/>
      <c r="AB101" s="61"/>
      <c r="AC101" s="94"/>
      <c r="AD101" s="61"/>
      <c r="AE101" s="62"/>
      <c r="AF101" s="61"/>
      <c r="AG101" s="62"/>
      <c r="AH101" s="103"/>
      <c r="AI101" s="61"/>
      <c r="AJ101" s="62"/>
      <c r="AK101" s="61"/>
      <c r="AL101" s="62"/>
      <c r="AM101" s="61"/>
      <c r="AN101" s="62"/>
      <c r="AO101" s="61"/>
      <c r="AP101" s="62"/>
    </row>
    <row r="102" spans="1:42" ht="12.75" customHeight="1">
      <c r="A102" s="96"/>
      <c r="B102" s="97"/>
      <c r="C102" s="98"/>
      <c r="D102" s="99"/>
      <c r="E102" s="124"/>
      <c r="F102" s="95"/>
      <c r="G102" s="95"/>
      <c r="H102" s="101"/>
      <c r="I102" s="102"/>
      <c r="J102" s="101"/>
      <c r="K102" s="125"/>
      <c r="L102" s="101"/>
      <c r="M102" s="102"/>
      <c r="N102" s="101"/>
      <c r="O102" s="102"/>
      <c r="P102" s="103"/>
      <c r="Q102" s="101"/>
      <c r="R102" s="102"/>
      <c r="S102" s="101"/>
      <c r="T102" s="102"/>
      <c r="U102" s="101"/>
      <c r="V102" s="102"/>
      <c r="W102" s="101"/>
      <c r="X102" s="102"/>
      <c r="Y102" s="103"/>
      <c r="Z102" s="101"/>
      <c r="AA102" s="125"/>
      <c r="AB102" s="101"/>
      <c r="AC102" s="125"/>
      <c r="AD102" s="101"/>
      <c r="AE102" s="102"/>
      <c r="AF102" s="101"/>
      <c r="AG102" s="102"/>
      <c r="AH102" s="103"/>
      <c r="AI102" s="101"/>
      <c r="AJ102" s="102"/>
      <c r="AK102" s="101"/>
      <c r="AL102" s="102"/>
      <c r="AM102" s="101"/>
      <c r="AN102" s="102"/>
      <c r="AO102" s="101"/>
      <c r="AP102" s="102"/>
    </row>
    <row r="103" spans="1:42" ht="12.75" customHeight="1">
      <c r="A103" s="96"/>
      <c r="B103" s="97"/>
      <c r="C103" s="98"/>
      <c r="D103" s="99"/>
      <c r="E103" s="124"/>
      <c r="F103" s="95"/>
      <c r="G103" s="67"/>
      <c r="H103" s="61"/>
      <c r="I103" s="62"/>
      <c r="J103" s="61"/>
      <c r="K103" s="94"/>
      <c r="L103" s="61"/>
      <c r="M103" s="62"/>
      <c r="N103" s="61"/>
      <c r="O103" s="62"/>
      <c r="P103" s="63"/>
      <c r="Q103" s="61"/>
      <c r="R103" s="62"/>
      <c r="S103" s="61"/>
      <c r="T103" s="62"/>
      <c r="U103" s="61"/>
      <c r="V103" s="62"/>
      <c r="W103" s="61"/>
      <c r="X103" s="62"/>
      <c r="Y103" s="63"/>
      <c r="Z103" s="61"/>
      <c r="AA103" s="94"/>
      <c r="AB103" s="61"/>
      <c r="AC103" s="94"/>
      <c r="AD103" s="61"/>
      <c r="AE103" s="62"/>
      <c r="AF103" s="61"/>
      <c r="AG103" s="62"/>
      <c r="AH103" s="103"/>
      <c r="AI103" s="61"/>
      <c r="AJ103" s="62"/>
      <c r="AK103" s="61"/>
      <c r="AL103" s="62"/>
      <c r="AM103" s="61"/>
      <c r="AN103" s="62"/>
      <c r="AO103" s="61"/>
      <c r="AP103" s="62"/>
    </row>
    <row r="104" spans="1:42" ht="12.75" customHeight="1">
      <c r="A104" s="96"/>
      <c r="B104" s="97"/>
      <c r="C104" s="98"/>
      <c r="D104" s="99"/>
      <c r="E104" s="124"/>
      <c r="F104" s="95"/>
      <c r="G104" s="81"/>
      <c r="H104" s="61"/>
      <c r="I104" s="62"/>
      <c r="J104" s="61"/>
      <c r="K104" s="62"/>
      <c r="L104" s="61"/>
      <c r="M104" s="62"/>
      <c r="N104" s="61"/>
      <c r="O104" s="62"/>
      <c r="P104" s="63"/>
      <c r="Q104" s="61"/>
      <c r="R104" s="62"/>
      <c r="S104" s="61"/>
      <c r="T104" s="62"/>
      <c r="U104" s="61"/>
      <c r="V104" s="62"/>
      <c r="W104" s="61"/>
      <c r="X104" s="62"/>
      <c r="Y104" s="63"/>
      <c r="Z104" s="61"/>
      <c r="AA104" s="62"/>
      <c r="AB104" s="61"/>
      <c r="AC104" s="62"/>
      <c r="AD104" s="61"/>
      <c r="AE104" s="62"/>
      <c r="AF104" s="61"/>
      <c r="AG104" s="62"/>
      <c r="AH104" s="103"/>
      <c r="AI104" s="61"/>
      <c r="AJ104" s="62"/>
      <c r="AK104" s="61"/>
      <c r="AL104" s="62"/>
      <c r="AM104" s="61"/>
      <c r="AN104" s="62"/>
      <c r="AO104" s="61"/>
      <c r="AP104" s="62"/>
    </row>
    <row r="105" spans="1:42" ht="12.75" customHeight="1">
      <c r="A105" s="96"/>
      <c r="B105" s="97"/>
      <c r="C105" s="98"/>
      <c r="D105" s="99"/>
      <c r="E105" s="124"/>
      <c r="F105" s="95"/>
      <c r="G105" s="67"/>
      <c r="H105" s="61"/>
      <c r="I105" s="62"/>
      <c r="J105" s="61"/>
      <c r="K105" s="94"/>
      <c r="L105" s="61"/>
      <c r="M105" s="62"/>
      <c r="N105" s="61"/>
      <c r="O105" s="62"/>
      <c r="P105" s="63"/>
      <c r="Q105" s="61"/>
      <c r="R105" s="62"/>
      <c r="S105" s="61"/>
      <c r="T105" s="62"/>
      <c r="U105" s="61"/>
      <c r="V105" s="62"/>
      <c r="W105" s="61"/>
      <c r="X105" s="62"/>
      <c r="Y105" s="63"/>
      <c r="Z105" s="61"/>
      <c r="AA105" s="94"/>
      <c r="AB105" s="61"/>
      <c r="AC105" s="94"/>
      <c r="AD105" s="61"/>
      <c r="AE105" s="62"/>
      <c r="AF105" s="61"/>
      <c r="AG105" s="62"/>
      <c r="AH105" s="103"/>
      <c r="AI105" s="61"/>
      <c r="AJ105" s="62"/>
      <c r="AK105" s="61"/>
      <c r="AL105" s="62"/>
      <c r="AM105" s="61"/>
      <c r="AN105" s="62"/>
      <c r="AO105" s="61"/>
      <c r="AP105" s="62"/>
    </row>
    <row r="106" spans="1:42" ht="12.75" customHeight="1">
      <c r="A106" s="96"/>
      <c r="B106" s="97"/>
      <c r="C106" s="98"/>
      <c r="D106" s="99"/>
      <c r="E106" s="124"/>
      <c r="F106" s="95"/>
      <c r="G106" s="67"/>
      <c r="H106" s="61"/>
      <c r="I106" s="62"/>
      <c r="J106" s="61"/>
      <c r="K106" s="94"/>
      <c r="L106" s="61"/>
      <c r="M106" s="62"/>
      <c r="N106" s="61"/>
      <c r="O106" s="62"/>
      <c r="P106" s="63"/>
      <c r="Q106" s="61"/>
      <c r="R106" s="62"/>
      <c r="S106" s="61"/>
      <c r="T106" s="62"/>
      <c r="U106" s="61"/>
      <c r="V106" s="62"/>
      <c r="W106" s="61"/>
      <c r="X106" s="62"/>
      <c r="Y106" s="63"/>
      <c r="Z106" s="61"/>
      <c r="AA106" s="94"/>
      <c r="AB106" s="61"/>
      <c r="AC106" s="94"/>
      <c r="AD106" s="61"/>
      <c r="AE106" s="62"/>
      <c r="AF106" s="61"/>
      <c r="AG106" s="62"/>
      <c r="AH106" s="103"/>
      <c r="AI106" s="61"/>
      <c r="AJ106" s="62"/>
      <c r="AK106" s="61"/>
      <c r="AL106" s="62"/>
      <c r="AM106" s="61"/>
      <c r="AN106" s="62"/>
      <c r="AO106" s="61"/>
      <c r="AP106" s="62"/>
    </row>
    <row r="107" spans="1:42" ht="12.75" customHeight="1">
      <c r="A107" s="96"/>
      <c r="B107" s="97"/>
      <c r="C107" s="98"/>
      <c r="D107" s="99"/>
      <c r="E107" s="124"/>
      <c r="F107" s="95"/>
      <c r="G107" s="67"/>
      <c r="H107" s="61"/>
      <c r="I107" s="62"/>
      <c r="J107" s="61"/>
      <c r="K107" s="94"/>
      <c r="L107" s="61"/>
      <c r="M107" s="62"/>
      <c r="N107" s="61"/>
      <c r="O107" s="62"/>
      <c r="P107" s="63"/>
      <c r="Q107" s="101"/>
      <c r="R107" s="102"/>
      <c r="S107" s="101"/>
      <c r="T107" s="102"/>
      <c r="U107" s="101"/>
      <c r="V107" s="102"/>
      <c r="W107" s="101"/>
      <c r="X107" s="102"/>
      <c r="Y107" s="63"/>
      <c r="Z107" s="101"/>
      <c r="AA107" s="125"/>
      <c r="AB107" s="101"/>
      <c r="AC107" s="125"/>
      <c r="AD107" s="101"/>
      <c r="AE107" s="102"/>
      <c r="AF107" s="101"/>
      <c r="AG107" s="102"/>
      <c r="AH107" s="103"/>
      <c r="AI107" s="101"/>
      <c r="AJ107" s="102"/>
      <c r="AK107" s="101"/>
      <c r="AL107" s="102"/>
      <c r="AM107" s="101"/>
      <c r="AN107" s="102"/>
      <c r="AO107" s="101"/>
      <c r="AP107" s="102"/>
    </row>
    <row r="108" spans="1:42" ht="12.75" customHeight="1">
      <c r="A108" s="96"/>
      <c r="B108" s="97"/>
      <c r="C108" s="98"/>
      <c r="D108" s="99"/>
      <c r="E108" s="124"/>
      <c r="F108" s="95"/>
      <c r="G108" s="67"/>
      <c r="H108" s="61"/>
      <c r="I108" s="62"/>
      <c r="J108" s="61"/>
      <c r="K108" s="94"/>
      <c r="L108" s="101"/>
      <c r="M108" s="102"/>
      <c r="N108" s="61"/>
      <c r="O108" s="62"/>
      <c r="P108" s="103"/>
      <c r="Q108" s="61"/>
      <c r="R108" s="62"/>
      <c r="S108" s="61"/>
      <c r="T108" s="62"/>
      <c r="U108" s="101"/>
      <c r="V108" s="102"/>
      <c r="W108" s="61"/>
      <c r="X108" s="62"/>
      <c r="Y108" s="103"/>
      <c r="Z108" s="61"/>
      <c r="AA108" s="94"/>
      <c r="AB108" s="61"/>
      <c r="AC108" s="94"/>
      <c r="AD108" s="101"/>
      <c r="AE108" s="102"/>
      <c r="AF108" s="61"/>
      <c r="AG108" s="62"/>
      <c r="AH108" s="103"/>
      <c r="AI108" s="61"/>
      <c r="AJ108" s="62"/>
      <c r="AK108" s="61"/>
      <c r="AL108" s="62"/>
      <c r="AM108" s="101"/>
      <c r="AN108" s="102"/>
      <c r="AO108" s="61"/>
      <c r="AP108" s="62"/>
    </row>
    <row r="109" spans="1:42" ht="12.75" customHeight="1">
      <c r="A109" s="96"/>
      <c r="B109" s="97"/>
      <c r="C109" s="98"/>
      <c r="D109" s="99"/>
      <c r="E109" s="124"/>
      <c r="F109" s="95"/>
      <c r="G109" s="67"/>
      <c r="H109" s="61"/>
      <c r="I109" s="62"/>
      <c r="J109" s="61"/>
      <c r="K109" s="94"/>
      <c r="L109" s="61"/>
      <c r="M109" s="62"/>
      <c r="N109" s="101"/>
      <c r="O109" s="102"/>
      <c r="P109" s="63"/>
      <c r="Q109" s="101"/>
      <c r="R109" s="62"/>
      <c r="S109" s="61"/>
      <c r="T109" s="62"/>
      <c r="U109" s="61"/>
      <c r="V109" s="62"/>
      <c r="W109" s="101"/>
      <c r="X109" s="102"/>
      <c r="Y109" s="63"/>
      <c r="Z109" s="61"/>
      <c r="AA109" s="94"/>
      <c r="AB109" s="61"/>
      <c r="AC109" s="94"/>
      <c r="AD109" s="61"/>
      <c r="AE109" s="62"/>
      <c r="AF109" s="101"/>
      <c r="AG109" s="102"/>
      <c r="AH109" s="103"/>
      <c r="AI109" s="61"/>
      <c r="AJ109" s="62"/>
      <c r="AK109" s="61"/>
      <c r="AL109" s="62"/>
      <c r="AM109" s="61"/>
      <c r="AN109" s="62"/>
      <c r="AO109" s="101"/>
      <c r="AP109" s="102"/>
    </row>
    <row r="110" spans="1:42" ht="12.75" customHeight="1">
      <c r="A110" s="96"/>
      <c r="B110" s="97"/>
      <c r="C110" s="98"/>
      <c r="D110" s="99"/>
      <c r="E110" s="124"/>
      <c r="F110" s="95"/>
      <c r="G110" s="67"/>
      <c r="H110" s="61"/>
      <c r="I110" s="62"/>
      <c r="J110" s="61"/>
      <c r="K110" s="94"/>
      <c r="L110" s="61"/>
      <c r="M110" s="62"/>
      <c r="N110" s="61"/>
      <c r="O110" s="62"/>
      <c r="P110" s="63"/>
      <c r="Q110" s="61"/>
      <c r="R110" s="62"/>
      <c r="S110" s="61"/>
      <c r="T110" s="62"/>
      <c r="U110" s="61"/>
      <c r="V110" s="62"/>
      <c r="W110" s="61"/>
      <c r="X110" s="62"/>
      <c r="Y110" s="63"/>
      <c r="Z110" s="61"/>
      <c r="AA110" s="94"/>
      <c r="AB110" s="61"/>
      <c r="AC110" s="94"/>
      <c r="AD110" s="61"/>
      <c r="AE110" s="62"/>
      <c r="AF110" s="61"/>
      <c r="AG110" s="62"/>
      <c r="AH110" s="103"/>
      <c r="AI110" s="61"/>
      <c r="AJ110" s="62"/>
      <c r="AK110" s="61"/>
      <c r="AL110" s="62"/>
      <c r="AM110" s="61"/>
      <c r="AN110" s="62"/>
      <c r="AO110" s="61"/>
      <c r="AP110" s="62"/>
    </row>
    <row r="111" spans="1:42" s="131" customFormat="1" ht="12.75" customHeight="1">
      <c r="A111" s="96"/>
      <c r="B111" s="97"/>
      <c r="C111" s="98"/>
      <c r="D111" s="85"/>
      <c r="E111" s="124"/>
      <c r="F111" s="95"/>
      <c r="G111" s="148"/>
      <c r="H111" s="126"/>
      <c r="I111" s="127"/>
      <c r="J111" s="101"/>
      <c r="K111" s="125"/>
      <c r="L111" s="101"/>
      <c r="M111" s="102"/>
      <c r="N111" s="128"/>
      <c r="O111" s="129"/>
      <c r="P111" s="130"/>
      <c r="Q111" s="128"/>
      <c r="R111" s="129"/>
      <c r="S111" s="128"/>
      <c r="T111" s="129"/>
      <c r="U111" s="128"/>
      <c r="V111" s="129"/>
      <c r="W111" s="128"/>
      <c r="X111" s="129"/>
      <c r="Y111" s="130"/>
      <c r="Z111" s="126"/>
      <c r="AA111" s="138"/>
      <c r="AB111" s="101"/>
      <c r="AC111" s="125"/>
      <c r="AD111" s="101"/>
      <c r="AE111" s="102"/>
      <c r="AF111" s="128"/>
      <c r="AG111" s="129"/>
      <c r="AH111" s="130"/>
      <c r="AI111" s="128"/>
      <c r="AJ111" s="129"/>
      <c r="AK111" s="128"/>
      <c r="AL111" s="129"/>
      <c r="AM111" s="128"/>
      <c r="AN111" s="129"/>
      <c r="AO111" s="128"/>
      <c r="AP111" s="129"/>
    </row>
    <row r="112" spans="1:42" ht="12.75" customHeight="1">
      <c r="A112" s="96"/>
      <c r="B112" s="97"/>
      <c r="C112" s="98"/>
      <c r="D112" s="99"/>
      <c r="E112" s="124"/>
      <c r="F112" s="95"/>
      <c r="G112" s="43"/>
      <c r="H112" s="101"/>
      <c r="I112" s="102"/>
      <c r="J112" s="101"/>
      <c r="K112" s="125"/>
      <c r="L112" s="101"/>
      <c r="M112" s="102"/>
      <c r="N112" s="101"/>
      <c r="O112" s="102"/>
      <c r="P112" s="103"/>
      <c r="Q112" s="101"/>
      <c r="R112" s="102"/>
      <c r="S112" s="101"/>
      <c r="T112" s="102"/>
      <c r="U112" s="101"/>
      <c r="V112" s="102"/>
      <c r="W112" s="101"/>
      <c r="X112" s="102"/>
      <c r="Y112" s="103"/>
      <c r="Z112" s="101"/>
      <c r="AA112" s="125"/>
      <c r="AB112" s="101"/>
      <c r="AC112" s="125"/>
      <c r="AD112" s="101"/>
      <c r="AE112" s="102"/>
      <c r="AF112" s="101"/>
      <c r="AG112" s="102"/>
      <c r="AH112" s="103"/>
      <c r="AI112" s="101"/>
      <c r="AJ112" s="102"/>
      <c r="AK112" s="101"/>
      <c r="AL112" s="102"/>
      <c r="AM112" s="101"/>
      <c r="AN112" s="102"/>
      <c r="AO112" s="101"/>
      <c r="AP112" s="102"/>
    </row>
    <row r="113" spans="1:42" ht="12.75" customHeight="1">
      <c r="A113" s="96"/>
      <c r="B113" s="97"/>
      <c r="C113" s="98"/>
      <c r="D113" s="99"/>
      <c r="E113" s="124"/>
      <c r="F113" s="95"/>
      <c r="G113" s="67"/>
      <c r="H113" s="101"/>
      <c r="I113" s="102"/>
      <c r="J113" s="101"/>
      <c r="K113" s="125"/>
      <c r="L113" s="101"/>
      <c r="M113" s="102"/>
      <c r="N113" s="61"/>
      <c r="O113" s="62"/>
      <c r="P113" s="103"/>
      <c r="Q113" s="101"/>
      <c r="R113" s="102"/>
      <c r="S113" s="101"/>
      <c r="T113" s="102"/>
      <c r="U113" s="101"/>
      <c r="V113" s="102"/>
      <c r="W113" s="61"/>
      <c r="X113" s="62"/>
      <c r="Y113" s="103"/>
      <c r="Z113" s="101"/>
      <c r="AA113" s="125"/>
      <c r="AB113" s="101"/>
      <c r="AC113" s="125"/>
      <c r="AD113" s="101"/>
      <c r="AE113" s="102"/>
      <c r="AF113" s="61"/>
      <c r="AG113" s="62"/>
      <c r="AH113" s="103"/>
      <c r="AI113" s="101"/>
      <c r="AJ113" s="102"/>
      <c r="AK113" s="101"/>
      <c r="AL113" s="102"/>
      <c r="AM113" s="101"/>
      <c r="AN113" s="102"/>
      <c r="AO113" s="61"/>
      <c r="AP113" s="62"/>
    </row>
    <row r="114" spans="1:42" ht="12.75" customHeight="1">
      <c r="A114" s="96"/>
      <c r="B114" s="97"/>
      <c r="C114" s="98"/>
      <c r="D114" s="99"/>
      <c r="E114" s="124"/>
      <c r="F114" s="95"/>
      <c r="G114" s="147"/>
      <c r="H114" s="101"/>
      <c r="I114" s="102"/>
      <c r="J114" s="101"/>
      <c r="K114" s="125"/>
      <c r="L114" s="101"/>
      <c r="M114" s="102"/>
      <c r="N114" s="101"/>
      <c r="O114" s="102"/>
      <c r="P114" s="103"/>
      <c r="Q114" s="101"/>
      <c r="R114" s="102"/>
      <c r="S114" s="101"/>
      <c r="T114" s="102"/>
      <c r="U114" s="101"/>
      <c r="V114" s="102"/>
      <c r="W114" s="101"/>
      <c r="X114" s="102"/>
      <c r="Y114" s="103"/>
      <c r="Z114" s="101"/>
      <c r="AA114" s="125"/>
      <c r="AB114" s="101"/>
      <c r="AC114" s="125"/>
      <c r="AD114" s="101"/>
      <c r="AE114" s="102"/>
      <c r="AF114" s="101"/>
      <c r="AG114" s="102"/>
      <c r="AH114" s="103"/>
      <c r="AI114" s="101"/>
      <c r="AJ114" s="102"/>
      <c r="AK114" s="101"/>
      <c r="AL114" s="102"/>
      <c r="AM114" s="101"/>
      <c r="AN114" s="102"/>
      <c r="AO114" s="101"/>
      <c r="AP114" s="102"/>
    </row>
    <row r="115" spans="1:42" ht="12.75" customHeight="1">
      <c r="A115" s="96"/>
      <c r="B115" s="97"/>
      <c r="C115" s="98"/>
      <c r="D115" s="99"/>
      <c r="E115" s="124"/>
      <c r="F115" s="95"/>
      <c r="G115" s="67"/>
      <c r="H115" s="101"/>
      <c r="I115" s="102"/>
      <c r="J115" s="101"/>
      <c r="K115" s="125"/>
      <c r="L115" s="101"/>
      <c r="M115" s="102"/>
      <c r="N115" s="61"/>
      <c r="O115" s="62"/>
      <c r="P115" s="103"/>
      <c r="Q115" s="101"/>
      <c r="R115" s="102"/>
      <c r="S115" s="101"/>
      <c r="T115" s="102"/>
      <c r="U115" s="101"/>
      <c r="V115" s="102"/>
      <c r="W115" s="61"/>
      <c r="X115" s="62"/>
      <c r="Y115" s="103"/>
      <c r="Z115" s="101"/>
      <c r="AA115" s="125"/>
      <c r="AB115" s="101"/>
      <c r="AC115" s="125"/>
      <c r="AD115" s="101"/>
      <c r="AE115" s="102"/>
      <c r="AF115" s="61"/>
      <c r="AG115" s="62"/>
      <c r="AH115" s="103"/>
      <c r="AI115" s="101"/>
      <c r="AJ115" s="102"/>
      <c r="AK115" s="101"/>
      <c r="AL115" s="102"/>
      <c r="AM115" s="101"/>
      <c r="AN115" s="102"/>
      <c r="AO115" s="61"/>
      <c r="AP115" s="62"/>
    </row>
    <row r="116" spans="1:42" ht="12.75" customHeight="1">
      <c r="A116" s="96"/>
      <c r="B116" s="97"/>
      <c r="C116" s="98"/>
      <c r="D116" s="99"/>
      <c r="E116" s="124"/>
      <c r="F116" s="95"/>
      <c r="G116" s="67"/>
      <c r="H116" s="101"/>
      <c r="I116" s="102"/>
      <c r="J116" s="101"/>
      <c r="K116" s="125"/>
      <c r="L116" s="101"/>
      <c r="M116" s="102"/>
      <c r="N116" s="61"/>
      <c r="O116" s="62"/>
      <c r="P116" s="103"/>
      <c r="Q116" s="101"/>
      <c r="R116" s="102"/>
      <c r="S116" s="101"/>
      <c r="T116" s="102"/>
      <c r="U116" s="101"/>
      <c r="V116" s="102"/>
      <c r="W116" s="61"/>
      <c r="X116" s="62"/>
      <c r="Y116" s="103"/>
      <c r="Z116" s="101"/>
      <c r="AA116" s="125"/>
      <c r="AB116" s="101"/>
      <c r="AC116" s="125"/>
      <c r="AD116" s="101"/>
      <c r="AE116" s="102"/>
      <c r="AF116" s="61"/>
      <c r="AG116" s="62"/>
      <c r="AH116" s="103"/>
      <c r="AI116" s="101"/>
      <c r="AJ116" s="102"/>
      <c r="AK116" s="101"/>
      <c r="AL116" s="102"/>
      <c r="AM116" s="101"/>
      <c r="AN116" s="102"/>
      <c r="AO116" s="61"/>
      <c r="AP116" s="62"/>
    </row>
    <row r="117" spans="1:42" ht="12.75" customHeight="1">
      <c r="A117" s="96"/>
      <c r="B117" s="97"/>
      <c r="C117" s="98"/>
      <c r="D117" s="99"/>
      <c r="E117" s="124"/>
      <c r="F117" s="95"/>
      <c r="G117" s="67"/>
      <c r="H117" s="61"/>
      <c r="I117" s="62"/>
      <c r="J117" s="61"/>
      <c r="K117" s="94"/>
      <c r="L117" s="61"/>
      <c r="M117" s="62"/>
      <c r="N117" s="61"/>
      <c r="O117" s="62"/>
      <c r="P117" s="63"/>
      <c r="Q117" s="61"/>
      <c r="R117" s="62"/>
      <c r="S117" s="61"/>
      <c r="T117" s="62"/>
      <c r="U117" s="61"/>
      <c r="V117" s="62"/>
      <c r="W117" s="61"/>
      <c r="X117" s="62"/>
      <c r="Y117" s="63"/>
      <c r="Z117" s="61"/>
      <c r="AA117" s="94"/>
      <c r="AB117" s="61"/>
      <c r="AC117" s="94"/>
      <c r="AD117" s="61"/>
      <c r="AE117" s="62"/>
      <c r="AF117" s="61"/>
      <c r="AG117" s="62"/>
      <c r="AH117" s="103"/>
      <c r="AI117" s="61"/>
      <c r="AJ117" s="62"/>
      <c r="AK117" s="61"/>
      <c r="AL117" s="62"/>
      <c r="AM117" s="61"/>
      <c r="AN117" s="62"/>
      <c r="AO117" s="61"/>
      <c r="AP117" s="62"/>
    </row>
    <row r="118" spans="1:42" ht="12.75" customHeight="1">
      <c r="A118" s="96"/>
      <c r="B118" s="97"/>
      <c r="C118" s="98"/>
      <c r="D118" s="99"/>
      <c r="E118" s="124"/>
      <c r="F118" s="95"/>
      <c r="G118" s="148"/>
      <c r="H118" s="61"/>
      <c r="I118" s="62"/>
      <c r="J118" s="61"/>
      <c r="K118" s="94"/>
      <c r="L118" s="61"/>
      <c r="M118" s="62"/>
      <c r="N118" s="61"/>
      <c r="O118" s="62"/>
      <c r="P118" s="63"/>
      <c r="Q118" s="61"/>
      <c r="R118" s="62"/>
      <c r="S118" s="61"/>
      <c r="T118" s="62"/>
      <c r="U118" s="61"/>
      <c r="V118" s="62"/>
      <c r="W118" s="61"/>
      <c r="X118" s="62"/>
      <c r="Y118" s="63"/>
      <c r="Z118" s="61"/>
      <c r="AA118" s="94"/>
      <c r="AB118" s="61"/>
      <c r="AC118" s="94"/>
      <c r="AD118" s="61"/>
      <c r="AE118" s="62"/>
      <c r="AF118" s="61"/>
      <c r="AG118" s="62"/>
      <c r="AH118" s="103"/>
      <c r="AI118" s="61"/>
      <c r="AJ118" s="62"/>
      <c r="AK118" s="61"/>
      <c r="AL118" s="62"/>
      <c r="AM118" s="61"/>
      <c r="AN118" s="62"/>
      <c r="AO118" s="61"/>
      <c r="AP118" s="62"/>
    </row>
    <row r="119" spans="1:42" ht="12.75" customHeight="1">
      <c r="A119" s="96"/>
      <c r="B119" s="97"/>
      <c r="C119" s="98"/>
      <c r="D119" s="99"/>
      <c r="E119" s="124"/>
      <c r="F119" s="150"/>
      <c r="G119" s="67"/>
      <c r="H119" s="101"/>
      <c r="I119" s="102"/>
      <c r="J119" s="101"/>
      <c r="K119" s="125"/>
      <c r="L119" s="101"/>
      <c r="M119" s="102"/>
      <c r="N119" s="101"/>
      <c r="O119" s="102"/>
      <c r="P119" s="103"/>
      <c r="Q119" s="101"/>
      <c r="R119" s="102"/>
      <c r="S119" s="101"/>
      <c r="T119" s="102"/>
      <c r="U119" s="101"/>
      <c r="V119" s="102"/>
      <c r="W119" s="101"/>
      <c r="X119" s="102"/>
      <c r="Y119" s="103"/>
      <c r="Z119" s="101"/>
      <c r="AA119" s="125"/>
      <c r="AB119" s="101"/>
      <c r="AC119" s="125"/>
      <c r="AD119" s="101"/>
      <c r="AE119" s="102"/>
      <c r="AF119" s="101"/>
      <c r="AG119" s="102"/>
      <c r="AH119" s="103"/>
      <c r="AI119" s="101"/>
      <c r="AJ119" s="102"/>
      <c r="AK119" s="101"/>
      <c r="AL119" s="102"/>
      <c r="AM119" s="101"/>
      <c r="AN119" s="102"/>
      <c r="AO119" s="101"/>
      <c r="AP119" s="102"/>
    </row>
    <row r="120" spans="1:42" ht="12.75" customHeight="1">
      <c r="A120" s="96"/>
      <c r="B120" s="97"/>
      <c r="C120" s="98"/>
      <c r="D120" s="99"/>
      <c r="E120" s="124"/>
      <c r="F120" s="95"/>
      <c r="G120" s="147"/>
      <c r="H120" s="101"/>
      <c r="I120" s="102"/>
      <c r="J120" s="101"/>
      <c r="K120" s="125"/>
      <c r="L120" s="101"/>
      <c r="M120" s="102"/>
      <c r="N120" s="101"/>
      <c r="O120" s="102"/>
      <c r="P120" s="103"/>
      <c r="Q120" s="101"/>
      <c r="R120" s="102"/>
      <c r="S120" s="101"/>
      <c r="T120" s="102"/>
      <c r="U120" s="101"/>
      <c r="V120" s="102"/>
      <c r="W120" s="101"/>
      <c r="X120" s="102"/>
      <c r="Y120" s="103"/>
      <c r="Z120" s="101"/>
      <c r="AA120" s="125"/>
      <c r="AB120" s="101"/>
      <c r="AC120" s="125"/>
      <c r="AD120" s="101"/>
      <c r="AE120" s="102"/>
      <c r="AF120" s="101"/>
      <c r="AG120" s="102"/>
      <c r="AH120" s="103"/>
      <c r="AI120" s="101"/>
      <c r="AJ120" s="102"/>
      <c r="AK120" s="101"/>
      <c r="AL120" s="102"/>
      <c r="AM120" s="101"/>
      <c r="AN120" s="102"/>
      <c r="AO120" s="101"/>
      <c r="AP120" s="102"/>
    </row>
    <row r="121" spans="1:42" ht="12.75" customHeight="1">
      <c r="A121" s="96"/>
      <c r="B121" s="97"/>
      <c r="C121" s="98"/>
      <c r="D121" s="99"/>
      <c r="E121" s="124"/>
      <c r="F121" s="95"/>
      <c r="G121" s="67"/>
      <c r="H121" s="101"/>
      <c r="I121" s="102"/>
      <c r="J121" s="101"/>
      <c r="K121" s="125"/>
      <c r="L121" s="101"/>
      <c r="M121" s="102"/>
      <c r="N121" s="101"/>
      <c r="O121" s="102"/>
      <c r="P121" s="103"/>
      <c r="Q121" s="101"/>
      <c r="R121" s="102"/>
      <c r="S121" s="101"/>
      <c r="T121" s="102"/>
      <c r="U121" s="101"/>
      <c r="V121" s="102"/>
      <c r="W121" s="101"/>
      <c r="X121" s="102"/>
      <c r="Y121" s="103"/>
      <c r="Z121" s="101"/>
      <c r="AA121" s="125"/>
      <c r="AB121" s="101"/>
      <c r="AC121" s="125"/>
      <c r="AD121" s="101"/>
      <c r="AE121" s="102"/>
      <c r="AF121" s="101"/>
      <c r="AG121" s="102"/>
      <c r="AH121" s="103"/>
      <c r="AI121" s="101"/>
      <c r="AJ121" s="102"/>
      <c r="AK121" s="101"/>
      <c r="AL121" s="102"/>
      <c r="AM121" s="101"/>
      <c r="AN121" s="102"/>
      <c r="AO121" s="101"/>
      <c r="AP121" s="102"/>
    </row>
    <row r="122" spans="1:42" ht="12.75" customHeight="1">
      <c r="A122" s="96"/>
      <c r="B122" s="97"/>
      <c r="C122" s="98"/>
      <c r="D122" s="99"/>
      <c r="E122" s="124"/>
      <c r="F122" s="95"/>
      <c r="G122" s="67"/>
      <c r="H122" s="101"/>
      <c r="I122" s="102"/>
      <c r="J122" s="101"/>
      <c r="K122" s="125"/>
      <c r="L122" s="101"/>
      <c r="M122" s="102"/>
      <c r="N122" s="101"/>
      <c r="O122" s="102"/>
      <c r="P122" s="103"/>
      <c r="Q122" s="101"/>
      <c r="R122" s="102"/>
      <c r="S122" s="101"/>
      <c r="T122" s="102"/>
      <c r="U122" s="101"/>
      <c r="V122" s="102"/>
      <c r="W122" s="101"/>
      <c r="X122" s="102"/>
      <c r="Y122" s="103"/>
      <c r="Z122" s="101"/>
      <c r="AA122" s="125"/>
      <c r="AB122" s="101"/>
      <c r="AC122" s="125"/>
      <c r="AD122" s="101"/>
      <c r="AE122" s="102"/>
      <c r="AF122" s="101"/>
      <c r="AG122" s="102"/>
      <c r="AH122" s="103"/>
      <c r="AI122" s="101"/>
      <c r="AJ122" s="102"/>
      <c r="AK122" s="101"/>
      <c r="AL122" s="102"/>
      <c r="AM122" s="101"/>
      <c r="AN122" s="102"/>
      <c r="AO122" s="101"/>
      <c r="AP122" s="102"/>
    </row>
    <row r="123" spans="1:42" ht="12.75" customHeight="1">
      <c r="A123" s="96"/>
      <c r="B123" s="97"/>
      <c r="C123" s="98"/>
      <c r="D123" s="99"/>
      <c r="E123" s="100"/>
      <c r="F123" s="150"/>
      <c r="G123" s="81"/>
      <c r="H123" s="61"/>
      <c r="I123" s="62"/>
      <c r="J123" s="61"/>
      <c r="K123" s="62"/>
      <c r="L123" s="61"/>
      <c r="M123" s="62"/>
      <c r="N123" s="101"/>
      <c r="O123" s="102"/>
      <c r="P123" s="63"/>
      <c r="Q123" s="61"/>
      <c r="R123" s="62"/>
      <c r="S123" s="61"/>
      <c r="T123" s="62"/>
      <c r="U123" s="61"/>
      <c r="V123" s="62"/>
      <c r="W123" s="101"/>
      <c r="X123" s="102"/>
      <c r="Y123" s="63"/>
      <c r="Z123" s="101"/>
      <c r="AA123" s="102"/>
      <c r="AB123" s="101"/>
      <c r="AC123" s="102"/>
      <c r="AD123" s="101"/>
      <c r="AE123" s="102"/>
      <c r="AF123" s="101"/>
      <c r="AG123" s="102"/>
      <c r="AH123" s="103"/>
      <c r="AI123" s="101"/>
      <c r="AJ123" s="102"/>
      <c r="AK123" s="101"/>
      <c r="AL123" s="102"/>
      <c r="AM123" s="101"/>
      <c r="AN123" s="102"/>
      <c r="AO123" s="101"/>
      <c r="AP123" s="102"/>
    </row>
    <row r="124" spans="1:42" ht="12.75" customHeight="1">
      <c r="A124" s="96"/>
      <c r="B124" s="97"/>
      <c r="C124" s="98"/>
      <c r="D124" s="99"/>
      <c r="E124" s="124"/>
      <c r="F124" s="95"/>
      <c r="G124" s="67"/>
      <c r="H124" s="61"/>
      <c r="I124" s="62"/>
      <c r="J124" s="61"/>
      <c r="K124" s="94"/>
      <c r="L124" s="61"/>
      <c r="M124" s="62"/>
      <c r="N124" s="101"/>
      <c r="O124" s="102"/>
      <c r="P124" s="63"/>
      <c r="Q124" s="61"/>
      <c r="R124" s="62"/>
      <c r="S124" s="61"/>
      <c r="T124" s="62"/>
      <c r="U124" s="61"/>
      <c r="V124" s="62"/>
      <c r="W124" s="101"/>
      <c r="X124" s="102"/>
      <c r="Y124" s="63"/>
      <c r="Z124" s="101"/>
      <c r="AA124" s="125"/>
      <c r="AB124" s="101"/>
      <c r="AC124" s="125"/>
      <c r="AD124" s="101"/>
      <c r="AE124" s="102"/>
      <c r="AF124" s="101"/>
      <c r="AG124" s="102"/>
      <c r="AH124" s="103"/>
      <c r="AI124" s="101"/>
      <c r="AJ124" s="102"/>
      <c r="AK124" s="101"/>
      <c r="AL124" s="102"/>
      <c r="AM124" s="101"/>
      <c r="AN124" s="102"/>
      <c r="AO124" s="101"/>
      <c r="AP124" s="102"/>
    </row>
    <row r="125" spans="1:42" ht="12.75" customHeight="1">
      <c r="A125" s="96"/>
      <c r="B125" s="97"/>
      <c r="C125" s="98"/>
      <c r="D125" s="99"/>
      <c r="E125" s="124"/>
      <c r="F125" s="95"/>
      <c r="G125" s="67"/>
      <c r="H125" s="61"/>
      <c r="I125" s="62"/>
      <c r="J125" s="61"/>
      <c r="K125" s="94"/>
      <c r="L125" s="61"/>
      <c r="M125" s="62"/>
      <c r="N125" s="101"/>
      <c r="O125" s="102"/>
      <c r="P125" s="103"/>
      <c r="Q125" s="61"/>
      <c r="R125" s="62"/>
      <c r="S125" s="61"/>
      <c r="T125" s="62"/>
      <c r="U125" s="61"/>
      <c r="V125" s="62"/>
      <c r="W125" s="101"/>
      <c r="X125" s="102"/>
      <c r="Y125" s="103"/>
      <c r="Z125" s="61"/>
      <c r="AA125" s="94"/>
      <c r="AB125" s="61"/>
      <c r="AC125" s="94"/>
      <c r="AD125" s="61"/>
      <c r="AE125" s="62"/>
      <c r="AF125" s="101"/>
      <c r="AG125" s="102"/>
      <c r="AH125" s="103"/>
      <c r="AI125" s="61"/>
      <c r="AJ125" s="62"/>
      <c r="AK125" s="61"/>
      <c r="AL125" s="62"/>
      <c r="AM125" s="61"/>
      <c r="AN125" s="62"/>
      <c r="AO125" s="101"/>
      <c r="AP125" s="102"/>
    </row>
    <row r="126" spans="1:42" ht="12.75" customHeight="1">
      <c r="A126" s="96"/>
      <c r="B126" s="97"/>
      <c r="C126" s="98"/>
      <c r="D126" s="99"/>
      <c r="E126" s="124"/>
      <c r="F126" s="95"/>
      <c r="G126" s="67"/>
      <c r="H126" s="61"/>
      <c r="I126" s="62"/>
      <c r="J126" s="61"/>
      <c r="K126" s="94"/>
      <c r="L126" s="61"/>
      <c r="M126" s="62"/>
      <c r="N126" s="101"/>
      <c r="O126" s="102"/>
      <c r="P126" s="103"/>
      <c r="Q126" s="61"/>
      <c r="R126" s="62"/>
      <c r="S126" s="61"/>
      <c r="T126" s="62"/>
      <c r="U126" s="61"/>
      <c r="V126" s="62"/>
      <c r="W126" s="101"/>
      <c r="X126" s="102"/>
      <c r="Y126" s="103"/>
      <c r="Z126" s="61"/>
      <c r="AA126" s="94"/>
      <c r="AB126" s="61"/>
      <c r="AC126" s="94"/>
      <c r="AD126" s="61"/>
      <c r="AE126" s="62"/>
      <c r="AF126" s="101"/>
      <c r="AG126" s="102"/>
      <c r="AH126" s="103"/>
      <c r="AI126" s="61"/>
      <c r="AJ126" s="62"/>
      <c r="AK126" s="61"/>
      <c r="AL126" s="62"/>
      <c r="AM126" s="61"/>
      <c r="AN126" s="62"/>
      <c r="AO126" s="101"/>
      <c r="AP126" s="102"/>
    </row>
    <row r="127" spans="1:42" ht="12.75" customHeight="1">
      <c r="A127" s="96"/>
      <c r="B127" s="97"/>
      <c r="C127" s="98"/>
      <c r="D127" s="99"/>
      <c r="E127" s="124"/>
      <c r="F127" s="95"/>
      <c r="G127" s="67"/>
      <c r="H127" s="101"/>
      <c r="I127" s="102"/>
      <c r="J127" s="101"/>
      <c r="K127" s="125"/>
      <c r="L127" s="101"/>
      <c r="M127" s="102"/>
      <c r="N127" s="101"/>
      <c r="O127" s="102"/>
      <c r="P127" s="63"/>
      <c r="Q127" s="101"/>
      <c r="R127" s="102"/>
      <c r="S127" s="101"/>
      <c r="T127" s="102"/>
      <c r="U127" s="101"/>
      <c r="V127" s="102"/>
      <c r="W127" s="101"/>
      <c r="X127" s="102"/>
      <c r="Y127" s="63"/>
      <c r="Z127" s="101"/>
      <c r="AA127" s="125"/>
      <c r="AB127" s="101"/>
      <c r="AC127" s="125"/>
      <c r="AD127" s="101"/>
      <c r="AE127" s="102"/>
      <c r="AF127" s="101"/>
      <c r="AG127" s="102"/>
      <c r="AH127" s="103"/>
      <c r="AI127" s="101"/>
      <c r="AJ127" s="102"/>
      <c r="AK127" s="101"/>
      <c r="AL127" s="102"/>
      <c r="AM127" s="101"/>
      <c r="AN127" s="102"/>
      <c r="AO127" s="101"/>
      <c r="AP127" s="102"/>
    </row>
    <row r="128" spans="1:42" ht="12.75" customHeight="1">
      <c r="A128" s="96"/>
      <c r="B128" s="97"/>
      <c r="C128" s="98"/>
      <c r="D128" s="99"/>
      <c r="E128" s="124"/>
      <c r="F128" s="95"/>
      <c r="G128" s="67"/>
      <c r="H128" s="101"/>
      <c r="I128" s="102"/>
      <c r="J128" s="101"/>
      <c r="K128" s="125"/>
      <c r="L128" s="101"/>
      <c r="M128" s="102"/>
      <c r="N128" s="101"/>
      <c r="O128" s="102"/>
      <c r="P128" s="63"/>
      <c r="Q128" s="101"/>
      <c r="R128" s="102"/>
      <c r="S128" s="101"/>
      <c r="T128" s="102"/>
      <c r="U128" s="101"/>
      <c r="V128" s="102"/>
      <c r="W128" s="101"/>
      <c r="X128" s="102"/>
      <c r="Y128" s="63"/>
      <c r="Z128" s="101"/>
      <c r="AA128" s="125"/>
      <c r="AB128" s="101"/>
      <c r="AC128" s="125"/>
      <c r="AD128" s="101"/>
      <c r="AE128" s="102"/>
      <c r="AF128" s="101"/>
      <c r="AG128" s="102"/>
      <c r="AH128" s="103"/>
      <c r="AI128" s="101"/>
      <c r="AJ128" s="102"/>
      <c r="AK128" s="101"/>
      <c r="AL128" s="102"/>
      <c r="AM128" s="101"/>
      <c r="AN128" s="102"/>
      <c r="AO128" s="101"/>
      <c r="AP128" s="102"/>
    </row>
    <row r="129" spans="1:42" ht="12.75" customHeight="1">
      <c r="A129" s="96"/>
      <c r="B129" s="97"/>
      <c r="C129" s="98"/>
      <c r="D129" s="99"/>
      <c r="E129" s="124"/>
      <c r="F129" s="95"/>
      <c r="G129" s="67"/>
      <c r="H129" s="61"/>
      <c r="I129" s="62"/>
      <c r="J129" s="92"/>
      <c r="K129" s="134"/>
      <c r="L129" s="61"/>
      <c r="M129" s="62"/>
      <c r="N129" s="92"/>
      <c r="O129" s="93"/>
      <c r="P129" s="63"/>
      <c r="Q129" s="61"/>
      <c r="R129" s="62"/>
      <c r="S129" s="92"/>
      <c r="T129" s="93"/>
      <c r="U129" s="61"/>
      <c r="V129" s="62"/>
      <c r="W129" s="92"/>
      <c r="X129" s="93"/>
      <c r="Y129" s="63"/>
      <c r="Z129" s="61"/>
      <c r="AA129" s="94"/>
      <c r="AB129" s="92"/>
      <c r="AC129" s="134"/>
      <c r="AD129" s="61"/>
      <c r="AE129" s="62"/>
      <c r="AF129" s="92"/>
      <c r="AG129" s="93"/>
      <c r="AH129" s="103"/>
      <c r="AI129" s="61"/>
      <c r="AJ129" s="62"/>
      <c r="AK129" s="92"/>
      <c r="AL129" s="93"/>
      <c r="AM129" s="61"/>
      <c r="AN129" s="62"/>
      <c r="AO129" s="92"/>
      <c r="AP129" s="93"/>
    </row>
    <row r="130" spans="1:42" ht="12.75" customHeight="1">
      <c r="A130" s="104"/>
      <c r="B130" s="105"/>
      <c r="C130" s="106"/>
      <c r="D130" s="86"/>
      <c r="E130" s="83"/>
      <c r="F130" s="68"/>
      <c r="G130" s="68"/>
      <c r="H130" s="69"/>
      <c r="I130" s="70"/>
      <c r="J130" s="71"/>
      <c r="K130" s="135"/>
      <c r="L130" s="71"/>
      <c r="M130" s="72"/>
      <c r="N130" s="71"/>
      <c r="O130" s="72"/>
      <c r="P130" s="73"/>
      <c r="Q130" s="71"/>
      <c r="R130" s="72"/>
      <c r="S130" s="71"/>
      <c r="T130" s="72"/>
      <c r="U130" s="71"/>
      <c r="V130" s="72"/>
      <c r="W130" s="71"/>
      <c r="X130" s="72"/>
      <c r="Y130" s="73"/>
      <c r="Z130" s="71"/>
      <c r="AA130" s="135"/>
      <c r="AB130" s="71"/>
      <c r="AC130" s="135"/>
      <c r="AD130" s="71"/>
      <c r="AE130" s="72"/>
      <c r="AF130" s="71"/>
      <c r="AG130" s="72"/>
      <c r="AH130" s="107"/>
      <c r="AI130" s="71"/>
      <c r="AJ130" s="72"/>
      <c r="AK130" s="71"/>
      <c r="AL130" s="72"/>
      <c r="AM130" s="71"/>
      <c r="AN130" s="72"/>
      <c r="AO130" s="71"/>
      <c r="AP130" s="72"/>
    </row>
    <row r="131" spans="1:42" ht="12.75">
      <c r="A131" s="109"/>
      <c r="B131" s="110"/>
      <c r="C131" s="111"/>
      <c r="D131" s="74"/>
      <c r="E131" s="74"/>
      <c r="F131" s="112"/>
      <c r="G131" s="112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</row>
    <row r="132" spans="1:42" ht="12.75">
      <c r="A132" s="109"/>
      <c r="B132" s="110"/>
      <c r="C132" s="111"/>
      <c r="D132" s="74"/>
      <c r="E132" s="74"/>
      <c r="F132" s="75"/>
      <c r="G132" s="112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</row>
    <row r="133" spans="1:42" ht="12.75">
      <c r="A133" s="109"/>
      <c r="B133" s="110"/>
      <c r="C133" s="111"/>
      <c r="D133" s="74"/>
      <c r="E133" s="74"/>
      <c r="F133" s="75" t="s">
        <v>21</v>
      </c>
      <c r="G133" s="112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</row>
    <row r="134" spans="1:42" ht="12.75">
      <c r="A134" s="109"/>
      <c r="B134" s="110"/>
      <c r="C134" s="111"/>
      <c r="D134" s="74"/>
      <c r="E134" s="74"/>
      <c r="F134" s="75"/>
      <c r="G134" s="112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</row>
    <row r="135" spans="1:42" ht="12.75">
      <c r="A135" s="109"/>
      <c r="B135" s="110"/>
      <c r="C135" s="111"/>
      <c r="D135" s="74"/>
      <c r="E135" s="74"/>
      <c r="F135" s="75" t="s">
        <v>22</v>
      </c>
      <c r="G135" s="112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</row>
    <row r="136" spans="1:42" ht="12.75">
      <c r="A136" s="109"/>
      <c r="B136" s="110"/>
      <c r="C136" s="111"/>
      <c r="D136" s="74"/>
      <c r="E136" s="74"/>
      <c r="F136" s="75"/>
      <c r="G136" s="112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</row>
    <row r="137" spans="1:42" ht="12.75">
      <c r="A137" s="114"/>
      <c r="B137" s="110"/>
      <c r="C137" s="111"/>
      <c r="D137" s="118"/>
      <c r="E137" s="118"/>
      <c r="F137" s="116"/>
      <c r="G137" s="116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5"/>
      <c r="Y137" s="115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5"/>
      <c r="AJ137" s="113"/>
      <c r="AK137" s="113"/>
      <c r="AL137" s="113"/>
      <c r="AM137" s="113"/>
      <c r="AN137" s="113"/>
      <c r="AO137" s="113"/>
      <c r="AP137" s="113"/>
    </row>
    <row r="138" spans="1:42" ht="12.75">
      <c r="A138" s="114"/>
      <c r="B138" s="110"/>
      <c r="C138" s="111"/>
      <c r="D138" s="118"/>
      <c r="E138" s="118"/>
      <c r="F138" s="116"/>
      <c r="G138" s="116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5"/>
      <c r="Y138" s="115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5"/>
      <c r="AJ138" s="113"/>
      <c r="AK138" s="113"/>
      <c r="AL138" s="113"/>
      <c r="AM138" s="113"/>
      <c r="AN138" s="113"/>
      <c r="AO138" s="113"/>
      <c r="AP138" s="113"/>
    </row>
    <row r="139" spans="1:42" ht="12.75">
      <c r="A139" s="114"/>
      <c r="B139" s="110"/>
      <c r="C139" s="111"/>
      <c r="D139" s="112"/>
      <c r="E139" s="112"/>
      <c r="F139" s="116"/>
      <c r="G139" s="116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5"/>
      <c r="Y139" s="115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5"/>
      <c r="AJ139" s="113"/>
      <c r="AK139" s="113"/>
      <c r="AL139" s="113"/>
      <c r="AM139" s="113"/>
      <c r="AN139" s="113"/>
      <c r="AO139" s="113"/>
      <c r="AP139" s="113"/>
    </row>
    <row r="140" spans="1:42" ht="12.75">
      <c r="A140" s="109"/>
      <c r="B140" s="110"/>
      <c r="C140" s="111"/>
      <c r="D140" s="112"/>
      <c r="E140" s="112"/>
      <c r="F140" s="116"/>
      <c r="G140" s="116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5"/>
      <c r="Y140" s="115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5"/>
      <c r="AJ140" s="113"/>
      <c r="AK140" s="113"/>
      <c r="AL140" s="113"/>
      <c r="AM140" s="113"/>
      <c r="AN140" s="113"/>
      <c r="AO140" s="113"/>
      <c r="AP140" s="113"/>
    </row>
    <row r="141" spans="1:42" ht="12.75">
      <c r="A141" s="109"/>
      <c r="B141" s="110"/>
      <c r="C141" s="111"/>
      <c r="D141" s="112"/>
      <c r="E141" s="112"/>
      <c r="F141" s="116"/>
      <c r="G141" s="116"/>
      <c r="H141" s="113"/>
      <c r="I141" s="113"/>
      <c r="J141" s="113"/>
      <c r="K141" s="113"/>
      <c r="L141" s="117"/>
      <c r="M141" s="117"/>
      <c r="N141" s="113"/>
      <c r="O141" s="113"/>
      <c r="P141" s="113"/>
      <c r="Q141" s="113"/>
      <c r="R141" s="113"/>
      <c r="S141" s="113"/>
      <c r="T141" s="113"/>
      <c r="U141" s="113"/>
      <c r="V141" s="117"/>
      <c r="W141" s="117"/>
      <c r="X141" s="115"/>
      <c r="Y141" s="115"/>
      <c r="Z141" s="113"/>
      <c r="AA141" s="113"/>
      <c r="AB141" s="113"/>
      <c r="AC141" s="113"/>
      <c r="AD141" s="113"/>
      <c r="AE141" s="113"/>
      <c r="AF141" s="117"/>
      <c r="AG141" s="117"/>
      <c r="AH141" s="117"/>
      <c r="AI141" s="115"/>
      <c r="AJ141" s="113"/>
      <c r="AK141" s="113"/>
      <c r="AL141" s="113"/>
      <c r="AM141" s="113"/>
      <c r="AN141" s="113"/>
      <c r="AO141" s="113"/>
      <c r="AP141" s="117"/>
    </row>
    <row r="142" spans="1:42" ht="12.75">
      <c r="A142" s="8"/>
      <c r="B142" s="28"/>
      <c r="C142" s="25"/>
      <c r="D142" s="24"/>
      <c r="E142" s="24"/>
      <c r="F142" s="23"/>
      <c r="G142" s="23"/>
      <c r="H142" s="55"/>
      <c r="I142" s="55"/>
      <c r="J142" s="55"/>
      <c r="K142" s="55"/>
      <c r="L142" s="77"/>
      <c r="M142" s="77"/>
      <c r="N142" s="55"/>
      <c r="O142" s="55"/>
      <c r="P142" s="55"/>
      <c r="Q142" s="55"/>
      <c r="R142" s="55"/>
      <c r="S142" s="55"/>
      <c r="T142" s="55"/>
      <c r="U142" s="55"/>
      <c r="V142" s="77"/>
      <c r="W142" s="77"/>
      <c r="X142" s="76"/>
      <c r="Y142" s="76"/>
      <c r="Z142" s="55"/>
      <c r="AA142" s="55"/>
      <c r="AB142" s="55"/>
      <c r="AC142" s="55"/>
      <c r="AD142" s="55"/>
      <c r="AE142" s="55"/>
      <c r="AF142" s="77"/>
      <c r="AG142" s="77"/>
      <c r="AH142" s="77"/>
      <c r="AI142" s="76"/>
      <c r="AJ142" s="55"/>
      <c r="AK142" s="55"/>
      <c r="AL142" s="55"/>
      <c r="AM142" s="55"/>
      <c r="AN142" s="55"/>
      <c r="AO142" s="55"/>
      <c r="AP142" s="77"/>
    </row>
    <row r="143" spans="1:42" ht="12.75">
      <c r="A143" s="14"/>
      <c r="B143" s="29"/>
      <c r="C143" s="27"/>
      <c r="D143" s="30"/>
      <c r="E143" s="30"/>
      <c r="F143" s="23"/>
      <c r="G143" s="23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76"/>
      <c r="Y143" s="76"/>
      <c r="Z143" s="55"/>
      <c r="AA143" s="55"/>
      <c r="AB143" s="55"/>
      <c r="AC143" s="55"/>
      <c r="AD143" s="55"/>
      <c r="AE143" s="55"/>
      <c r="AF143" s="55"/>
      <c r="AG143" s="55"/>
      <c r="AH143" s="55"/>
      <c r="AI143" s="76"/>
      <c r="AJ143" s="55"/>
      <c r="AK143" s="55"/>
      <c r="AL143" s="55"/>
      <c r="AM143" s="55"/>
      <c r="AN143" s="55"/>
      <c r="AO143" s="55"/>
      <c r="AP143" s="55"/>
    </row>
    <row r="144" spans="1:42" ht="12.75">
      <c r="A144" s="14"/>
      <c r="B144" s="29"/>
      <c r="C144" s="27"/>
      <c r="D144" s="30"/>
      <c r="E144" s="30"/>
      <c r="F144" s="23"/>
      <c r="G144" s="23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76"/>
      <c r="Y144" s="76"/>
      <c r="Z144" s="55"/>
      <c r="AA144" s="55"/>
      <c r="AB144" s="55"/>
      <c r="AC144" s="55"/>
      <c r="AD144" s="55"/>
      <c r="AE144" s="55"/>
      <c r="AF144" s="55"/>
      <c r="AG144" s="55"/>
      <c r="AH144" s="55"/>
      <c r="AI144" s="76"/>
      <c r="AJ144" s="55"/>
      <c r="AK144" s="55"/>
      <c r="AL144" s="55"/>
      <c r="AM144" s="55"/>
      <c r="AN144" s="55"/>
      <c r="AO144" s="55"/>
      <c r="AP144" s="55"/>
    </row>
    <row r="145" spans="1:42" ht="12.75">
      <c r="A145" s="14"/>
      <c r="B145" s="29"/>
      <c r="C145" s="27"/>
      <c r="D145" s="30"/>
      <c r="E145" s="30"/>
      <c r="F145" s="64"/>
      <c r="G145" s="64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6"/>
      <c r="Y145" s="76"/>
      <c r="Z145" s="55"/>
      <c r="AA145" s="55"/>
      <c r="AB145" s="55"/>
      <c r="AC145" s="55"/>
      <c r="AD145" s="55"/>
      <c r="AE145" s="55"/>
      <c r="AF145" s="55"/>
      <c r="AG145" s="55"/>
      <c r="AH145" s="55"/>
      <c r="AI145" s="76"/>
      <c r="AJ145" s="55"/>
      <c r="AK145" s="55"/>
      <c r="AL145" s="55"/>
      <c r="AM145" s="55"/>
      <c r="AN145" s="55"/>
      <c r="AO145" s="55"/>
      <c r="AP145" s="55"/>
    </row>
    <row r="146" spans="1:42" ht="12.75">
      <c r="A146" s="14"/>
      <c r="B146" s="29"/>
      <c r="C146" s="27"/>
      <c r="D146" s="30"/>
      <c r="E146" s="30"/>
      <c r="F146" s="64"/>
      <c r="G146" s="64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6"/>
      <c r="Y146" s="76"/>
      <c r="Z146" s="55"/>
      <c r="AA146" s="55"/>
      <c r="AB146" s="55"/>
      <c r="AC146" s="55"/>
      <c r="AD146" s="55"/>
      <c r="AE146" s="55"/>
      <c r="AF146" s="55"/>
      <c r="AG146" s="55"/>
      <c r="AH146" s="55"/>
      <c r="AI146" s="76"/>
      <c r="AJ146" s="55"/>
      <c r="AK146" s="55"/>
      <c r="AL146" s="55"/>
      <c r="AM146" s="55"/>
      <c r="AN146" s="55"/>
      <c r="AO146" s="55"/>
      <c r="AP146" s="55"/>
    </row>
    <row r="147" spans="1:42" ht="12.75">
      <c r="A147" s="14"/>
      <c r="B147" s="29"/>
      <c r="C147" s="26"/>
      <c r="D147" s="24"/>
      <c r="E147" s="24"/>
      <c r="F147" s="23"/>
      <c r="G147" s="23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76"/>
      <c r="Y147" s="76"/>
      <c r="Z147" s="55"/>
      <c r="AA147" s="55"/>
      <c r="AB147" s="55"/>
      <c r="AC147" s="55"/>
      <c r="AD147" s="55"/>
      <c r="AE147" s="55"/>
      <c r="AF147" s="55"/>
      <c r="AG147" s="55"/>
      <c r="AH147" s="55"/>
      <c r="AI147" s="76"/>
      <c r="AJ147" s="55"/>
      <c r="AK147" s="55"/>
      <c r="AL147" s="55"/>
      <c r="AM147" s="55"/>
      <c r="AN147" s="55"/>
      <c r="AO147" s="55"/>
      <c r="AP147" s="55"/>
    </row>
    <row r="148" spans="1:42" ht="12.75">
      <c r="A148" s="14"/>
      <c r="B148" s="29"/>
      <c r="C148" s="27"/>
      <c r="D148" s="30"/>
      <c r="E148" s="30"/>
      <c r="F148" s="23"/>
      <c r="G148" s="23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76"/>
      <c r="Y148" s="76"/>
      <c r="Z148" s="55"/>
      <c r="AA148" s="55"/>
      <c r="AB148" s="55"/>
      <c r="AC148" s="55"/>
      <c r="AD148" s="55"/>
      <c r="AE148" s="55"/>
      <c r="AF148" s="55"/>
      <c r="AG148" s="55"/>
      <c r="AH148" s="55"/>
      <c r="AI148" s="76"/>
      <c r="AJ148" s="55"/>
      <c r="AK148" s="55"/>
      <c r="AL148" s="55"/>
      <c r="AM148" s="55"/>
      <c r="AN148" s="55"/>
      <c r="AO148" s="55"/>
      <c r="AP148" s="55"/>
    </row>
    <row r="149" spans="1:42" ht="12.75">
      <c r="A149" s="14"/>
      <c r="B149" s="29"/>
      <c r="C149" s="27"/>
      <c r="D149" s="30"/>
      <c r="E149" s="30"/>
      <c r="F149" s="23"/>
      <c r="G149" s="23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76"/>
      <c r="Y149" s="76"/>
      <c r="Z149" s="55"/>
      <c r="AA149" s="55"/>
      <c r="AB149" s="55"/>
      <c r="AC149" s="55"/>
      <c r="AD149" s="55"/>
      <c r="AE149" s="55"/>
      <c r="AF149" s="55"/>
      <c r="AG149" s="55"/>
      <c r="AH149" s="55"/>
      <c r="AI149" s="76"/>
      <c r="AJ149" s="55"/>
      <c r="AK149" s="55"/>
      <c r="AL149" s="55"/>
      <c r="AM149" s="55"/>
      <c r="AN149" s="55"/>
      <c r="AO149" s="55"/>
      <c r="AP149" s="55"/>
    </row>
    <row r="150" spans="1:42" ht="12.75">
      <c r="A150" s="8"/>
      <c r="B150" s="28"/>
      <c r="C150" s="25"/>
      <c r="D150" s="24"/>
      <c r="E150" s="24"/>
      <c r="F150" s="23"/>
      <c r="G150" s="23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76"/>
      <c r="Y150" s="76"/>
      <c r="Z150" s="55"/>
      <c r="AA150" s="55"/>
      <c r="AB150" s="55"/>
      <c r="AC150" s="55"/>
      <c r="AD150" s="55"/>
      <c r="AE150" s="55"/>
      <c r="AF150" s="55"/>
      <c r="AG150" s="55"/>
      <c r="AH150" s="55"/>
      <c r="AI150" s="76"/>
      <c r="AJ150" s="55"/>
      <c r="AK150" s="55"/>
      <c r="AL150" s="55"/>
      <c r="AM150" s="55"/>
      <c r="AN150" s="55"/>
      <c r="AO150" s="55"/>
      <c r="AP150" s="55"/>
    </row>
    <row r="151" spans="1:42" ht="12.75">
      <c r="A151" s="8"/>
      <c r="B151" s="28"/>
      <c r="C151" s="25"/>
      <c r="D151" s="24"/>
      <c r="E151" s="24"/>
      <c r="F151" s="23"/>
      <c r="G151" s="23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76"/>
      <c r="Y151" s="76"/>
      <c r="Z151" s="55"/>
      <c r="AA151" s="55"/>
      <c r="AB151" s="55"/>
      <c r="AC151" s="55"/>
      <c r="AD151" s="55"/>
      <c r="AE151" s="55"/>
      <c r="AF151" s="55"/>
      <c r="AG151" s="55"/>
      <c r="AH151" s="55"/>
      <c r="AI151" s="76"/>
      <c r="AJ151" s="55"/>
      <c r="AK151" s="55"/>
      <c r="AL151" s="55"/>
      <c r="AM151" s="55"/>
      <c r="AN151" s="55"/>
      <c r="AO151" s="55"/>
      <c r="AP151" s="55"/>
    </row>
    <row r="152" spans="1:42" ht="12.75">
      <c r="A152" s="8"/>
      <c r="B152" s="28"/>
      <c r="C152" s="25"/>
      <c r="D152" s="24"/>
      <c r="E152" s="24"/>
      <c r="F152" s="23"/>
      <c r="G152" s="23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76"/>
      <c r="Y152" s="76"/>
      <c r="Z152" s="55"/>
      <c r="AA152" s="55"/>
      <c r="AB152" s="55"/>
      <c r="AC152" s="55"/>
      <c r="AD152" s="55"/>
      <c r="AE152" s="55"/>
      <c r="AF152" s="55"/>
      <c r="AG152" s="55"/>
      <c r="AH152" s="55"/>
      <c r="AI152" s="76"/>
      <c r="AJ152" s="55"/>
      <c r="AK152" s="55"/>
      <c r="AL152" s="55"/>
      <c r="AM152" s="55"/>
      <c r="AN152" s="55"/>
      <c r="AO152" s="55"/>
      <c r="AP152" s="55"/>
    </row>
    <row r="153" spans="1:42" ht="12.75">
      <c r="A153" s="8"/>
      <c r="B153" s="28"/>
      <c r="C153" s="25"/>
      <c r="D153" s="24"/>
      <c r="E153" s="24"/>
      <c r="F153" s="23"/>
      <c r="G153" s="23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76"/>
      <c r="Y153" s="76"/>
      <c r="Z153" s="55"/>
      <c r="AA153" s="55"/>
      <c r="AB153" s="55"/>
      <c r="AC153" s="55"/>
      <c r="AD153" s="55"/>
      <c r="AE153" s="55"/>
      <c r="AF153" s="55"/>
      <c r="AG153" s="55"/>
      <c r="AH153" s="55"/>
      <c r="AI153" s="76"/>
      <c r="AJ153" s="55"/>
      <c r="AK153" s="55"/>
      <c r="AL153" s="55"/>
      <c r="AM153" s="55"/>
      <c r="AN153" s="55"/>
      <c r="AO153" s="55"/>
      <c r="AP153" s="55"/>
    </row>
    <row r="154" spans="1:42" ht="12.75">
      <c r="A154" s="8"/>
      <c r="B154" s="28"/>
      <c r="C154" s="25"/>
      <c r="D154" s="24"/>
      <c r="E154" s="24"/>
      <c r="F154" s="23"/>
      <c r="G154" s="23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76"/>
      <c r="Y154" s="76"/>
      <c r="Z154" s="55"/>
      <c r="AA154" s="55"/>
      <c r="AB154" s="55"/>
      <c r="AC154" s="55"/>
      <c r="AD154" s="55"/>
      <c r="AE154" s="55"/>
      <c r="AF154" s="55"/>
      <c r="AG154" s="55"/>
      <c r="AH154" s="55"/>
      <c r="AI154" s="76"/>
      <c r="AJ154" s="55"/>
      <c r="AK154" s="55"/>
      <c r="AL154" s="55"/>
      <c r="AM154" s="55"/>
      <c r="AN154" s="55"/>
      <c r="AO154" s="55"/>
      <c r="AP154" s="55"/>
    </row>
    <row r="155" spans="1:42" ht="12.75">
      <c r="A155" s="8"/>
      <c r="B155" s="28"/>
      <c r="C155" s="25"/>
      <c r="D155" s="31"/>
      <c r="E155" s="31"/>
      <c r="F155" s="10"/>
      <c r="G155" s="10"/>
      <c r="H155" s="57"/>
      <c r="I155" s="57"/>
      <c r="J155" s="57"/>
      <c r="K155" s="57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6"/>
      <c r="W155" s="56"/>
      <c r="X155" s="79"/>
      <c r="Y155" s="79"/>
      <c r="Z155" s="57"/>
      <c r="AA155" s="57"/>
      <c r="AB155" s="57"/>
      <c r="AC155" s="57"/>
      <c r="AD155" s="57"/>
      <c r="AE155" s="57"/>
      <c r="AF155" s="56"/>
      <c r="AG155" s="56"/>
      <c r="AH155" s="56"/>
      <c r="AI155" s="79"/>
      <c r="AJ155" s="57"/>
      <c r="AK155" s="57"/>
      <c r="AL155" s="57"/>
      <c r="AM155" s="57"/>
      <c r="AN155" s="57"/>
      <c r="AO155" s="57"/>
      <c r="AP155" s="56"/>
    </row>
    <row r="156" spans="7:41" ht="12.75"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</row>
    <row r="157" spans="7:41" ht="12.75"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</row>
    <row r="158" spans="7:41" ht="12.75"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</row>
    <row r="159" spans="7:41" ht="12.75"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</row>
    <row r="160" spans="7:41" ht="12.75"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</row>
    <row r="161" spans="7:41" ht="12.75"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</row>
    <row r="162" spans="7:41" ht="12.75"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</row>
    <row r="163" spans="7:41" ht="12.75"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</row>
    <row r="164" spans="7:41" ht="12.75"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</row>
    <row r="165" spans="7:41" ht="12.75"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7:41" ht="12.75"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7:41" ht="12.75"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</row>
  </sheetData>
  <sheetProtection/>
  <mergeCells count="24">
    <mergeCell ref="AM6:AN6"/>
    <mergeCell ref="H5:O5"/>
    <mergeCell ref="Q5:X5"/>
    <mergeCell ref="Z5:AG5"/>
    <mergeCell ref="AF6:AG6"/>
    <mergeCell ref="AI6:AJ6"/>
    <mergeCell ref="AK6:AL6"/>
    <mergeCell ref="AO6:AP6"/>
    <mergeCell ref="A1:O1"/>
    <mergeCell ref="A2:O2"/>
    <mergeCell ref="A3:O3"/>
    <mergeCell ref="AI5:AP5"/>
    <mergeCell ref="H6:I6"/>
    <mergeCell ref="J6:K6"/>
    <mergeCell ref="L6:M6"/>
    <mergeCell ref="N6:O6"/>
    <mergeCell ref="Q6:R6"/>
    <mergeCell ref="H43:O43"/>
    <mergeCell ref="AB6:AC6"/>
    <mergeCell ref="AD6:AE6"/>
    <mergeCell ref="S6:T6"/>
    <mergeCell ref="U6:V6"/>
    <mergeCell ref="W6:X6"/>
    <mergeCell ref="Z6:AA6"/>
  </mergeCells>
  <printOptions/>
  <pageMargins left="0.75" right="0.75" top="1" bottom="1" header="0.5" footer="0.5"/>
  <pageSetup fitToHeight="5" horizontalDpi="600" verticalDpi="600" orientation="landscape" scale="59" r:id="rId1"/>
  <rowBreaks count="2" manualBreakCount="2">
    <brk id="60" max="14" man="1"/>
    <brk id="11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zoomScale="75" zoomScaleNormal="75" zoomScalePageLayoutView="0" workbookViewId="0" topLeftCell="A2">
      <selection activeCell="A12" sqref="A12:IV15"/>
    </sheetView>
  </sheetViews>
  <sheetFormatPr defaultColWidth="9.140625" defaultRowHeight="12.75"/>
  <cols>
    <col min="1" max="1" width="12.57421875" style="0" customWidth="1"/>
    <col min="2" max="3" width="9.140625" style="0" customWidth="1"/>
    <col min="4" max="4" width="7.57421875" style="0" customWidth="1"/>
    <col min="5" max="5" width="97.57421875" style="0" customWidth="1"/>
    <col min="6" max="6" width="51.57421875" style="0" bestFit="1" customWidth="1"/>
    <col min="7" max="7" width="30.140625" style="0" bestFit="1" customWidth="1"/>
    <col min="8" max="8" width="6.140625" style="0" bestFit="1" customWidth="1"/>
    <col min="9" max="9" width="6.8515625" style="0" bestFit="1" customWidth="1"/>
    <col min="10" max="10" width="6.7109375" style="0" customWidth="1"/>
    <col min="11" max="11" width="6.8515625" style="0" bestFit="1" customWidth="1"/>
    <col min="12" max="12" width="5.421875" style="0" bestFit="1" customWidth="1"/>
    <col min="13" max="13" width="6.8515625" style="0" bestFit="1" customWidth="1"/>
    <col min="14" max="14" width="6.140625" style="0" bestFit="1" customWidth="1"/>
    <col min="15" max="15" width="6.8515625" style="0" bestFit="1" customWidth="1"/>
    <col min="16" max="16" width="1.8515625" style="0" customWidth="1"/>
    <col min="17" max="17" width="6.140625" style="0" bestFit="1" customWidth="1"/>
    <col min="18" max="18" width="6.8515625" style="0" bestFit="1" customWidth="1"/>
    <col min="19" max="19" width="6.7109375" style="0" customWidth="1"/>
    <col min="20" max="20" width="6.8515625" style="0" bestFit="1" customWidth="1"/>
    <col min="21" max="21" width="5.421875" style="0" bestFit="1" customWidth="1"/>
    <col min="22" max="22" width="6.8515625" style="0" bestFit="1" customWidth="1"/>
    <col min="23" max="23" width="6.140625" style="0" bestFit="1" customWidth="1"/>
    <col min="24" max="24" width="6.8515625" style="0" bestFit="1" customWidth="1"/>
    <col min="25" max="25" width="1.7109375" style="0" customWidth="1"/>
    <col min="26" max="26" width="6.140625" style="0" bestFit="1" customWidth="1"/>
    <col min="27" max="27" width="6.8515625" style="0" bestFit="1" customWidth="1"/>
    <col min="28" max="28" width="6.7109375" style="0" bestFit="1" customWidth="1"/>
    <col min="29" max="29" width="6.8515625" style="0" bestFit="1" customWidth="1"/>
    <col min="30" max="30" width="5.7109375" style="0" bestFit="1" customWidth="1"/>
    <col min="31" max="31" width="6.8515625" style="0" bestFit="1" customWidth="1"/>
    <col min="32" max="32" width="6.140625" style="0" bestFit="1" customWidth="1"/>
    <col min="33" max="33" width="6.8515625" style="0" bestFit="1" customWidth="1"/>
    <col min="34" max="34" width="1.57421875" style="0" customWidth="1"/>
    <col min="35" max="35" width="6.140625" style="0" bestFit="1" customWidth="1"/>
    <col min="36" max="36" width="6.8515625" style="0" customWidth="1"/>
    <col min="37" max="37" width="6.7109375" style="0" bestFit="1" customWidth="1"/>
    <col min="38" max="38" width="6.8515625" style="0" bestFit="1" customWidth="1"/>
    <col min="39" max="39" width="5.7109375" style="0" bestFit="1" customWidth="1"/>
    <col min="40" max="40" width="6.8515625" style="0" bestFit="1" customWidth="1"/>
    <col min="41" max="41" width="6.140625" style="0" bestFit="1" customWidth="1"/>
    <col min="42" max="42" width="6.8515625" style="0" bestFit="1" customWidth="1"/>
  </cols>
  <sheetData>
    <row r="1" spans="1:24" ht="12.75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91"/>
      <c r="Q1" s="91"/>
      <c r="R1" s="91"/>
      <c r="S1" s="91"/>
      <c r="T1" s="91"/>
      <c r="U1" s="91"/>
      <c r="V1" s="91"/>
      <c r="W1" s="91"/>
      <c r="X1" s="16"/>
    </row>
    <row r="2" spans="1:24" ht="12.7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91"/>
      <c r="Q2" s="91"/>
      <c r="R2" s="91"/>
      <c r="S2" s="91"/>
      <c r="T2" s="91"/>
      <c r="U2" s="91"/>
      <c r="V2" s="91"/>
      <c r="W2" s="91"/>
      <c r="X2" s="16"/>
    </row>
    <row r="3" spans="1:24" ht="12.75">
      <c r="A3" s="251" t="s">
        <v>16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91"/>
      <c r="Q3" s="91"/>
      <c r="R3" s="91"/>
      <c r="S3" s="91"/>
      <c r="T3" s="91"/>
      <c r="U3" s="91"/>
      <c r="V3" s="91"/>
      <c r="W3" s="91"/>
      <c r="X3" s="16"/>
    </row>
    <row r="4" spans="1:23" ht="12.75">
      <c r="A4" s="252" t="str">
        <f>Measures!A3</f>
        <v>SECOND REVISED FINAL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139"/>
      <c r="Q4" s="139"/>
      <c r="R4" s="139"/>
      <c r="S4" s="139"/>
      <c r="T4" s="139"/>
      <c r="U4" s="139"/>
      <c r="V4" s="139"/>
      <c r="W4" s="139"/>
    </row>
    <row r="5" spans="5:41" ht="12.75">
      <c r="E5" s="17"/>
      <c r="Y5" s="18"/>
      <c r="Z5" s="18"/>
      <c r="AA5" s="18"/>
      <c r="AB5" s="18"/>
      <c r="AC5" s="18"/>
      <c r="AD5" s="18"/>
      <c r="AE5" s="18"/>
      <c r="AF5" s="18"/>
      <c r="AG5" s="18"/>
      <c r="AH5" s="5"/>
      <c r="AI5" s="18"/>
      <c r="AJ5" s="18"/>
      <c r="AK5" s="18"/>
      <c r="AL5" s="18"/>
      <c r="AM5" s="18"/>
      <c r="AN5" s="18"/>
      <c r="AO5" s="18"/>
    </row>
    <row r="6" spans="1:42" ht="12.75">
      <c r="A6" s="36"/>
      <c r="B6" s="36"/>
      <c r="C6" s="141"/>
      <c r="D6" s="36"/>
      <c r="E6" s="144"/>
      <c r="F6" s="35"/>
      <c r="G6" s="36"/>
      <c r="H6" s="246" t="s">
        <v>17</v>
      </c>
      <c r="I6" s="247"/>
      <c r="J6" s="247"/>
      <c r="K6" s="247"/>
      <c r="L6" s="247"/>
      <c r="M6" s="247"/>
      <c r="N6" s="247"/>
      <c r="O6" s="248"/>
      <c r="P6" s="88"/>
      <c r="Q6" s="247" t="s">
        <v>18</v>
      </c>
      <c r="R6" s="247"/>
      <c r="S6" s="247"/>
      <c r="T6" s="247"/>
      <c r="U6" s="247"/>
      <c r="V6" s="247"/>
      <c r="W6" s="247"/>
      <c r="X6" s="248"/>
      <c r="Y6" s="87"/>
      <c r="Z6" s="246" t="s">
        <v>19</v>
      </c>
      <c r="AA6" s="247"/>
      <c r="AB6" s="247"/>
      <c r="AC6" s="247"/>
      <c r="AD6" s="247"/>
      <c r="AE6" s="247"/>
      <c r="AF6" s="247"/>
      <c r="AG6" s="248"/>
      <c r="AH6" s="87"/>
      <c r="AI6" s="247" t="s">
        <v>25</v>
      </c>
      <c r="AJ6" s="247"/>
      <c r="AK6" s="247"/>
      <c r="AL6" s="247"/>
      <c r="AM6" s="247"/>
      <c r="AN6" s="247"/>
      <c r="AO6" s="247"/>
      <c r="AP6" s="248"/>
    </row>
    <row r="7" spans="1:42" ht="12.75">
      <c r="A7" s="37" t="s">
        <v>14</v>
      </c>
      <c r="B7" s="37" t="s">
        <v>12</v>
      </c>
      <c r="C7" s="142"/>
      <c r="D7" s="37"/>
      <c r="E7" s="21"/>
      <c r="F7" s="37"/>
      <c r="G7" s="37"/>
      <c r="H7" s="249" t="s">
        <v>4</v>
      </c>
      <c r="I7" s="250"/>
      <c r="J7" s="249" t="s">
        <v>5</v>
      </c>
      <c r="K7" s="250"/>
      <c r="L7" s="249" t="s">
        <v>3</v>
      </c>
      <c r="M7" s="250"/>
      <c r="N7" s="249" t="s">
        <v>6</v>
      </c>
      <c r="O7" s="250"/>
      <c r="P7" s="44"/>
      <c r="Q7" s="253" t="s">
        <v>4</v>
      </c>
      <c r="R7" s="250"/>
      <c r="S7" s="249" t="s">
        <v>5</v>
      </c>
      <c r="T7" s="250"/>
      <c r="U7" s="249" t="s">
        <v>3</v>
      </c>
      <c r="V7" s="250"/>
      <c r="W7" s="249" t="s">
        <v>6</v>
      </c>
      <c r="X7" s="250"/>
      <c r="Y7" s="33"/>
      <c r="Z7" s="249" t="s">
        <v>4</v>
      </c>
      <c r="AA7" s="250"/>
      <c r="AB7" s="249" t="s">
        <v>5</v>
      </c>
      <c r="AC7" s="250"/>
      <c r="AD7" s="249" t="s">
        <v>3</v>
      </c>
      <c r="AE7" s="250"/>
      <c r="AF7" s="249" t="s">
        <v>6</v>
      </c>
      <c r="AG7" s="250"/>
      <c r="AH7" s="33"/>
      <c r="AI7" s="253" t="s">
        <v>4</v>
      </c>
      <c r="AJ7" s="250"/>
      <c r="AK7" s="249" t="s">
        <v>5</v>
      </c>
      <c r="AL7" s="250"/>
      <c r="AM7" s="249" t="s">
        <v>3</v>
      </c>
      <c r="AN7" s="250"/>
      <c r="AO7" s="249" t="s">
        <v>6</v>
      </c>
      <c r="AP7" s="250"/>
    </row>
    <row r="8" spans="1:42" ht="12.75">
      <c r="A8" s="38" t="s">
        <v>15</v>
      </c>
      <c r="B8" s="38" t="s">
        <v>13</v>
      </c>
      <c r="C8" s="143" t="s">
        <v>0</v>
      </c>
      <c r="D8" s="37" t="s">
        <v>7</v>
      </c>
      <c r="E8" s="145" t="s">
        <v>20</v>
      </c>
      <c r="F8" s="38" t="s">
        <v>1</v>
      </c>
      <c r="G8" s="38" t="s">
        <v>8</v>
      </c>
      <c r="H8" s="45" t="s">
        <v>2</v>
      </c>
      <c r="I8" s="45" t="s">
        <v>9</v>
      </c>
      <c r="J8" s="45" t="s">
        <v>2</v>
      </c>
      <c r="K8" s="45" t="s">
        <v>9</v>
      </c>
      <c r="L8" s="45" t="s">
        <v>2</v>
      </c>
      <c r="M8" s="45" t="s">
        <v>9</v>
      </c>
      <c r="N8" s="45" t="s">
        <v>2</v>
      </c>
      <c r="O8" s="45" t="s">
        <v>9</v>
      </c>
      <c r="P8" s="45"/>
      <c r="Q8" s="46" t="s">
        <v>2</v>
      </c>
      <c r="R8" s="45" t="s">
        <v>9</v>
      </c>
      <c r="S8" s="45" t="s">
        <v>2</v>
      </c>
      <c r="T8" s="45" t="s">
        <v>9</v>
      </c>
      <c r="U8" s="45" t="s">
        <v>2</v>
      </c>
      <c r="V8" s="45" t="s">
        <v>9</v>
      </c>
      <c r="W8" s="45" t="s">
        <v>2</v>
      </c>
      <c r="X8" s="45" t="s">
        <v>9</v>
      </c>
      <c r="Y8" s="45"/>
      <c r="Z8" s="45" t="s">
        <v>2</v>
      </c>
      <c r="AA8" s="45" t="s">
        <v>9</v>
      </c>
      <c r="AB8" s="45" t="s">
        <v>2</v>
      </c>
      <c r="AC8" s="45" t="s">
        <v>9</v>
      </c>
      <c r="AD8" s="45" t="s">
        <v>2</v>
      </c>
      <c r="AE8" s="45" t="s">
        <v>9</v>
      </c>
      <c r="AF8" s="45" t="s">
        <v>2</v>
      </c>
      <c r="AG8" s="45" t="s">
        <v>9</v>
      </c>
      <c r="AH8" s="46"/>
      <c r="AI8" s="46" t="s">
        <v>2</v>
      </c>
      <c r="AJ8" s="45" t="s">
        <v>9</v>
      </c>
      <c r="AK8" s="45" t="s">
        <v>2</v>
      </c>
      <c r="AL8" s="45" t="s">
        <v>9</v>
      </c>
      <c r="AM8" s="45" t="s">
        <v>2</v>
      </c>
      <c r="AN8" s="45" t="s">
        <v>9</v>
      </c>
      <c r="AO8" s="45" t="s">
        <v>2</v>
      </c>
      <c r="AP8" s="45" t="s">
        <v>9</v>
      </c>
    </row>
    <row r="9" spans="1:42" ht="12.75">
      <c r="A9" s="34"/>
      <c r="B9" s="39"/>
      <c r="C9" s="59"/>
      <c r="D9" s="39"/>
      <c r="E9" s="82"/>
      <c r="F9" s="34"/>
      <c r="G9" s="34"/>
      <c r="H9" s="48"/>
      <c r="I9" s="49"/>
      <c r="J9" s="48"/>
      <c r="K9" s="49"/>
      <c r="L9" s="48"/>
      <c r="M9" s="49"/>
      <c r="N9" s="48"/>
      <c r="O9" s="49"/>
      <c r="P9" s="50"/>
      <c r="Q9" s="48"/>
      <c r="R9" s="49"/>
      <c r="S9" s="48"/>
      <c r="T9" s="49"/>
      <c r="U9" s="48"/>
      <c r="V9" s="49"/>
      <c r="W9" s="48"/>
      <c r="X9" s="49"/>
      <c r="Y9" s="48"/>
      <c r="Z9" s="48"/>
      <c r="AA9" s="137"/>
      <c r="AB9" s="48"/>
      <c r="AC9" s="137"/>
      <c r="AD9" s="48"/>
      <c r="AE9" s="137"/>
      <c r="AF9" s="48"/>
      <c r="AG9" s="49"/>
      <c r="AH9" s="51"/>
      <c r="AI9" s="48"/>
      <c r="AJ9" s="49"/>
      <c r="AK9" s="48"/>
      <c r="AL9" s="49"/>
      <c r="AM9" s="48"/>
      <c r="AN9" s="49"/>
      <c r="AO9" s="48"/>
      <c r="AP9" s="49"/>
    </row>
    <row r="10" spans="1:42" ht="12.75" customHeight="1">
      <c r="A10" s="96"/>
      <c r="B10" s="97"/>
      <c r="C10" s="98"/>
      <c r="D10" s="99"/>
      <c r="E10" s="124"/>
      <c r="F10" s="95"/>
      <c r="G10" s="67"/>
      <c r="H10" s="101"/>
      <c r="I10" s="125"/>
      <c r="J10" s="101"/>
      <c r="K10" s="125"/>
      <c r="L10" s="101"/>
      <c r="M10" s="125"/>
      <c r="N10" s="61"/>
      <c r="O10" s="62"/>
      <c r="P10" s="101"/>
      <c r="Q10" s="101"/>
      <c r="R10" s="125"/>
      <c r="S10" s="101"/>
      <c r="T10" s="125"/>
      <c r="U10" s="101"/>
      <c r="V10" s="125"/>
      <c r="W10" s="61"/>
      <c r="X10" s="94"/>
      <c r="Y10" s="101"/>
      <c r="Z10" s="101"/>
      <c r="AA10" s="125"/>
      <c r="AB10" s="101"/>
      <c r="AC10" s="125"/>
      <c r="AD10" s="101"/>
      <c r="AE10" s="125"/>
      <c r="AF10" s="61"/>
      <c r="AG10" s="62"/>
      <c r="AH10" s="103"/>
      <c r="AI10" s="101"/>
      <c r="AJ10" s="102"/>
      <c r="AK10" s="101"/>
      <c r="AL10" s="102"/>
      <c r="AM10" s="101"/>
      <c r="AN10" s="102"/>
      <c r="AO10" s="61"/>
      <c r="AP10" s="62"/>
    </row>
    <row r="11" spans="1:42" ht="12.75" customHeight="1">
      <c r="A11" s="96"/>
      <c r="B11" s="97"/>
      <c r="C11" s="98"/>
      <c r="D11" s="99"/>
      <c r="E11" s="124"/>
      <c r="F11" s="95"/>
      <c r="G11" s="67"/>
      <c r="H11" s="61"/>
      <c r="I11" s="94"/>
      <c r="J11" s="61"/>
      <c r="K11" s="94"/>
      <c r="L11" s="61"/>
      <c r="M11" s="94"/>
      <c r="N11" s="101"/>
      <c r="O11" s="102"/>
      <c r="P11" s="61"/>
      <c r="Q11" s="61"/>
      <c r="R11" s="94"/>
      <c r="S11" s="61"/>
      <c r="T11" s="94"/>
      <c r="U11" s="61"/>
      <c r="V11" s="94"/>
      <c r="W11" s="61"/>
      <c r="X11" s="94"/>
      <c r="Y11" s="61"/>
      <c r="Z11" s="101"/>
      <c r="AA11" s="125"/>
      <c r="AB11" s="101"/>
      <c r="AC11" s="125"/>
      <c r="AD11" s="101"/>
      <c r="AE11" s="125"/>
      <c r="AF11" s="101"/>
      <c r="AG11" s="102"/>
      <c r="AH11" s="103"/>
      <c r="AI11" s="101"/>
      <c r="AJ11" s="102"/>
      <c r="AK11" s="101"/>
      <c r="AL11" s="102"/>
      <c r="AM11" s="101"/>
      <c r="AN11" s="102"/>
      <c r="AO11" s="101"/>
      <c r="AP11" s="102"/>
    </row>
    <row r="12" spans="1:42" ht="12.75" customHeight="1">
      <c r="A12" s="96"/>
      <c r="B12" s="97"/>
      <c r="C12" s="98"/>
      <c r="D12" s="99"/>
      <c r="E12" s="124"/>
      <c r="F12" s="95"/>
      <c r="G12" s="67"/>
      <c r="H12" s="61"/>
      <c r="I12" s="94"/>
      <c r="J12" s="61"/>
      <c r="K12" s="94"/>
      <c r="L12" s="61"/>
      <c r="M12" s="94"/>
      <c r="N12" s="101"/>
      <c r="O12" s="102"/>
      <c r="P12" s="61"/>
      <c r="Q12" s="61"/>
      <c r="R12" s="94"/>
      <c r="S12" s="61"/>
      <c r="T12" s="94"/>
      <c r="U12" s="61"/>
      <c r="V12" s="94"/>
      <c r="W12" s="61"/>
      <c r="X12" s="94"/>
      <c r="Y12" s="61"/>
      <c r="Z12" s="61"/>
      <c r="AA12" s="94"/>
      <c r="AB12" s="61"/>
      <c r="AC12" s="94"/>
      <c r="AD12" s="61"/>
      <c r="AE12" s="94"/>
      <c r="AF12" s="101"/>
      <c r="AG12" s="125"/>
      <c r="AH12" s="101"/>
      <c r="AI12" s="61"/>
      <c r="AJ12" s="94"/>
      <c r="AK12" s="61"/>
      <c r="AL12" s="62"/>
      <c r="AM12" s="61"/>
      <c r="AN12" s="62"/>
      <c r="AO12" s="101"/>
      <c r="AP12" s="102"/>
    </row>
    <row r="13" spans="1:42" ht="12.75" customHeight="1">
      <c r="A13" s="96"/>
      <c r="B13" s="97"/>
      <c r="C13" s="98"/>
      <c r="D13" s="99"/>
      <c r="E13" s="124"/>
      <c r="F13" s="95"/>
      <c r="G13" s="148"/>
      <c r="H13" s="61"/>
      <c r="I13" s="94"/>
      <c r="J13" s="61"/>
      <c r="K13" s="94"/>
      <c r="L13" s="61"/>
      <c r="M13" s="94"/>
      <c r="N13" s="61"/>
      <c r="O13" s="62"/>
      <c r="P13" s="61"/>
      <c r="Q13" s="61"/>
      <c r="R13" s="94"/>
      <c r="S13" s="61"/>
      <c r="T13" s="94"/>
      <c r="U13" s="61"/>
      <c r="V13" s="94"/>
      <c r="W13" s="61"/>
      <c r="X13" s="94"/>
      <c r="Y13" s="63"/>
      <c r="Z13" s="61"/>
      <c r="AA13" s="94"/>
      <c r="AB13" s="61"/>
      <c r="AC13" s="94"/>
      <c r="AD13" s="61"/>
      <c r="AE13" s="94"/>
      <c r="AF13" s="61"/>
      <c r="AG13" s="62"/>
      <c r="AH13" s="101"/>
      <c r="AI13" s="61"/>
      <c r="AJ13" s="62"/>
      <c r="AK13" s="61"/>
      <c r="AL13" s="62"/>
      <c r="AM13" s="61"/>
      <c r="AN13" s="62"/>
      <c r="AO13" s="61"/>
      <c r="AP13" s="62"/>
    </row>
    <row r="14" spans="1:42" ht="12.75" customHeight="1">
      <c r="A14" s="96"/>
      <c r="B14" s="97"/>
      <c r="C14" s="98"/>
      <c r="D14" s="99"/>
      <c r="E14" s="124"/>
      <c r="F14" s="95"/>
      <c r="G14" s="67"/>
      <c r="H14" s="61"/>
      <c r="I14" s="94"/>
      <c r="J14" s="61"/>
      <c r="K14" s="94"/>
      <c r="L14" s="61"/>
      <c r="M14" s="94"/>
      <c r="N14" s="61"/>
      <c r="O14" s="62"/>
      <c r="P14" s="61"/>
      <c r="Q14" s="61"/>
      <c r="R14" s="94"/>
      <c r="S14" s="61"/>
      <c r="T14" s="94"/>
      <c r="U14" s="61"/>
      <c r="V14" s="94"/>
      <c r="W14" s="61"/>
      <c r="X14" s="94"/>
      <c r="Y14" s="63"/>
      <c r="Z14" s="61"/>
      <c r="AA14" s="94"/>
      <c r="AB14" s="61"/>
      <c r="AC14" s="94"/>
      <c r="AD14" s="61"/>
      <c r="AE14" s="62"/>
      <c r="AF14" s="61"/>
      <c r="AG14" s="62"/>
      <c r="AH14" s="103"/>
      <c r="AI14" s="61"/>
      <c r="AJ14" s="62"/>
      <c r="AK14" s="61"/>
      <c r="AL14" s="62"/>
      <c r="AM14" s="61"/>
      <c r="AN14" s="62"/>
      <c r="AO14" s="61"/>
      <c r="AP14" s="62"/>
    </row>
    <row r="15" spans="1:42" ht="12.75" customHeight="1">
      <c r="A15" s="96"/>
      <c r="B15" s="97"/>
      <c r="C15" s="98"/>
      <c r="D15" s="99"/>
      <c r="E15" s="124"/>
      <c r="F15" s="95"/>
      <c r="G15" s="147"/>
      <c r="H15" s="101"/>
      <c r="I15" s="125"/>
      <c r="J15" s="101"/>
      <c r="K15" s="125"/>
      <c r="L15" s="101"/>
      <c r="M15" s="125"/>
      <c r="N15" s="101"/>
      <c r="O15" s="102"/>
      <c r="P15" s="101"/>
      <c r="Q15" s="101"/>
      <c r="R15" s="125"/>
      <c r="S15" s="101"/>
      <c r="T15" s="125"/>
      <c r="U15" s="101"/>
      <c r="V15" s="125"/>
      <c r="W15" s="101"/>
      <c r="X15" s="125"/>
      <c r="Y15" s="103"/>
      <c r="Z15" s="101"/>
      <c r="AA15" s="125"/>
      <c r="AB15" s="101"/>
      <c r="AC15" s="125"/>
      <c r="AD15" s="101"/>
      <c r="AE15" s="102"/>
      <c r="AF15" s="101"/>
      <c r="AG15" s="102"/>
      <c r="AH15" s="103"/>
      <c r="AI15" s="101"/>
      <c r="AJ15" s="102"/>
      <c r="AK15" s="101"/>
      <c r="AL15" s="102"/>
      <c r="AM15" s="101"/>
      <c r="AN15" s="102"/>
      <c r="AO15" s="101"/>
      <c r="AP15" s="102"/>
    </row>
    <row r="16" spans="1:42" ht="12.75" customHeight="1">
      <c r="A16" s="96"/>
      <c r="B16" s="97"/>
      <c r="C16" s="98"/>
      <c r="D16" s="99"/>
      <c r="E16" s="124"/>
      <c r="F16" s="95"/>
      <c r="G16" s="67"/>
      <c r="H16" s="101"/>
      <c r="I16" s="125"/>
      <c r="J16" s="101"/>
      <c r="K16" s="125"/>
      <c r="L16" s="101"/>
      <c r="M16" s="125"/>
      <c r="N16" s="101"/>
      <c r="O16" s="102"/>
      <c r="P16" s="101"/>
      <c r="Q16" s="101"/>
      <c r="R16" s="125"/>
      <c r="S16" s="101"/>
      <c r="T16" s="125"/>
      <c r="U16" s="101"/>
      <c r="V16" s="125"/>
      <c r="W16" s="101"/>
      <c r="X16" s="125"/>
      <c r="Y16" s="103"/>
      <c r="Z16" s="101"/>
      <c r="AA16" s="125"/>
      <c r="AB16" s="101"/>
      <c r="AC16" s="125"/>
      <c r="AD16" s="101"/>
      <c r="AE16" s="102"/>
      <c r="AF16" s="101"/>
      <c r="AG16" s="102"/>
      <c r="AH16" s="103"/>
      <c r="AI16" s="101"/>
      <c r="AJ16" s="102"/>
      <c r="AK16" s="101"/>
      <c r="AL16" s="102"/>
      <c r="AM16" s="101"/>
      <c r="AN16" s="102"/>
      <c r="AO16" s="101"/>
      <c r="AP16" s="102"/>
    </row>
    <row r="17" spans="1:42" ht="12.75" customHeight="1">
      <c r="A17" s="96"/>
      <c r="B17" s="97"/>
      <c r="C17" s="98"/>
      <c r="D17" s="99"/>
      <c r="E17" s="124"/>
      <c r="F17" s="95"/>
      <c r="G17" s="67"/>
      <c r="H17" s="101"/>
      <c r="I17" s="125"/>
      <c r="J17" s="101"/>
      <c r="K17" s="125"/>
      <c r="L17" s="101"/>
      <c r="M17" s="125"/>
      <c r="N17" s="101"/>
      <c r="O17" s="102"/>
      <c r="P17" s="101"/>
      <c r="Q17" s="101"/>
      <c r="R17" s="125"/>
      <c r="S17" s="101"/>
      <c r="T17" s="125"/>
      <c r="U17" s="101"/>
      <c r="V17" s="125"/>
      <c r="W17" s="101"/>
      <c r="X17" s="125"/>
      <c r="Y17" s="103"/>
      <c r="Z17" s="101"/>
      <c r="AA17" s="125"/>
      <c r="AB17" s="101"/>
      <c r="AC17" s="125"/>
      <c r="AD17" s="101"/>
      <c r="AE17" s="102"/>
      <c r="AF17" s="101"/>
      <c r="AG17" s="102"/>
      <c r="AH17" s="103"/>
      <c r="AI17" s="101"/>
      <c r="AJ17" s="102"/>
      <c r="AK17" s="101"/>
      <c r="AL17" s="102"/>
      <c r="AM17" s="101"/>
      <c r="AN17" s="102"/>
      <c r="AO17" s="101"/>
      <c r="AP17" s="102"/>
    </row>
    <row r="18" spans="1:42" ht="12.75" customHeight="1">
      <c r="A18" s="96"/>
      <c r="B18" s="97"/>
      <c r="C18" s="98"/>
      <c r="D18" s="99"/>
      <c r="E18" s="124"/>
      <c r="F18" s="95"/>
      <c r="G18" s="67"/>
      <c r="H18" s="61"/>
      <c r="I18" s="94"/>
      <c r="J18" s="61"/>
      <c r="K18" s="94"/>
      <c r="L18" s="61"/>
      <c r="M18" s="94"/>
      <c r="N18" s="101"/>
      <c r="O18" s="102"/>
      <c r="P18" s="61"/>
      <c r="Q18" s="61"/>
      <c r="R18" s="94"/>
      <c r="S18" s="61"/>
      <c r="T18" s="94"/>
      <c r="U18" s="61"/>
      <c r="V18" s="94"/>
      <c r="W18" s="61"/>
      <c r="X18" s="94"/>
      <c r="Y18" s="63"/>
      <c r="Z18" s="101"/>
      <c r="AA18" s="125"/>
      <c r="AB18" s="101"/>
      <c r="AC18" s="125"/>
      <c r="AD18" s="101"/>
      <c r="AE18" s="102"/>
      <c r="AF18" s="101"/>
      <c r="AG18" s="102"/>
      <c r="AH18" s="103"/>
      <c r="AI18" s="101"/>
      <c r="AJ18" s="102"/>
      <c r="AK18" s="101"/>
      <c r="AL18" s="102"/>
      <c r="AM18" s="101"/>
      <c r="AN18" s="102"/>
      <c r="AO18" s="101"/>
      <c r="AP18" s="102"/>
    </row>
    <row r="19" spans="1:42" ht="12.75" customHeight="1">
      <c r="A19" s="96"/>
      <c r="B19" s="97"/>
      <c r="C19" s="98"/>
      <c r="D19" s="99"/>
      <c r="E19" s="124"/>
      <c r="F19" s="95"/>
      <c r="G19" s="67"/>
      <c r="H19" s="101"/>
      <c r="I19" s="125"/>
      <c r="J19" s="101"/>
      <c r="K19" s="125"/>
      <c r="L19" s="101"/>
      <c r="M19" s="125"/>
      <c r="N19" s="101"/>
      <c r="O19" s="102"/>
      <c r="P19" s="61"/>
      <c r="Q19" s="101"/>
      <c r="R19" s="125"/>
      <c r="S19" s="101"/>
      <c r="T19" s="125"/>
      <c r="U19" s="101"/>
      <c r="V19" s="125"/>
      <c r="W19" s="61"/>
      <c r="X19" s="94"/>
      <c r="Y19" s="63"/>
      <c r="Z19" s="101"/>
      <c r="AA19" s="125"/>
      <c r="AB19" s="101"/>
      <c r="AC19" s="125"/>
      <c r="AD19" s="101"/>
      <c r="AE19" s="102"/>
      <c r="AF19" s="101"/>
      <c r="AG19" s="102"/>
      <c r="AH19" s="103"/>
      <c r="AI19" s="101"/>
      <c r="AJ19" s="102"/>
      <c r="AK19" s="101"/>
      <c r="AL19" s="102"/>
      <c r="AM19" s="101"/>
      <c r="AN19" s="102"/>
      <c r="AO19" s="101"/>
      <c r="AP19" s="102"/>
    </row>
    <row r="20" spans="1:42" ht="12.75" customHeight="1">
      <c r="A20" s="96"/>
      <c r="B20" s="97"/>
      <c r="C20" s="98"/>
      <c r="D20" s="99"/>
      <c r="E20" s="124"/>
      <c r="F20" s="95"/>
      <c r="G20" s="67"/>
      <c r="H20" s="65"/>
      <c r="I20" s="132"/>
      <c r="J20" s="101"/>
      <c r="K20" s="125"/>
      <c r="L20" s="101"/>
      <c r="M20" s="125"/>
      <c r="N20" s="61"/>
      <c r="O20" s="62"/>
      <c r="P20" s="61"/>
      <c r="Q20" s="61"/>
      <c r="R20" s="94"/>
      <c r="S20" s="61"/>
      <c r="T20" s="94"/>
      <c r="U20" s="61"/>
      <c r="V20" s="94"/>
      <c r="W20" s="61"/>
      <c r="X20" s="94"/>
      <c r="Y20" s="63"/>
      <c r="Z20" s="65"/>
      <c r="AA20" s="132"/>
      <c r="AB20" s="101"/>
      <c r="AC20" s="125"/>
      <c r="AD20" s="101"/>
      <c r="AE20" s="102"/>
      <c r="AF20" s="61"/>
      <c r="AG20" s="62"/>
      <c r="AH20" s="63"/>
      <c r="AI20" s="61"/>
      <c r="AJ20" s="62"/>
      <c r="AK20" s="61"/>
      <c r="AL20" s="62"/>
      <c r="AM20" s="61"/>
      <c r="AN20" s="62"/>
      <c r="AO20" s="61"/>
      <c r="AP20" s="62"/>
    </row>
    <row r="21" spans="1:42" ht="12.75" customHeight="1">
      <c r="A21" s="96"/>
      <c r="B21" s="97"/>
      <c r="C21" s="98"/>
      <c r="D21" s="99"/>
      <c r="E21" s="124"/>
      <c r="F21" s="95"/>
      <c r="G21" s="147"/>
      <c r="H21" s="65"/>
      <c r="I21" s="132"/>
      <c r="J21" s="65"/>
      <c r="K21" s="132"/>
      <c r="L21" s="65"/>
      <c r="M21" s="132"/>
      <c r="N21" s="65"/>
      <c r="O21" s="66"/>
      <c r="P21" s="61"/>
      <c r="Q21" s="65"/>
      <c r="R21" s="132"/>
      <c r="S21" s="65"/>
      <c r="T21" s="132"/>
      <c r="U21" s="65"/>
      <c r="V21" s="132"/>
      <c r="W21" s="65"/>
      <c r="X21" s="132"/>
      <c r="Y21" s="63"/>
      <c r="Z21" s="65"/>
      <c r="AA21" s="132"/>
      <c r="AB21" s="65"/>
      <c r="AC21" s="132"/>
      <c r="AD21" s="65"/>
      <c r="AE21" s="66"/>
      <c r="AF21" s="65"/>
      <c r="AG21" s="66"/>
      <c r="AH21" s="63"/>
      <c r="AI21" s="65"/>
      <c r="AJ21" s="66"/>
      <c r="AK21" s="65"/>
      <c r="AL21" s="66"/>
      <c r="AM21" s="65"/>
      <c r="AN21" s="66"/>
      <c r="AO21" s="65"/>
      <c r="AP21" s="66"/>
    </row>
    <row r="22" spans="1:42" ht="12.75" customHeight="1">
      <c r="A22" s="96"/>
      <c r="B22" s="97"/>
      <c r="C22" s="98"/>
      <c r="D22" s="99"/>
      <c r="E22" s="124"/>
      <c r="F22" s="95"/>
      <c r="G22" s="147"/>
      <c r="H22" s="65"/>
      <c r="I22" s="132"/>
      <c r="J22" s="65"/>
      <c r="K22" s="132"/>
      <c r="L22" s="65"/>
      <c r="M22" s="132"/>
      <c r="N22" s="65"/>
      <c r="O22" s="66"/>
      <c r="P22" s="61"/>
      <c r="Q22" s="65"/>
      <c r="R22" s="132"/>
      <c r="S22" s="65"/>
      <c r="T22" s="132"/>
      <c r="U22" s="65"/>
      <c r="V22" s="132"/>
      <c r="W22" s="65"/>
      <c r="X22" s="132"/>
      <c r="Y22" s="63"/>
      <c r="Z22" s="65"/>
      <c r="AA22" s="132"/>
      <c r="AB22" s="65"/>
      <c r="AC22" s="132"/>
      <c r="AD22" s="65"/>
      <c r="AE22" s="66"/>
      <c r="AF22" s="65"/>
      <c r="AG22" s="66"/>
      <c r="AH22" s="63"/>
      <c r="AI22" s="65"/>
      <c r="AJ22" s="66"/>
      <c r="AK22" s="65"/>
      <c r="AL22" s="66"/>
      <c r="AM22" s="65"/>
      <c r="AN22" s="66"/>
      <c r="AO22" s="65"/>
      <c r="AP22" s="66"/>
    </row>
    <row r="23" spans="1:42" ht="12.75" customHeight="1">
      <c r="A23" s="96"/>
      <c r="B23" s="97"/>
      <c r="C23" s="98"/>
      <c r="D23" s="99"/>
      <c r="E23" s="124"/>
      <c r="F23" s="95"/>
      <c r="G23" s="67"/>
      <c r="H23" s="65"/>
      <c r="I23" s="132"/>
      <c r="J23" s="101"/>
      <c r="K23" s="125"/>
      <c r="L23" s="101"/>
      <c r="M23" s="125"/>
      <c r="N23" s="61"/>
      <c r="O23" s="62"/>
      <c r="P23" s="61"/>
      <c r="Q23" s="61"/>
      <c r="R23" s="94"/>
      <c r="S23" s="61"/>
      <c r="T23" s="94"/>
      <c r="U23" s="61"/>
      <c r="V23" s="94"/>
      <c r="W23" s="61"/>
      <c r="X23" s="94"/>
      <c r="Y23" s="63"/>
      <c r="Z23" s="65"/>
      <c r="AA23" s="132"/>
      <c r="AB23" s="101"/>
      <c r="AC23" s="125"/>
      <c r="AD23" s="101"/>
      <c r="AE23" s="102"/>
      <c r="AF23" s="61"/>
      <c r="AG23" s="62"/>
      <c r="AH23" s="63"/>
      <c r="AI23" s="61"/>
      <c r="AJ23" s="62"/>
      <c r="AK23" s="61"/>
      <c r="AL23" s="62"/>
      <c r="AM23" s="61"/>
      <c r="AN23" s="62"/>
      <c r="AO23" s="61"/>
      <c r="AP23" s="62"/>
    </row>
    <row r="24" spans="1:42" ht="12.75" customHeight="1">
      <c r="A24" s="96"/>
      <c r="B24" s="97"/>
      <c r="C24" s="98"/>
      <c r="D24" s="99"/>
      <c r="E24" s="124"/>
      <c r="F24" s="95"/>
      <c r="G24" s="67"/>
      <c r="H24" s="61"/>
      <c r="I24" s="62"/>
      <c r="J24" s="61"/>
      <c r="K24" s="62"/>
      <c r="L24" s="61"/>
      <c r="M24" s="62"/>
      <c r="N24" s="61"/>
      <c r="O24" s="62"/>
      <c r="P24" s="63"/>
      <c r="Q24" s="61"/>
      <c r="R24" s="62"/>
      <c r="S24" s="61"/>
      <c r="T24" s="62"/>
      <c r="U24" s="61"/>
      <c r="V24" s="62"/>
      <c r="W24" s="61"/>
      <c r="X24" s="62"/>
      <c r="Y24" s="63"/>
      <c r="Z24" s="61"/>
      <c r="AA24" s="94"/>
      <c r="AB24" s="61"/>
      <c r="AC24" s="94"/>
      <c r="AD24" s="61"/>
      <c r="AE24" s="62"/>
      <c r="AF24" s="61"/>
      <c r="AG24" s="62"/>
      <c r="AH24" s="103"/>
      <c r="AI24" s="61"/>
      <c r="AJ24" s="62"/>
      <c r="AK24" s="61"/>
      <c r="AL24" s="62"/>
      <c r="AM24" s="61"/>
      <c r="AN24" s="62"/>
      <c r="AO24" s="61"/>
      <c r="AP24" s="62"/>
    </row>
    <row r="25" spans="1:42" ht="12.75" customHeight="1">
      <c r="A25" s="96"/>
      <c r="B25" s="97"/>
      <c r="C25" s="98"/>
      <c r="D25" s="99"/>
      <c r="E25" s="124"/>
      <c r="F25" s="95"/>
      <c r="G25" s="67"/>
      <c r="H25" s="61"/>
      <c r="I25" s="62"/>
      <c r="J25" s="61"/>
      <c r="K25" s="62"/>
      <c r="L25" s="61"/>
      <c r="M25" s="62"/>
      <c r="N25" s="101"/>
      <c r="O25" s="102"/>
      <c r="P25" s="63"/>
      <c r="Q25" s="61"/>
      <c r="R25" s="62"/>
      <c r="S25" s="61"/>
      <c r="T25" s="62"/>
      <c r="U25" s="61"/>
      <c r="V25" s="62"/>
      <c r="W25" s="101"/>
      <c r="X25" s="102"/>
      <c r="Y25" s="63"/>
      <c r="Z25" s="61"/>
      <c r="AA25" s="94"/>
      <c r="AB25" s="61"/>
      <c r="AC25" s="94"/>
      <c r="AD25" s="61"/>
      <c r="AE25" s="62"/>
      <c r="AF25" s="101"/>
      <c r="AG25" s="102"/>
      <c r="AH25" s="103"/>
      <c r="AI25" s="61"/>
      <c r="AJ25" s="62"/>
      <c r="AK25" s="61"/>
      <c r="AL25" s="62"/>
      <c r="AM25" s="61"/>
      <c r="AN25" s="62"/>
      <c r="AO25" s="101"/>
      <c r="AP25" s="102"/>
    </row>
    <row r="26" spans="1:42" ht="12.75" customHeight="1">
      <c r="A26" s="96"/>
      <c r="B26" s="97"/>
      <c r="C26" s="98"/>
      <c r="D26" s="99"/>
      <c r="E26" s="124"/>
      <c r="F26" s="95"/>
      <c r="G26" s="147"/>
      <c r="H26" s="61"/>
      <c r="I26" s="94"/>
      <c r="J26" s="61"/>
      <c r="K26" s="94"/>
      <c r="L26" s="61"/>
      <c r="M26" s="94"/>
      <c r="N26" s="61"/>
      <c r="O26" s="62"/>
      <c r="P26" s="136"/>
      <c r="Q26" s="61"/>
      <c r="R26" s="94"/>
      <c r="S26" s="61"/>
      <c r="T26" s="94"/>
      <c r="U26" s="61"/>
      <c r="V26" s="94"/>
      <c r="W26" s="61"/>
      <c r="X26" s="94"/>
      <c r="Y26" s="63"/>
      <c r="Z26" s="61"/>
      <c r="AA26" s="94"/>
      <c r="AB26" s="61"/>
      <c r="AC26" s="94"/>
      <c r="AD26" s="61"/>
      <c r="AE26" s="94"/>
      <c r="AF26" s="61"/>
      <c r="AG26" s="94"/>
      <c r="AH26" s="103"/>
      <c r="AI26" s="61"/>
      <c r="AJ26" s="94"/>
      <c r="AK26" s="61"/>
      <c r="AL26" s="94"/>
      <c r="AM26" s="61"/>
      <c r="AN26" s="94"/>
      <c r="AO26" s="61"/>
      <c r="AP26" s="62"/>
    </row>
    <row r="27" spans="1:42" ht="12.75" customHeight="1">
      <c r="A27" s="96"/>
      <c r="B27" s="97"/>
      <c r="C27" s="98"/>
      <c r="D27" s="99"/>
      <c r="E27" s="124"/>
      <c r="F27" s="95"/>
      <c r="G27" s="67"/>
      <c r="H27" s="61"/>
      <c r="I27" s="94"/>
      <c r="J27" s="61"/>
      <c r="K27" s="94"/>
      <c r="L27" s="61"/>
      <c r="M27" s="94"/>
      <c r="N27" s="61"/>
      <c r="O27" s="62"/>
      <c r="P27" s="90"/>
      <c r="Q27" s="61"/>
      <c r="R27" s="62"/>
      <c r="S27" s="61"/>
      <c r="T27" s="62"/>
      <c r="U27" s="61"/>
      <c r="V27" s="62"/>
      <c r="W27" s="61"/>
      <c r="X27" s="62"/>
      <c r="Y27" s="63"/>
      <c r="Z27" s="61"/>
      <c r="AA27" s="94"/>
      <c r="AB27" s="61"/>
      <c r="AC27" s="94"/>
      <c r="AD27" s="61"/>
      <c r="AE27" s="62"/>
      <c r="AF27" s="61"/>
      <c r="AG27" s="62"/>
      <c r="AH27" s="103"/>
      <c r="AI27" s="61"/>
      <c r="AJ27" s="62"/>
      <c r="AK27" s="61"/>
      <c r="AL27" s="62"/>
      <c r="AM27" s="61"/>
      <c r="AN27" s="62"/>
      <c r="AO27" s="61"/>
      <c r="AP27" s="62"/>
    </row>
    <row r="28" spans="1:42" ht="12.75" customHeight="1">
      <c r="A28" s="96"/>
      <c r="B28" s="97"/>
      <c r="C28" s="98"/>
      <c r="D28" s="99"/>
      <c r="E28" s="124"/>
      <c r="F28" s="95"/>
      <c r="G28" s="67"/>
      <c r="H28" s="61"/>
      <c r="I28" s="94"/>
      <c r="J28" s="61"/>
      <c r="K28" s="94"/>
      <c r="L28" s="61"/>
      <c r="M28" s="94"/>
      <c r="N28" s="61"/>
      <c r="O28" s="62"/>
      <c r="P28" s="90"/>
      <c r="Q28" s="61"/>
      <c r="R28" s="62"/>
      <c r="S28" s="61"/>
      <c r="T28" s="62"/>
      <c r="U28" s="61"/>
      <c r="V28" s="62"/>
      <c r="W28" s="61"/>
      <c r="X28" s="62"/>
      <c r="Y28" s="63"/>
      <c r="Z28" s="61"/>
      <c r="AA28" s="94"/>
      <c r="AB28" s="61"/>
      <c r="AC28" s="94"/>
      <c r="AD28" s="61"/>
      <c r="AE28" s="62"/>
      <c r="AF28" s="61"/>
      <c r="AG28" s="62"/>
      <c r="AH28" s="103"/>
      <c r="AI28" s="61"/>
      <c r="AJ28" s="62"/>
      <c r="AK28" s="61"/>
      <c r="AL28" s="62"/>
      <c r="AM28" s="61"/>
      <c r="AN28" s="62"/>
      <c r="AO28" s="61"/>
      <c r="AP28" s="62"/>
    </row>
    <row r="29" spans="1:42" ht="12.75" customHeight="1">
      <c r="A29" s="96"/>
      <c r="B29" s="97"/>
      <c r="C29" s="98"/>
      <c r="D29" s="99"/>
      <c r="E29" s="124"/>
      <c r="F29" s="95"/>
      <c r="G29" s="67"/>
      <c r="H29" s="61"/>
      <c r="I29" s="62"/>
      <c r="J29" s="101"/>
      <c r="K29" s="125"/>
      <c r="L29" s="101"/>
      <c r="M29" s="102"/>
      <c r="N29" s="101"/>
      <c r="O29" s="102"/>
      <c r="P29" s="63"/>
      <c r="Q29" s="61"/>
      <c r="R29" s="62"/>
      <c r="S29" s="101"/>
      <c r="T29" s="102"/>
      <c r="U29" s="101"/>
      <c r="V29" s="102"/>
      <c r="W29" s="101"/>
      <c r="X29" s="102"/>
      <c r="Y29" s="63"/>
      <c r="Z29" s="101"/>
      <c r="AA29" s="125"/>
      <c r="AB29" s="101"/>
      <c r="AC29" s="125"/>
      <c r="AD29" s="101"/>
      <c r="AE29" s="102"/>
      <c r="AF29" s="101"/>
      <c r="AG29" s="102"/>
      <c r="AH29" s="103"/>
      <c r="AI29" s="101"/>
      <c r="AJ29" s="102"/>
      <c r="AK29" s="101"/>
      <c r="AL29" s="102"/>
      <c r="AM29" s="101"/>
      <c r="AN29" s="102"/>
      <c r="AO29" s="101"/>
      <c r="AP29" s="102"/>
    </row>
    <row r="30" spans="1:42" ht="12.75" customHeight="1">
      <c r="A30" s="96"/>
      <c r="B30" s="97"/>
      <c r="C30" s="98"/>
      <c r="D30" s="99"/>
      <c r="E30" s="100"/>
      <c r="F30" s="150"/>
      <c r="G30" s="120"/>
      <c r="H30" s="128"/>
      <c r="I30" s="62"/>
      <c r="J30" s="61"/>
      <c r="K30" s="62"/>
      <c r="L30" s="61"/>
      <c r="M30" s="62"/>
      <c r="N30" s="128"/>
      <c r="O30" s="62"/>
      <c r="P30" s="63"/>
      <c r="Q30" s="61"/>
      <c r="R30" s="62"/>
      <c r="S30" s="101"/>
      <c r="T30" s="102"/>
      <c r="U30" s="101"/>
      <c r="V30" s="102"/>
      <c r="W30" s="61"/>
      <c r="X30" s="62"/>
      <c r="Y30" s="63"/>
      <c r="Z30" s="101"/>
      <c r="AA30" s="102"/>
      <c r="AB30" s="101"/>
      <c r="AC30" s="102"/>
      <c r="AD30" s="101"/>
      <c r="AE30" s="102"/>
      <c r="AF30" s="101"/>
      <c r="AG30" s="102"/>
      <c r="AH30" s="103"/>
      <c r="AI30" s="101"/>
      <c r="AJ30" s="102"/>
      <c r="AK30" s="101"/>
      <c r="AL30" s="102"/>
      <c r="AM30" s="101"/>
      <c r="AN30" s="102"/>
      <c r="AO30" s="101"/>
      <c r="AP30" s="102"/>
    </row>
    <row r="31" spans="1:42" ht="12.75" customHeight="1">
      <c r="A31" s="96"/>
      <c r="B31" s="97"/>
      <c r="C31" s="98"/>
      <c r="D31" s="99"/>
      <c r="E31" s="124"/>
      <c r="F31" s="95"/>
      <c r="G31" s="67"/>
      <c r="H31" s="61"/>
      <c r="I31" s="62"/>
      <c r="J31" s="101"/>
      <c r="K31" s="125"/>
      <c r="L31" s="101"/>
      <c r="M31" s="102"/>
      <c r="N31" s="101"/>
      <c r="O31" s="102"/>
      <c r="P31" s="63"/>
      <c r="Q31" s="61"/>
      <c r="R31" s="62"/>
      <c r="S31" s="101"/>
      <c r="T31" s="102"/>
      <c r="U31" s="101"/>
      <c r="V31" s="102"/>
      <c r="W31" s="101"/>
      <c r="X31" s="102"/>
      <c r="Y31" s="63"/>
      <c r="Z31" s="101"/>
      <c r="AA31" s="125"/>
      <c r="AB31" s="101"/>
      <c r="AC31" s="125"/>
      <c r="AD31" s="101"/>
      <c r="AE31" s="102"/>
      <c r="AF31" s="101"/>
      <c r="AG31" s="102"/>
      <c r="AH31" s="103"/>
      <c r="AI31" s="101"/>
      <c r="AJ31" s="102"/>
      <c r="AK31" s="101"/>
      <c r="AL31" s="102"/>
      <c r="AM31" s="101"/>
      <c r="AN31" s="102"/>
      <c r="AO31" s="101"/>
      <c r="AP31" s="102"/>
    </row>
    <row r="32" spans="1:42" ht="12.75" customHeight="1">
      <c r="A32" s="96"/>
      <c r="B32" s="97"/>
      <c r="C32" s="98"/>
      <c r="D32" s="99"/>
      <c r="E32" s="124"/>
      <c r="F32" s="95"/>
      <c r="G32" s="67"/>
      <c r="H32" s="61"/>
      <c r="I32" s="62"/>
      <c r="J32" s="101"/>
      <c r="K32" s="125"/>
      <c r="L32" s="101"/>
      <c r="M32" s="102"/>
      <c r="N32" s="101"/>
      <c r="O32" s="102"/>
      <c r="P32" s="63"/>
      <c r="Q32" s="61"/>
      <c r="R32" s="62"/>
      <c r="S32" s="101"/>
      <c r="T32" s="102"/>
      <c r="U32" s="101"/>
      <c r="V32" s="102"/>
      <c r="W32" s="101"/>
      <c r="X32" s="102"/>
      <c r="Y32" s="63"/>
      <c r="Z32" s="101"/>
      <c r="AA32" s="125"/>
      <c r="AB32" s="101"/>
      <c r="AC32" s="125"/>
      <c r="AD32" s="101"/>
      <c r="AE32" s="102"/>
      <c r="AF32" s="101"/>
      <c r="AG32" s="102"/>
      <c r="AH32" s="103"/>
      <c r="AI32" s="101"/>
      <c r="AJ32" s="102"/>
      <c r="AK32" s="101"/>
      <c r="AL32" s="102"/>
      <c r="AM32" s="101"/>
      <c r="AN32" s="102"/>
      <c r="AO32" s="101"/>
      <c r="AP32" s="102"/>
    </row>
    <row r="33" spans="1:42" ht="12.75" customHeight="1">
      <c r="A33" s="96"/>
      <c r="B33" s="97"/>
      <c r="C33" s="98"/>
      <c r="D33" s="99"/>
      <c r="E33" s="124"/>
      <c r="F33" s="95"/>
      <c r="G33" s="67"/>
      <c r="H33" s="61"/>
      <c r="I33" s="62"/>
      <c r="J33" s="61"/>
      <c r="K33" s="94"/>
      <c r="L33" s="61"/>
      <c r="M33" s="62"/>
      <c r="N33" s="101"/>
      <c r="O33" s="102"/>
      <c r="P33" s="63"/>
      <c r="Q33" s="61"/>
      <c r="R33" s="62"/>
      <c r="S33" s="61"/>
      <c r="T33" s="62"/>
      <c r="U33" s="61"/>
      <c r="V33" s="62"/>
      <c r="W33" s="101"/>
      <c r="X33" s="102"/>
      <c r="Y33" s="63"/>
      <c r="Z33" s="101"/>
      <c r="AA33" s="125"/>
      <c r="AB33" s="101"/>
      <c r="AC33" s="125"/>
      <c r="AD33" s="101"/>
      <c r="AE33" s="102"/>
      <c r="AF33" s="101"/>
      <c r="AG33" s="102"/>
      <c r="AH33" s="103"/>
      <c r="AI33" s="101"/>
      <c r="AJ33" s="102"/>
      <c r="AK33" s="101"/>
      <c r="AL33" s="102"/>
      <c r="AM33" s="101"/>
      <c r="AN33" s="102"/>
      <c r="AO33" s="101"/>
      <c r="AP33" s="102"/>
    </row>
    <row r="34" spans="1:42" ht="12.75" customHeight="1">
      <c r="A34" s="96"/>
      <c r="B34" s="97"/>
      <c r="C34" s="98"/>
      <c r="D34" s="99"/>
      <c r="E34" s="124"/>
      <c r="F34" s="95"/>
      <c r="G34" s="67"/>
      <c r="H34" s="61"/>
      <c r="I34" s="62"/>
      <c r="J34" s="61"/>
      <c r="K34" s="94"/>
      <c r="L34" s="61"/>
      <c r="M34" s="62"/>
      <c r="N34" s="101"/>
      <c r="O34" s="102"/>
      <c r="P34" s="63"/>
      <c r="Q34" s="61"/>
      <c r="R34" s="62"/>
      <c r="S34" s="61"/>
      <c r="T34" s="62"/>
      <c r="U34" s="61"/>
      <c r="V34" s="62"/>
      <c r="W34" s="101"/>
      <c r="X34" s="102"/>
      <c r="Y34" s="63"/>
      <c r="Z34" s="101"/>
      <c r="AA34" s="125"/>
      <c r="AB34" s="101"/>
      <c r="AC34" s="125"/>
      <c r="AD34" s="101"/>
      <c r="AE34" s="102"/>
      <c r="AF34" s="101"/>
      <c r="AG34" s="102"/>
      <c r="AH34" s="103"/>
      <c r="AI34" s="101"/>
      <c r="AJ34" s="102"/>
      <c r="AK34" s="101"/>
      <c r="AL34" s="102"/>
      <c r="AM34" s="101"/>
      <c r="AN34" s="102"/>
      <c r="AO34" s="101"/>
      <c r="AP34" s="102"/>
    </row>
    <row r="35" spans="1:42" ht="12.75" customHeight="1">
      <c r="A35" s="96"/>
      <c r="B35" s="97"/>
      <c r="C35" s="98"/>
      <c r="D35" s="99"/>
      <c r="E35" s="124"/>
      <c r="F35" s="95"/>
      <c r="G35" s="67"/>
      <c r="H35" s="61"/>
      <c r="I35" s="62"/>
      <c r="J35" s="61"/>
      <c r="K35" s="94"/>
      <c r="L35" s="61"/>
      <c r="M35" s="62"/>
      <c r="N35" s="101"/>
      <c r="O35" s="102"/>
      <c r="P35" s="63"/>
      <c r="Q35" s="61"/>
      <c r="R35" s="62"/>
      <c r="S35" s="61"/>
      <c r="T35" s="62"/>
      <c r="U35" s="61"/>
      <c r="V35" s="62"/>
      <c r="W35" s="101"/>
      <c r="X35" s="102"/>
      <c r="Y35" s="63"/>
      <c r="Z35" s="61"/>
      <c r="AA35" s="94"/>
      <c r="AB35" s="61"/>
      <c r="AC35" s="94"/>
      <c r="AD35" s="61"/>
      <c r="AE35" s="62"/>
      <c r="AF35" s="101"/>
      <c r="AG35" s="102"/>
      <c r="AH35" s="103"/>
      <c r="AI35" s="61"/>
      <c r="AJ35" s="62"/>
      <c r="AK35" s="61"/>
      <c r="AL35" s="62"/>
      <c r="AM35" s="61"/>
      <c r="AN35" s="62"/>
      <c r="AO35" s="101"/>
      <c r="AP35" s="102"/>
    </row>
    <row r="36" spans="1:42" ht="12.75" customHeight="1">
      <c r="A36" s="96"/>
      <c r="B36" s="97"/>
      <c r="C36" s="98"/>
      <c r="D36" s="99"/>
      <c r="E36" s="124"/>
      <c r="F36" s="95"/>
      <c r="G36" s="67"/>
      <c r="H36" s="61"/>
      <c r="I36" s="62"/>
      <c r="J36" s="61"/>
      <c r="K36" s="62"/>
      <c r="L36" s="61"/>
      <c r="M36" s="62"/>
      <c r="N36" s="61"/>
      <c r="O36" s="62"/>
      <c r="P36" s="63"/>
      <c r="Q36" s="61"/>
      <c r="R36" s="62"/>
      <c r="S36" s="61"/>
      <c r="T36" s="62"/>
      <c r="U36" s="61"/>
      <c r="V36" s="62"/>
      <c r="W36" s="61"/>
      <c r="X36" s="62"/>
      <c r="Y36" s="63"/>
      <c r="Z36" s="61"/>
      <c r="AA36" s="62"/>
      <c r="AB36" s="61"/>
      <c r="AC36" s="62"/>
      <c r="AD36" s="61"/>
      <c r="AE36" s="62"/>
      <c r="AF36" s="61"/>
      <c r="AG36" s="62"/>
      <c r="AH36" s="103"/>
      <c r="AI36" s="61"/>
      <c r="AJ36" s="62"/>
      <c r="AK36" s="61"/>
      <c r="AL36" s="62"/>
      <c r="AM36" s="61"/>
      <c r="AN36" s="62"/>
      <c r="AO36" s="61"/>
      <c r="AP36" s="62"/>
    </row>
    <row r="37" spans="1:42" ht="12.75" customHeight="1">
      <c r="A37" s="96"/>
      <c r="B37" s="97"/>
      <c r="C37" s="98"/>
      <c r="D37" s="99"/>
      <c r="E37" s="124"/>
      <c r="F37" s="150"/>
      <c r="G37" s="81"/>
      <c r="H37" s="61"/>
      <c r="I37" s="62"/>
      <c r="J37" s="61"/>
      <c r="K37" s="62"/>
      <c r="L37" s="61"/>
      <c r="M37" s="62"/>
      <c r="N37" s="61"/>
      <c r="O37" s="62"/>
      <c r="P37" s="63"/>
      <c r="Q37" s="61"/>
      <c r="R37" s="62"/>
      <c r="S37" s="61"/>
      <c r="T37" s="62"/>
      <c r="U37" s="61"/>
      <c r="V37" s="62"/>
      <c r="W37" s="61"/>
      <c r="X37" s="62"/>
      <c r="Y37" s="63"/>
      <c r="Z37" s="61"/>
      <c r="AA37" s="62"/>
      <c r="AB37" s="61"/>
      <c r="AC37" s="62"/>
      <c r="AD37" s="61"/>
      <c r="AE37" s="62"/>
      <c r="AF37" s="61"/>
      <c r="AG37" s="62"/>
      <c r="AH37" s="103"/>
      <c r="AI37" s="61"/>
      <c r="AJ37" s="62"/>
      <c r="AK37" s="61"/>
      <c r="AL37" s="62"/>
      <c r="AM37" s="61"/>
      <c r="AN37" s="62"/>
      <c r="AO37" s="61"/>
      <c r="AP37" s="62"/>
    </row>
    <row r="38" spans="1:42" ht="12.75" customHeight="1">
      <c r="A38" s="96"/>
      <c r="B38" s="97"/>
      <c r="C38" s="98"/>
      <c r="D38" s="99"/>
      <c r="E38" s="124"/>
      <c r="F38" s="95"/>
      <c r="G38" s="67"/>
      <c r="H38" s="65"/>
      <c r="I38" s="66"/>
      <c r="J38" s="101"/>
      <c r="K38" s="125"/>
      <c r="L38" s="101"/>
      <c r="M38" s="102"/>
      <c r="N38" s="61"/>
      <c r="O38" s="62"/>
      <c r="P38" s="63"/>
      <c r="Q38" s="61"/>
      <c r="R38" s="62"/>
      <c r="S38" s="61"/>
      <c r="T38" s="62"/>
      <c r="U38" s="61"/>
      <c r="V38" s="62"/>
      <c r="W38" s="61"/>
      <c r="X38" s="62"/>
      <c r="Y38" s="63"/>
      <c r="Z38" s="65"/>
      <c r="AA38" s="132"/>
      <c r="AB38" s="101"/>
      <c r="AC38" s="125"/>
      <c r="AD38" s="101"/>
      <c r="AE38" s="102"/>
      <c r="AF38" s="61"/>
      <c r="AG38" s="62"/>
      <c r="AH38" s="63"/>
      <c r="AI38" s="61"/>
      <c r="AJ38" s="62"/>
      <c r="AK38" s="61"/>
      <c r="AL38" s="62"/>
      <c r="AM38" s="61"/>
      <c r="AN38" s="62"/>
      <c r="AO38" s="61"/>
      <c r="AP38" s="62"/>
    </row>
    <row r="39" spans="1:42" ht="12.75" customHeight="1">
      <c r="A39" s="96"/>
      <c r="B39" s="97"/>
      <c r="C39" s="98"/>
      <c r="D39" s="99"/>
      <c r="E39" s="124"/>
      <c r="F39" s="95"/>
      <c r="G39" s="147"/>
      <c r="H39" s="65"/>
      <c r="I39" s="66"/>
      <c r="J39" s="65"/>
      <c r="K39" s="132"/>
      <c r="L39" s="65"/>
      <c r="M39" s="66"/>
      <c r="N39" s="65"/>
      <c r="O39" s="66"/>
      <c r="P39" s="63"/>
      <c r="Q39" s="65"/>
      <c r="R39" s="66"/>
      <c r="S39" s="65"/>
      <c r="T39" s="66"/>
      <c r="U39" s="65"/>
      <c r="V39" s="66"/>
      <c r="W39" s="65"/>
      <c r="X39" s="66"/>
      <c r="Y39" s="63"/>
      <c r="Z39" s="65"/>
      <c r="AA39" s="132"/>
      <c r="AB39" s="65"/>
      <c r="AC39" s="132"/>
      <c r="AD39" s="65"/>
      <c r="AE39" s="66"/>
      <c r="AF39" s="65"/>
      <c r="AG39" s="66"/>
      <c r="AH39" s="63"/>
      <c r="AI39" s="65"/>
      <c r="AJ39" s="66"/>
      <c r="AK39" s="65"/>
      <c r="AL39" s="66"/>
      <c r="AM39" s="65"/>
      <c r="AN39" s="66"/>
      <c r="AO39" s="65"/>
      <c r="AP39" s="66"/>
    </row>
    <row r="40" spans="1:42" ht="12.75" customHeight="1">
      <c r="A40" s="96"/>
      <c r="B40" s="97"/>
      <c r="C40" s="98"/>
      <c r="D40" s="99"/>
      <c r="E40" s="124"/>
      <c r="F40" s="95"/>
      <c r="G40" s="67"/>
      <c r="H40" s="65"/>
      <c r="I40" s="66"/>
      <c r="J40" s="101"/>
      <c r="K40" s="125"/>
      <c r="L40" s="101"/>
      <c r="M40" s="102"/>
      <c r="N40" s="61"/>
      <c r="O40" s="62"/>
      <c r="P40" s="63"/>
      <c r="Q40" s="61"/>
      <c r="R40" s="62"/>
      <c r="S40" s="61"/>
      <c r="T40" s="62"/>
      <c r="U40" s="61"/>
      <c r="V40" s="62"/>
      <c r="W40" s="61"/>
      <c r="X40" s="62"/>
      <c r="Y40" s="63"/>
      <c r="Z40" s="65"/>
      <c r="AA40" s="132"/>
      <c r="AB40" s="101"/>
      <c r="AC40" s="125"/>
      <c r="AD40" s="101"/>
      <c r="AE40" s="102"/>
      <c r="AF40" s="61"/>
      <c r="AG40" s="62"/>
      <c r="AH40" s="63"/>
      <c r="AI40" s="61"/>
      <c r="AJ40" s="62"/>
      <c r="AK40" s="61"/>
      <c r="AL40" s="62"/>
      <c r="AM40" s="61"/>
      <c r="AN40" s="62"/>
      <c r="AO40" s="61"/>
      <c r="AP40" s="62"/>
    </row>
    <row r="41" spans="1:42" ht="12.75" customHeight="1">
      <c r="A41" s="96"/>
      <c r="B41" s="97"/>
      <c r="C41" s="98"/>
      <c r="D41" s="99"/>
      <c r="E41" s="124"/>
      <c r="F41" s="95"/>
      <c r="G41" s="67"/>
      <c r="H41" s="61"/>
      <c r="I41" s="62"/>
      <c r="J41" s="61"/>
      <c r="K41" s="94"/>
      <c r="L41" s="61"/>
      <c r="M41" s="62"/>
      <c r="N41" s="101"/>
      <c r="O41" s="102"/>
      <c r="P41" s="63"/>
      <c r="Q41" s="61"/>
      <c r="R41" s="62"/>
      <c r="S41" s="61"/>
      <c r="T41" s="62"/>
      <c r="U41" s="61"/>
      <c r="V41" s="62"/>
      <c r="W41" s="101"/>
      <c r="X41" s="102"/>
      <c r="Y41" s="63"/>
      <c r="Z41" s="101"/>
      <c r="AA41" s="125"/>
      <c r="AB41" s="101"/>
      <c r="AC41" s="125"/>
      <c r="AD41" s="101"/>
      <c r="AE41" s="102"/>
      <c r="AF41" s="101"/>
      <c r="AG41" s="102"/>
      <c r="AH41" s="103"/>
      <c r="AI41" s="101"/>
      <c r="AJ41" s="102"/>
      <c r="AK41" s="101"/>
      <c r="AL41" s="102"/>
      <c r="AM41" s="101"/>
      <c r="AN41" s="102"/>
      <c r="AO41" s="101"/>
      <c r="AP41" s="102"/>
    </row>
    <row r="42" spans="1:42" ht="12.75" customHeight="1">
      <c r="A42" s="96"/>
      <c r="B42" s="97"/>
      <c r="C42" s="98"/>
      <c r="D42" s="99"/>
      <c r="E42" s="124"/>
      <c r="F42" s="95"/>
      <c r="G42" s="67"/>
      <c r="H42" s="61"/>
      <c r="I42" s="62"/>
      <c r="J42" s="61"/>
      <c r="K42" s="62"/>
      <c r="L42" s="61"/>
      <c r="M42" s="62"/>
      <c r="N42" s="61"/>
      <c r="O42" s="62"/>
      <c r="P42" s="63"/>
      <c r="Q42" s="61"/>
      <c r="R42" s="62"/>
      <c r="S42" s="61"/>
      <c r="T42" s="62"/>
      <c r="U42" s="61"/>
      <c r="V42" s="62"/>
      <c r="W42" s="61"/>
      <c r="X42" s="62"/>
      <c r="Y42" s="63"/>
      <c r="Z42" s="61"/>
      <c r="AA42" s="62"/>
      <c r="AB42" s="61"/>
      <c r="AC42" s="62"/>
      <c r="AD42" s="61"/>
      <c r="AE42" s="62"/>
      <c r="AF42" s="61"/>
      <c r="AG42" s="62"/>
      <c r="AH42" s="103"/>
      <c r="AI42" s="61"/>
      <c r="AJ42" s="62"/>
      <c r="AK42" s="61"/>
      <c r="AL42" s="62"/>
      <c r="AM42" s="61"/>
      <c r="AN42" s="62"/>
      <c r="AO42" s="61"/>
      <c r="AP42" s="62"/>
    </row>
    <row r="43" spans="1:42" ht="12.75" customHeight="1">
      <c r="A43" s="96"/>
      <c r="B43" s="97"/>
      <c r="C43" s="98"/>
      <c r="D43" s="99"/>
      <c r="E43" s="124"/>
      <c r="F43" s="95"/>
      <c r="G43" s="67"/>
      <c r="H43" s="61"/>
      <c r="I43" s="62"/>
      <c r="J43" s="61"/>
      <c r="K43" s="94"/>
      <c r="L43" s="61"/>
      <c r="M43" s="62"/>
      <c r="N43" s="61"/>
      <c r="O43" s="62"/>
      <c r="P43" s="63"/>
      <c r="Q43" s="61"/>
      <c r="R43" s="62"/>
      <c r="S43" s="61"/>
      <c r="T43" s="62"/>
      <c r="U43" s="61"/>
      <c r="V43" s="62"/>
      <c r="W43" s="61"/>
      <c r="X43" s="62"/>
      <c r="Y43" s="63"/>
      <c r="Z43" s="61"/>
      <c r="AA43" s="94"/>
      <c r="AB43" s="61"/>
      <c r="AC43" s="94"/>
      <c r="AD43" s="61"/>
      <c r="AE43" s="62"/>
      <c r="AF43" s="61"/>
      <c r="AG43" s="62"/>
      <c r="AH43" s="103"/>
      <c r="AI43" s="61"/>
      <c r="AJ43" s="62"/>
      <c r="AK43" s="61"/>
      <c r="AL43" s="62"/>
      <c r="AM43" s="61"/>
      <c r="AN43" s="62"/>
      <c r="AO43" s="61"/>
      <c r="AP43" s="62"/>
    </row>
    <row r="44" spans="1:42" ht="12.75" customHeight="1">
      <c r="A44" s="96"/>
      <c r="B44" s="97"/>
      <c r="C44" s="98"/>
      <c r="D44" s="99"/>
      <c r="E44" s="124"/>
      <c r="F44" s="95"/>
      <c r="G44" s="67"/>
      <c r="H44" s="61"/>
      <c r="I44" s="62"/>
      <c r="J44" s="61"/>
      <c r="K44" s="94"/>
      <c r="L44" s="61"/>
      <c r="M44" s="62"/>
      <c r="N44" s="61"/>
      <c r="O44" s="62"/>
      <c r="P44" s="63"/>
      <c r="Q44" s="61"/>
      <c r="R44" s="62"/>
      <c r="S44" s="61"/>
      <c r="T44" s="62"/>
      <c r="U44" s="61"/>
      <c r="V44" s="62"/>
      <c r="W44" s="61"/>
      <c r="X44" s="62"/>
      <c r="Y44" s="63"/>
      <c r="Z44" s="61"/>
      <c r="AA44" s="94"/>
      <c r="AB44" s="61"/>
      <c r="AC44" s="94"/>
      <c r="AD44" s="61"/>
      <c r="AE44" s="62"/>
      <c r="AF44" s="61"/>
      <c r="AG44" s="62"/>
      <c r="AH44" s="103"/>
      <c r="AI44" s="61"/>
      <c r="AJ44" s="62"/>
      <c r="AK44" s="61"/>
      <c r="AL44" s="62"/>
      <c r="AM44" s="61"/>
      <c r="AN44" s="62"/>
      <c r="AO44" s="61"/>
      <c r="AP44" s="62"/>
    </row>
    <row r="45" spans="1:42" ht="12.75" customHeight="1">
      <c r="A45" s="96"/>
      <c r="B45" s="97"/>
      <c r="C45" s="98"/>
      <c r="D45" s="99"/>
      <c r="E45" s="124"/>
      <c r="F45" s="95"/>
      <c r="G45" s="67"/>
      <c r="H45" s="61"/>
      <c r="I45" s="62"/>
      <c r="J45" s="61"/>
      <c r="K45" s="94"/>
      <c r="L45" s="61"/>
      <c r="M45" s="62"/>
      <c r="N45" s="101"/>
      <c r="O45" s="102"/>
      <c r="P45" s="63"/>
      <c r="Q45" s="61"/>
      <c r="R45" s="62"/>
      <c r="S45" s="61"/>
      <c r="T45" s="62"/>
      <c r="U45" s="61"/>
      <c r="V45" s="62"/>
      <c r="W45" s="101"/>
      <c r="X45" s="102"/>
      <c r="Y45" s="63"/>
      <c r="Z45" s="61"/>
      <c r="AA45" s="94"/>
      <c r="AB45" s="61"/>
      <c r="AC45" s="94"/>
      <c r="AD45" s="61"/>
      <c r="AE45" s="62"/>
      <c r="AF45" s="101"/>
      <c r="AG45" s="102"/>
      <c r="AH45" s="103"/>
      <c r="AI45" s="61"/>
      <c r="AJ45" s="62"/>
      <c r="AK45" s="61"/>
      <c r="AL45" s="62"/>
      <c r="AM45" s="61"/>
      <c r="AN45" s="62"/>
      <c r="AO45" s="101"/>
      <c r="AP45" s="102"/>
    </row>
    <row r="46" spans="1:42" ht="12.75" customHeight="1">
      <c r="A46" s="96"/>
      <c r="B46" s="97"/>
      <c r="C46" s="98"/>
      <c r="D46" s="99"/>
      <c r="E46" s="124"/>
      <c r="F46" s="95"/>
      <c r="G46" s="67"/>
      <c r="H46" s="61"/>
      <c r="I46" s="62"/>
      <c r="J46" s="61"/>
      <c r="K46" s="94"/>
      <c r="L46" s="61"/>
      <c r="M46" s="62"/>
      <c r="N46" s="101"/>
      <c r="O46" s="102"/>
      <c r="P46" s="63"/>
      <c r="Q46" s="61"/>
      <c r="R46" s="62"/>
      <c r="S46" s="61"/>
      <c r="T46" s="62"/>
      <c r="U46" s="61"/>
      <c r="V46" s="62"/>
      <c r="W46" s="101"/>
      <c r="X46" s="102"/>
      <c r="Y46" s="63"/>
      <c r="Z46" s="61"/>
      <c r="AA46" s="94"/>
      <c r="AB46" s="61"/>
      <c r="AC46" s="94"/>
      <c r="AD46" s="61"/>
      <c r="AE46" s="62"/>
      <c r="AF46" s="101"/>
      <c r="AG46" s="102"/>
      <c r="AH46" s="103"/>
      <c r="AI46" s="61"/>
      <c r="AJ46" s="62"/>
      <c r="AK46" s="61"/>
      <c r="AL46" s="62"/>
      <c r="AM46" s="61"/>
      <c r="AN46" s="62"/>
      <c r="AO46" s="101"/>
      <c r="AP46" s="102"/>
    </row>
    <row r="47" spans="1:42" ht="12.75" customHeight="1">
      <c r="A47" s="96"/>
      <c r="B47" s="97"/>
      <c r="C47" s="98"/>
      <c r="D47" s="99"/>
      <c r="E47" s="124"/>
      <c r="F47" s="95"/>
      <c r="G47" s="81"/>
      <c r="H47" s="61"/>
      <c r="I47" s="62"/>
      <c r="J47" s="61"/>
      <c r="K47" s="62"/>
      <c r="L47" s="61"/>
      <c r="M47" s="62"/>
      <c r="N47" s="61"/>
      <c r="O47" s="62"/>
      <c r="P47" s="63"/>
      <c r="Q47" s="61"/>
      <c r="R47" s="62"/>
      <c r="S47" s="61"/>
      <c r="T47" s="62"/>
      <c r="U47" s="61"/>
      <c r="V47" s="62"/>
      <c r="W47" s="61"/>
      <c r="X47" s="62"/>
      <c r="Y47" s="63"/>
      <c r="Z47" s="61"/>
      <c r="AA47" s="62"/>
      <c r="AB47" s="61"/>
      <c r="AC47" s="62"/>
      <c r="AD47" s="61"/>
      <c r="AE47" s="62"/>
      <c r="AF47" s="61"/>
      <c r="AG47" s="62"/>
      <c r="AH47" s="103"/>
      <c r="AI47" s="61"/>
      <c r="AJ47" s="62"/>
      <c r="AK47" s="61"/>
      <c r="AL47" s="62"/>
      <c r="AM47" s="61"/>
      <c r="AN47" s="62"/>
      <c r="AO47" s="61"/>
      <c r="AP47" s="62"/>
    </row>
    <row r="48" spans="1:42" ht="12.75" customHeight="1">
      <c r="A48" s="96"/>
      <c r="B48" s="97"/>
      <c r="C48" s="98"/>
      <c r="D48" s="99"/>
      <c r="E48" s="124"/>
      <c r="F48" s="95"/>
      <c r="G48" s="147"/>
      <c r="H48" s="101"/>
      <c r="I48" s="102"/>
      <c r="J48" s="101"/>
      <c r="K48" s="125"/>
      <c r="L48" s="101"/>
      <c r="M48" s="102"/>
      <c r="N48" s="101"/>
      <c r="O48" s="102"/>
      <c r="P48" s="103"/>
      <c r="Q48" s="101"/>
      <c r="R48" s="102"/>
      <c r="S48" s="101"/>
      <c r="T48" s="102"/>
      <c r="U48" s="101"/>
      <c r="V48" s="102"/>
      <c r="W48" s="101"/>
      <c r="X48" s="102"/>
      <c r="Y48" s="103"/>
      <c r="Z48" s="101"/>
      <c r="AA48" s="125"/>
      <c r="AB48" s="101"/>
      <c r="AC48" s="125"/>
      <c r="AD48" s="101"/>
      <c r="AE48" s="102"/>
      <c r="AF48" s="101"/>
      <c r="AG48" s="102"/>
      <c r="AH48" s="103"/>
      <c r="AI48" s="101"/>
      <c r="AJ48" s="102"/>
      <c r="AK48" s="101"/>
      <c r="AL48" s="102"/>
      <c r="AM48" s="101"/>
      <c r="AN48" s="102"/>
      <c r="AO48" s="101"/>
      <c r="AP48" s="102"/>
    </row>
    <row r="49" spans="1:42" ht="12.75" customHeight="1">
      <c r="A49" s="96"/>
      <c r="B49" s="97"/>
      <c r="C49" s="98"/>
      <c r="D49" s="99"/>
      <c r="E49" s="124"/>
      <c r="F49" s="95"/>
      <c r="G49" s="67"/>
      <c r="H49" s="101"/>
      <c r="I49" s="102"/>
      <c r="J49" s="101"/>
      <c r="K49" s="125"/>
      <c r="L49" s="101"/>
      <c r="M49" s="102"/>
      <c r="N49" s="61"/>
      <c r="O49" s="62"/>
      <c r="P49" s="103"/>
      <c r="Q49" s="101"/>
      <c r="R49" s="102"/>
      <c r="S49" s="101"/>
      <c r="T49" s="102"/>
      <c r="U49" s="101"/>
      <c r="V49" s="102"/>
      <c r="W49" s="61"/>
      <c r="X49" s="62"/>
      <c r="Y49" s="103"/>
      <c r="Z49" s="101"/>
      <c r="AA49" s="125"/>
      <c r="AB49" s="101"/>
      <c r="AC49" s="125"/>
      <c r="AD49" s="101"/>
      <c r="AE49" s="102"/>
      <c r="AF49" s="61"/>
      <c r="AG49" s="62"/>
      <c r="AH49" s="103"/>
      <c r="AI49" s="101"/>
      <c r="AJ49" s="102"/>
      <c r="AK49" s="101"/>
      <c r="AL49" s="102"/>
      <c r="AM49" s="101"/>
      <c r="AN49" s="102"/>
      <c r="AO49" s="61"/>
      <c r="AP49" s="62"/>
    </row>
    <row r="50" spans="1:42" ht="12.75" customHeight="1">
      <c r="A50" s="96"/>
      <c r="B50" s="97"/>
      <c r="C50" s="98"/>
      <c r="D50" s="99"/>
      <c r="E50" s="124"/>
      <c r="F50" s="95"/>
      <c r="G50" s="67"/>
      <c r="H50" s="101"/>
      <c r="I50" s="102"/>
      <c r="J50" s="101"/>
      <c r="K50" s="125"/>
      <c r="L50" s="101"/>
      <c r="M50" s="102"/>
      <c r="N50" s="61"/>
      <c r="O50" s="62"/>
      <c r="P50" s="103"/>
      <c r="Q50" s="101"/>
      <c r="R50" s="102"/>
      <c r="S50" s="101"/>
      <c r="T50" s="102"/>
      <c r="U50" s="101"/>
      <c r="V50" s="102"/>
      <c r="W50" s="61"/>
      <c r="X50" s="62"/>
      <c r="Y50" s="103"/>
      <c r="Z50" s="101"/>
      <c r="AA50" s="125"/>
      <c r="AB50" s="101"/>
      <c r="AC50" s="125"/>
      <c r="AD50" s="101"/>
      <c r="AE50" s="102"/>
      <c r="AF50" s="61"/>
      <c r="AG50" s="62"/>
      <c r="AH50" s="103"/>
      <c r="AI50" s="101"/>
      <c r="AJ50" s="102"/>
      <c r="AK50" s="101"/>
      <c r="AL50" s="102"/>
      <c r="AM50" s="101"/>
      <c r="AN50" s="102"/>
      <c r="AO50" s="61"/>
      <c r="AP50" s="62"/>
    </row>
    <row r="51" spans="1:42" ht="12.75" customHeight="1">
      <c r="A51" s="96"/>
      <c r="B51" s="97"/>
      <c r="C51" s="98"/>
      <c r="D51" s="99"/>
      <c r="E51" s="124"/>
      <c r="F51" s="95"/>
      <c r="G51" s="148"/>
      <c r="H51" s="61"/>
      <c r="I51" s="62"/>
      <c r="J51" s="61"/>
      <c r="K51" s="94"/>
      <c r="L51" s="61"/>
      <c r="M51" s="62"/>
      <c r="N51" s="61"/>
      <c r="O51" s="62"/>
      <c r="P51" s="63"/>
      <c r="Q51" s="61"/>
      <c r="R51" s="62"/>
      <c r="S51" s="61"/>
      <c r="T51" s="62"/>
      <c r="U51" s="61"/>
      <c r="V51" s="62"/>
      <c r="W51" s="61"/>
      <c r="X51" s="62"/>
      <c r="Y51" s="63"/>
      <c r="Z51" s="61"/>
      <c r="AA51" s="94"/>
      <c r="AB51" s="61"/>
      <c r="AC51" s="94"/>
      <c r="AD51" s="61"/>
      <c r="AE51" s="62"/>
      <c r="AF51" s="61"/>
      <c r="AG51" s="62"/>
      <c r="AH51" s="103"/>
      <c r="AI51" s="61"/>
      <c r="AJ51" s="62"/>
      <c r="AK51" s="61"/>
      <c r="AL51" s="62"/>
      <c r="AM51" s="61"/>
      <c r="AN51" s="62"/>
      <c r="AO51" s="61"/>
      <c r="AP51" s="62"/>
    </row>
    <row r="52" spans="1:42" ht="12.75" customHeight="1">
      <c r="A52" s="96"/>
      <c r="B52" s="97"/>
      <c r="C52" s="98"/>
      <c r="D52" s="99"/>
      <c r="E52" s="124"/>
      <c r="F52" s="95"/>
      <c r="G52" s="147"/>
      <c r="H52" s="101"/>
      <c r="I52" s="102"/>
      <c r="J52" s="101"/>
      <c r="K52" s="125"/>
      <c r="L52" s="101"/>
      <c r="M52" s="102"/>
      <c r="N52" s="101"/>
      <c r="O52" s="102"/>
      <c r="P52" s="103"/>
      <c r="Q52" s="101"/>
      <c r="R52" s="102"/>
      <c r="S52" s="101"/>
      <c r="T52" s="102"/>
      <c r="U52" s="101"/>
      <c r="V52" s="102"/>
      <c r="W52" s="101"/>
      <c r="X52" s="102"/>
      <c r="Y52" s="103"/>
      <c r="Z52" s="101"/>
      <c r="AA52" s="125"/>
      <c r="AB52" s="101"/>
      <c r="AC52" s="125"/>
      <c r="AD52" s="101"/>
      <c r="AE52" s="102"/>
      <c r="AF52" s="101"/>
      <c r="AG52" s="102"/>
      <c r="AH52" s="103"/>
      <c r="AI52" s="101"/>
      <c r="AJ52" s="102"/>
      <c r="AK52" s="101"/>
      <c r="AL52" s="102"/>
      <c r="AM52" s="101"/>
      <c r="AN52" s="102"/>
      <c r="AO52" s="101"/>
      <c r="AP52" s="102"/>
    </row>
    <row r="53" spans="1:42" ht="12.75" customHeight="1">
      <c r="A53" s="96"/>
      <c r="B53" s="97"/>
      <c r="C53" s="98"/>
      <c r="D53" s="99"/>
      <c r="E53" s="124"/>
      <c r="F53" s="95"/>
      <c r="G53" s="67"/>
      <c r="H53" s="101"/>
      <c r="I53" s="102"/>
      <c r="J53" s="101"/>
      <c r="K53" s="125"/>
      <c r="L53" s="101"/>
      <c r="M53" s="102"/>
      <c r="N53" s="101"/>
      <c r="O53" s="102"/>
      <c r="P53" s="103"/>
      <c r="Q53" s="101"/>
      <c r="R53" s="102"/>
      <c r="S53" s="101"/>
      <c r="T53" s="102"/>
      <c r="U53" s="101"/>
      <c r="V53" s="102"/>
      <c r="W53" s="101"/>
      <c r="X53" s="102"/>
      <c r="Y53" s="103"/>
      <c r="Z53" s="101"/>
      <c r="AA53" s="125"/>
      <c r="AB53" s="101"/>
      <c r="AC53" s="125"/>
      <c r="AD53" s="101"/>
      <c r="AE53" s="102"/>
      <c r="AF53" s="101"/>
      <c r="AG53" s="102"/>
      <c r="AH53" s="103"/>
      <c r="AI53" s="101"/>
      <c r="AJ53" s="102"/>
      <c r="AK53" s="101"/>
      <c r="AL53" s="102"/>
      <c r="AM53" s="101"/>
      <c r="AN53" s="102"/>
      <c r="AO53" s="101"/>
      <c r="AP53" s="102"/>
    </row>
    <row r="54" spans="1:42" ht="12.75" customHeight="1">
      <c r="A54" s="96"/>
      <c r="B54" s="97"/>
      <c r="C54" s="98"/>
      <c r="D54" s="99"/>
      <c r="E54" s="124"/>
      <c r="F54" s="95"/>
      <c r="G54" s="67"/>
      <c r="H54" s="101"/>
      <c r="I54" s="102"/>
      <c r="J54" s="101"/>
      <c r="K54" s="125"/>
      <c r="L54" s="101"/>
      <c r="M54" s="102"/>
      <c r="N54" s="101"/>
      <c r="O54" s="102"/>
      <c r="P54" s="103"/>
      <c r="Q54" s="101"/>
      <c r="R54" s="102"/>
      <c r="S54" s="101"/>
      <c r="T54" s="102"/>
      <c r="U54" s="101"/>
      <c r="V54" s="102"/>
      <c r="W54" s="101"/>
      <c r="X54" s="102"/>
      <c r="Y54" s="103"/>
      <c r="Z54" s="101"/>
      <c r="AA54" s="125"/>
      <c r="AB54" s="101"/>
      <c r="AC54" s="125"/>
      <c r="AD54" s="101"/>
      <c r="AE54" s="102"/>
      <c r="AF54" s="101"/>
      <c r="AG54" s="102"/>
      <c r="AH54" s="103"/>
      <c r="AI54" s="101"/>
      <c r="AJ54" s="102"/>
      <c r="AK54" s="101"/>
      <c r="AL54" s="102"/>
      <c r="AM54" s="101"/>
      <c r="AN54" s="102"/>
      <c r="AO54" s="101"/>
      <c r="AP54" s="102"/>
    </row>
    <row r="55" spans="1:42" ht="12.75" customHeight="1">
      <c r="A55" s="96"/>
      <c r="B55" s="97"/>
      <c r="C55" s="98"/>
      <c r="D55" s="99"/>
      <c r="E55" s="100"/>
      <c r="F55" s="150"/>
      <c r="G55" s="81"/>
      <c r="H55" s="61"/>
      <c r="I55" s="62"/>
      <c r="J55" s="61"/>
      <c r="K55" s="62"/>
      <c r="L55" s="61"/>
      <c r="M55" s="62"/>
      <c r="N55" s="101"/>
      <c r="O55" s="102"/>
      <c r="P55" s="63"/>
      <c r="Q55" s="61"/>
      <c r="R55" s="62"/>
      <c r="S55" s="61"/>
      <c r="T55" s="62"/>
      <c r="U55" s="61"/>
      <c r="V55" s="62"/>
      <c r="W55" s="101"/>
      <c r="X55" s="102"/>
      <c r="Y55" s="63"/>
      <c r="Z55" s="101"/>
      <c r="AA55" s="102"/>
      <c r="AB55" s="101"/>
      <c r="AC55" s="102"/>
      <c r="AD55" s="101"/>
      <c r="AE55" s="102"/>
      <c r="AF55" s="101"/>
      <c r="AG55" s="102"/>
      <c r="AH55" s="103"/>
      <c r="AI55" s="101"/>
      <c r="AJ55" s="102"/>
      <c r="AK55" s="101"/>
      <c r="AL55" s="102"/>
      <c r="AM55" s="101"/>
      <c r="AN55" s="102"/>
      <c r="AO55" s="101"/>
      <c r="AP55" s="102"/>
    </row>
    <row r="56" spans="1:42" ht="12.75" customHeight="1">
      <c r="A56" s="96"/>
      <c r="B56" s="97"/>
      <c r="C56" s="98"/>
      <c r="D56" s="99"/>
      <c r="E56" s="124"/>
      <c r="F56" s="95"/>
      <c r="G56" s="67"/>
      <c r="H56" s="61"/>
      <c r="I56" s="62"/>
      <c r="J56" s="61"/>
      <c r="K56" s="94"/>
      <c r="L56" s="61"/>
      <c r="M56" s="62"/>
      <c r="N56" s="101"/>
      <c r="O56" s="102"/>
      <c r="P56" s="63"/>
      <c r="Q56" s="61"/>
      <c r="R56" s="62"/>
      <c r="S56" s="61"/>
      <c r="T56" s="62"/>
      <c r="U56" s="61"/>
      <c r="V56" s="62"/>
      <c r="W56" s="101"/>
      <c r="X56" s="102"/>
      <c r="Y56" s="63"/>
      <c r="Z56" s="101"/>
      <c r="AA56" s="125"/>
      <c r="AB56" s="101"/>
      <c r="AC56" s="125"/>
      <c r="AD56" s="101"/>
      <c r="AE56" s="102"/>
      <c r="AF56" s="101"/>
      <c r="AG56" s="102"/>
      <c r="AH56" s="103"/>
      <c r="AI56" s="101"/>
      <c r="AJ56" s="102"/>
      <c r="AK56" s="101"/>
      <c r="AL56" s="102"/>
      <c r="AM56" s="101"/>
      <c r="AN56" s="102"/>
      <c r="AO56" s="101"/>
      <c r="AP56" s="102"/>
    </row>
    <row r="57" spans="1:42" ht="12.75" customHeight="1">
      <c r="A57" s="104"/>
      <c r="B57" s="105"/>
      <c r="C57" s="106"/>
      <c r="D57" s="86"/>
      <c r="E57" s="83"/>
      <c r="F57" s="68"/>
      <c r="G57" s="68"/>
      <c r="H57" s="69"/>
      <c r="I57" s="70"/>
      <c r="J57" s="71"/>
      <c r="K57" s="135"/>
      <c r="L57" s="71"/>
      <c r="M57" s="72"/>
      <c r="N57" s="71"/>
      <c r="O57" s="72"/>
      <c r="P57" s="73"/>
      <c r="Q57" s="71"/>
      <c r="R57" s="72"/>
      <c r="S57" s="71"/>
      <c r="T57" s="72"/>
      <c r="U57" s="71"/>
      <c r="V57" s="72"/>
      <c r="W57" s="71"/>
      <c r="X57" s="72"/>
      <c r="Y57" s="73"/>
      <c r="Z57" s="71"/>
      <c r="AA57" s="135"/>
      <c r="AB57" s="71"/>
      <c r="AC57" s="135"/>
      <c r="AD57" s="71"/>
      <c r="AE57" s="72"/>
      <c r="AF57" s="71"/>
      <c r="AG57" s="72"/>
      <c r="AH57" s="107"/>
      <c r="AI57" s="71"/>
      <c r="AJ57" s="72"/>
      <c r="AK57" s="71"/>
      <c r="AL57" s="72"/>
      <c r="AM57" s="71"/>
      <c r="AN57" s="72"/>
      <c r="AO57" s="71"/>
      <c r="AP57" s="72"/>
    </row>
    <row r="58" spans="1:42" ht="12.75" customHeight="1">
      <c r="A58" s="109"/>
      <c r="B58" s="110"/>
      <c r="C58" s="111"/>
      <c r="D58" s="74"/>
      <c r="E58" s="74"/>
      <c r="F58" s="112"/>
      <c r="G58" s="112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</row>
    <row r="59" spans="1:42" ht="12.75">
      <c r="A59" s="109"/>
      <c r="B59" s="110"/>
      <c r="C59" s="111"/>
      <c r="D59" s="74"/>
      <c r="E59" s="74"/>
      <c r="F59" s="75"/>
      <c r="G59" s="112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2" ht="12.75">
      <c r="A60" s="109"/>
      <c r="B60" s="110"/>
      <c r="C60" s="111"/>
      <c r="D60" s="74"/>
      <c r="E60" s="74"/>
      <c r="F60" s="75" t="s">
        <v>23</v>
      </c>
      <c r="G60" s="112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</row>
    <row r="61" spans="1:42" ht="12.75">
      <c r="A61" s="109"/>
      <c r="B61" s="110"/>
      <c r="C61" s="111"/>
      <c r="D61" s="74"/>
      <c r="E61" s="74"/>
      <c r="F61" s="75"/>
      <c r="G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</row>
    <row r="62" spans="1:42" ht="12.75">
      <c r="A62" s="114"/>
      <c r="B62" s="110"/>
      <c r="C62" s="119"/>
      <c r="D62" s="118"/>
      <c r="E62" s="118"/>
      <c r="F62" s="116"/>
      <c r="G62" s="116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5"/>
      <c r="Y62" s="115"/>
      <c r="Z62" s="113"/>
      <c r="AA62" s="113"/>
      <c r="AB62" s="113"/>
      <c r="AC62" s="113"/>
      <c r="AD62" s="113"/>
      <c r="AE62" s="113"/>
      <c r="AF62" s="113"/>
      <c r="AG62" s="113"/>
      <c r="AH62" s="113"/>
      <c r="AI62" s="115"/>
      <c r="AJ62" s="113"/>
      <c r="AK62" s="113"/>
      <c r="AL62" s="113"/>
      <c r="AM62" s="113"/>
      <c r="AN62" s="113"/>
      <c r="AO62" s="113"/>
      <c r="AP62" s="113"/>
    </row>
    <row r="63" spans="1:42" ht="12.75">
      <c r="A63" s="114"/>
      <c r="B63" s="110"/>
      <c r="C63" s="111"/>
      <c r="D63" s="112"/>
      <c r="E63" s="112"/>
      <c r="F63" s="116"/>
      <c r="G63" s="116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5"/>
      <c r="Y63" s="115"/>
      <c r="Z63" s="113"/>
      <c r="AA63" s="113"/>
      <c r="AB63" s="113"/>
      <c r="AC63" s="113"/>
      <c r="AD63" s="113"/>
      <c r="AE63" s="113"/>
      <c r="AF63" s="113"/>
      <c r="AG63" s="113"/>
      <c r="AH63" s="113"/>
      <c r="AI63" s="115"/>
      <c r="AJ63" s="113"/>
      <c r="AK63" s="113"/>
      <c r="AL63" s="113"/>
      <c r="AM63" s="113"/>
      <c r="AN63" s="113"/>
      <c r="AO63" s="113"/>
      <c r="AP63" s="113"/>
    </row>
    <row r="64" spans="1:42" ht="12.75">
      <c r="A64" s="114"/>
      <c r="B64" s="110"/>
      <c r="C64" s="111"/>
      <c r="D64" s="112"/>
      <c r="E64" s="112"/>
      <c r="F64" s="116"/>
      <c r="G64" s="116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5"/>
      <c r="Y64" s="115"/>
      <c r="Z64" s="113"/>
      <c r="AA64" s="113"/>
      <c r="AB64" s="113"/>
      <c r="AC64" s="113"/>
      <c r="AD64" s="113"/>
      <c r="AE64" s="113"/>
      <c r="AF64" s="113"/>
      <c r="AG64" s="113"/>
      <c r="AH64" s="113"/>
      <c r="AI64" s="115"/>
      <c r="AJ64" s="113"/>
      <c r="AK64" s="113"/>
      <c r="AL64" s="113"/>
      <c r="AM64" s="113"/>
      <c r="AN64" s="113"/>
      <c r="AO64" s="113"/>
      <c r="AP64" s="113"/>
    </row>
    <row r="65" spans="1:42" ht="12.75">
      <c r="A65" s="114"/>
      <c r="B65" s="110"/>
      <c r="C65" s="111"/>
      <c r="D65" s="112"/>
      <c r="E65" s="112"/>
      <c r="F65" s="116"/>
      <c r="G65" s="116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5"/>
      <c r="Y65" s="115"/>
      <c r="Z65" s="113"/>
      <c r="AA65" s="113"/>
      <c r="AB65" s="113"/>
      <c r="AC65" s="113"/>
      <c r="AD65" s="113"/>
      <c r="AE65" s="113"/>
      <c r="AF65" s="113"/>
      <c r="AG65" s="113"/>
      <c r="AH65" s="113"/>
      <c r="AI65" s="115"/>
      <c r="AJ65" s="113"/>
      <c r="AK65" s="113"/>
      <c r="AL65" s="113"/>
      <c r="AM65" s="113"/>
      <c r="AN65" s="113"/>
      <c r="AO65" s="113"/>
      <c r="AP65" s="113"/>
    </row>
    <row r="66" spans="1:42" ht="12.75">
      <c r="A66" s="114"/>
      <c r="B66" s="110"/>
      <c r="C66" s="111"/>
      <c r="D66" s="118"/>
      <c r="E66" s="118"/>
      <c r="F66" s="116"/>
      <c r="G66" s="116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5"/>
      <c r="Y66" s="115"/>
      <c r="Z66" s="113"/>
      <c r="AA66" s="113"/>
      <c r="AB66" s="113"/>
      <c r="AC66" s="113"/>
      <c r="AD66" s="113"/>
      <c r="AE66" s="113"/>
      <c r="AF66" s="113"/>
      <c r="AG66" s="113"/>
      <c r="AH66" s="113"/>
      <c r="AI66" s="115"/>
      <c r="AJ66" s="113"/>
      <c r="AK66" s="113"/>
      <c r="AL66" s="113"/>
      <c r="AM66" s="113"/>
      <c r="AN66" s="113"/>
      <c r="AO66" s="113"/>
      <c r="AP66" s="113"/>
    </row>
    <row r="67" spans="1:42" ht="12.75">
      <c r="A67" s="114"/>
      <c r="B67" s="110"/>
      <c r="C67" s="111"/>
      <c r="D67" s="118"/>
      <c r="E67" s="118"/>
      <c r="F67" s="116"/>
      <c r="G67" s="116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5"/>
      <c r="Y67" s="115"/>
      <c r="Z67" s="113"/>
      <c r="AA67" s="113"/>
      <c r="AB67" s="113"/>
      <c r="AC67" s="113"/>
      <c r="AD67" s="113"/>
      <c r="AE67" s="113"/>
      <c r="AF67" s="113"/>
      <c r="AG67" s="113"/>
      <c r="AH67" s="113"/>
      <c r="AI67" s="115"/>
      <c r="AJ67" s="113"/>
      <c r="AK67" s="113"/>
      <c r="AL67" s="113"/>
      <c r="AM67" s="113"/>
      <c r="AN67" s="113"/>
      <c r="AO67" s="113"/>
      <c r="AP67" s="113"/>
    </row>
  </sheetData>
  <sheetProtection/>
  <mergeCells count="24">
    <mergeCell ref="AI7:AJ7"/>
    <mergeCell ref="AK7:AL7"/>
    <mergeCell ref="Z7:AA7"/>
    <mergeCell ref="AB7:AC7"/>
    <mergeCell ref="N7:O7"/>
    <mergeCell ref="Q7:R7"/>
    <mergeCell ref="AF7:AG7"/>
    <mergeCell ref="AM7:AN7"/>
    <mergeCell ref="AD7:AE7"/>
    <mergeCell ref="AO7:AP7"/>
    <mergeCell ref="Z6:AG6"/>
    <mergeCell ref="H6:O6"/>
    <mergeCell ref="Q6:X6"/>
    <mergeCell ref="U7:V7"/>
    <mergeCell ref="W7:X7"/>
    <mergeCell ref="AI6:AP6"/>
    <mergeCell ref="H7:I7"/>
    <mergeCell ref="A1:O1"/>
    <mergeCell ref="A2:O2"/>
    <mergeCell ref="A3:O3"/>
    <mergeCell ref="A4:O4"/>
    <mergeCell ref="S7:T7"/>
    <mergeCell ref="J7:K7"/>
    <mergeCell ref="L7:M7"/>
  </mergeCells>
  <printOptions/>
  <pageMargins left="0.75" right="0.75" top="1" bottom="1" header="0.5" footer="0.5"/>
  <pageSetup fitToHeight="3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2"/>
  <sheetViews>
    <sheetView zoomScalePageLayoutView="0" workbookViewId="0" topLeftCell="B35">
      <selection activeCell="G36" sqref="G36"/>
    </sheetView>
  </sheetViews>
  <sheetFormatPr defaultColWidth="9.140625" defaultRowHeight="12.75"/>
  <cols>
    <col min="1" max="1" width="0" style="0" hidden="1" customWidth="1"/>
    <col min="2" max="2" width="12.57421875" style="0" customWidth="1"/>
    <col min="3" max="3" width="7.57421875" style="0" hidden="1" customWidth="1"/>
    <col min="4" max="4" width="10.421875" style="0" hidden="1" customWidth="1"/>
    <col min="5" max="5" width="7.57421875" style="0" customWidth="1"/>
    <col min="6" max="6" width="51.28125" style="0" hidden="1" customWidth="1"/>
    <col min="7" max="7" width="67.57421875" style="0" customWidth="1"/>
    <col min="8" max="8" width="34.57421875" style="0" customWidth="1"/>
    <col min="9" max="9" width="7.57421875" style="0" customWidth="1"/>
    <col min="10" max="10" width="7.7109375" style="0" customWidth="1"/>
    <col min="11" max="11" width="7.5742187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8.7109375" style="0" bestFit="1" customWidth="1"/>
    <col min="16" max="16" width="7.421875" style="0" customWidth="1"/>
    <col min="17" max="17" width="1.57421875" style="0" customWidth="1"/>
    <col min="18" max="18" width="7.00390625" style="0" customWidth="1"/>
    <col min="19" max="19" width="7.140625" style="0" customWidth="1"/>
    <col min="20" max="20" width="7.7109375" style="0" bestFit="1" customWidth="1"/>
    <col min="21" max="21" width="7.8515625" style="0" customWidth="1"/>
    <col min="22" max="22" width="6.8515625" style="0" customWidth="1"/>
    <col min="23" max="23" width="6.421875" style="0" customWidth="1"/>
    <col min="24" max="25" width="7.28125" style="0" customWidth="1"/>
    <col min="26" max="26" width="2.00390625" style="0" customWidth="1"/>
    <col min="27" max="27" width="7.00390625" style="0" customWidth="1"/>
    <col min="28" max="28" width="7.28125" style="0" customWidth="1"/>
    <col min="29" max="29" width="7.140625" style="0" customWidth="1"/>
    <col min="30" max="30" width="7.8515625" style="0" customWidth="1"/>
    <col min="31" max="31" width="5.8515625" style="0" customWidth="1"/>
    <col min="32" max="32" width="6.57421875" style="0" customWidth="1"/>
    <col min="33" max="33" width="7.421875" style="0" customWidth="1"/>
    <col min="34" max="34" width="7.57421875" style="0" customWidth="1"/>
    <col min="35" max="35" width="1.421875" style="0" customWidth="1"/>
    <col min="36" max="36" width="6.7109375" style="0" customWidth="1"/>
    <col min="37" max="37" width="7.421875" style="0" customWidth="1"/>
    <col min="38" max="39" width="7.28125" style="0" customWidth="1"/>
    <col min="40" max="40" width="6.421875" style="0" customWidth="1"/>
    <col min="41" max="41" width="6.8515625" style="0" customWidth="1"/>
    <col min="42" max="42" width="7.421875" style="0" customWidth="1"/>
    <col min="43" max="43" width="7.28125" style="0" customWidth="1"/>
  </cols>
  <sheetData>
    <row r="1" spans="1:26" ht="12.75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91"/>
      <c r="R1" s="91"/>
      <c r="S1" s="91"/>
      <c r="T1" s="91"/>
      <c r="U1" s="91"/>
      <c r="V1" s="91"/>
      <c r="W1" s="91"/>
      <c r="X1" s="91"/>
      <c r="Y1" s="91"/>
      <c r="Z1" s="16"/>
    </row>
    <row r="2" spans="1:26" ht="12.7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91"/>
      <c r="R2" s="91"/>
      <c r="S2" s="91"/>
      <c r="T2" s="91"/>
      <c r="U2" s="91"/>
      <c r="V2" s="91"/>
      <c r="W2" s="91"/>
      <c r="X2" s="91"/>
      <c r="Y2" s="91"/>
      <c r="Z2" s="16"/>
    </row>
    <row r="3" spans="1:16" ht="12.75">
      <c r="A3" s="252" t="str">
        <f>Measures!A3</f>
        <v>SECOND REVISED FINAL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3:43" ht="12.75">
      <c r="C4" s="182"/>
      <c r="G4" s="17"/>
      <c r="AA4" s="18"/>
      <c r="AB4" s="18"/>
      <c r="AC4" s="18"/>
      <c r="AD4" s="18"/>
      <c r="AE4" s="18"/>
      <c r="AF4" s="18"/>
      <c r="AG4" s="18"/>
      <c r="AH4" s="18"/>
      <c r="AI4" s="18"/>
      <c r="AJ4" s="5"/>
      <c r="AK4" s="18"/>
      <c r="AL4" s="18"/>
      <c r="AM4" s="18"/>
      <c r="AN4" s="18"/>
      <c r="AO4" s="18"/>
      <c r="AP4" s="18"/>
      <c r="AQ4" s="18"/>
    </row>
    <row r="5" spans="1:43" ht="12.75">
      <c r="A5" s="36"/>
      <c r="B5" s="36"/>
      <c r="C5" s="183"/>
      <c r="D5" s="36"/>
      <c r="E5" s="36"/>
      <c r="F5" s="36"/>
      <c r="G5" s="35"/>
      <c r="H5" s="36"/>
      <c r="I5" s="246" t="s">
        <v>18</v>
      </c>
      <c r="J5" s="247"/>
      <c r="K5" s="247"/>
      <c r="L5" s="247"/>
      <c r="M5" s="247"/>
      <c r="N5" s="247"/>
      <c r="O5" s="247"/>
      <c r="P5" s="248"/>
      <c r="Q5" s="88"/>
      <c r="R5" s="247" t="s">
        <v>19</v>
      </c>
      <c r="S5" s="247"/>
      <c r="T5" s="247"/>
      <c r="U5" s="247"/>
      <c r="V5" s="247"/>
      <c r="W5" s="247"/>
      <c r="X5" s="247"/>
      <c r="Y5" s="248"/>
      <c r="Z5" s="87"/>
      <c r="AA5" s="246" t="s">
        <v>25</v>
      </c>
      <c r="AB5" s="247"/>
      <c r="AC5" s="247"/>
      <c r="AD5" s="247"/>
      <c r="AE5" s="247"/>
      <c r="AF5" s="247"/>
      <c r="AG5" s="247"/>
      <c r="AH5" s="248"/>
      <c r="AI5" s="87"/>
      <c r="AJ5" s="247" t="s">
        <v>78</v>
      </c>
      <c r="AK5" s="247"/>
      <c r="AL5" s="247"/>
      <c r="AM5" s="247"/>
      <c r="AN5" s="247"/>
      <c r="AO5" s="247"/>
      <c r="AP5" s="247"/>
      <c r="AQ5" s="248"/>
    </row>
    <row r="6" spans="1:43" ht="12.75">
      <c r="A6" s="37"/>
      <c r="B6" s="37" t="s">
        <v>14</v>
      </c>
      <c r="C6" s="184" t="s">
        <v>12</v>
      </c>
      <c r="D6" s="37"/>
      <c r="E6" s="37"/>
      <c r="F6" s="37"/>
      <c r="G6" s="37"/>
      <c r="H6" s="37"/>
      <c r="I6" s="249" t="s">
        <v>4</v>
      </c>
      <c r="J6" s="250"/>
      <c r="K6" s="249" t="s">
        <v>5</v>
      </c>
      <c r="L6" s="250"/>
      <c r="M6" s="249" t="s">
        <v>3</v>
      </c>
      <c r="N6" s="250"/>
      <c r="O6" s="249" t="s">
        <v>6</v>
      </c>
      <c r="P6" s="250"/>
      <c r="Q6" s="44"/>
      <c r="R6" s="253" t="s">
        <v>4</v>
      </c>
      <c r="S6" s="250"/>
      <c r="T6" s="249" t="s">
        <v>5</v>
      </c>
      <c r="U6" s="250"/>
      <c r="V6" s="249" t="s">
        <v>3</v>
      </c>
      <c r="W6" s="250"/>
      <c r="X6" s="249" t="s">
        <v>6</v>
      </c>
      <c r="Y6" s="250"/>
      <c r="Z6" s="33"/>
      <c r="AA6" s="249" t="s">
        <v>4</v>
      </c>
      <c r="AB6" s="250"/>
      <c r="AC6" s="249" t="s">
        <v>5</v>
      </c>
      <c r="AD6" s="250"/>
      <c r="AE6" s="249" t="s">
        <v>3</v>
      </c>
      <c r="AF6" s="250"/>
      <c r="AG6" s="249" t="s">
        <v>6</v>
      </c>
      <c r="AH6" s="250"/>
      <c r="AI6" s="33"/>
      <c r="AJ6" s="253" t="s">
        <v>4</v>
      </c>
      <c r="AK6" s="250"/>
      <c r="AL6" s="249" t="s">
        <v>5</v>
      </c>
      <c r="AM6" s="250"/>
      <c r="AN6" s="249" t="s">
        <v>3</v>
      </c>
      <c r="AO6" s="250"/>
      <c r="AP6" s="249" t="s">
        <v>6</v>
      </c>
      <c r="AQ6" s="250"/>
    </row>
    <row r="7" spans="1:43" ht="12.75">
      <c r="A7" s="38" t="s">
        <v>10</v>
      </c>
      <c r="B7" s="38" t="s">
        <v>15</v>
      </c>
      <c r="C7" s="185" t="s">
        <v>13</v>
      </c>
      <c r="D7" s="38" t="s">
        <v>0</v>
      </c>
      <c r="E7" s="37" t="s">
        <v>7</v>
      </c>
      <c r="F7" s="37" t="s">
        <v>26</v>
      </c>
      <c r="G7" s="38" t="s">
        <v>1</v>
      </c>
      <c r="H7" s="38" t="s">
        <v>8</v>
      </c>
      <c r="I7" s="45" t="s">
        <v>2</v>
      </c>
      <c r="J7" s="45" t="s">
        <v>9</v>
      </c>
      <c r="K7" s="45" t="s">
        <v>2</v>
      </c>
      <c r="L7" s="45" t="s">
        <v>9</v>
      </c>
      <c r="M7" s="45" t="s">
        <v>2</v>
      </c>
      <c r="N7" s="45" t="s">
        <v>9</v>
      </c>
      <c r="O7" s="45" t="s">
        <v>2</v>
      </c>
      <c r="P7" s="45" t="s">
        <v>9</v>
      </c>
      <c r="Q7" s="45"/>
      <c r="R7" s="46" t="s">
        <v>2</v>
      </c>
      <c r="S7" s="45" t="s">
        <v>9</v>
      </c>
      <c r="T7" s="45" t="s">
        <v>2</v>
      </c>
      <c r="U7" s="45" t="s">
        <v>9</v>
      </c>
      <c r="V7" s="45" t="s">
        <v>2</v>
      </c>
      <c r="W7" s="45" t="s">
        <v>9</v>
      </c>
      <c r="X7" s="45" t="s">
        <v>2</v>
      </c>
      <c r="Y7" s="45" t="s">
        <v>9</v>
      </c>
      <c r="Z7" s="45"/>
      <c r="AA7" s="45" t="s">
        <v>2</v>
      </c>
      <c r="AB7" s="45" t="s">
        <v>9</v>
      </c>
      <c r="AC7" s="45" t="s">
        <v>2</v>
      </c>
      <c r="AD7" s="45" t="s">
        <v>9</v>
      </c>
      <c r="AE7" s="45" t="s">
        <v>2</v>
      </c>
      <c r="AF7" s="45" t="s">
        <v>9</v>
      </c>
      <c r="AG7" s="45" t="s">
        <v>2</v>
      </c>
      <c r="AH7" s="45" t="s">
        <v>9</v>
      </c>
      <c r="AI7" s="46"/>
      <c r="AJ7" s="46" t="s">
        <v>2</v>
      </c>
      <c r="AK7" s="45" t="s">
        <v>9</v>
      </c>
      <c r="AL7" s="45" t="s">
        <v>2</v>
      </c>
      <c r="AM7" s="45" t="s">
        <v>9</v>
      </c>
      <c r="AN7" s="45" t="s">
        <v>2</v>
      </c>
      <c r="AO7" s="45" t="s">
        <v>9</v>
      </c>
      <c r="AP7" s="45" t="s">
        <v>2</v>
      </c>
      <c r="AQ7" s="45" t="s">
        <v>9</v>
      </c>
    </row>
    <row r="8" spans="1:43" ht="12.75">
      <c r="A8" s="155"/>
      <c r="B8" s="155"/>
      <c r="C8" s="186"/>
      <c r="D8" s="157"/>
      <c r="E8" s="156"/>
      <c r="F8" s="156"/>
      <c r="G8" s="155"/>
      <c r="H8" s="158"/>
      <c r="I8" s="159"/>
      <c r="J8" s="160"/>
      <c r="K8" s="159"/>
      <c r="L8" s="160"/>
      <c r="M8" s="159"/>
      <c r="N8" s="160"/>
      <c r="O8" s="159"/>
      <c r="P8" s="160"/>
      <c r="Q8" s="161"/>
      <c r="R8" s="159"/>
      <c r="S8" s="160"/>
      <c r="T8" s="159"/>
      <c r="U8" s="160"/>
      <c r="V8" s="159"/>
      <c r="W8" s="160"/>
      <c r="X8" s="159"/>
      <c r="Y8" s="160"/>
      <c r="Z8" s="162"/>
      <c r="AA8" s="159"/>
      <c r="AB8" s="160"/>
      <c r="AC8" s="159"/>
      <c r="AD8" s="160"/>
      <c r="AE8" s="159"/>
      <c r="AF8" s="160"/>
      <c r="AG8" s="159"/>
      <c r="AH8" s="160"/>
      <c r="AI8" s="162"/>
      <c r="AJ8" s="159"/>
      <c r="AK8" s="160"/>
      <c r="AL8" s="159"/>
      <c r="AM8" s="160"/>
      <c r="AN8" s="159"/>
      <c r="AO8" s="160"/>
      <c r="AP8" s="159"/>
      <c r="AQ8" s="160"/>
    </row>
    <row r="9" spans="1:43" ht="12.75">
      <c r="A9" s="95"/>
      <c r="B9" s="202" t="s">
        <v>271</v>
      </c>
      <c r="C9" s="234">
        <v>533</v>
      </c>
      <c r="D9" s="98">
        <v>40291</v>
      </c>
      <c r="E9" s="99">
        <v>1271</v>
      </c>
      <c r="F9" s="99" t="s">
        <v>59</v>
      </c>
      <c r="G9" s="223" t="s">
        <v>106</v>
      </c>
      <c r="H9" s="170" t="s">
        <v>164</v>
      </c>
      <c r="I9" s="128">
        <v>0</v>
      </c>
      <c r="J9" s="129">
        <v>0</v>
      </c>
      <c r="K9" s="101" t="s">
        <v>128</v>
      </c>
      <c r="L9" s="102" t="s">
        <v>128</v>
      </c>
      <c r="M9" s="101">
        <v>0</v>
      </c>
      <c r="N9" s="102">
        <v>0</v>
      </c>
      <c r="O9" s="101" t="s">
        <v>128</v>
      </c>
      <c r="P9" s="102" t="s">
        <v>128</v>
      </c>
      <c r="Q9" s="130"/>
      <c r="R9" s="128">
        <v>0</v>
      </c>
      <c r="S9" s="129">
        <v>0</v>
      </c>
      <c r="T9" s="101" t="s">
        <v>128</v>
      </c>
      <c r="U9" s="102" t="s">
        <v>128</v>
      </c>
      <c r="V9" s="101">
        <v>0</v>
      </c>
      <c r="W9" s="102">
        <v>0</v>
      </c>
      <c r="X9" s="101" t="s">
        <v>128</v>
      </c>
      <c r="Y9" s="102" t="s">
        <v>128</v>
      </c>
      <c r="Z9" s="130"/>
      <c r="AA9" s="101">
        <v>0</v>
      </c>
      <c r="AB9" s="102">
        <v>0</v>
      </c>
      <c r="AC9" s="101" t="s">
        <v>128</v>
      </c>
      <c r="AD9" s="102" t="s">
        <v>128</v>
      </c>
      <c r="AE9" s="101">
        <v>0</v>
      </c>
      <c r="AF9" s="102">
        <v>0</v>
      </c>
      <c r="AG9" s="101" t="s">
        <v>128</v>
      </c>
      <c r="AH9" s="102" t="s">
        <v>128</v>
      </c>
      <c r="AI9" s="103"/>
      <c r="AJ9" s="101">
        <v>0</v>
      </c>
      <c r="AK9" s="102">
        <v>0</v>
      </c>
      <c r="AL9" s="101" t="s">
        <v>128</v>
      </c>
      <c r="AM9" s="102" t="s">
        <v>128</v>
      </c>
      <c r="AN9" s="101">
        <v>0</v>
      </c>
      <c r="AO9" s="102">
        <v>0</v>
      </c>
      <c r="AP9" s="101" t="s">
        <v>128</v>
      </c>
      <c r="AQ9" s="102" t="s">
        <v>128</v>
      </c>
    </row>
    <row r="10" spans="1:43" ht="12.75">
      <c r="A10" s="95"/>
      <c r="B10" s="202"/>
      <c r="C10" s="234"/>
      <c r="D10" s="98"/>
      <c r="E10" s="99"/>
      <c r="F10" s="99"/>
      <c r="G10" s="223"/>
      <c r="H10" s="170"/>
      <c r="I10" s="128"/>
      <c r="J10" s="129"/>
      <c r="K10" s="101"/>
      <c r="L10" s="102"/>
      <c r="M10" s="101"/>
      <c r="N10" s="102"/>
      <c r="O10" s="101"/>
      <c r="P10" s="102"/>
      <c r="Q10" s="130"/>
      <c r="R10" s="128"/>
      <c r="S10" s="129"/>
      <c r="T10" s="101"/>
      <c r="U10" s="102"/>
      <c r="V10" s="101"/>
      <c r="W10" s="102"/>
      <c r="X10" s="101"/>
      <c r="Y10" s="102"/>
      <c r="Z10" s="130"/>
      <c r="AA10" s="101"/>
      <c r="AB10" s="102"/>
      <c r="AC10" s="101"/>
      <c r="AD10" s="102"/>
      <c r="AE10" s="101"/>
      <c r="AF10" s="102"/>
      <c r="AG10" s="101"/>
      <c r="AH10" s="102"/>
      <c r="AI10" s="103"/>
      <c r="AJ10" s="101"/>
      <c r="AK10" s="102"/>
      <c r="AL10" s="101"/>
      <c r="AM10" s="102"/>
      <c r="AN10" s="101"/>
      <c r="AO10" s="102"/>
      <c r="AP10" s="101"/>
      <c r="AQ10" s="102"/>
    </row>
    <row r="11" spans="1:43" ht="12.75">
      <c r="A11" s="95"/>
      <c r="B11" s="202" t="s">
        <v>262</v>
      </c>
      <c r="C11" s="187">
        <v>587</v>
      </c>
      <c r="D11" s="98">
        <v>40318</v>
      </c>
      <c r="E11" s="99">
        <v>663</v>
      </c>
      <c r="F11" s="99" t="s">
        <v>48</v>
      </c>
      <c r="G11" s="197" t="s">
        <v>100</v>
      </c>
      <c r="H11" s="170" t="s">
        <v>156</v>
      </c>
      <c r="I11" s="128">
        <v>0</v>
      </c>
      <c r="J11" s="129">
        <v>0</v>
      </c>
      <c r="K11" s="101">
        <v>0</v>
      </c>
      <c r="L11" s="102">
        <v>0</v>
      </c>
      <c r="M11" s="101" t="s">
        <v>130</v>
      </c>
      <c r="N11" s="102" t="s">
        <v>130</v>
      </c>
      <c r="O11" s="101" t="s">
        <v>130</v>
      </c>
      <c r="P11" s="102" t="s">
        <v>130</v>
      </c>
      <c r="Q11" s="130"/>
      <c r="R11" s="128">
        <v>0</v>
      </c>
      <c r="S11" s="129">
        <v>0</v>
      </c>
      <c r="T11" s="101">
        <v>0</v>
      </c>
      <c r="U11" s="102">
        <v>0</v>
      </c>
      <c r="V11" s="101" t="s">
        <v>130</v>
      </c>
      <c r="W11" s="102" t="s">
        <v>130</v>
      </c>
      <c r="X11" s="101" t="s">
        <v>130</v>
      </c>
      <c r="Y11" s="102" t="s">
        <v>130</v>
      </c>
      <c r="Z11" s="130"/>
      <c r="AA11" s="101">
        <v>0</v>
      </c>
      <c r="AB11" s="102">
        <v>0</v>
      </c>
      <c r="AC11" s="101">
        <v>0</v>
      </c>
      <c r="AD11" s="102">
        <v>0</v>
      </c>
      <c r="AE11" s="101" t="s">
        <v>130</v>
      </c>
      <c r="AF11" s="102" t="s">
        <v>130</v>
      </c>
      <c r="AG11" s="101" t="s">
        <v>130</v>
      </c>
      <c r="AH11" s="102" t="s">
        <v>130</v>
      </c>
      <c r="AI11" s="103"/>
      <c r="AJ11" s="101">
        <v>0</v>
      </c>
      <c r="AK11" s="102">
        <v>0</v>
      </c>
      <c r="AL11" s="101">
        <v>0</v>
      </c>
      <c r="AM11" s="102">
        <v>0</v>
      </c>
      <c r="AN11" s="101" t="s">
        <v>130</v>
      </c>
      <c r="AO11" s="102" t="s">
        <v>130</v>
      </c>
      <c r="AP11" s="101" t="s">
        <v>130</v>
      </c>
      <c r="AQ11" s="102" t="s">
        <v>130</v>
      </c>
    </row>
    <row r="12" spans="1:43" ht="12.75">
      <c r="A12" s="95"/>
      <c r="B12" s="202" t="s">
        <v>241</v>
      </c>
      <c r="C12" s="187">
        <v>264</v>
      </c>
      <c r="D12" s="98">
        <v>40257</v>
      </c>
      <c r="E12" s="99">
        <v>927</v>
      </c>
      <c r="F12" s="99" t="s">
        <v>54</v>
      </c>
      <c r="G12" s="150" t="s">
        <v>155</v>
      </c>
      <c r="H12" s="170" t="s">
        <v>156</v>
      </c>
      <c r="I12" s="128">
        <v>0</v>
      </c>
      <c r="J12" s="129">
        <v>0</v>
      </c>
      <c r="K12" s="101">
        <v>0</v>
      </c>
      <c r="L12" s="102">
        <v>0</v>
      </c>
      <c r="M12" s="101" t="s">
        <v>128</v>
      </c>
      <c r="N12" s="102" t="s">
        <v>128</v>
      </c>
      <c r="O12" s="101" t="s">
        <v>128</v>
      </c>
      <c r="P12" s="102" t="s">
        <v>128</v>
      </c>
      <c r="Q12" s="130"/>
      <c r="R12" s="128">
        <v>0</v>
      </c>
      <c r="S12" s="129">
        <v>0</v>
      </c>
      <c r="T12" s="101">
        <v>0</v>
      </c>
      <c r="U12" s="102">
        <v>0</v>
      </c>
      <c r="V12" s="101" t="s">
        <v>128</v>
      </c>
      <c r="W12" s="102" t="s">
        <v>128</v>
      </c>
      <c r="X12" s="101" t="s">
        <v>128</v>
      </c>
      <c r="Y12" s="102" t="s">
        <v>128</v>
      </c>
      <c r="Z12" s="130"/>
      <c r="AA12" s="101">
        <v>0</v>
      </c>
      <c r="AB12" s="102">
        <v>0</v>
      </c>
      <c r="AC12" s="101">
        <v>0</v>
      </c>
      <c r="AD12" s="102">
        <v>0</v>
      </c>
      <c r="AE12" s="101" t="s">
        <v>128</v>
      </c>
      <c r="AF12" s="102" t="s">
        <v>128</v>
      </c>
      <c r="AG12" s="101" t="s">
        <v>128</v>
      </c>
      <c r="AH12" s="102" t="s">
        <v>128</v>
      </c>
      <c r="AI12" s="103"/>
      <c r="AJ12" s="101">
        <v>0</v>
      </c>
      <c r="AK12" s="102">
        <v>0</v>
      </c>
      <c r="AL12" s="101">
        <v>0</v>
      </c>
      <c r="AM12" s="102">
        <v>0</v>
      </c>
      <c r="AN12" s="101" t="s">
        <v>128</v>
      </c>
      <c r="AO12" s="102" t="s">
        <v>128</v>
      </c>
      <c r="AP12" s="101" t="s">
        <v>128</v>
      </c>
      <c r="AQ12" s="102" t="s">
        <v>128</v>
      </c>
    </row>
    <row r="13" spans="1:43" ht="12.75">
      <c r="A13" s="150"/>
      <c r="B13" s="202" t="s">
        <v>241</v>
      </c>
      <c r="C13" s="187">
        <v>384</v>
      </c>
      <c r="D13" s="98">
        <v>40276</v>
      </c>
      <c r="E13" s="99">
        <v>927</v>
      </c>
      <c r="F13" s="99" t="s">
        <v>54</v>
      </c>
      <c r="G13" s="2" t="s">
        <v>228</v>
      </c>
      <c r="H13" s="170" t="s">
        <v>156</v>
      </c>
      <c r="I13" s="128">
        <v>0</v>
      </c>
      <c r="J13" s="129">
        <v>0</v>
      </c>
      <c r="K13" s="101">
        <v>0</v>
      </c>
      <c r="L13" s="102">
        <v>0</v>
      </c>
      <c r="M13" s="101">
        <v>0</v>
      </c>
      <c r="N13" s="102" t="s">
        <v>128</v>
      </c>
      <c r="O13" s="101">
        <f>SUM(I13,K13,M13)</f>
        <v>0</v>
      </c>
      <c r="P13" s="102" t="s">
        <v>128</v>
      </c>
      <c r="Q13" s="130"/>
      <c r="R13" s="128">
        <v>0</v>
      </c>
      <c r="S13" s="129">
        <v>0</v>
      </c>
      <c r="T13" s="101">
        <v>0</v>
      </c>
      <c r="U13" s="102">
        <v>0</v>
      </c>
      <c r="V13" s="101" t="s">
        <v>128</v>
      </c>
      <c r="W13" s="102" t="s">
        <v>128</v>
      </c>
      <c r="X13" s="101" t="s">
        <v>128</v>
      </c>
      <c r="Y13" s="102" t="s">
        <v>128</v>
      </c>
      <c r="Z13" s="130"/>
      <c r="AA13" s="101">
        <v>0</v>
      </c>
      <c r="AB13" s="102">
        <v>0</v>
      </c>
      <c r="AC13" s="101">
        <v>0</v>
      </c>
      <c r="AD13" s="102">
        <v>0</v>
      </c>
      <c r="AE13" s="101" t="s">
        <v>128</v>
      </c>
      <c r="AF13" s="102" t="s">
        <v>128</v>
      </c>
      <c r="AG13" s="101" t="s">
        <v>128</v>
      </c>
      <c r="AH13" s="102" t="s">
        <v>128</v>
      </c>
      <c r="AI13" s="103"/>
      <c r="AJ13" s="101">
        <v>0</v>
      </c>
      <c r="AK13" s="102">
        <v>0</v>
      </c>
      <c r="AL13" s="101">
        <v>0</v>
      </c>
      <c r="AM13" s="102">
        <v>0</v>
      </c>
      <c r="AN13" s="101" t="s">
        <v>128</v>
      </c>
      <c r="AO13" s="102" t="s">
        <v>128</v>
      </c>
      <c r="AP13" s="101" t="s">
        <v>128</v>
      </c>
      <c r="AQ13" s="102" t="s">
        <v>128</v>
      </c>
    </row>
    <row r="14" spans="1:43" ht="12.75">
      <c r="A14" s="150"/>
      <c r="B14" s="202" t="s">
        <v>263</v>
      </c>
      <c r="C14" s="187">
        <v>261</v>
      </c>
      <c r="D14" s="98">
        <v>40257</v>
      </c>
      <c r="E14" s="99">
        <v>965</v>
      </c>
      <c r="F14" s="99" t="s">
        <v>55</v>
      </c>
      <c r="G14" s="150" t="s">
        <v>157</v>
      </c>
      <c r="H14" s="170" t="s">
        <v>156</v>
      </c>
      <c r="I14" s="128">
        <v>0</v>
      </c>
      <c r="J14" s="129">
        <v>0</v>
      </c>
      <c r="K14" s="101">
        <v>0</v>
      </c>
      <c r="L14" s="102">
        <v>0</v>
      </c>
      <c r="M14" s="101" t="s">
        <v>128</v>
      </c>
      <c r="N14" s="102" t="s">
        <v>128</v>
      </c>
      <c r="O14" s="101" t="s">
        <v>128</v>
      </c>
      <c r="P14" s="102" t="s">
        <v>128</v>
      </c>
      <c r="Q14" s="130"/>
      <c r="R14" s="128">
        <v>0</v>
      </c>
      <c r="S14" s="129">
        <v>0</v>
      </c>
      <c r="T14" s="101">
        <v>0</v>
      </c>
      <c r="U14" s="102">
        <v>0</v>
      </c>
      <c r="V14" s="101" t="s">
        <v>128</v>
      </c>
      <c r="W14" s="102" t="s">
        <v>128</v>
      </c>
      <c r="X14" s="101" t="s">
        <v>128</v>
      </c>
      <c r="Y14" s="102" t="s">
        <v>128</v>
      </c>
      <c r="Z14" s="130"/>
      <c r="AA14" s="101">
        <v>0</v>
      </c>
      <c r="AB14" s="102">
        <v>0</v>
      </c>
      <c r="AC14" s="101">
        <v>0</v>
      </c>
      <c r="AD14" s="102">
        <v>0</v>
      </c>
      <c r="AE14" s="101" t="s">
        <v>128</v>
      </c>
      <c r="AF14" s="102" t="s">
        <v>128</v>
      </c>
      <c r="AG14" s="101" t="s">
        <v>128</v>
      </c>
      <c r="AH14" s="102" t="s">
        <v>128</v>
      </c>
      <c r="AI14" s="103"/>
      <c r="AJ14" s="101">
        <v>0</v>
      </c>
      <c r="AK14" s="102">
        <v>0</v>
      </c>
      <c r="AL14" s="101">
        <v>0</v>
      </c>
      <c r="AM14" s="102">
        <v>0</v>
      </c>
      <c r="AN14" s="101" t="s">
        <v>128</v>
      </c>
      <c r="AO14" s="102" t="s">
        <v>128</v>
      </c>
      <c r="AP14" s="101" t="s">
        <v>128</v>
      </c>
      <c r="AQ14" s="102" t="s">
        <v>128</v>
      </c>
    </row>
    <row r="15" spans="1:43" ht="12.75">
      <c r="A15" s="150"/>
      <c r="B15" s="202" t="s">
        <v>214</v>
      </c>
      <c r="C15" s="187">
        <v>265</v>
      </c>
      <c r="D15" s="98">
        <v>40257</v>
      </c>
      <c r="E15" s="99">
        <v>981</v>
      </c>
      <c r="F15" s="99" t="s">
        <v>57</v>
      </c>
      <c r="G15" s="150" t="s">
        <v>160</v>
      </c>
      <c r="H15" s="170" t="s">
        <v>156</v>
      </c>
      <c r="I15" s="128">
        <v>0</v>
      </c>
      <c r="J15" s="129">
        <v>0</v>
      </c>
      <c r="K15" s="101">
        <v>0</v>
      </c>
      <c r="L15" s="102">
        <v>0</v>
      </c>
      <c r="M15" s="101" t="s">
        <v>128</v>
      </c>
      <c r="N15" s="102" t="s">
        <v>128</v>
      </c>
      <c r="O15" s="101" t="s">
        <v>128</v>
      </c>
      <c r="P15" s="102" t="s">
        <v>128</v>
      </c>
      <c r="Q15" s="130"/>
      <c r="R15" s="128">
        <v>0</v>
      </c>
      <c r="S15" s="129">
        <v>0</v>
      </c>
      <c r="T15" s="101">
        <v>0</v>
      </c>
      <c r="U15" s="102">
        <v>0</v>
      </c>
      <c r="V15" s="101" t="s">
        <v>128</v>
      </c>
      <c r="W15" s="102" t="s">
        <v>128</v>
      </c>
      <c r="X15" s="101" t="s">
        <v>128</v>
      </c>
      <c r="Y15" s="102" t="s">
        <v>128</v>
      </c>
      <c r="Z15" s="130"/>
      <c r="AA15" s="101">
        <v>0</v>
      </c>
      <c r="AB15" s="102">
        <v>0</v>
      </c>
      <c r="AC15" s="101">
        <v>0</v>
      </c>
      <c r="AD15" s="102">
        <v>0</v>
      </c>
      <c r="AE15" s="101" t="s">
        <v>128</v>
      </c>
      <c r="AF15" s="102" t="s">
        <v>128</v>
      </c>
      <c r="AG15" s="101" t="s">
        <v>128</v>
      </c>
      <c r="AH15" s="102" t="s">
        <v>128</v>
      </c>
      <c r="AI15" s="103"/>
      <c r="AJ15" s="101">
        <v>0</v>
      </c>
      <c r="AK15" s="102">
        <v>0</v>
      </c>
      <c r="AL15" s="101">
        <v>0</v>
      </c>
      <c r="AM15" s="102">
        <v>0</v>
      </c>
      <c r="AN15" s="101" t="s">
        <v>128</v>
      </c>
      <c r="AO15" s="102" t="s">
        <v>128</v>
      </c>
      <c r="AP15" s="101" t="s">
        <v>128</v>
      </c>
      <c r="AQ15" s="102" t="s">
        <v>128</v>
      </c>
    </row>
    <row r="16" spans="1:43" ht="12.75">
      <c r="A16" s="95"/>
      <c r="B16" s="202" t="s">
        <v>214</v>
      </c>
      <c r="C16" s="187">
        <v>424</v>
      </c>
      <c r="D16" s="98">
        <v>40282</v>
      </c>
      <c r="E16" s="99">
        <v>981</v>
      </c>
      <c r="F16" s="99" t="s">
        <v>57</v>
      </c>
      <c r="G16" s="150" t="s">
        <v>162</v>
      </c>
      <c r="H16" s="170" t="s">
        <v>156</v>
      </c>
      <c r="I16" s="128">
        <v>0</v>
      </c>
      <c r="J16" s="129">
        <v>0</v>
      </c>
      <c r="K16" s="101">
        <v>0</v>
      </c>
      <c r="L16" s="102">
        <v>0</v>
      </c>
      <c r="M16" s="101">
        <v>0</v>
      </c>
      <c r="N16" s="102">
        <v>-0.1</v>
      </c>
      <c r="O16" s="101">
        <f>SUM(I16,K16,M16)</f>
        <v>0</v>
      </c>
      <c r="P16" s="102">
        <f>SUM(J16,L16,N16)</f>
        <v>-0.1</v>
      </c>
      <c r="Q16" s="130"/>
      <c r="R16" s="128">
        <v>0</v>
      </c>
      <c r="S16" s="129">
        <v>0</v>
      </c>
      <c r="T16" s="101">
        <v>0</v>
      </c>
      <c r="U16" s="102">
        <v>0</v>
      </c>
      <c r="V16" s="101">
        <v>-0.1</v>
      </c>
      <c r="W16" s="102">
        <v>-0.1</v>
      </c>
      <c r="X16" s="101">
        <f>SUM(R16,T16,V16)</f>
        <v>-0.1</v>
      </c>
      <c r="Y16" s="102">
        <f>SUM(S16,U16,W16)</f>
        <v>-0.1</v>
      </c>
      <c r="Z16" s="130"/>
      <c r="AA16" s="101">
        <v>0</v>
      </c>
      <c r="AB16" s="102">
        <v>0</v>
      </c>
      <c r="AC16" s="101">
        <v>0</v>
      </c>
      <c r="AD16" s="102">
        <v>0</v>
      </c>
      <c r="AE16" s="101">
        <v>-0.1</v>
      </c>
      <c r="AF16" s="102">
        <v>-0.1</v>
      </c>
      <c r="AG16" s="101">
        <f>SUM(AA16,AC16,AE16)</f>
        <v>-0.1</v>
      </c>
      <c r="AH16" s="102">
        <f>SUM(AB16,AD16,AF16)</f>
        <v>-0.1</v>
      </c>
      <c r="AI16" s="103"/>
      <c r="AJ16" s="101">
        <v>0</v>
      </c>
      <c r="AK16" s="102">
        <v>0</v>
      </c>
      <c r="AL16" s="101">
        <v>0</v>
      </c>
      <c r="AM16" s="102">
        <v>0</v>
      </c>
      <c r="AN16" s="101">
        <v>-0.1</v>
      </c>
      <c r="AO16" s="102">
        <v>-0.1</v>
      </c>
      <c r="AP16" s="101">
        <f>SUM(AJ16,AL16,AN16)</f>
        <v>-0.1</v>
      </c>
      <c r="AQ16" s="102">
        <f>SUM(AK16,AM16,AO16)</f>
        <v>-0.1</v>
      </c>
    </row>
    <row r="17" spans="1:43" ht="12.75">
      <c r="A17" s="95"/>
      <c r="B17" s="202" t="s">
        <v>210</v>
      </c>
      <c r="C17" s="187">
        <v>314</v>
      </c>
      <c r="D17" s="98">
        <v>40263</v>
      </c>
      <c r="E17" s="99">
        <v>1279</v>
      </c>
      <c r="F17" s="99" t="s">
        <v>60</v>
      </c>
      <c r="G17" s="95" t="s">
        <v>165</v>
      </c>
      <c r="H17" s="170" t="s">
        <v>156</v>
      </c>
      <c r="I17" s="128">
        <v>0</v>
      </c>
      <c r="J17" s="129">
        <v>0</v>
      </c>
      <c r="K17" s="101">
        <v>0</v>
      </c>
      <c r="L17" s="102">
        <v>0</v>
      </c>
      <c r="M17" s="101" t="s">
        <v>128</v>
      </c>
      <c r="N17" s="102" t="s">
        <v>128</v>
      </c>
      <c r="O17" s="101" t="s">
        <v>128</v>
      </c>
      <c r="P17" s="102" t="s">
        <v>128</v>
      </c>
      <c r="Q17" s="130"/>
      <c r="R17" s="128">
        <v>0</v>
      </c>
      <c r="S17" s="129">
        <v>0</v>
      </c>
      <c r="T17" s="101">
        <v>0</v>
      </c>
      <c r="U17" s="102">
        <v>0</v>
      </c>
      <c r="V17" s="101" t="s">
        <v>128</v>
      </c>
      <c r="W17" s="102" t="s">
        <v>128</v>
      </c>
      <c r="X17" s="101" t="s">
        <v>128</v>
      </c>
      <c r="Y17" s="102" t="s">
        <v>128</v>
      </c>
      <c r="Z17" s="130"/>
      <c r="AA17" s="101">
        <v>0</v>
      </c>
      <c r="AB17" s="102">
        <v>0</v>
      </c>
      <c r="AC17" s="101">
        <v>0</v>
      </c>
      <c r="AD17" s="102">
        <v>0</v>
      </c>
      <c r="AE17" s="101" t="s">
        <v>128</v>
      </c>
      <c r="AF17" s="102" t="s">
        <v>128</v>
      </c>
      <c r="AG17" s="101" t="s">
        <v>128</v>
      </c>
      <c r="AH17" s="102" t="s">
        <v>128</v>
      </c>
      <c r="AI17" s="103"/>
      <c r="AJ17" s="101">
        <v>0</v>
      </c>
      <c r="AK17" s="102">
        <v>0</v>
      </c>
      <c r="AL17" s="101">
        <v>0</v>
      </c>
      <c r="AM17" s="102">
        <v>0</v>
      </c>
      <c r="AN17" s="101" t="s">
        <v>128</v>
      </c>
      <c r="AO17" s="102" t="s">
        <v>128</v>
      </c>
      <c r="AP17" s="101" t="s">
        <v>128</v>
      </c>
      <c r="AQ17" s="102" t="s">
        <v>128</v>
      </c>
    </row>
    <row r="18" spans="1:43" ht="12.75">
      <c r="A18" s="95"/>
      <c r="B18" s="202"/>
      <c r="C18" s="187"/>
      <c r="D18" s="98"/>
      <c r="E18" s="99"/>
      <c r="F18" s="99"/>
      <c r="G18" s="95"/>
      <c r="H18" s="244" t="s">
        <v>301</v>
      </c>
      <c r="I18" s="128">
        <f>SUM(I11:I17)</f>
        <v>0</v>
      </c>
      <c r="J18" s="129">
        <f aca="true" t="shared" si="0" ref="J18:P18">SUM(J11:J17)</f>
        <v>0</v>
      </c>
      <c r="K18" s="101">
        <f t="shared" si="0"/>
        <v>0</v>
      </c>
      <c r="L18" s="102">
        <f t="shared" si="0"/>
        <v>0</v>
      </c>
      <c r="M18" s="101">
        <f t="shared" si="0"/>
        <v>0</v>
      </c>
      <c r="N18" s="102">
        <f t="shared" si="0"/>
        <v>-0.1</v>
      </c>
      <c r="O18" s="101">
        <f t="shared" si="0"/>
        <v>0</v>
      </c>
      <c r="P18" s="102">
        <f t="shared" si="0"/>
        <v>-0.1</v>
      </c>
      <c r="Q18" s="130"/>
      <c r="R18" s="128">
        <f aca="true" t="shared" si="1" ref="R18:Y18">SUM(R11:R17)</f>
        <v>0</v>
      </c>
      <c r="S18" s="129">
        <f t="shared" si="1"/>
        <v>0</v>
      </c>
      <c r="T18" s="101">
        <f t="shared" si="1"/>
        <v>0</v>
      </c>
      <c r="U18" s="102">
        <f t="shared" si="1"/>
        <v>0</v>
      </c>
      <c r="V18" s="101">
        <f t="shared" si="1"/>
        <v>-0.1</v>
      </c>
      <c r="W18" s="102">
        <f t="shared" si="1"/>
        <v>-0.1</v>
      </c>
      <c r="X18" s="101">
        <f t="shared" si="1"/>
        <v>-0.1</v>
      </c>
      <c r="Y18" s="102">
        <f t="shared" si="1"/>
        <v>-0.1</v>
      </c>
      <c r="Z18" s="130"/>
      <c r="AA18" s="128">
        <f aca="true" t="shared" si="2" ref="AA18:AH18">SUM(AA11:AA17)</f>
        <v>0</v>
      </c>
      <c r="AB18" s="129">
        <f t="shared" si="2"/>
        <v>0</v>
      </c>
      <c r="AC18" s="101">
        <f t="shared" si="2"/>
        <v>0</v>
      </c>
      <c r="AD18" s="102">
        <f t="shared" si="2"/>
        <v>0</v>
      </c>
      <c r="AE18" s="101">
        <f t="shared" si="2"/>
        <v>-0.1</v>
      </c>
      <c r="AF18" s="102">
        <f t="shared" si="2"/>
        <v>-0.1</v>
      </c>
      <c r="AG18" s="101">
        <f t="shared" si="2"/>
        <v>-0.1</v>
      </c>
      <c r="AH18" s="102">
        <f t="shared" si="2"/>
        <v>-0.1</v>
      </c>
      <c r="AI18" s="103"/>
      <c r="AJ18" s="128">
        <f aca="true" t="shared" si="3" ref="AJ18:AQ18">SUM(AJ11:AJ17)</f>
        <v>0</v>
      </c>
      <c r="AK18" s="129">
        <f t="shared" si="3"/>
        <v>0</v>
      </c>
      <c r="AL18" s="101">
        <f t="shared" si="3"/>
        <v>0</v>
      </c>
      <c r="AM18" s="102">
        <f t="shared" si="3"/>
        <v>0</v>
      </c>
      <c r="AN18" s="101">
        <f t="shared" si="3"/>
        <v>-0.1</v>
      </c>
      <c r="AO18" s="102">
        <f t="shared" si="3"/>
        <v>-0.1</v>
      </c>
      <c r="AP18" s="101">
        <f t="shared" si="3"/>
        <v>-0.1</v>
      </c>
      <c r="AQ18" s="102">
        <f t="shared" si="3"/>
        <v>-0.1</v>
      </c>
    </row>
    <row r="19" spans="1:43" ht="12.75">
      <c r="A19" s="95"/>
      <c r="B19" s="202"/>
      <c r="C19" s="187"/>
      <c r="D19" s="98"/>
      <c r="E19" s="99"/>
      <c r="F19" s="99"/>
      <c r="G19" s="95"/>
      <c r="H19" s="170"/>
      <c r="I19" s="128"/>
      <c r="J19" s="129"/>
      <c r="K19" s="101"/>
      <c r="L19" s="102"/>
      <c r="M19" s="101"/>
      <c r="N19" s="102"/>
      <c r="O19" s="101"/>
      <c r="P19" s="102"/>
      <c r="Q19" s="130"/>
      <c r="R19" s="128"/>
      <c r="S19" s="129"/>
      <c r="T19" s="101"/>
      <c r="U19" s="102"/>
      <c r="V19" s="101"/>
      <c r="W19" s="102"/>
      <c r="X19" s="101"/>
      <c r="Y19" s="102"/>
      <c r="Z19" s="130"/>
      <c r="AA19" s="101"/>
      <c r="AB19" s="102"/>
      <c r="AC19" s="101"/>
      <c r="AD19" s="102"/>
      <c r="AE19" s="101"/>
      <c r="AF19" s="102"/>
      <c r="AG19" s="101"/>
      <c r="AH19" s="102"/>
      <c r="AI19" s="103"/>
      <c r="AJ19" s="101"/>
      <c r="AK19" s="102"/>
      <c r="AL19" s="101"/>
      <c r="AM19" s="102"/>
      <c r="AN19" s="101"/>
      <c r="AO19" s="102"/>
      <c r="AP19" s="101"/>
      <c r="AQ19" s="102"/>
    </row>
    <row r="20" spans="1:43" ht="12.75">
      <c r="A20" s="95"/>
      <c r="B20" s="202"/>
      <c r="C20" s="187"/>
      <c r="D20" s="98"/>
      <c r="E20" s="99"/>
      <c r="F20" s="99"/>
      <c r="G20" s="95"/>
      <c r="H20" s="170"/>
      <c r="I20" s="128"/>
      <c r="J20" s="129"/>
      <c r="K20" s="101"/>
      <c r="L20" s="102"/>
      <c r="M20" s="101"/>
      <c r="N20" s="102"/>
      <c r="O20" s="101"/>
      <c r="P20" s="102"/>
      <c r="Q20" s="130"/>
      <c r="R20" s="128"/>
      <c r="S20" s="129"/>
      <c r="T20" s="101"/>
      <c r="U20" s="102"/>
      <c r="V20" s="101"/>
      <c r="W20" s="102"/>
      <c r="X20" s="101"/>
      <c r="Y20" s="102"/>
      <c r="Z20" s="130"/>
      <c r="AA20" s="101"/>
      <c r="AB20" s="102"/>
      <c r="AC20" s="101"/>
      <c r="AD20" s="102"/>
      <c r="AE20" s="101"/>
      <c r="AF20" s="102"/>
      <c r="AG20" s="101"/>
      <c r="AH20" s="102"/>
      <c r="AI20" s="103"/>
      <c r="AJ20" s="101"/>
      <c r="AK20" s="102"/>
      <c r="AL20" s="101"/>
      <c r="AM20" s="102"/>
      <c r="AN20" s="101"/>
      <c r="AO20" s="102"/>
      <c r="AP20" s="101"/>
      <c r="AQ20" s="102"/>
    </row>
    <row r="21" spans="1:43" ht="12.75">
      <c r="A21" s="95"/>
      <c r="B21" s="202" t="s">
        <v>208</v>
      </c>
      <c r="C21" s="187">
        <v>578</v>
      </c>
      <c r="D21" s="98">
        <v>40312</v>
      </c>
      <c r="E21" s="99">
        <v>325</v>
      </c>
      <c r="F21" s="99" t="s">
        <v>46</v>
      </c>
      <c r="G21" s="150" t="s">
        <v>183</v>
      </c>
      <c r="H21" s="170" t="s">
        <v>167</v>
      </c>
      <c r="I21" s="128">
        <v>1.1</v>
      </c>
      <c r="J21" s="129">
        <v>1.4</v>
      </c>
      <c r="K21" s="101">
        <v>2.7</v>
      </c>
      <c r="L21" s="102">
        <v>3.2</v>
      </c>
      <c r="M21" s="101">
        <v>0</v>
      </c>
      <c r="N21" s="102">
        <v>0</v>
      </c>
      <c r="O21" s="101">
        <f>SUM(M21,K21,I21)</f>
        <v>3.8000000000000003</v>
      </c>
      <c r="P21" s="102">
        <f>SUM(N21,L21,J21)</f>
        <v>4.6</v>
      </c>
      <c r="Q21" s="130"/>
      <c r="R21" s="128">
        <v>2</v>
      </c>
      <c r="S21" s="129">
        <v>2</v>
      </c>
      <c r="T21" s="101">
        <v>4.5</v>
      </c>
      <c r="U21" s="102">
        <v>4.5</v>
      </c>
      <c r="V21" s="101">
        <v>0</v>
      </c>
      <c r="W21" s="102">
        <v>0</v>
      </c>
      <c r="X21" s="101">
        <f>SUM(V21,T21,R21)</f>
        <v>6.5</v>
      </c>
      <c r="Y21" s="102">
        <f>SUM(W21,U21,S21)</f>
        <v>6.5</v>
      </c>
      <c r="Z21" s="130"/>
      <c r="AA21" s="101">
        <v>2.4</v>
      </c>
      <c r="AB21" s="102">
        <v>2.4</v>
      </c>
      <c r="AC21" s="101">
        <v>5.5</v>
      </c>
      <c r="AD21" s="102">
        <v>5.5</v>
      </c>
      <c r="AE21" s="101">
        <v>0</v>
      </c>
      <c r="AF21" s="102">
        <v>0</v>
      </c>
      <c r="AG21" s="101">
        <f>SUM(AE21,AC21,AA21)</f>
        <v>7.9</v>
      </c>
      <c r="AH21" s="102">
        <f>SUM(AF21,AD21,AB21)</f>
        <v>7.9</v>
      </c>
      <c r="AI21" s="103"/>
      <c r="AJ21" s="101">
        <v>2.8</v>
      </c>
      <c r="AK21" s="102">
        <v>2.8</v>
      </c>
      <c r="AL21" s="101">
        <v>6.4</v>
      </c>
      <c r="AM21" s="102">
        <v>6.4</v>
      </c>
      <c r="AN21" s="101">
        <v>0</v>
      </c>
      <c r="AO21" s="102">
        <v>0</v>
      </c>
      <c r="AP21" s="101">
        <f>SUM(AN21,AL21,AJ21)</f>
        <v>9.2</v>
      </c>
      <c r="AQ21" s="102">
        <f>SUM(AO21,AM21,AK21)</f>
        <v>9.2</v>
      </c>
    </row>
    <row r="22" spans="1:43" ht="12.75">
      <c r="A22" s="95"/>
      <c r="B22" s="202" t="s">
        <v>239</v>
      </c>
      <c r="C22" s="187">
        <v>211</v>
      </c>
      <c r="D22" s="98">
        <v>40256</v>
      </c>
      <c r="E22" s="99">
        <v>795</v>
      </c>
      <c r="F22" s="99" t="s">
        <v>52</v>
      </c>
      <c r="G22" s="2" t="s">
        <v>152</v>
      </c>
      <c r="H22" s="170" t="s">
        <v>167</v>
      </c>
      <c r="I22" s="128" t="s">
        <v>127</v>
      </c>
      <c r="J22" s="129" t="s">
        <v>127</v>
      </c>
      <c r="K22" s="101">
        <v>-2.2</v>
      </c>
      <c r="L22" s="102" t="s">
        <v>127</v>
      </c>
      <c r="M22" s="101" t="s">
        <v>127</v>
      </c>
      <c r="N22" s="102" t="s">
        <v>127</v>
      </c>
      <c r="O22" s="101">
        <v>-2.2</v>
      </c>
      <c r="P22" s="102" t="s">
        <v>127</v>
      </c>
      <c r="Q22" s="130"/>
      <c r="R22" s="128" t="s">
        <v>127</v>
      </c>
      <c r="S22" s="129" t="s">
        <v>127</v>
      </c>
      <c r="T22" s="101" t="s">
        <v>127</v>
      </c>
      <c r="U22" s="102" t="s">
        <v>127</v>
      </c>
      <c r="V22" s="101" t="s">
        <v>127</v>
      </c>
      <c r="W22" s="102" t="s">
        <v>127</v>
      </c>
      <c r="X22" s="101" t="s">
        <v>127</v>
      </c>
      <c r="Y22" s="102" t="s">
        <v>127</v>
      </c>
      <c r="Z22" s="130"/>
      <c r="AA22" s="101" t="s">
        <v>127</v>
      </c>
      <c r="AB22" s="102" t="s">
        <v>127</v>
      </c>
      <c r="AC22" s="101" t="s">
        <v>127</v>
      </c>
      <c r="AD22" s="102" t="s">
        <v>127</v>
      </c>
      <c r="AE22" s="101" t="s">
        <v>127</v>
      </c>
      <c r="AF22" s="102" t="s">
        <v>127</v>
      </c>
      <c r="AG22" s="101" t="s">
        <v>127</v>
      </c>
      <c r="AH22" s="102" t="s">
        <v>127</v>
      </c>
      <c r="AI22" s="103"/>
      <c r="AJ22" s="101" t="s">
        <v>127</v>
      </c>
      <c r="AK22" s="102" t="s">
        <v>127</v>
      </c>
      <c r="AL22" s="101" t="s">
        <v>127</v>
      </c>
      <c r="AM22" s="102" t="s">
        <v>127</v>
      </c>
      <c r="AN22" s="101" t="s">
        <v>127</v>
      </c>
      <c r="AO22" s="102" t="s">
        <v>127</v>
      </c>
      <c r="AP22" s="101" t="s">
        <v>127</v>
      </c>
      <c r="AQ22" s="102" t="s">
        <v>127</v>
      </c>
    </row>
    <row r="23" spans="1:43" ht="12.75">
      <c r="A23" s="95"/>
      <c r="B23" s="202" t="s">
        <v>271</v>
      </c>
      <c r="C23" s="234">
        <v>534</v>
      </c>
      <c r="D23" s="98">
        <v>40291</v>
      </c>
      <c r="E23" s="99">
        <v>1271</v>
      </c>
      <c r="F23" s="99" t="s">
        <v>59</v>
      </c>
      <c r="G23" s="198" t="s">
        <v>103</v>
      </c>
      <c r="H23" s="170" t="s">
        <v>167</v>
      </c>
      <c r="I23" s="128">
        <v>-0.5</v>
      </c>
      <c r="J23" s="129">
        <v>-0.7</v>
      </c>
      <c r="K23" s="101">
        <v>-0.6</v>
      </c>
      <c r="L23" s="102">
        <v>-0.8</v>
      </c>
      <c r="M23" s="101">
        <v>0</v>
      </c>
      <c r="N23" s="102">
        <v>0</v>
      </c>
      <c r="O23" s="101">
        <f aca="true" t="shared" si="4" ref="O23:P25">SUM(I23,K23,M23)</f>
        <v>-1.1</v>
      </c>
      <c r="P23" s="102">
        <f t="shared" si="4"/>
        <v>-1.5</v>
      </c>
      <c r="Q23" s="130"/>
      <c r="R23" s="128">
        <v>-0.7</v>
      </c>
      <c r="S23" s="129">
        <v>-0.7</v>
      </c>
      <c r="T23" s="101">
        <v>-0.8</v>
      </c>
      <c r="U23" s="102">
        <v>-0.8</v>
      </c>
      <c r="V23" s="101">
        <v>0</v>
      </c>
      <c r="W23" s="102">
        <v>0</v>
      </c>
      <c r="X23" s="101">
        <f aca="true" t="shared" si="5" ref="X23:Y25">SUM(R23,T23,V23)</f>
        <v>-1.5</v>
      </c>
      <c r="Y23" s="102">
        <f t="shared" si="5"/>
        <v>-1.5</v>
      </c>
      <c r="Z23" s="130"/>
      <c r="AA23" s="101">
        <v>-0.7</v>
      </c>
      <c r="AB23" s="102">
        <v>-0.7</v>
      </c>
      <c r="AC23" s="101">
        <v>-0.9</v>
      </c>
      <c r="AD23" s="102">
        <v>-0.9</v>
      </c>
      <c r="AE23" s="101">
        <v>0</v>
      </c>
      <c r="AF23" s="102">
        <v>0</v>
      </c>
      <c r="AG23" s="101">
        <f aca="true" t="shared" si="6" ref="AG23:AH25">SUM(AA23,AC23,AE23)</f>
        <v>-1.6</v>
      </c>
      <c r="AH23" s="102">
        <f t="shared" si="6"/>
        <v>-1.6</v>
      </c>
      <c r="AI23" s="103"/>
      <c r="AJ23" s="101">
        <v>-0.8</v>
      </c>
      <c r="AK23" s="102">
        <v>-0.8</v>
      </c>
      <c r="AL23" s="101">
        <v>-0.8</v>
      </c>
      <c r="AM23" s="102">
        <v>-0.8</v>
      </c>
      <c r="AN23" s="101">
        <v>0</v>
      </c>
      <c r="AO23" s="102">
        <v>0</v>
      </c>
      <c r="AP23" s="101">
        <f aca="true" t="shared" si="7" ref="AP23:AQ25">SUM(AJ23,AL23,AN23)</f>
        <v>-1.6</v>
      </c>
      <c r="AQ23" s="102">
        <f t="shared" si="7"/>
        <v>-1.6</v>
      </c>
    </row>
    <row r="24" spans="1:43" ht="12.75">
      <c r="A24" s="95"/>
      <c r="B24" s="202" t="s">
        <v>242</v>
      </c>
      <c r="C24" s="187">
        <v>574</v>
      </c>
      <c r="D24" s="98">
        <v>40312</v>
      </c>
      <c r="E24" s="99">
        <v>1411</v>
      </c>
      <c r="F24" s="99" t="s">
        <v>62</v>
      </c>
      <c r="G24" s="150" t="s">
        <v>166</v>
      </c>
      <c r="H24" s="170" t="s">
        <v>167</v>
      </c>
      <c r="I24" s="128">
        <v>0</v>
      </c>
      <c r="J24" s="129" t="s">
        <v>123</v>
      </c>
      <c r="K24" s="101">
        <v>0</v>
      </c>
      <c r="L24" s="102">
        <v>-0.1</v>
      </c>
      <c r="M24" s="101">
        <v>0</v>
      </c>
      <c r="N24" s="102">
        <v>0</v>
      </c>
      <c r="O24" s="101">
        <f t="shared" si="4"/>
        <v>0</v>
      </c>
      <c r="P24" s="102">
        <f t="shared" si="4"/>
        <v>-0.1</v>
      </c>
      <c r="Q24" s="130"/>
      <c r="R24" s="128" t="s">
        <v>123</v>
      </c>
      <c r="S24" s="129" t="s">
        <v>123</v>
      </c>
      <c r="T24" s="101">
        <v>-0.1</v>
      </c>
      <c r="U24" s="102">
        <v>-0.1</v>
      </c>
      <c r="V24" s="101">
        <v>0</v>
      </c>
      <c r="W24" s="102">
        <v>0</v>
      </c>
      <c r="X24" s="101">
        <f t="shared" si="5"/>
        <v>-0.1</v>
      </c>
      <c r="Y24" s="102">
        <f t="shared" si="5"/>
        <v>-0.1</v>
      </c>
      <c r="Z24" s="130"/>
      <c r="AA24" s="101">
        <v>-0.1</v>
      </c>
      <c r="AB24" s="102">
        <v>-0.1</v>
      </c>
      <c r="AC24" s="101">
        <v>-0.2</v>
      </c>
      <c r="AD24" s="102">
        <v>-0.2</v>
      </c>
      <c r="AE24" s="101">
        <v>0</v>
      </c>
      <c r="AF24" s="102">
        <v>0</v>
      </c>
      <c r="AG24" s="101">
        <f t="shared" si="6"/>
        <v>-0.30000000000000004</v>
      </c>
      <c r="AH24" s="102">
        <f t="shared" si="6"/>
        <v>-0.30000000000000004</v>
      </c>
      <c r="AI24" s="103"/>
      <c r="AJ24" s="101">
        <v>-0.1</v>
      </c>
      <c r="AK24" s="102">
        <v>-0.1</v>
      </c>
      <c r="AL24" s="101">
        <v>-0.2</v>
      </c>
      <c r="AM24" s="102">
        <v>-0.2</v>
      </c>
      <c r="AN24" s="101">
        <v>0</v>
      </c>
      <c r="AO24" s="102">
        <v>0</v>
      </c>
      <c r="AP24" s="101">
        <f t="shared" si="7"/>
        <v>-0.30000000000000004</v>
      </c>
      <c r="AQ24" s="102">
        <f t="shared" si="7"/>
        <v>-0.30000000000000004</v>
      </c>
    </row>
    <row r="25" spans="1:43" ht="12.75">
      <c r="A25" s="95"/>
      <c r="B25" s="202" t="s">
        <v>245</v>
      </c>
      <c r="C25" s="187">
        <v>625</v>
      </c>
      <c r="D25" s="98">
        <v>40331</v>
      </c>
      <c r="E25" s="99">
        <v>5401</v>
      </c>
      <c r="F25" s="99" t="s">
        <v>65</v>
      </c>
      <c r="G25" s="150" t="s">
        <v>285</v>
      </c>
      <c r="H25" s="170" t="s">
        <v>167</v>
      </c>
      <c r="I25" s="128">
        <v>0</v>
      </c>
      <c r="J25" s="129">
        <v>0</v>
      </c>
      <c r="K25" s="101">
        <v>0.3</v>
      </c>
      <c r="L25" s="102">
        <v>0.3</v>
      </c>
      <c r="M25" s="101">
        <v>0</v>
      </c>
      <c r="N25" s="102">
        <v>0</v>
      </c>
      <c r="O25" s="101">
        <f t="shared" si="4"/>
        <v>0.3</v>
      </c>
      <c r="P25" s="102">
        <f t="shared" si="4"/>
        <v>0.3</v>
      </c>
      <c r="Q25" s="130"/>
      <c r="R25" s="128">
        <v>0</v>
      </c>
      <c r="S25" s="129">
        <v>0</v>
      </c>
      <c r="T25" s="101">
        <v>0.3</v>
      </c>
      <c r="U25" s="102">
        <v>0.3</v>
      </c>
      <c r="V25" s="101">
        <v>0</v>
      </c>
      <c r="W25" s="102">
        <v>0</v>
      </c>
      <c r="X25" s="101">
        <f t="shared" si="5"/>
        <v>0.3</v>
      </c>
      <c r="Y25" s="102">
        <f t="shared" si="5"/>
        <v>0.3</v>
      </c>
      <c r="Z25" s="130"/>
      <c r="AA25" s="101">
        <v>0</v>
      </c>
      <c r="AB25" s="102">
        <v>0</v>
      </c>
      <c r="AC25" s="101">
        <v>0.3</v>
      </c>
      <c r="AD25" s="102">
        <v>0.3</v>
      </c>
      <c r="AE25" s="101">
        <v>0</v>
      </c>
      <c r="AF25" s="102">
        <v>0</v>
      </c>
      <c r="AG25" s="101">
        <f t="shared" si="6"/>
        <v>0.3</v>
      </c>
      <c r="AH25" s="102">
        <f t="shared" si="6"/>
        <v>0.3</v>
      </c>
      <c r="AI25" s="103"/>
      <c r="AJ25" s="101">
        <v>0</v>
      </c>
      <c r="AK25" s="102">
        <v>0</v>
      </c>
      <c r="AL25" s="101">
        <v>0.3</v>
      </c>
      <c r="AM25" s="102">
        <v>0.3</v>
      </c>
      <c r="AN25" s="101">
        <v>0</v>
      </c>
      <c r="AO25" s="102">
        <v>0</v>
      </c>
      <c r="AP25" s="101">
        <f t="shared" si="7"/>
        <v>0.3</v>
      </c>
      <c r="AQ25" s="102">
        <f t="shared" si="7"/>
        <v>0.3</v>
      </c>
    </row>
    <row r="26" spans="1:43" ht="12.75">
      <c r="A26" s="95"/>
      <c r="B26" s="202" t="s">
        <v>245</v>
      </c>
      <c r="C26" s="187"/>
      <c r="D26" s="98"/>
      <c r="E26" s="99">
        <v>5401</v>
      </c>
      <c r="F26" s="99"/>
      <c r="G26" s="150" t="s">
        <v>257</v>
      </c>
      <c r="H26" s="170" t="s">
        <v>167</v>
      </c>
      <c r="I26" s="128" t="s">
        <v>130</v>
      </c>
      <c r="J26" s="129" t="s">
        <v>130</v>
      </c>
      <c r="K26" s="101" t="s">
        <v>130</v>
      </c>
      <c r="L26" s="102" t="s">
        <v>130</v>
      </c>
      <c r="M26" s="101" t="s">
        <v>130</v>
      </c>
      <c r="N26" s="102" t="s">
        <v>130</v>
      </c>
      <c r="O26" s="101" t="s">
        <v>130</v>
      </c>
      <c r="P26" s="102" t="s">
        <v>130</v>
      </c>
      <c r="Q26" s="130"/>
      <c r="R26" s="128" t="s">
        <v>130</v>
      </c>
      <c r="S26" s="129" t="s">
        <v>130</v>
      </c>
      <c r="T26" s="101" t="s">
        <v>130</v>
      </c>
      <c r="U26" s="102" t="s">
        <v>130</v>
      </c>
      <c r="V26" s="101" t="s">
        <v>130</v>
      </c>
      <c r="W26" s="102" t="s">
        <v>130</v>
      </c>
      <c r="X26" s="101" t="s">
        <v>130</v>
      </c>
      <c r="Y26" s="102" t="s">
        <v>130</v>
      </c>
      <c r="Z26" s="130"/>
      <c r="AA26" s="101" t="s">
        <v>130</v>
      </c>
      <c r="AB26" s="102" t="s">
        <v>130</v>
      </c>
      <c r="AC26" s="101" t="s">
        <v>130</v>
      </c>
      <c r="AD26" s="102" t="s">
        <v>130</v>
      </c>
      <c r="AE26" s="101" t="s">
        <v>130</v>
      </c>
      <c r="AF26" s="102" t="s">
        <v>130</v>
      </c>
      <c r="AG26" s="101" t="s">
        <v>130</v>
      </c>
      <c r="AH26" s="102" t="s">
        <v>130</v>
      </c>
      <c r="AI26" s="103"/>
      <c r="AJ26" s="101" t="s">
        <v>130</v>
      </c>
      <c r="AK26" s="102" t="s">
        <v>130</v>
      </c>
      <c r="AL26" s="101" t="s">
        <v>130</v>
      </c>
      <c r="AM26" s="102" t="s">
        <v>130</v>
      </c>
      <c r="AN26" s="101" t="s">
        <v>130</v>
      </c>
      <c r="AO26" s="102" t="s">
        <v>130</v>
      </c>
      <c r="AP26" s="101" t="s">
        <v>130</v>
      </c>
      <c r="AQ26" s="102" t="s">
        <v>130</v>
      </c>
    </row>
    <row r="27" spans="1:43" ht="12.75">
      <c r="A27" s="95"/>
      <c r="B27" s="202" t="s">
        <v>245</v>
      </c>
      <c r="C27" s="187">
        <v>625</v>
      </c>
      <c r="D27" s="98">
        <v>40331</v>
      </c>
      <c r="E27" s="99">
        <v>5401</v>
      </c>
      <c r="F27" s="99" t="s">
        <v>65</v>
      </c>
      <c r="G27" s="150" t="s">
        <v>258</v>
      </c>
      <c r="H27" s="170" t="s">
        <v>167</v>
      </c>
      <c r="I27" s="128">
        <v>3.5</v>
      </c>
      <c r="J27" s="129">
        <v>3.7</v>
      </c>
      <c r="K27" s="101">
        <v>-3.8</v>
      </c>
      <c r="L27" s="102">
        <v>-4.1</v>
      </c>
      <c r="M27" s="101">
        <v>0</v>
      </c>
      <c r="N27" s="102">
        <v>0</v>
      </c>
      <c r="O27" s="101">
        <f aca="true" t="shared" si="8" ref="O27:P29">SUM(I27,K27,M27)</f>
        <v>-0.2999999999999998</v>
      </c>
      <c r="P27" s="102">
        <f t="shared" si="8"/>
        <v>-0.39999999999999947</v>
      </c>
      <c r="Q27" s="130"/>
      <c r="R27" s="128">
        <v>3.7</v>
      </c>
      <c r="S27" s="129">
        <v>3.7</v>
      </c>
      <c r="T27" s="101">
        <v>-4.1</v>
      </c>
      <c r="U27" s="102">
        <v>-4.1</v>
      </c>
      <c r="V27" s="101">
        <v>0</v>
      </c>
      <c r="W27" s="102">
        <v>0</v>
      </c>
      <c r="X27" s="101">
        <f aca="true" t="shared" si="9" ref="X27:Y29">SUM(R27,T27,V27)</f>
        <v>-0.39999999999999947</v>
      </c>
      <c r="Y27" s="102">
        <f t="shared" si="9"/>
        <v>-0.39999999999999947</v>
      </c>
      <c r="Z27" s="130"/>
      <c r="AA27" s="101">
        <v>3.7</v>
      </c>
      <c r="AB27" s="102">
        <v>3.7</v>
      </c>
      <c r="AC27" s="101">
        <v>-4.1</v>
      </c>
      <c r="AD27" s="102">
        <v>-4.1</v>
      </c>
      <c r="AE27" s="101">
        <v>0</v>
      </c>
      <c r="AF27" s="102">
        <v>0</v>
      </c>
      <c r="AG27" s="101">
        <f aca="true" t="shared" si="10" ref="AG27:AH29">SUM(AA27,AC27,AE27)</f>
        <v>-0.39999999999999947</v>
      </c>
      <c r="AH27" s="102">
        <f t="shared" si="10"/>
        <v>-0.39999999999999947</v>
      </c>
      <c r="AI27" s="103"/>
      <c r="AJ27" s="101">
        <v>3.7</v>
      </c>
      <c r="AK27" s="102">
        <v>3.7</v>
      </c>
      <c r="AL27" s="101">
        <v>-4.1</v>
      </c>
      <c r="AM27" s="102">
        <v>-4.1</v>
      </c>
      <c r="AN27" s="101">
        <v>0</v>
      </c>
      <c r="AO27" s="102">
        <v>0</v>
      </c>
      <c r="AP27" s="101">
        <f aca="true" t="shared" si="11" ref="AP27:AQ29">SUM(AJ27,AL27,AN27)</f>
        <v>-0.39999999999999947</v>
      </c>
      <c r="AQ27" s="102">
        <f t="shared" si="11"/>
        <v>-0.39999999999999947</v>
      </c>
    </row>
    <row r="28" spans="1:43" ht="12.75">
      <c r="A28" s="95"/>
      <c r="B28" s="202" t="s">
        <v>245</v>
      </c>
      <c r="C28" s="187">
        <v>625</v>
      </c>
      <c r="D28" s="98">
        <v>40331</v>
      </c>
      <c r="E28" s="99">
        <v>5401</v>
      </c>
      <c r="F28" s="99" t="s">
        <v>65</v>
      </c>
      <c r="G28" s="150" t="s">
        <v>286</v>
      </c>
      <c r="H28" s="170" t="s">
        <v>167</v>
      </c>
      <c r="I28" s="128">
        <v>0</v>
      </c>
      <c r="J28" s="129">
        <v>0</v>
      </c>
      <c r="K28" s="101">
        <v>0</v>
      </c>
      <c r="L28" s="102">
        <v>0</v>
      </c>
      <c r="M28" s="101">
        <v>0</v>
      </c>
      <c r="N28" s="102">
        <v>0</v>
      </c>
      <c r="O28" s="101">
        <f t="shared" si="8"/>
        <v>0</v>
      </c>
      <c r="P28" s="102">
        <f t="shared" si="8"/>
        <v>0</v>
      </c>
      <c r="Q28" s="130"/>
      <c r="R28" s="128">
        <v>0</v>
      </c>
      <c r="S28" s="129">
        <v>0</v>
      </c>
      <c r="T28" s="101">
        <v>0</v>
      </c>
      <c r="U28" s="102">
        <v>0</v>
      </c>
      <c r="V28" s="101">
        <v>0</v>
      </c>
      <c r="W28" s="102">
        <v>0</v>
      </c>
      <c r="X28" s="101">
        <f t="shared" si="9"/>
        <v>0</v>
      </c>
      <c r="Y28" s="102">
        <f t="shared" si="9"/>
        <v>0</v>
      </c>
      <c r="Z28" s="130"/>
      <c r="AA28" s="101">
        <v>0</v>
      </c>
      <c r="AB28" s="102">
        <v>0</v>
      </c>
      <c r="AC28" s="101">
        <v>0</v>
      </c>
      <c r="AD28" s="102">
        <v>0</v>
      </c>
      <c r="AE28" s="101">
        <v>0</v>
      </c>
      <c r="AF28" s="102">
        <v>0</v>
      </c>
      <c r="AG28" s="101">
        <f t="shared" si="10"/>
        <v>0</v>
      </c>
      <c r="AH28" s="102">
        <f t="shared" si="10"/>
        <v>0</v>
      </c>
      <c r="AI28" s="103"/>
      <c r="AJ28" s="101">
        <v>0</v>
      </c>
      <c r="AK28" s="102">
        <v>0</v>
      </c>
      <c r="AL28" s="101">
        <v>0</v>
      </c>
      <c r="AM28" s="102">
        <v>0</v>
      </c>
      <c r="AN28" s="101">
        <v>0</v>
      </c>
      <c r="AO28" s="102">
        <v>0</v>
      </c>
      <c r="AP28" s="101">
        <f t="shared" si="11"/>
        <v>0</v>
      </c>
      <c r="AQ28" s="102">
        <f t="shared" si="11"/>
        <v>0</v>
      </c>
    </row>
    <row r="29" spans="1:43" ht="12.75">
      <c r="A29" s="95"/>
      <c r="B29" s="202" t="s">
        <v>245</v>
      </c>
      <c r="C29" s="187">
        <v>625</v>
      </c>
      <c r="D29" s="98">
        <v>40331</v>
      </c>
      <c r="E29" s="99">
        <v>5401</v>
      </c>
      <c r="F29" s="99" t="s">
        <v>65</v>
      </c>
      <c r="G29" s="150" t="s">
        <v>259</v>
      </c>
      <c r="H29" s="170" t="s">
        <v>167</v>
      </c>
      <c r="I29" s="128">
        <v>0</v>
      </c>
      <c r="J29" s="129">
        <v>0</v>
      </c>
      <c r="K29" s="101">
        <v>1.7</v>
      </c>
      <c r="L29" s="102">
        <v>1.9</v>
      </c>
      <c r="M29" s="101">
        <v>0</v>
      </c>
      <c r="N29" s="102">
        <v>0</v>
      </c>
      <c r="O29" s="101">
        <f t="shared" si="8"/>
        <v>1.7</v>
      </c>
      <c r="P29" s="102">
        <f t="shared" si="8"/>
        <v>1.9</v>
      </c>
      <c r="Q29" s="130"/>
      <c r="R29" s="128">
        <v>0</v>
      </c>
      <c r="S29" s="129">
        <v>0</v>
      </c>
      <c r="T29" s="101">
        <v>1.9</v>
      </c>
      <c r="U29" s="102">
        <v>1.9</v>
      </c>
      <c r="V29" s="101">
        <v>0</v>
      </c>
      <c r="W29" s="102">
        <v>0</v>
      </c>
      <c r="X29" s="101">
        <f t="shared" si="9"/>
        <v>1.9</v>
      </c>
      <c r="Y29" s="102">
        <f t="shared" si="9"/>
        <v>1.9</v>
      </c>
      <c r="Z29" s="130"/>
      <c r="AA29" s="101">
        <v>0</v>
      </c>
      <c r="AB29" s="102">
        <v>0</v>
      </c>
      <c r="AC29" s="101">
        <v>1.9</v>
      </c>
      <c r="AD29" s="102">
        <v>1.9</v>
      </c>
      <c r="AE29" s="101">
        <v>0</v>
      </c>
      <c r="AF29" s="102">
        <v>0</v>
      </c>
      <c r="AG29" s="101">
        <f t="shared" si="10"/>
        <v>1.9</v>
      </c>
      <c r="AH29" s="102">
        <f t="shared" si="10"/>
        <v>1.9</v>
      </c>
      <c r="AI29" s="103"/>
      <c r="AJ29" s="101">
        <v>0</v>
      </c>
      <c r="AK29" s="102">
        <v>0</v>
      </c>
      <c r="AL29" s="101">
        <v>1.9</v>
      </c>
      <c r="AM29" s="102">
        <v>1.9</v>
      </c>
      <c r="AN29" s="101">
        <v>0</v>
      </c>
      <c r="AO29" s="102">
        <v>0</v>
      </c>
      <c r="AP29" s="101">
        <f t="shared" si="11"/>
        <v>1.9</v>
      </c>
      <c r="AQ29" s="102">
        <f t="shared" si="11"/>
        <v>1.9</v>
      </c>
    </row>
    <row r="30" spans="1:43" ht="12.75">
      <c r="A30" s="95"/>
      <c r="B30" s="202"/>
      <c r="C30" s="187"/>
      <c r="D30" s="98"/>
      <c r="E30" s="99"/>
      <c r="F30" s="99"/>
      <c r="G30" s="150"/>
      <c r="H30" s="244" t="s">
        <v>301</v>
      </c>
      <c r="I30" s="128">
        <f>SUM(I21:I29)</f>
        <v>4.1</v>
      </c>
      <c r="J30" s="129">
        <f aca="true" t="shared" si="12" ref="J30:P30">SUM(J21:J29)</f>
        <v>4.4</v>
      </c>
      <c r="K30" s="101">
        <f t="shared" si="12"/>
        <v>-1.8999999999999997</v>
      </c>
      <c r="L30" s="102">
        <f t="shared" si="12"/>
        <v>0.40000000000000036</v>
      </c>
      <c r="M30" s="101">
        <f t="shared" si="12"/>
        <v>0</v>
      </c>
      <c r="N30" s="102">
        <f t="shared" si="12"/>
        <v>0</v>
      </c>
      <c r="O30" s="101">
        <f t="shared" si="12"/>
        <v>2.2</v>
      </c>
      <c r="P30" s="102">
        <f t="shared" si="12"/>
        <v>4.8</v>
      </c>
      <c r="Q30" s="130"/>
      <c r="R30" s="128">
        <f aca="true" t="shared" si="13" ref="R30:Y30">SUM(R21:R29)</f>
        <v>5</v>
      </c>
      <c r="S30" s="129">
        <f t="shared" si="13"/>
        <v>5</v>
      </c>
      <c r="T30" s="101">
        <f t="shared" si="13"/>
        <v>1.7000000000000002</v>
      </c>
      <c r="U30" s="102">
        <f t="shared" si="13"/>
        <v>1.7000000000000002</v>
      </c>
      <c r="V30" s="101">
        <f t="shared" si="13"/>
        <v>0</v>
      </c>
      <c r="W30" s="102">
        <f t="shared" si="13"/>
        <v>0</v>
      </c>
      <c r="X30" s="101">
        <f t="shared" si="13"/>
        <v>6.700000000000001</v>
      </c>
      <c r="Y30" s="102">
        <f t="shared" si="13"/>
        <v>6.700000000000001</v>
      </c>
      <c r="Z30" s="130"/>
      <c r="AA30" s="128">
        <f aca="true" t="shared" si="14" ref="AA30:AH30">SUM(AA21:AA29)</f>
        <v>5.3</v>
      </c>
      <c r="AB30" s="129">
        <f t="shared" si="14"/>
        <v>5.3</v>
      </c>
      <c r="AC30" s="101">
        <f t="shared" si="14"/>
        <v>2.4999999999999996</v>
      </c>
      <c r="AD30" s="102">
        <f t="shared" si="14"/>
        <v>2.4999999999999996</v>
      </c>
      <c r="AE30" s="101">
        <f t="shared" si="14"/>
        <v>0</v>
      </c>
      <c r="AF30" s="102">
        <f t="shared" si="14"/>
        <v>0</v>
      </c>
      <c r="AG30" s="101">
        <f t="shared" si="14"/>
        <v>7.800000000000001</v>
      </c>
      <c r="AH30" s="102">
        <f t="shared" si="14"/>
        <v>7.800000000000001</v>
      </c>
      <c r="AI30" s="103"/>
      <c r="AJ30" s="128">
        <f aca="true" t="shared" si="15" ref="AJ30:AQ30">SUM(AJ21:AJ29)</f>
        <v>5.6</v>
      </c>
      <c r="AK30" s="129">
        <f t="shared" si="15"/>
        <v>5.6</v>
      </c>
      <c r="AL30" s="101">
        <f t="shared" si="15"/>
        <v>3.5000000000000004</v>
      </c>
      <c r="AM30" s="102">
        <f t="shared" si="15"/>
        <v>3.5000000000000004</v>
      </c>
      <c r="AN30" s="101">
        <f t="shared" si="15"/>
        <v>0</v>
      </c>
      <c r="AO30" s="102">
        <f t="shared" si="15"/>
        <v>0</v>
      </c>
      <c r="AP30" s="101">
        <f t="shared" si="15"/>
        <v>9.1</v>
      </c>
      <c r="AQ30" s="102">
        <f t="shared" si="15"/>
        <v>9.1</v>
      </c>
    </row>
    <row r="31" spans="1:43" ht="12.75">
      <c r="A31" s="95"/>
      <c r="B31" s="202"/>
      <c r="C31" s="187"/>
      <c r="D31" s="98"/>
      <c r="E31" s="99"/>
      <c r="F31" s="99"/>
      <c r="G31" s="150"/>
      <c r="H31" s="170"/>
      <c r="I31" s="128"/>
      <c r="J31" s="129"/>
      <c r="K31" s="101"/>
      <c r="L31" s="102"/>
      <c r="M31" s="101"/>
      <c r="N31" s="102"/>
      <c r="O31" s="101"/>
      <c r="P31" s="102"/>
      <c r="Q31" s="130"/>
      <c r="R31" s="128"/>
      <c r="S31" s="129"/>
      <c r="T31" s="101"/>
      <c r="U31" s="102"/>
      <c r="V31" s="101"/>
      <c r="W31" s="102"/>
      <c r="X31" s="101"/>
      <c r="Y31" s="102"/>
      <c r="Z31" s="130"/>
      <c r="AA31" s="101"/>
      <c r="AB31" s="102"/>
      <c r="AC31" s="101"/>
      <c r="AD31" s="102"/>
      <c r="AE31" s="101"/>
      <c r="AF31" s="102"/>
      <c r="AG31" s="101"/>
      <c r="AH31" s="102"/>
      <c r="AI31" s="103"/>
      <c r="AJ31" s="101"/>
      <c r="AK31" s="102"/>
      <c r="AL31" s="101"/>
      <c r="AM31" s="102"/>
      <c r="AN31" s="101"/>
      <c r="AO31" s="102"/>
      <c r="AP31" s="101"/>
      <c r="AQ31" s="102"/>
    </row>
    <row r="32" spans="1:43" ht="12.75">
      <c r="A32" s="95"/>
      <c r="B32" s="202"/>
      <c r="C32" s="187"/>
      <c r="D32" s="98"/>
      <c r="E32" s="99"/>
      <c r="F32" s="99"/>
      <c r="G32" s="150"/>
      <c r="H32" s="170"/>
      <c r="I32" s="128"/>
      <c r="J32" s="129"/>
      <c r="K32" s="101"/>
      <c r="L32" s="102"/>
      <c r="M32" s="101"/>
      <c r="N32" s="102"/>
      <c r="O32" s="101"/>
      <c r="P32" s="102"/>
      <c r="Q32" s="130"/>
      <c r="R32" s="128"/>
      <c r="S32" s="129"/>
      <c r="T32" s="101"/>
      <c r="U32" s="102"/>
      <c r="V32" s="101"/>
      <c r="W32" s="102"/>
      <c r="X32" s="101"/>
      <c r="Y32" s="102"/>
      <c r="Z32" s="130"/>
      <c r="AA32" s="101"/>
      <c r="AB32" s="102"/>
      <c r="AC32" s="101"/>
      <c r="AD32" s="102"/>
      <c r="AE32" s="101"/>
      <c r="AF32" s="102"/>
      <c r="AG32" s="101"/>
      <c r="AH32" s="102"/>
      <c r="AI32" s="103"/>
      <c r="AJ32" s="101"/>
      <c r="AK32" s="102"/>
      <c r="AL32" s="101"/>
      <c r="AM32" s="102"/>
      <c r="AN32" s="101"/>
      <c r="AO32" s="102"/>
      <c r="AP32" s="101"/>
      <c r="AQ32" s="102"/>
    </row>
    <row r="33" spans="1:43" ht="25.5">
      <c r="A33" s="95"/>
      <c r="B33" s="202" t="s">
        <v>200</v>
      </c>
      <c r="C33" s="187">
        <v>144</v>
      </c>
      <c r="D33" s="98">
        <v>40249</v>
      </c>
      <c r="E33" s="99">
        <v>2126</v>
      </c>
      <c r="F33" s="99" t="s">
        <v>38</v>
      </c>
      <c r="G33" s="150" t="s">
        <v>134</v>
      </c>
      <c r="H33" s="170" t="s">
        <v>293</v>
      </c>
      <c r="I33" s="128">
        <v>-24.8</v>
      </c>
      <c r="J33" s="129">
        <v>-183</v>
      </c>
      <c r="K33" s="101">
        <v>0</v>
      </c>
      <c r="L33" s="102">
        <v>0</v>
      </c>
      <c r="M33" s="101">
        <v>0</v>
      </c>
      <c r="N33" s="102">
        <v>0</v>
      </c>
      <c r="O33" s="101">
        <f>I33+K33+M33</f>
        <v>-24.8</v>
      </c>
      <c r="P33" s="102">
        <f>J33+L33+N33</f>
        <v>-183</v>
      </c>
      <c r="Q33" s="130"/>
      <c r="R33" s="128">
        <v>-52</v>
      </c>
      <c r="S33" s="129">
        <v>-183</v>
      </c>
      <c r="T33" s="101">
        <v>0</v>
      </c>
      <c r="U33" s="102">
        <v>0</v>
      </c>
      <c r="V33" s="101">
        <v>0</v>
      </c>
      <c r="W33" s="102">
        <v>0</v>
      </c>
      <c r="X33" s="101">
        <f>R33+T33+V33</f>
        <v>-52</v>
      </c>
      <c r="Y33" s="102">
        <f>S33+U33+W33</f>
        <v>-183</v>
      </c>
      <c r="Z33" s="130"/>
      <c r="AA33" s="128">
        <v>-86.2</v>
      </c>
      <c r="AB33" s="129">
        <v>-183</v>
      </c>
      <c r="AC33" s="101">
        <v>0</v>
      </c>
      <c r="AD33" s="102">
        <v>0</v>
      </c>
      <c r="AE33" s="101">
        <v>0</v>
      </c>
      <c r="AF33" s="102">
        <v>0</v>
      </c>
      <c r="AG33" s="101">
        <f>AA33+AC33+AE33</f>
        <v>-86.2</v>
      </c>
      <c r="AH33" s="102">
        <f>AB33+AD33+AF33</f>
        <v>-183</v>
      </c>
      <c r="AI33" s="103"/>
      <c r="AJ33" s="128">
        <v>-129.1</v>
      </c>
      <c r="AK33" s="129">
        <v>-183</v>
      </c>
      <c r="AL33" s="101">
        <v>0</v>
      </c>
      <c r="AM33" s="102">
        <v>0</v>
      </c>
      <c r="AN33" s="101">
        <v>0</v>
      </c>
      <c r="AO33" s="102">
        <v>0</v>
      </c>
      <c r="AP33" s="101">
        <f>AJ33+AL33+AN33</f>
        <v>-129.1</v>
      </c>
      <c r="AQ33" s="102">
        <f>AK33+AM33+AO33</f>
        <v>-183</v>
      </c>
    </row>
    <row r="34" spans="1:43" ht="12.75">
      <c r="A34" s="95"/>
      <c r="B34" s="202"/>
      <c r="C34" s="187"/>
      <c r="D34" s="98"/>
      <c r="E34" s="99"/>
      <c r="F34" s="99"/>
      <c r="G34" s="150"/>
      <c r="H34" s="170"/>
      <c r="I34" s="128"/>
      <c r="J34" s="129"/>
      <c r="K34" s="101"/>
      <c r="L34" s="102"/>
      <c r="M34" s="101"/>
      <c r="N34" s="102"/>
      <c r="O34" s="101"/>
      <c r="P34" s="102"/>
      <c r="Q34" s="130"/>
      <c r="R34" s="128"/>
      <c r="S34" s="129"/>
      <c r="T34" s="101"/>
      <c r="U34" s="102"/>
      <c r="V34" s="101"/>
      <c r="W34" s="102"/>
      <c r="X34" s="101"/>
      <c r="Y34" s="102"/>
      <c r="Z34" s="130"/>
      <c r="AA34" s="128"/>
      <c r="AB34" s="129"/>
      <c r="AC34" s="101"/>
      <c r="AD34" s="102"/>
      <c r="AE34" s="101"/>
      <c r="AF34" s="102"/>
      <c r="AG34" s="101"/>
      <c r="AH34" s="102"/>
      <c r="AI34" s="103"/>
      <c r="AJ34" s="128"/>
      <c r="AK34" s="129"/>
      <c r="AL34" s="101"/>
      <c r="AM34" s="102"/>
      <c r="AN34" s="101"/>
      <c r="AO34" s="102"/>
      <c r="AP34" s="101"/>
      <c r="AQ34" s="102"/>
    </row>
    <row r="35" spans="1:43" ht="12.75">
      <c r="A35" s="95"/>
      <c r="B35" s="202" t="s">
        <v>214</v>
      </c>
      <c r="C35" s="187">
        <v>209</v>
      </c>
      <c r="D35" s="98">
        <v>40256</v>
      </c>
      <c r="E35" s="99">
        <v>981</v>
      </c>
      <c r="F35" s="99" t="s">
        <v>57</v>
      </c>
      <c r="G35" s="205" t="s">
        <v>313</v>
      </c>
      <c r="H35" s="170" t="s">
        <v>161</v>
      </c>
      <c r="I35" s="128">
        <v>0</v>
      </c>
      <c r="J35" s="129">
        <v>0</v>
      </c>
      <c r="K35" s="101">
        <v>3.5</v>
      </c>
      <c r="L35" s="102">
        <v>3.5</v>
      </c>
      <c r="M35" s="101">
        <v>0</v>
      </c>
      <c r="N35" s="102">
        <v>0</v>
      </c>
      <c r="O35" s="101">
        <f>SUM(I35,K35,M35)</f>
        <v>3.5</v>
      </c>
      <c r="P35" s="102">
        <f>SUM(J35,L35,N35)</f>
        <v>3.5</v>
      </c>
      <c r="Q35" s="130"/>
      <c r="R35" s="128">
        <v>0</v>
      </c>
      <c r="S35" s="129">
        <v>0</v>
      </c>
      <c r="T35" s="101">
        <v>3.5</v>
      </c>
      <c r="U35" s="102">
        <v>3.5</v>
      </c>
      <c r="V35" s="101">
        <v>0</v>
      </c>
      <c r="W35" s="102">
        <v>0</v>
      </c>
      <c r="X35" s="101">
        <f>SUM(R35,T35,V35)</f>
        <v>3.5</v>
      </c>
      <c r="Y35" s="102">
        <f>SUM(S35,U35,W35)</f>
        <v>3.5</v>
      </c>
      <c r="Z35" s="130"/>
      <c r="AA35" s="101">
        <v>0</v>
      </c>
      <c r="AB35" s="102">
        <v>0</v>
      </c>
      <c r="AC35" s="101">
        <v>3.5</v>
      </c>
      <c r="AD35" s="102">
        <v>3.5</v>
      </c>
      <c r="AE35" s="101">
        <v>0</v>
      </c>
      <c r="AF35" s="102">
        <v>0</v>
      </c>
      <c r="AG35" s="101">
        <f>SUM(AA35,AC35,AE35)</f>
        <v>3.5</v>
      </c>
      <c r="AH35" s="102">
        <f>SUM(AB35,AD35,AF35)</f>
        <v>3.5</v>
      </c>
      <c r="AI35" s="103"/>
      <c r="AJ35" s="101">
        <v>0</v>
      </c>
      <c r="AK35" s="102">
        <v>0</v>
      </c>
      <c r="AL35" s="101">
        <v>3.5</v>
      </c>
      <c r="AM35" s="102">
        <v>3.5</v>
      </c>
      <c r="AN35" s="101">
        <v>0</v>
      </c>
      <c r="AO35" s="102">
        <v>0</v>
      </c>
      <c r="AP35" s="101">
        <f>SUM(AJ35,AL35,AN35)</f>
        <v>3.5</v>
      </c>
      <c r="AQ35" s="102">
        <f>SUM(AK35,AM35,AO35)</f>
        <v>3.5</v>
      </c>
    </row>
    <row r="36" spans="1:43" ht="12.75">
      <c r="A36" s="95"/>
      <c r="B36" s="202"/>
      <c r="C36" s="187"/>
      <c r="D36" s="98"/>
      <c r="E36" s="99"/>
      <c r="F36" s="99"/>
      <c r="G36" s="205"/>
      <c r="H36" s="170"/>
      <c r="I36" s="128"/>
      <c r="J36" s="129"/>
      <c r="K36" s="101"/>
      <c r="L36" s="102"/>
      <c r="M36" s="101"/>
      <c r="N36" s="102"/>
      <c r="O36" s="101"/>
      <c r="P36" s="102"/>
      <c r="Q36" s="130"/>
      <c r="R36" s="128"/>
      <c r="S36" s="129"/>
      <c r="T36" s="101"/>
      <c r="U36" s="102"/>
      <c r="V36" s="101"/>
      <c r="W36" s="102"/>
      <c r="X36" s="101"/>
      <c r="Y36" s="102"/>
      <c r="Z36" s="130"/>
      <c r="AA36" s="101"/>
      <c r="AB36" s="102"/>
      <c r="AC36" s="101"/>
      <c r="AD36" s="102"/>
      <c r="AE36" s="101"/>
      <c r="AF36" s="102"/>
      <c r="AG36" s="101"/>
      <c r="AH36" s="102"/>
      <c r="AI36" s="103"/>
      <c r="AJ36" s="101"/>
      <c r="AK36" s="102"/>
      <c r="AL36" s="101"/>
      <c r="AM36" s="102"/>
      <c r="AN36" s="101"/>
      <c r="AO36" s="102"/>
      <c r="AP36" s="101"/>
      <c r="AQ36" s="102"/>
    </row>
    <row r="37" spans="1:43" ht="12.75">
      <c r="A37" s="95"/>
      <c r="B37" s="202" t="s">
        <v>205</v>
      </c>
      <c r="C37" s="187">
        <v>1</v>
      </c>
      <c r="D37" s="98">
        <v>40207</v>
      </c>
      <c r="E37" s="99">
        <v>281</v>
      </c>
      <c r="F37" s="99" t="s">
        <v>77</v>
      </c>
      <c r="G37" s="150" t="s">
        <v>144</v>
      </c>
      <c r="H37" s="170" t="s">
        <v>132</v>
      </c>
      <c r="I37" s="128">
        <v>0</v>
      </c>
      <c r="J37" s="129">
        <v>0</v>
      </c>
      <c r="K37" s="101">
        <v>0</v>
      </c>
      <c r="L37" s="102">
        <v>0</v>
      </c>
      <c r="M37" s="101">
        <v>0</v>
      </c>
      <c r="N37" s="102">
        <v>0</v>
      </c>
      <c r="O37" s="101">
        <f>SUM(I37,K37,M37)</f>
        <v>0</v>
      </c>
      <c r="P37" s="102">
        <f>SUM(J37,L37,N37)</f>
        <v>0</v>
      </c>
      <c r="Q37" s="130"/>
      <c r="R37" s="128">
        <v>0</v>
      </c>
      <c r="S37" s="129">
        <v>0</v>
      </c>
      <c r="T37" s="101">
        <v>0</v>
      </c>
      <c r="U37" s="102">
        <v>0</v>
      </c>
      <c r="V37" s="101">
        <v>0</v>
      </c>
      <c r="W37" s="102">
        <v>0</v>
      </c>
      <c r="X37" s="101">
        <f aca="true" t="shared" si="16" ref="X37:Y40">SUM(R37,T37,V37)</f>
        <v>0</v>
      </c>
      <c r="Y37" s="102">
        <f t="shared" si="16"/>
        <v>0</v>
      </c>
      <c r="Z37" s="130"/>
      <c r="AA37" s="101">
        <v>0</v>
      </c>
      <c r="AB37" s="102">
        <v>0</v>
      </c>
      <c r="AC37" s="101">
        <v>0</v>
      </c>
      <c r="AD37" s="102">
        <v>0</v>
      </c>
      <c r="AE37" s="101">
        <v>0</v>
      </c>
      <c r="AF37" s="102">
        <v>0</v>
      </c>
      <c r="AG37" s="101">
        <f aca="true" t="shared" si="17" ref="AG37:AH40">SUM(AA37,AC37,AE37)</f>
        <v>0</v>
      </c>
      <c r="AH37" s="102">
        <f t="shared" si="17"/>
        <v>0</v>
      </c>
      <c r="AI37" s="103"/>
      <c r="AJ37" s="101">
        <v>0</v>
      </c>
      <c r="AK37" s="102">
        <v>0</v>
      </c>
      <c r="AL37" s="101">
        <v>0</v>
      </c>
      <c r="AM37" s="102">
        <v>0</v>
      </c>
      <c r="AN37" s="101">
        <v>0</v>
      </c>
      <c r="AO37" s="102">
        <v>0</v>
      </c>
      <c r="AP37" s="101">
        <f aca="true" t="shared" si="18" ref="AP37:AQ40">SUM(AJ37,AL37,AN37)</f>
        <v>0</v>
      </c>
      <c r="AQ37" s="102">
        <f t="shared" si="18"/>
        <v>0</v>
      </c>
    </row>
    <row r="38" spans="1:43" ht="12.75">
      <c r="A38" s="95"/>
      <c r="B38" s="96" t="s">
        <v>248</v>
      </c>
      <c r="C38" s="187">
        <v>190</v>
      </c>
      <c r="D38" s="239">
        <v>40252</v>
      </c>
      <c r="E38" s="99">
        <v>5801</v>
      </c>
      <c r="F38" s="99" t="s">
        <v>68</v>
      </c>
      <c r="G38" s="149" t="s">
        <v>169</v>
      </c>
      <c r="H38" s="170" t="s">
        <v>309</v>
      </c>
      <c r="I38" s="128">
        <v>0</v>
      </c>
      <c r="J38" s="129">
        <v>0</v>
      </c>
      <c r="K38" s="101">
        <v>0</v>
      </c>
      <c r="L38" s="102">
        <v>0</v>
      </c>
      <c r="M38" s="101">
        <v>15.4</v>
      </c>
      <c r="N38" s="102">
        <v>0.2</v>
      </c>
      <c r="O38" s="101">
        <f>SUM(I38,K38,M38)</f>
        <v>15.4</v>
      </c>
      <c r="P38" s="102">
        <f>SUM(J38,L38,N38)</f>
        <v>0.2</v>
      </c>
      <c r="Q38" s="130"/>
      <c r="R38" s="128">
        <v>0</v>
      </c>
      <c r="S38" s="129">
        <v>0</v>
      </c>
      <c r="T38" s="101">
        <v>0</v>
      </c>
      <c r="U38" s="102">
        <v>0</v>
      </c>
      <c r="V38" s="101">
        <v>-13.5</v>
      </c>
      <c r="W38" s="102">
        <v>0.3</v>
      </c>
      <c r="X38" s="101">
        <f t="shared" si="16"/>
        <v>-13.5</v>
      </c>
      <c r="Y38" s="102">
        <f t="shared" si="16"/>
        <v>0.3</v>
      </c>
      <c r="Z38" s="130"/>
      <c r="AA38" s="101">
        <v>0</v>
      </c>
      <c r="AB38" s="102">
        <v>0</v>
      </c>
      <c r="AC38" s="101">
        <v>0</v>
      </c>
      <c r="AD38" s="102">
        <v>0</v>
      </c>
      <c r="AE38" s="101">
        <v>0.3</v>
      </c>
      <c r="AF38" s="102">
        <v>0.3</v>
      </c>
      <c r="AG38" s="101">
        <f t="shared" si="17"/>
        <v>0.3</v>
      </c>
      <c r="AH38" s="102">
        <f t="shared" si="17"/>
        <v>0.3</v>
      </c>
      <c r="AI38" s="103"/>
      <c r="AJ38" s="101">
        <v>0</v>
      </c>
      <c r="AK38" s="102">
        <v>0</v>
      </c>
      <c r="AL38" s="101">
        <v>0</v>
      </c>
      <c r="AM38" s="102">
        <v>0</v>
      </c>
      <c r="AN38" s="101">
        <v>0.3</v>
      </c>
      <c r="AO38" s="102">
        <v>0.3</v>
      </c>
      <c r="AP38" s="101">
        <f t="shared" si="18"/>
        <v>0.3</v>
      </c>
      <c r="AQ38" s="102">
        <f t="shared" si="18"/>
        <v>0.3</v>
      </c>
    </row>
    <row r="39" spans="1:43" ht="12.75">
      <c r="A39" s="95"/>
      <c r="B39" s="202" t="s">
        <v>248</v>
      </c>
      <c r="C39" s="187">
        <v>334</v>
      </c>
      <c r="D39" s="238">
        <v>40267</v>
      </c>
      <c r="E39" s="99">
        <v>5801</v>
      </c>
      <c r="F39" s="99" t="s">
        <v>68</v>
      </c>
      <c r="G39" s="150" t="s">
        <v>171</v>
      </c>
      <c r="H39" s="242" t="s">
        <v>132</v>
      </c>
      <c r="I39" s="128" t="s">
        <v>130</v>
      </c>
      <c r="J39" s="129">
        <v>0</v>
      </c>
      <c r="K39" s="101" t="s">
        <v>130</v>
      </c>
      <c r="L39" s="102">
        <v>0</v>
      </c>
      <c r="M39" s="101" t="s">
        <v>130</v>
      </c>
      <c r="N39" s="102">
        <v>0</v>
      </c>
      <c r="O39" s="101" t="s">
        <v>130</v>
      </c>
      <c r="P39" s="102">
        <f>SUM(J39,L39,N39)</f>
        <v>0</v>
      </c>
      <c r="Q39" s="130"/>
      <c r="R39" s="128">
        <v>0</v>
      </c>
      <c r="S39" s="129">
        <v>0</v>
      </c>
      <c r="T39" s="101">
        <v>0</v>
      </c>
      <c r="U39" s="102">
        <v>0</v>
      </c>
      <c r="V39" s="101">
        <v>0</v>
      </c>
      <c r="W39" s="102">
        <v>0</v>
      </c>
      <c r="X39" s="101">
        <f t="shared" si="16"/>
        <v>0</v>
      </c>
      <c r="Y39" s="102">
        <f t="shared" si="16"/>
        <v>0</v>
      </c>
      <c r="Z39" s="130"/>
      <c r="AA39" s="101">
        <v>0</v>
      </c>
      <c r="AB39" s="102">
        <v>0</v>
      </c>
      <c r="AC39" s="101">
        <v>0</v>
      </c>
      <c r="AD39" s="102">
        <v>0</v>
      </c>
      <c r="AE39" s="101">
        <v>0</v>
      </c>
      <c r="AF39" s="102">
        <v>0</v>
      </c>
      <c r="AG39" s="101">
        <f t="shared" si="17"/>
        <v>0</v>
      </c>
      <c r="AH39" s="102">
        <f t="shared" si="17"/>
        <v>0</v>
      </c>
      <c r="AI39" s="103"/>
      <c r="AJ39" s="101">
        <v>0</v>
      </c>
      <c r="AK39" s="102">
        <v>0</v>
      </c>
      <c r="AL39" s="101">
        <v>0</v>
      </c>
      <c r="AM39" s="102">
        <v>0</v>
      </c>
      <c r="AN39" s="101">
        <v>0</v>
      </c>
      <c r="AO39" s="102">
        <v>0</v>
      </c>
      <c r="AP39" s="101">
        <f t="shared" si="18"/>
        <v>0</v>
      </c>
      <c r="AQ39" s="102">
        <f t="shared" si="18"/>
        <v>0</v>
      </c>
    </row>
    <row r="40" spans="1:43" ht="12.75">
      <c r="A40" s="95"/>
      <c r="B40" s="202" t="s">
        <v>249</v>
      </c>
      <c r="C40" s="235">
        <v>201</v>
      </c>
      <c r="D40" s="98">
        <v>40256</v>
      </c>
      <c r="E40" s="99">
        <v>7157</v>
      </c>
      <c r="F40" s="99" t="s">
        <v>68</v>
      </c>
      <c r="G40" s="205" t="s">
        <v>109</v>
      </c>
      <c r="H40" s="170" t="s">
        <v>132</v>
      </c>
      <c r="I40" s="128">
        <v>0</v>
      </c>
      <c r="J40" s="129">
        <v>0</v>
      </c>
      <c r="K40" s="101">
        <v>0</v>
      </c>
      <c r="L40" s="102">
        <v>0</v>
      </c>
      <c r="M40" s="101">
        <v>0</v>
      </c>
      <c r="N40" s="102">
        <v>0</v>
      </c>
      <c r="O40" s="101">
        <f>I40+K40+M40</f>
        <v>0</v>
      </c>
      <c r="P40" s="102">
        <f>J40+L40+N40</f>
        <v>0</v>
      </c>
      <c r="Q40" s="130"/>
      <c r="R40" s="128">
        <v>0</v>
      </c>
      <c r="S40" s="129">
        <v>0</v>
      </c>
      <c r="T40" s="101">
        <v>0</v>
      </c>
      <c r="U40" s="102">
        <v>0</v>
      </c>
      <c r="V40" s="101">
        <v>0</v>
      </c>
      <c r="W40" s="102">
        <v>0</v>
      </c>
      <c r="X40" s="101">
        <f t="shared" si="16"/>
        <v>0</v>
      </c>
      <c r="Y40" s="102">
        <f t="shared" si="16"/>
        <v>0</v>
      </c>
      <c r="Z40" s="130"/>
      <c r="AA40" s="101">
        <v>0</v>
      </c>
      <c r="AB40" s="102">
        <v>0</v>
      </c>
      <c r="AC40" s="101">
        <v>0</v>
      </c>
      <c r="AD40" s="102">
        <v>0</v>
      </c>
      <c r="AE40" s="101">
        <v>0</v>
      </c>
      <c r="AF40" s="102">
        <v>0</v>
      </c>
      <c r="AG40" s="101">
        <f t="shared" si="17"/>
        <v>0</v>
      </c>
      <c r="AH40" s="102">
        <f t="shared" si="17"/>
        <v>0</v>
      </c>
      <c r="AI40" s="103"/>
      <c r="AJ40" s="101">
        <v>0</v>
      </c>
      <c r="AK40" s="102">
        <v>0</v>
      </c>
      <c r="AL40" s="101">
        <v>0</v>
      </c>
      <c r="AM40" s="102">
        <v>0</v>
      </c>
      <c r="AN40" s="101">
        <v>0</v>
      </c>
      <c r="AO40" s="102">
        <v>0</v>
      </c>
      <c r="AP40" s="101">
        <f t="shared" si="18"/>
        <v>0</v>
      </c>
      <c r="AQ40" s="102">
        <f t="shared" si="18"/>
        <v>0</v>
      </c>
    </row>
    <row r="41" spans="1:43" ht="12.75">
      <c r="A41" s="95"/>
      <c r="B41" s="202"/>
      <c r="C41" s="235"/>
      <c r="D41" s="98"/>
      <c r="E41" s="99"/>
      <c r="F41" s="99"/>
      <c r="G41" s="198"/>
      <c r="H41" s="244" t="s">
        <v>301</v>
      </c>
      <c r="I41" s="128">
        <f>SUM(I37:I40)</f>
        <v>0</v>
      </c>
      <c r="J41" s="129">
        <f aca="true" t="shared" si="19" ref="J41:P41">SUM(J37:J40)</f>
        <v>0</v>
      </c>
      <c r="K41" s="101">
        <f t="shared" si="19"/>
        <v>0</v>
      </c>
      <c r="L41" s="102">
        <f t="shared" si="19"/>
        <v>0</v>
      </c>
      <c r="M41" s="101">
        <f t="shared" si="19"/>
        <v>15.4</v>
      </c>
      <c r="N41" s="102">
        <f t="shared" si="19"/>
        <v>0.2</v>
      </c>
      <c r="O41" s="101">
        <f t="shared" si="19"/>
        <v>15.4</v>
      </c>
      <c r="P41" s="102">
        <f t="shared" si="19"/>
        <v>0.2</v>
      </c>
      <c r="Q41" s="130"/>
      <c r="R41" s="128">
        <f aca="true" t="shared" si="20" ref="R41:Y41">SUM(R37:R40)</f>
        <v>0</v>
      </c>
      <c r="S41" s="129">
        <f t="shared" si="20"/>
        <v>0</v>
      </c>
      <c r="T41" s="101">
        <f t="shared" si="20"/>
        <v>0</v>
      </c>
      <c r="U41" s="102">
        <f t="shared" si="20"/>
        <v>0</v>
      </c>
      <c r="V41" s="101">
        <f t="shared" si="20"/>
        <v>-13.5</v>
      </c>
      <c r="W41" s="102">
        <f t="shared" si="20"/>
        <v>0.3</v>
      </c>
      <c r="X41" s="101">
        <f t="shared" si="20"/>
        <v>-13.5</v>
      </c>
      <c r="Y41" s="102">
        <f t="shared" si="20"/>
        <v>0.3</v>
      </c>
      <c r="Z41" s="130"/>
      <c r="AA41" s="128">
        <f aca="true" t="shared" si="21" ref="AA41:AH41">SUM(AA37:AA40)</f>
        <v>0</v>
      </c>
      <c r="AB41" s="129">
        <f t="shared" si="21"/>
        <v>0</v>
      </c>
      <c r="AC41" s="101">
        <f t="shared" si="21"/>
        <v>0</v>
      </c>
      <c r="AD41" s="102">
        <f t="shared" si="21"/>
        <v>0</v>
      </c>
      <c r="AE41" s="101">
        <f t="shared" si="21"/>
        <v>0.3</v>
      </c>
      <c r="AF41" s="102">
        <f t="shared" si="21"/>
        <v>0.3</v>
      </c>
      <c r="AG41" s="101">
        <f t="shared" si="21"/>
        <v>0.3</v>
      </c>
      <c r="AH41" s="102">
        <f t="shared" si="21"/>
        <v>0.3</v>
      </c>
      <c r="AI41" s="103"/>
      <c r="AJ41" s="128">
        <f aca="true" t="shared" si="22" ref="AJ41:AQ41">SUM(AJ37:AJ40)</f>
        <v>0</v>
      </c>
      <c r="AK41" s="129">
        <f t="shared" si="22"/>
        <v>0</v>
      </c>
      <c r="AL41" s="101">
        <f t="shared" si="22"/>
        <v>0</v>
      </c>
      <c r="AM41" s="102">
        <f t="shared" si="22"/>
        <v>0</v>
      </c>
      <c r="AN41" s="101">
        <f t="shared" si="22"/>
        <v>0.3</v>
      </c>
      <c r="AO41" s="102">
        <f t="shared" si="22"/>
        <v>0.3</v>
      </c>
      <c r="AP41" s="101">
        <f t="shared" si="22"/>
        <v>0.3</v>
      </c>
      <c r="AQ41" s="102">
        <f t="shared" si="22"/>
        <v>0.3</v>
      </c>
    </row>
    <row r="42" spans="1:43" ht="12.75">
      <c r="A42" s="95"/>
      <c r="B42" s="202"/>
      <c r="C42" s="235"/>
      <c r="D42" s="98"/>
      <c r="E42" s="99"/>
      <c r="F42" s="99"/>
      <c r="G42" s="198"/>
      <c r="H42" s="170"/>
      <c r="I42" s="128"/>
      <c r="J42" s="129"/>
      <c r="K42" s="101"/>
      <c r="L42" s="102"/>
      <c r="M42" s="101"/>
      <c r="N42" s="102"/>
      <c r="O42" s="101"/>
      <c r="P42" s="102"/>
      <c r="Q42" s="130"/>
      <c r="R42" s="128"/>
      <c r="S42" s="129"/>
      <c r="T42" s="101"/>
      <c r="U42" s="102"/>
      <c r="V42" s="101"/>
      <c r="W42" s="102"/>
      <c r="X42" s="101"/>
      <c r="Y42" s="102"/>
      <c r="Z42" s="130"/>
      <c r="AA42" s="101"/>
      <c r="AB42" s="102"/>
      <c r="AC42" s="101"/>
      <c r="AD42" s="102"/>
      <c r="AE42" s="101"/>
      <c r="AF42" s="102"/>
      <c r="AG42" s="101"/>
      <c r="AH42" s="102"/>
      <c r="AI42" s="103"/>
      <c r="AJ42" s="101"/>
      <c r="AK42" s="102"/>
      <c r="AL42" s="101"/>
      <c r="AM42" s="102"/>
      <c r="AN42" s="101"/>
      <c r="AO42" s="102"/>
      <c r="AP42" s="101"/>
      <c r="AQ42" s="102"/>
    </row>
    <row r="43" spans="1:43" ht="12.75">
      <c r="A43" s="95"/>
      <c r="B43" s="202"/>
      <c r="C43" s="235"/>
      <c r="D43" s="98"/>
      <c r="E43" s="99"/>
      <c r="F43" s="99"/>
      <c r="G43" s="198"/>
      <c r="H43" s="170"/>
      <c r="I43" s="128"/>
      <c r="J43" s="129"/>
      <c r="K43" s="101"/>
      <c r="L43" s="102"/>
      <c r="M43" s="101"/>
      <c r="N43" s="102"/>
      <c r="O43" s="101"/>
      <c r="P43" s="102"/>
      <c r="Q43" s="130"/>
      <c r="R43" s="128"/>
      <c r="S43" s="129"/>
      <c r="T43" s="101"/>
      <c r="U43" s="102"/>
      <c r="V43" s="101"/>
      <c r="W43" s="102"/>
      <c r="X43" s="101"/>
      <c r="Y43" s="102"/>
      <c r="Z43" s="130"/>
      <c r="AA43" s="101"/>
      <c r="AB43" s="102"/>
      <c r="AC43" s="101"/>
      <c r="AD43" s="102"/>
      <c r="AE43" s="101"/>
      <c r="AF43" s="102"/>
      <c r="AG43" s="101"/>
      <c r="AH43" s="102"/>
      <c r="AI43" s="103"/>
      <c r="AJ43" s="101"/>
      <c r="AK43" s="102"/>
      <c r="AL43" s="101"/>
      <c r="AM43" s="102"/>
      <c r="AN43" s="101"/>
      <c r="AO43" s="102"/>
      <c r="AP43" s="101"/>
      <c r="AQ43" s="102"/>
    </row>
    <row r="44" spans="1:43" ht="12.75">
      <c r="A44" s="95"/>
      <c r="B44" s="202" t="s">
        <v>247</v>
      </c>
      <c r="C44" s="187">
        <v>193</v>
      </c>
      <c r="D44" s="98">
        <v>40252</v>
      </c>
      <c r="E44" s="99">
        <v>5505</v>
      </c>
      <c r="F44" s="99" t="s">
        <v>66</v>
      </c>
      <c r="G44" s="2" t="s">
        <v>196</v>
      </c>
      <c r="H44" s="170" t="s">
        <v>168</v>
      </c>
      <c r="I44" s="128">
        <v>16.4</v>
      </c>
      <c r="J44" s="129">
        <v>8.8</v>
      </c>
      <c r="K44" s="101">
        <v>0</v>
      </c>
      <c r="L44" s="102">
        <v>0</v>
      </c>
      <c r="M44" s="101">
        <v>0</v>
      </c>
      <c r="N44" s="102">
        <v>0</v>
      </c>
      <c r="O44" s="101">
        <f>SUM(I44,K44,M44)</f>
        <v>16.4</v>
      </c>
      <c r="P44" s="102">
        <f>SUM(J44,L44,N44)</f>
        <v>8.8</v>
      </c>
      <c r="Q44" s="130"/>
      <c r="R44" s="128">
        <v>9.6</v>
      </c>
      <c r="S44" s="129">
        <v>8.8</v>
      </c>
      <c r="T44" s="101">
        <v>0</v>
      </c>
      <c r="U44" s="102">
        <v>0</v>
      </c>
      <c r="V44" s="101">
        <v>0</v>
      </c>
      <c r="W44" s="102">
        <v>0</v>
      </c>
      <c r="X44" s="101">
        <f>SUM(R44,T44,V44)</f>
        <v>9.6</v>
      </c>
      <c r="Y44" s="102">
        <f>SUM(S44,U44,W44)</f>
        <v>8.8</v>
      </c>
      <c r="Z44" s="130"/>
      <c r="AA44" s="101">
        <v>8.6</v>
      </c>
      <c r="AB44" s="102">
        <v>8.8</v>
      </c>
      <c r="AC44" s="101">
        <v>0</v>
      </c>
      <c r="AD44" s="102">
        <v>0</v>
      </c>
      <c r="AE44" s="101">
        <v>0</v>
      </c>
      <c r="AF44" s="102">
        <v>0</v>
      </c>
      <c r="AG44" s="101">
        <f>SUM(AA44,AC44,AE44)</f>
        <v>8.6</v>
      </c>
      <c r="AH44" s="102">
        <f>SUM(AB44,AD44,AF44)</f>
        <v>8.8</v>
      </c>
      <c r="AI44" s="103"/>
      <c r="AJ44" s="101">
        <v>8.8</v>
      </c>
      <c r="AK44" s="102">
        <v>8.8</v>
      </c>
      <c r="AL44" s="101">
        <v>0</v>
      </c>
      <c r="AM44" s="102">
        <v>0</v>
      </c>
      <c r="AN44" s="101">
        <v>0</v>
      </c>
      <c r="AO44" s="102">
        <v>0</v>
      </c>
      <c r="AP44" s="101">
        <f>SUM(AJ44,AL44,AN44)</f>
        <v>8.8</v>
      </c>
      <c r="AQ44" s="102">
        <f>SUM(AK44,AM44,AO44)</f>
        <v>8.8</v>
      </c>
    </row>
    <row r="45" spans="1:43" ht="12.75">
      <c r="A45" s="95"/>
      <c r="B45" s="202"/>
      <c r="C45" s="187"/>
      <c r="D45" s="98"/>
      <c r="E45" s="99"/>
      <c r="F45" s="99"/>
      <c r="G45" s="2"/>
      <c r="H45" s="170"/>
      <c r="I45" s="128"/>
      <c r="J45" s="129"/>
      <c r="K45" s="101"/>
      <c r="L45" s="102"/>
      <c r="M45" s="101"/>
      <c r="N45" s="102"/>
      <c r="O45" s="101"/>
      <c r="P45" s="102"/>
      <c r="Q45" s="130"/>
      <c r="R45" s="128"/>
      <c r="S45" s="129"/>
      <c r="T45" s="101"/>
      <c r="U45" s="102"/>
      <c r="V45" s="101"/>
      <c r="W45" s="102"/>
      <c r="X45" s="101"/>
      <c r="Y45" s="102"/>
      <c r="Z45" s="130"/>
      <c r="AA45" s="101"/>
      <c r="AB45" s="102"/>
      <c r="AC45" s="101"/>
      <c r="AD45" s="102"/>
      <c r="AE45" s="101"/>
      <c r="AF45" s="102"/>
      <c r="AG45" s="101"/>
      <c r="AH45" s="102"/>
      <c r="AI45" s="103"/>
      <c r="AJ45" s="101"/>
      <c r="AK45" s="102"/>
      <c r="AL45" s="101"/>
      <c r="AM45" s="102"/>
      <c r="AN45" s="101"/>
      <c r="AO45" s="102"/>
      <c r="AP45" s="101"/>
      <c r="AQ45" s="102"/>
    </row>
    <row r="46" spans="1:43" ht="12.75">
      <c r="A46" s="95"/>
      <c r="B46" s="202" t="s">
        <v>240</v>
      </c>
      <c r="C46" s="187">
        <v>80</v>
      </c>
      <c r="D46" s="98">
        <v>40233</v>
      </c>
      <c r="E46" s="99">
        <v>843</v>
      </c>
      <c r="F46" s="99" t="s">
        <v>53</v>
      </c>
      <c r="G46" s="95" t="s">
        <v>154</v>
      </c>
      <c r="H46" s="170" t="s">
        <v>72</v>
      </c>
      <c r="I46" s="128" t="s">
        <v>123</v>
      </c>
      <c r="J46" s="129" t="s">
        <v>123</v>
      </c>
      <c r="K46" s="101">
        <v>0</v>
      </c>
      <c r="L46" s="102">
        <v>0</v>
      </c>
      <c r="M46" s="101">
        <v>0</v>
      </c>
      <c r="N46" s="102">
        <v>0</v>
      </c>
      <c r="O46" s="128" t="s">
        <v>123</v>
      </c>
      <c r="P46" s="129" t="s">
        <v>123</v>
      </c>
      <c r="Q46" s="130"/>
      <c r="R46" s="128" t="s">
        <v>123</v>
      </c>
      <c r="S46" s="129" t="s">
        <v>123</v>
      </c>
      <c r="T46" s="101">
        <v>0</v>
      </c>
      <c r="U46" s="102">
        <v>0</v>
      </c>
      <c r="V46" s="101">
        <v>0</v>
      </c>
      <c r="W46" s="102">
        <v>0</v>
      </c>
      <c r="X46" s="128" t="s">
        <v>123</v>
      </c>
      <c r="Y46" s="129" t="s">
        <v>123</v>
      </c>
      <c r="Z46" s="130"/>
      <c r="AA46" s="128" t="s">
        <v>123</v>
      </c>
      <c r="AB46" s="129" t="s">
        <v>123</v>
      </c>
      <c r="AC46" s="101">
        <v>0</v>
      </c>
      <c r="AD46" s="102">
        <v>0</v>
      </c>
      <c r="AE46" s="101">
        <v>0</v>
      </c>
      <c r="AF46" s="102">
        <v>0</v>
      </c>
      <c r="AG46" s="128" t="s">
        <v>123</v>
      </c>
      <c r="AH46" s="129" t="s">
        <v>123</v>
      </c>
      <c r="AI46" s="103"/>
      <c r="AJ46" s="128" t="s">
        <v>123</v>
      </c>
      <c r="AK46" s="129" t="s">
        <v>123</v>
      </c>
      <c r="AL46" s="101">
        <v>0</v>
      </c>
      <c r="AM46" s="102">
        <v>0</v>
      </c>
      <c r="AN46" s="101">
        <v>0</v>
      </c>
      <c r="AO46" s="102">
        <v>0</v>
      </c>
      <c r="AP46" s="128" t="s">
        <v>123</v>
      </c>
      <c r="AQ46" s="129" t="s">
        <v>123</v>
      </c>
    </row>
    <row r="47" spans="1:43" ht="12.75">
      <c r="A47" s="150"/>
      <c r="B47" s="202" t="s">
        <v>232</v>
      </c>
      <c r="C47" s="188">
        <v>129</v>
      </c>
      <c r="D47" s="167">
        <v>40310</v>
      </c>
      <c r="E47" s="99">
        <v>1752</v>
      </c>
      <c r="F47" s="99" t="s">
        <v>35</v>
      </c>
      <c r="G47" s="198" t="s">
        <v>94</v>
      </c>
      <c r="H47" s="170" t="s">
        <v>72</v>
      </c>
      <c r="I47" s="171">
        <v>0</v>
      </c>
      <c r="J47" s="172">
        <v>0</v>
      </c>
      <c r="K47" s="173">
        <v>0</v>
      </c>
      <c r="L47" s="174">
        <v>0</v>
      </c>
      <c r="M47" s="173">
        <v>0</v>
      </c>
      <c r="N47" s="174">
        <v>0</v>
      </c>
      <c r="O47" s="101">
        <f aca="true" t="shared" si="23" ref="O47:P49">SUM(I47,K47,M47)</f>
        <v>0</v>
      </c>
      <c r="P47" s="102">
        <f t="shared" si="23"/>
        <v>0</v>
      </c>
      <c r="Q47" s="175"/>
      <c r="R47" s="171">
        <v>-5</v>
      </c>
      <c r="S47" s="172">
        <v>0</v>
      </c>
      <c r="T47" s="173">
        <v>0</v>
      </c>
      <c r="U47" s="174">
        <v>0</v>
      </c>
      <c r="V47" s="173">
        <v>0</v>
      </c>
      <c r="W47" s="174">
        <v>0</v>
      </c>
      <c r="X47" s="101">
        <f aca="true" t="shared" si="24" ref="X47:Y50">SUM(R47,T47,V47)</f>
        <v>-5</v>
      </c>
      <c r="Y47" s="102">
        <f t="shared" si="24"/>
        <v>0</v>
      </c>
      <c r="Z47" s="175"/>
      <c r="AA47" s="173">
        <v>-5</v>
      </c>
      <c r="AB47" s="174">
        <v>0</v>
      </c>
      <c r="AC47" s="173">
        <v>0</v>
      </c>
      <c r="AD47" s="174">
        <v>0</v>
      </c>
      <c r="AE47" s="173">
        <v>0</v>
      </c>
      <c r="AF47" s="174">
        <v>0</v>
      </c>
      <c r="AG47" s="173">
        <f>AA47+AC47+AE47</f>
        <v>-5</v>
      </c>
      <c r="AH47" s="174">
        <f>AB47+AD47+AF47</f>
        <v>0</v>
      </c>
      <c r="AI47" s="176"/>
      <c r="AJ47" s="173">
        <v>0</v>
      </c>
      <c r="AK47" s="174">
        <v>0</v>
      </c>
      <c r="AL47" s="173">
        <v>0</v>
      </c>
      <c r="AM47" s="174">
        <v>0</v>
      </c>
      <c r="AN47" s="173">
        <v>0</v>
      </c>
      <c r="AO47" s="174">
        <v>0</v>
      </c>
      <c r="AP47" s="101">
        <f aca="true" t="shared" si="25" ref="AP47:AQ50">SUM(AJ47,AL47,AN47)</f>
        <v>0</v>
      </c>
      <c r="AQ47" s="102">
        <f t="shared" si="25"/>
        <v>0</v>
      </c>
    </row>
    <row r="48" spans="1:43" ht="12.75">
      <c r="A48" s="95"/>
      <c r="B48" s="202" t="s">
        <v>232</v>
      </c>
      <c r="C48" s="188">
        <v>563</v>
      </c>
      <c r="D48" s="167">
        <v>40310</v>
      </c>
      <c r="E48" s="99">
        <v>1752</v>
      </c>
      <c r="F48" s="99" t="s">
        <v>35</v>
      </c>
      <c r="G48" s="205" t="s">
        <v>129</v>
      </c>
      <c r="H48" s="170" t="s">
        <v>72</v>
      </c>
      <c r="I48" s="171">
        <v>0</v>
      </c>
      <c r="J48" s="172">
        <v>-7.6</v>
      </c>
      <c r="K48" s="173">
        <v>0</v>
      </c>
      <c r="L48" s="174">
        <v>0</v>
      </c>
      <c r="M48" s="173">
        <v>0</v>
      </c>
      <c r="N48" s="174">
        <v>0</v>
      </c>
      <c r="O48" s="101">
        <f t="shared" si="23"/>
        <v>0</v>
      </c>
      <c r="P48" s="102">
        <f t="shared" si="23"/>
        <v>-7.6</v>
      </c>
      <c r="Q48" s="175"/>
      <c r="R48" s="171">
        <v>-10.7</v>
      </c>
      <c r="S48" s="172">
        <v>-7.6</v>
      </c>
      <c r="T48" s="173">
        <v>0</v>
      </c>
      <c r="U48" s="174">
        <v>0</v>
      </c>
      <c r="V48" s="173">
        <v>0</v>
      </c>
      <c r="W48" s="174">
        <v>0</v>
      </c>
      <c r="X48" s="101">
        <f t="shared" si="24"/>
        <v>-10.7</v>
      </c>
      <c r="Y48" s="102">
        <f t="shared" si="24"/>
        <v>-7.6</v>
      </c>
      <c r="Z48" s="175"/>
      <c r="AA48" s="173">
        <v>-14.9</v>
      </c>
      <c r="AB48" s="174">
        <v>-7.6</v>
      </c>
      <c r="AC48" s="173">
        <v>0</v>
      </c>
      <c r="AD48" s="174">
        <v>0</v>
      </c>
      <c r="AE48" s="173">
        <v>0</v>
      </c>
      <c r="AF48" s="174">
        <v>0</v>
      </c>
      <c r="AG48" s="101">
        <f aca="true" t="shared" si="26" ref="AG48:AH50">SUM(AA48,AC48,AE48)</f>
        <v>-14.9</v>
      </c>
      <c r="AH48" s="102">
        <f t="shared" si="26"/>
        <v>-7.6</v>
      </c>
      <c r="AI48" s="176"/>
      <c r="AJ48" s="173">
        <v>-7.6</v>
      </c>
      <c r="AK48" s="174">
        <v>-7.6</v>
      </c>
      <c r="AL48" s="173">
        <v>0</v>
      </c>
      <c r="AM48" s="174">
        <v>0</v>
      </c>
      <c r="AN48" s="173">
        <v>0</v>
      </c>
      <c r="AO48" s="174">
        <v>0</v>
      </c>
      <c r="AP48" s="101">
        <f t="shared" si="25"/>
        <v>-7.6</v>
      </c>
      <c r="AQ48" s="102">
        <f t="shared" si="25"/>
        <v>-7.6</v>
      </c>
    </row>
    <row r="49" spans="1:43" ht="12.75">
      <c r="A49" s="95"/>
      <c r="B49" s="202" t="s">
        <v>248</v>
      </c>
      <c r="C49" s="187">
        <v>190</v>
      </c>
      <c r="D49" s="239">
        <v>40252</v>
      </c>
      <c r="E49" s="99">
        <v>5801</v>
      </c>
      <c r="F49" s="99" t="s">
        <v>68</v>
      </c>
      <c r="G49" s="205" t="s">
        <v>169</v>
      </c>
      <c r="H49" s="170" t="s">
        <v>72</v>
      </c>
      <c r="I49" s="128">
        <v>70</v>
      </c>
      <c r="J49" s="129">
        <v>0</v>
      </c>
      <c r="K49" s="101">
        <v>0</v>
      </c>
      <c r="L49" s="102">
        <v>0</v>
      </c>
      <c r="M49" s="101">
        <v>0</v>
      </c>
      <c r="N49" s="102">
        <v>0</v>
      </c>
      <c r="O49" s="101">
        <f t="shared" si="23"/>
        <v>70</v>
      </c>
      <c r="P49" s="102">
        <f t="shared" si="23"/>
        <v>0</v>
      </c>
      <c r="Q49" s="130"/>
      <c r="R49" s="128">
        <v>0</v>
      </c>
      <c r="S49" s="129">
        <v>0</v>
      </c>
      <c r="T49" s="101">
        <v>0</v>
      </c>
      <c r="U49" s="102">
        <v>0</v>
      </c>
      <c r="V49" s="101">
        <v>0</v>
      </c>
      <c r="W49" s="102">
        <v>0</v>
      </c>
      <c r="X49" s="101">
        <f t="shared" si="24"/>
        <v>0</v>
      </c>
      <c r="Y49" s="102">
        <f t="shared" si="24"/>
        <v>0</v>
      </c>
      <c r="Z49" s="130"/>
      <c r="AA49" s="128">
        <v>0</v>
      </c>
      <c r="AB49" s="129">
        <v>0</v>
      </c>
      <c r="AC49" s="101">
        <v>0</v>
      </c>
      <c r="AD49" s="102">
        <v>0</v>
      </c>
      <c r="AE49" s="101">
        <v>0</v>
      </c>
      <c r="AF49" s="102">
        <v>0</v>
      </c>
      <c r="AG49" s="101">
        <f t="shared" si="26"/>
        <v>0</v>
      </c>
      <c r="AH49" s="102">
        <f t="shared" si="26"/>
        <v>0</v>
      </c>
      <c r="AI49" s="103"/>
      <c r="AJ49" s="128">
        <v>0</v>
      </c>
      <c r="AK49" s="129">
        <v>0</v>
      </c>
      <c r="AL49" s="101">
        <v>0</v>
      </c>
      <c r="AM49" s="102">
        <v>0</v>
      </c>
      <c r="AN49" s="101">
        <v>0</v>
      </c>
      <c r="AO49" s="102">
        <v>0</v>
      </c>
      <c r="AP49" s="101">
        <f t="shared" si="25"/>
        <v>0</v>
      </c>
      <c r="AQ49" s="102">
        <f t="shared" si="25"/>
        <v>0</v>
      </c>
    </row>
    <row r="50" spans="1:43" ht="12.75">
      <c r="A50" s="95"/>
      <c r="B50" s="202" t="s">
        <v>248</v>
      </c>
      <c r="C50" s="187">
        <v>334</v>
      </c>
      <c r="D50" s="238">
        <v>40267</v>
      </c>
      <c r="E50" s="99">
        <v>5801</v>
      </c>
      <c r="F50" s="99" t="s">
        <v>68</v>
      </c>
      <c r="G50" s="150" t="s">
        <v>171</v>
      </c>
      <c r="H50" s="170" t="s">
        <v>72</v>
      </c>
      <c r="I50" s="128" t="s">
        <v>130</v>
      </c>
      <c r="J50" s="129">
        <v>0</v>
      </c>
      <c r="K50" s="101" t="s">
        <v>130</v>
      </c>
      <c r="L50" s="102">
        <v>0</v>
      </c>
      <c r="M50" s="101" t="s">
        <v>130</v>
      </c>
      <c r="N50" s="102">
        <v>0</v>
      </c>
      <c r="O50" s="101" t="s">
        <v>130</v>
      </c>
      <c r="P50" s="102">
        <f>SUM(J50,L50,N50)</f>
        <v>0</v>
      </c>
      <c r="Q50" s="130"/>
      <c r="R50" s="128">
        <v>0</v>
      </c>
      <c r="S50" s="129">
        <v>0</v>
      </c>
      <c r="T50" s="101">
        <v>0</v>
      </c>
      <c r="U50" s="102">
        <v>0</v>
      </c>
      <c r="V50" s="101">
        <v>0</v>
      </c>
      <c r="W50" s="102">
        <v>0</v>
      </c>
      <c r="X50" s="101">
        <f t="shared" si="24"/>
        <v>0</v>
      </c>
      <c r="Y50" s="102">
        <f t="shared" si="24"/>
        <v>0</v>
      </c>
      <c r="Z50" s="130"/>
      <c r="AA50" s="101">
        <v>0</v>
      </c>
      <c r="AB50" s="102">
        <v>0</v>
      </c>
      <c r="AC50" s="101">
        <v>0</v>
      </c>
      <c r="AD50" s="102">
        <v>0</v>
      </c>
      <c r="AE50" s="101">
        <v>0</v>
      </c>
      <c r="AF50" s="102">
        <v>0</v>
      </c>
      <c r="AG50" s="101">
        <f t="shared" si="26"/>
        <v>0</v>
      </c>
      <c r="AH50" s="102">
        <f t="shared" si="26"/>
        <v>0</v>
      </c>
      <c r="AI50" s="103"/>
      <c r="AJ50" s="101">
        <v>0</v>
      </c>
      <c r="AK50" s="102">
        <v>0</v>
      </c>
      <c r="AL50" s="101">
        <v>0</v>
      </c>
      <c r="AM50" s="102">
        <v>0</v>
      </c>
      <c r="AN50" s="101">
        <v>0</v>
      </c>
      <c r="AO50" s="102">
        <v>0</v>
      </c>
      <c r="AP50" s="101">
        <f t="shared" si="25"/>
        <v>0</v>
      </c>
      <c r="AQ50" s="102">
        <f t="shared" si="25"/>
        <v>0</v>
      </c>
    </row>
    <row r="51" spans="1:43" ht="12.75">
      <c r="A51" s="95"/>
      <c r="B51" s="202" t="s">
        <v>249</v>
      </c>
      <c r="C51" s="235">
        <v>199</v>
      </c>
      <c r="D51" s="98">
        <v>40256</v>
      </c>
      <c r="E51" s="99">
        <v>7157</v>
      </c>
      <c r="F51" s="99" t="s">
        <v>68</v>
      </c>
      <c r="G51" s="198" t="s">
        <v>111</v>
      </c>
      <c r="H51" s="170" t="s">
        <v>72</v>
      </c>
      <c r="I51" s="128" t="s">
        <v>128</v>
      </c>
      <c r="J51" s="129" t="s">
        <v>128</v>
      </c>
      <c r="K51" s="101">
        <v>0</v>
      </c>
      <c r="L51" s="102">
        <v>0</v>
      </c>
      <c r="M51" s="101">
        <v>0</v>
      </c>
      <c r="N51" s="102">
        <v>0</v>
      </c>
      <c r="O51" s="128" t="s">
        <v>128</v>
      </c>
      <c r="P51" s="129" t="s">
        <v>128</v>
      </c>
      <c r="Q51" s="130"/>
      <c r="R51" s="128" t="s">
        <v>128</v>
      </c>
      <c r="S51" s="129" t="s">
        <v>128</v>
      </c>
      <c r="T51" s="101">
        <v>0</v>
      </c>
      <c r="U51" s="102">
        <v>0</v>
      </c>
      <c r="V51" s="101">
        <v>0</v>
      </c>
      <c r="W51" s="102">
        <v>0</v>
      </c>
      <c r="X51" s="128" t="s">
        <v>128</v>
      </c>
      <c r="Y51" s="129" t="s">
        <v>128</v>
      </c>
      <c r="Z51" s="130"/>
      <c r="AA51" s="128" t="s">
        <v>128</v>
      </c>
      <c r="AB51" s="129" t="s">
        <v>128</v>
      </c>
      <c r="AC51" s="101">
        <v>0</v>
      </c>
      <c r="AD51" s="102">
        <v>0</v>
      </c>
      <c r="AE51" s="101">
        <v>0</v>
      </c>
      <c r="AF51" s="102">
        <v>0</v>
      </c>
      <c r="AG51" s="128" t="s">
        <v>128</v>
      </c>
      <c r="AH51" s="129" t="s">
        <v>128</v>
      </c>
      <c r="AI51" s="103"/>
      <c r="AJ51" s="128" t="s">
        <v>128</v>
      </c>
      <c r="AK51" s="129" t="s">
        <v>128</v>
      </c>
      <c r="AL51" s="101">
        <v>0</v>
      </c>
      <c r="AM51" s="102">
        <v>0</v>
      </c>
      <c r="AN51" s="101">
        <v>0</v>
      </c>
      <c r="AO51" s="102">
        <v>0</v>
      </c>
      <c r="AP51" s="128" t="s">
        <v>128</v>
      </c>
      <c r="AQ51" s="129" t="s">
        <v>128</v>
      </c>
    </row>
    <row r="52" spans="1:43" ht="12.75">
      <c r="A52" s="95"/>
      <c r="B52" s="202" t="s">
        <v>252</v>
      </c>
      <c r="C52" s="187">
        <v>393</v>
      </c>
      <c r="D52" s="98">
        <v>40280</v>
      </c>
      <c r="E52" s="99">
        <v>7219</v>
      </c>
      <c r="F52" s="99" t="s">
        <v>72</v>
      </c>
      <c r="G52" s="150" t="s">
        <v>178</v>
      </c>
      <c r="H52" s="170" t="s">
        <v>72</v>
      </c>
      <c r="I52" s="128" t="s">
        <v>128</v>
      </c>
      <c r="J52" s="129">
        <v>0</v>
      </c>
      <c r="K52" s="101">
        <v>0</v>
      </c>
      <c r="L52" s="102">
        <v>0</v>
      </c>
      <c r="M52" s="101">
        <v>0</v>
      </c>
      <c r="N52" s="102">
        <v>0</v>
      </c>
      <c r="O52" s="101" t="s">
        <v>128</v>
      </c>
      <c r="P52" s="102">
        <f>J52+L52+N52</f>
        <v>0</v>
      </c>
      <c r="Q52" s="130"/>
      <c r="R52" s="128" t="s">
        <v>128</v>
      </c>
      <c r="S52" s="129">
        <v>0</v>
      </c>
      <c r="T52" s="101">
        <v>0</v>
      </c>
      <c r="U52" s="102">
        <v>0</v>
      </c>
      <c r="V52" s="101">
        <v>0</v>
      </c>
      <c r="W52" s="102">
        <v>0</v>
      </c>
      <c r="X52" s="101" t="s">
        <v>128</v>
      </c>
      <c r="Y52" s="102">
        <f>SUM(S52,U52,W52)</f>
        <v>0</v>
      </c>
      <c r="Z52" s="130"/>
      <c r="AA52" s="101" t="s">
        <v>130</v>
      </c>
      <c r="AB52" s="102">
        <v>0</v>
      </c>
      <c r="AC52" s="101">
        <v>0</v>
      </c>
      <c r="AD52" s="102">
        <v>0</v>
      </c>
      <c r="AE52" s="101">
        <v>0</v>
      </c>
      <c r="AF52" s="102">
        <v>0</v>
      </c>
      <c r="AG52" s="101" t="s">
        <v>130</v>
      </c>
      <c r="AH52" s="102">
        <f>SUM(AB52,AD52,AF52)</f>
        <v>0</v>
      </c>
      <c r="AI52" s="103"/>
      <c r="AJ52" s="101" t="s">
        <v>130</v>
      </c>
      <c r="AK52" s="102">
        <v>0</v>
      </c>
      <c r="AL52" s="101">
        <v>0</v>
      </c>
      <c r="AM52" s="102">
        <v>0</v>
      </c>
      <c r="AN52" s="101">
        <v>0</v>
      </c>
      <c r="AO52" s="102">
        <v>0</v>
      </c>
      <c r="AP52" s="101" t="s">
        <v>130</v>
      </c>
      <c r="AQ52" s="102">
        <f>SUM(AK52,AM52,AO52)</f>
        <v>0</v>
      </c>
    </row>
    <row r="53" spans="1:43" ht="12.75">
      <c r="A53" s="95"/>
      <c r="B53" s="202"/>
      <c r="C53" s="187"/>
      <c r="D53" s="98"/>
      <c r="E53" s="99"/>
      <c r="F53" s="99"/>
      <c r="G53" s="150"/>
      <c r="H53" s="244" t="s">
        <v>301</v>
      </c>
      <c r="I53" s="128">
        <f>SUM(I46:I52)</f>
        <v>70</v>
      </c>
      <c r="J53" s="129">
        <f aca="true" t="shared" si="27" ref="J53:P53">SUM(J46:J52)</f>
        <v>-7.6</v>
      </c>
      <c r="K53" s="101">
        <f t="shared" si="27"/>
        <v>0</v>
      </c>
      <c r="L53" s="102">
        <f t="shared" si="27"/>
        <v>0</v>
      </c>
      <c r="M53" s="101">
        <f t="shared" si="27"/>
        <v>0</v>
      </c>
      <c r="N53" s="102">
        <f t="shared" si="27"/>
        <v>0</v>
      </c>
      <c r="O53" s="101">
        <f t="shared" si="27"/>
        <v>70</v>
      </c>
      <c r="P53" s="102">
        <f t="shared" si="27"/>
        <v>-7.6</v>
      </c>
      <c r="Q53" s="130"/>
      <c r="R53" s="128">
        <f aca="true" t="shared" si="28" ref="R53:Y53">SUM(R46:R52)</f>
        <v>-15.7</v>
      </c>
      <c r="S53" s="129">
        <f t="shared" si="28"/>
        <v>-7.6</v>
      </c>
      <c r="T53" s="101">
        <f t="shared" si="28"/>
        <v>0</v>
      </c>
      <c r="U53" s="102">
        <f t="shared" si="28"/>
        <v>0</v>
      </c>
      <c r="V53" s="101">
        <f t="shared" si="28"/>
        <v>0</v>
      </c>
      <c r="W53" s="102">
        <f t="shared" si="28"/>
        <v>0</v>
      </c>
      <c r="X53" s="101">
        <f t="shared" si="28"/>
        <v>-15.7</v>
      </c>
      <c r="Y53" s="102">
        <f t="shared" si="28"/>
        <v>-7.6</v>
      </c>
      <c r="Z53" s="130"/>
      <c r="AA53" s="128">
        <f aca="true" t="shared" si="29" ref="AA53:AH53">SUM(AA46:AA52)</f>
        <v>-19.9</v>
      </c>
      <c r="AB53" s="129">
        <f t="shared" si="29"/>
        <v>-7.6</v>
      </c>
      <c r="AC53" s="101">
        <f t="shared" si="29"/>
        <v>0</v>
      </c>
      <c r="AD53" s="102">
        <f t="shared" si="29"/>
        <v>0</v>
      </c>
      <c r="AE53" s="101">
        <f t="shared" si="29"/>
        <v>0</v>
      </c>
      <c r="AF53" s="102">
        <f t="shared" si="29"/>
        <v>0</v>
      </c>
      <c r="AG53" s="101">
        <f t="shared" si="29"/>
        <v>-19.9</v>
      </c>
      <c r="AH53" s="102">
        <f t="shared" si="29"/>
        <v>-7.6</v>
      </c>
      <c r="AI53" s="103"/>
      <c r="AJ53" s="128">
        <f aca="true" t="shared" si="30" ref="AJ53:AQ53">SUM(AJ46:AJ52)</f>
        <v>-7.6</v>
      </c>
      <c r="AK53" s="129">
        <f t="shared" si="30"/>
        <v>-7.6</v>
      </c>
      <c r="AL53" s="101">
        <f t="shared" si="30"/>
        <v>0</v>
      </c>
      <c r="AM53" s="102">
        <f t="shared" si="30"/>
        <v>0</v>
      </c>
      <c r="AN53" s="101">
        <f t="shared" si="30"/>
        <v>0</v>
      </c>
      <c r="AO53" s="102">
        <f t="shared" si="30"/>
        <v>0</v>
      </c>
      <c r="AP53" s="101">
        <f t="shared" si="30"/>
        <v>-7.6</v>
      </c>
      <c r="AQ53" s="102">
        <f t="shared" si="30"/>
        <v>-7.6</v>
      </c>
    </row>
    <row r="54" spans="1:43" ht="12.75">
      <c r="A54" s="95"/>
      <c r="B54" s="202"/>
      <c r="C54" s="187"/>
      <c r="D54" s="98"/>
      <c r="E54" s="99"/>
      <c r="F54" s="99"/>
      <c r="G54" s="150"/>
      <c r="H54" s="170"/>
      <c r="I54" s="128"/>
      <c r="J54" s="129"/>
      <c r="K54" s="101"/>
      <c r="L54" s="102"/>
      <c r="M54" s="101"/>
      <c r="N54" s="102"/>
      <c r="O54" s="101"/>
      <c r="P54" s="102"/>
      <c r="Q54" s="130"/>
      <c r="R54" s="128"/>
      <c r="S54" s="129"/>
      <c r="T54" s="101"/>
      <c r="U54" s="102"/>
      <c r="V54" s="101"/>
      <c r="W54" s="102"/>
      <c r="X54" s="101"/>
      <c r="Y54" s="102"/>
      <c r="Z54" s="130"/>
      <c r="AA54" s="101"/>
      <c r="AB54" s="102"/>
      <c r="AC54" s="101"/>
      <c r="AD54" s="102"/>
      <c r="AE54" s="101"/>
      <c r="AF54" s="102"/>
      <c r="AG54" s="101"/>
      <c r="AH54" s="102"/>
      <c r="AI54" s="103"/>
      <c r="AJ54" s="101"/>
      <c r="AK54" s="102"/>
      <c r="AL54" s="101"/>
      <c r="AM54" s="102"/>
      <c r="AN54" s="101"/>
      <c r="AO54" s="102"/>
      <c r="AP54" s="101"/>
      <c r="AQ54" s="102"/>
    </row>
    <row r="55" spans="1:43" ht="12.75">
      <c r="A55" s="95"/>
      <c r="B55" s="202"/>
      <c r="C55" s="187"/>
      <c r="D55" s="98"/>
      <c r="E55" s="99"/>
      <c r="F55" s="99"/>
      <c r="G55" s="150"/>
      <c r="H55" s="170"/>
      <c r="I55" s="128"/>
      <c r="J55" s="129"/>
      <c r="K55" s="101"/>
      <c r="L55" s="102"/>
      <c r="M55" s="101"/>
      <c r="N55" s="102"/>
      <c r="O55" s="101"/>
      <c r="P55" s="102"/>
      <c r="Q55" s="130"/>
      <c r="R55" s="128"/>
      <c r="S55" s="129"/>
      <c r="T55" s="101"/>
      <c r="U55" s="102"/>
      <c r="V55" s="101"/>
      <c r="W55" s="102"/>
      <c r="X55" s="101"/>
      <c r="Y55" s="102"/>
      <c r="Z55" s="130"/>
      <c r="AA55" s="101"/>
      <c r="AB55" s="102"/>
      <c r="AC55" s="101"/>
      <c r="AD55" s="102"/>
      <c r="AE55" s="101"/>
      <c r="AF55" s="102"/>
      <c r="AG55" s="101"/>
      <c r="AH55" s="102"/>
      <c r="AI55" s="103"/>
      <c r="AJ55" s="101"/>
      <c r="AK55" s="102"/>
      <c r="AL55" s="101"/>
      <c r="AM55" s="102"/>
      <c r="AN55" s="101"/>
      <c r="AO55" s="102"/>
      <c r="AP55" s="101"/>
      <c r="AQ55" s="102"/>
    </row>
    <row r="56" spans="1:43" ht="12.75">
      <c r="A56" s="150"/>
      <c r="B56" s="202" t="s">
        <v>271</v>
      </c>
      <c r="C56" s="234">
        <v>521</v>
      </c>
      <c r="D56" s="98">
        <v>40291</v>
      </c>
      <c r="E56" s="99">
        <v>1271</v>
      </c>
      <c r="F56" s="99" t="s">
        <v>59</v>
      </c>
      <c r="G56" s="205" t="s">
        <v>282</v>
      </c>
      <c r="H56" s="170" t="s">
        <v>163</v>
      </c>
      <c r="I56" s="128">
        <v>0</v>
      </c>
      <c r="J56" s="129">
        <v>0</v>
      </c>
      <c r="K56" s="101">
        <v>0</v>
      </c>
      <c r="L56" s="102">
        <v>0</v>
      </c>
      <c r="M56" s="101" t="s">
        <v>130</v>
      </c>
      <c r="N56" s="102" t="s">
        <v>130</v>
      </c>
      <c r="O56" s="101" t="s">
        <v>130</v>
      </c>
      <c r="P56" s="102" t="s">
        <v>130</v>
      </c>
      <c r="Q56" s="130"/>
      <c r="R56" s="128">
        <v>0</v>
      </c>
      <c r="S56" s="129">
        <v>0</v>
      </c>
      <c r="T56" s="101">
        <v>0</v>
      </c>
      <c r="U56" s="102">
        <v>0</v>
      </c>
      <c r="V56" s="101" t="s">
        <v>130</v>
      </c>
      <c r="W56" s="102" t="s">
        <v>130</v>
      </c>
      <c r="X56" s="101" t="s">
        <v>130</v>
      </c>
      <c r="Y56" s="102" t="s">
        <v>130</v>
      </c>
      <c r="Z56" s="130"/>
      <c r="AA56" s="101">
        <v>0</v>
      </c>
      <c r="AB56" s="102">
        <v>0</v>
      </c>
      <c r="AC56" s="101">
        <v>0</v>
      </c>
      <c r="AD56" s="102">
        <v>0</v>
      </c>
      <c r="AE56" s="101" t="s">
        <v>130</v>
      </c>
      <c r="AF56" s="102" t="s">
        <v>130</v>
      </c>
      <c r="AG56" s="101" t="s">
        <v>130</v>
      </c>
      <c r="AH56" s="102" t="s">
        <v>130</v>
      </c>
      <c r="AI56" s="103"/>
      <c r="AJ56" s="101">
        <v>0</v>
      </c>
      <c r="AK56" s="102">
        <v>0</v>
      </c>
      <c r="AL56" s="101">
        <v>0</v>
      </c>
      <c r="AM56" s="102">
        <v>0</v>
      </c>
      <c r="AN56" s="101" t="s">
        <v>130</v>
      </c>
      <c r="AO56" s="102" t="s">
        <v>130</v>
      </c>
      <c r="AP56" s="101" t="s">
        <v>130</v>
      </c>
      <c r="AQ56" s="102" t="s">
        <v>130</v>
      </c>
    </row>
    <row r="57" spans="1:43" ht="12.75">
      <c r="A57" s="95"/>
      <c r="B57" s="202" t="s">
        <v>214</v>
      </c>
      <c r="C57" s="187">
        <v>603</v>
      </c>
      <c r="D57" s="98">
        <v>40318</v>
      </c>
      <c r="E57" s="99">
        <v>7203</v>
      </c>
      <c r="F57" s="99" t="s">
        <v>70</v>
      </c>
      <c r="G57" s="150" t="s">
        <v>287</v>
      </c>
      <c r="H57" s="170" t="s">
        <v>163</v>
      </c>
      <c r="I57" s="128">
        <v>0</v>
      </c>
      <c r="J57" s="129">
        <v>0</v>
      </c>
      <c r="K57" s="101">
        <v>0</v>
      </c>
      <c r="L57" s="102">
        <v>0</v>
      </c>
      <c r="M57" s="101" t="s">
        <v>130</v>
      </c>
      <c r="N57" s="102" t="s">
        <v>130</v>
      </c>
      <c r="O57" s="101" t="s">
        <v>130</v>
      </c>
      <c r="P57" s="102" t="s">
        <v>130</v>
      </c>
      <c r="Q57" s="130"/>
      <c r="R57" s="128">
        <v>0</v>
      </c>
      <c r="S57" s="129">
        <v>0</v>
      </c>
      <c r="T57" s="101">
        <v>0</v>
      </c>
      <c r="U57" s="102">
        <v>0</v>
      </c>
      <c r="V57" s="101" t="s">
        <v>130</v>
      </c>
      <c r="W57" s="102" t="s">
        <v>130</v>
      </c>
      <c r="X57" s="101" t="s">
        <v>130</v>
      </c>
      <c r="Y57" s="102" t="s">
        <v>130</v>
      </c>
      <c r="Z57" s="130"/>
      <c r="AA57" s="101">
        <v>0</v>
      </c>
      <c r="AB57" s="102">
        <v>0</v>
      </c>
      <c r="AC57" s="101">
        <v>0</v>
      </c>
      <c r="AD57" s="102">
        <v>0</v>
      </c>
      <c r="AE57" s="101" t="s">
        <v>130</v>
      </c>
      <c r="AF57" s="102" t="s">
        <v>130</v>
      </c>
      <c r="AG57" s="101" t="s">
        <v>130</v>
      </c>
      <c r="AH57" s="102" t="s">
        <v>130</v>
      </c>
      <c r="AI57" s="103"/>
      <c r="AJ57" s="101">
        <v>0</v>
      </c>
      <c r="AK57" s="102">
        <v>0</v>
      </c>
      <c r="AL57" s="101">
        <v>0</v>
      </c>
      <c r="AM57" s="102">
        <v>0</v>
      </c>
      <c r="AN57" s="101" t="s">
        <v>130</v>
      </c>
      <c r="AO57" s="102" t="s">
        <v>130</v>
      </c>
      <c r="AP57" s="101" t="s">
        <v>130</v>
      </c>
      <c r="AQ57" s="102" t="s">
        <v>130</v>
      </c>
    </row>
    <row r="58" spans="1:43" ht="12.75">
      <c r="A58" s="95"/>
      <c r="B58" s="202"/>
      <c r="C58" s="187"/>
      <c r="D58" s="98"/>
      <c r="E58" s="99"/>
      <c r="F58" s="99"/>
      <c r="G58" s="150"/>
      <c r="H58" s="244" t="s">
        <v>301</v>
      </c>
      <c r="I58" s="128">
        <f>SUM(I56:I57)</f>
        <v>0</v>
      </c>
      <c r="J58" s="129">
        <f aca="true" t="shared" si="31" ref="J58:P58">SUM(J56:J57)</f>
        <v>0</v>
      </c>
      <c r="K58" s="101">
        <f t="shared" si="31"/>
        <v>0</v>
      </c>
      <c r="L58" s="102">
        <f t="shared" si="31"/>
        <v>0</v>
      </c>
      <c r="M58" s="101">
        <f t="shared" si="31"/>
        <v>0</v>
      </c>
      <c r="N58" s="102">
        <f t="shared" si="31"/>
        <v>0</v>
      </c>
      <c r="O58" s="101">
        <f t="shared" si="31"/>
        <v>0</v>
      </c>
      <c r="P58" s="102">
        <f t="shared" si="31"/>
        <v>0</v>
      </c>
      <c r="Q58" s="130"/>
      <c r="R58" s="128">
        <f aca="true" t="shared" si="32" ref="R58:Y58">SUM(R56:R57)</f>
        <v>0</v>
      </c>
      <c r="S58" s="129">
        <f t="shared" si="32"/>
        <v>0</v>
      </c>
      <c r="T58" s="101">
        <f t="shared" si="32"/>
        <v>0</v>
      </c>
      <c r="U58" s="102">
        <f t="shared" si="32"/>
        <v>0</v>
      </c>
      <c r="V58" s="101">
        <f t="shared" si="32"/>
        <v>0</v>
      </c>
      <c r="W58" s="102">
        <f t="shared" si="32"/>
        <v>0</v>
      </c>
      <c r="X58" s="101">
        <f t="shared" si="32"/>
        <v>0</v>
      </c>
      <c r="Y58" s="102">
        <f t="shared" si="32"/>
        <v>0</v>
      </c>
      <c r="Z58" s="130"/>
      <c r="AA58" s="128">
        <f aca="true" t="shared" si="33" ref="AA58:AH58">SUM(AA56:AA57)</f>
        <v>0</v>
      </c>
      <c r="AB58" s="129">
        <f t="shared" si="33"/>
        <v>0</v>
      </c>
      <c r="AC58" s="101">
        <f t="shared" si="33"/>
        <v>0</v>
      </c>
      <c r="AD58" s="102">
        <f t="shared" si="33"/>
        <v>0</v>
      </c>
      <c r="AE58" s="101">
        <f t="shared" si="33"/>
        <v>0</v>
      </c>
      <c r="AF58" s="102">
        <f t="shared" si="33"/>
        <v>0</v>
      </c>
      <c r="AG58" s="101">
        <f t="shared" si="33"/>
        <v>0</v>
      </c>
      <c r="AH58" s="102">
        <f t="shared" si="33"/>
        <v>0</v>
      </c>
      <c r="AI58" s="103"/>
      <c r="AJ58" s="128">
        <f aca="true" t="shared" si="34" ref="AJ58:AQ58">SUM(AJ56:AJ57)</f>
        <v>0</v>
      </c>
      <c r="AK58" s="129">
        <f t="shared" si="34"/>
        <v>0</v>
      </c>
      <c r="AL58" s="101">
        <f t="shared" si="34"/>
        <v>0</v>
      </c>
      <c r="AM58" s="102">
        <f t="shared" si="34"/>
        <v>0</v>
      </c>
      <c r="AN58" s="101">
        <f t="shared" si="34"/>
        <v>0</v>
      </c>
      <c r="AO58" s="102">
        <f t="shared" si="34"/>
        <v>0</v>
      </c>
      <c r="AP58" s="101">
        <f t="shared" si="34"/>
        <v>0</v>
      </c>
      <c r="AQ58" s="102">
        <f t="shared" si="34"/>
        <v>0</v>
      </c>
    </row>
    <row r="59" spans="1:43" ht="12.75">
      <c r="A59" s="95"/>
      <c r="B59" s="202"/>
      <c r="C59" s="187"/>
      <c r="D59" s="98"/>
      <c r="E59" s="99"/>
      <c r="F59" s="99"/>
      <c r="G59" s="150"/>
      <c r="H59" s="170"/>
      <c r="I59" s="128"/>
      <c r="J59" s="129"/>
      <c r="K59" s="101"/>
      <c r="L59" s="102"/>
      <c r="M59" s="101"/>
      <c r="N59" s="102"/>
      <c r="O59" s="101"/>
      <c r="P59" s="102"/>
      <c r="Q59" s="130"/>
      <c r="R59" s="128"/>
      <c r="S59" s="129"/>
      <c r="T59" s="101"/>
      <c r="U59" s="102"/>
      <c r="V59" s="101"/>
      <c r="W59" s="102"/>
      <c r="X59" s="101"/>
      <c r="Y59" s="102"/>
      <c r="Z59" s="130"/>
      <c r="AA59" s="101"/>
      <c r="AB59" s="102"/>
      <c r="AC59" s="101"/>
      <c r="AD59" s="102"/>
      <c r="AE59" s="101"/>
      <c r="AF59" s="102"/>
      <c r="AG59" s="101"/>
      <c r="AH59" s="102"/>
      <c r="AI59" s="103"/>
      <c r="AJ59" s="101"/>
      <c r="AK59" s="102"/>
      <c r="AL59" s="101"/>
      <c r="AM59" s="102"/>
      <c r="AN59" s="101"/>
      <c r="AO59" s="102"/>
      <c r="AP59" s="101"/>
      <c r="AQ59" s="102"/>
    </row>
    <row r="60" spans="1:43" ht="12.75">
      <c r="A60" s="95"/>
      <c r="B60" s="202"/>
      <c r="C60" s="187"/>
      <c r="D60" s="98"/>
      <c r="E60" s="99"/>
      <c r="F60" s="99"/>
      <c r="G60" s="150"/>
      <c r="H60" s="170"/>
      <c r="I60" s="128"/>
      <c r="J60" s="129"/>
      <c r="K60" s="101"/>
      <c r="L60" s="102"/>
      <c r="M60" s="101"/>
      <c r="N60" s="102"/>
      <c r="O60" s="101"/>
      <c r="P60" s="102"/>
      <c r="Q60" s="130"/>
      <c r="R60" s="128"/>
      <c r="S60" s="129"/>
      <c r="T60" s="101"/>
      <c r="U60" s="102"/>
      <c r="V60" s="101"/>
      <c r="W60" s="102"/>
      <c r="X60" s="101"/>
      <c r="Y60" s="102"/>
      <c r="Z60" s="130"/>
      <c r="AA60" s="101"/>
      <c r="AB60" s="102"/>
      <c r="AC60" s="101"/>
      <c r="AD60" s="102"/>
      <c r="AE60" s="101"/>
      <c r="AF60" s="102"/>
      <c r="AG60" s="101"/>
      <c r="AH60" s="102"/>
      <c r="AI60" s="103"/>
      <c r="AJ60" s="101"/>
      <c r="AK60" s="102"/>
      <c r="AL60" s="101"/>
      <c r="AM60" s="102"/>
      <c r="AN60" s="101"/>
      <c r="AO60" s="102"/>
      <c r="AP60" s="101"/>
      <c r="AQ60" s="102"/>
    </row>
    <row r="61" spans="1:43" ht="12.75">
      <c r="A61" s="95"/>
      <c r="B61" s="202" t="s">
        <v>202</v>
      </c>
      <c r="C61" s="187">
        <v>78</v>
      </c>
      <c r="D61" s="98">
        <v>40233</v>
      </c>
      <c r="E61" s="99">
        <v>109</v>
      </c>
      <c r="F61" s="99" t="s">
        <v>41</v>
      </c>
      <c r="G61" s="150" t="s">
        <v>222</v>
      </c>
      <c r="H61" s="170" t="s">
        <v>139</v>
      </c>
      <c r="I61" s="128"/>
      <c r="J61" s="129"/>
      <c r="K61" s="101"/>
      <c r="L61" s="102"/>
      <c r="M61" s="101"/>
      <c r="N61" s="102"/>
      <c r="O61" s="101"/>
      <c r="P61" s="102"/>
      <c r="Q61" s="130"/>
      <c r="R61" s="128"/>
      <c r="S61" s="129"/>
      <c r="T61" s="101"/>
      <c r="U61" s="102"/>
      <c r="V61" s="101"/>
      <c r="W61" s="102"/>
      <c r="X61" s="101"/>
      <c r="Y61" s="102"/>
      <c r="Z61" s="130"/>
      <c r="AA61" s="101"/>
      <c r="AB61" s="102"/>
      <c r="AC61" s="101"/>
      <c r="AD61" s="102"/>
      <c r="AE61" s="101"/>
      <c r="AF61" s="102"/>
      <c r="AG61" s="101"/>
      <c r="AH61" s="102"/>
      <c r="AI61" s="103"/>
      <c r="AJ61" s="101"/>
      <c r="AK61" s="102"/>
      <c r="AL61" s="101"/>
      <c r="AM61" s="102"/>
      <c r="AN61" s="101"/>
      <c r="AO61" s="102"/>
      <c r="AP61" s="101"/>
      <c r="AQ61" s="102"/>
    </row>
    <row r="62" spans="1:43" ht="12.75">
      <c r="A62" s="95"/>
      <c r="B62" s="202" t="s">
        <v>249</v>
      </c>
      <c r="C62" s="236">
        <v>78</v>
      </c>
      <c r="D62" s="98">
        <v>40233</v>
      </c>
      <c r="E62" s="99">
        <v>7157</v>
      </c>
      <c r="F62" s="99" t="s">
        <v>68</v>
      </c>
      <c r="G62" s="150" t="s">
        <v>108</v>
      </c>
      <c r="H62" s="170" t="s">
        <v>139</v>
      </c>
      <c r="I62" s="128">
        <v>0</v>
      </c>
      <c r="J62" s="129">
        <v>0</v>
      </c>
      <c r="K62" s="101">
        <v>0</v>
      </c>
      <c r="L62" s="102">
        <v>0</v>
      </c>
      <c r="M62" s="101">
        <v>0</v>
      </c>
      <c r="N62" s="102">
        <v>0</v>
      </c>
      <c r="O62" s="101">
        <f>I62+K62+M62</f>
        <v>0</v>
      </c>
      <c r="P62" s="102">
        <f>J62+L62+N62</f>
        <v>0</v>
      </c>
      <c r="Q62" s="130"/>
      <c r="R62" s="128">
        <v>0</v>
      </c>
      <c r="S62" s="129">
        <v>0</v>
      </c>
      <c r="T62" s="101">
        <v>0</v>
      </c>
      <c r="U62" s="102">
        <v>0</v>
      </c>
      <c r="V62" s="101">
        <v>0</v>
      </c>
      <c r="W62" s="102">
        <v>0</v>
      </c>
      <c r="X62" s="101">
        <f>SUM(R62,T62,V62)</f>
        <v>0</v>
      </c>
      <c r="Y62" s="102">
        <f>SUM(S62,U62,W62)</f>
        <v>0</v>
      </c>
      <c r="Z62" s="130"/>
      <c r="AA62" s="101">
        <v>0</v>
      </c>
      <c r="AB62" s="102">
        <v>0</v>
      </c>
      <c r="AC62" s="101">
        <v>0</v>
      </c>
      <c r="AD62" s="102">
        <v>0</v>
      </c>
      <c r="AE62" s="101">
        <v>0</v>
      </c>
      <c r="AF62" s="102">
        <v>0</v>
      </c>
      <c r="AG62" s="101">
        <f>SUM(AA62,AC62,AE62)</f>
        <v>0</v>
      </c>
      <c r="AH62" s="102">
        <f>SUM(AB62,AD62,AF62)</f>
        <v>0</v>
      </c>
      <c r="AI62" s="103"/>
      <c r="AJ62" s="101">
        <v>0</v>
      </c>
      <c r="AK62" s="102">
        <v>0</v>
      </c>
      <c r="AL62" s="101">
        <v>0</v>
      </c>
      <c r="AM62" s="102">
        <v>0</v>
      </c>
      <c r="AN62" s="101">
        <v>0</v>
      </c>
      <c r="AO62" s="102">
        <v>0</v>
      </c>
      <c r="AP62" s="101">
        <f>SUM(AJ62,AL62,AN62)</f>
        <v>0</v>
      </c>
      <c r="AQ62" s="102">
        <f>SUM(AK62,AM62,AO62)</f>
        <v>0</v>
      </c>
    </row>
    <row r="63" spans="1:43" ht="12.75">
      <c r="A63" s="95"/>
      <c r="B63" s="202"/>
      <c r="C63" s="236"/>
      <c r="D63" s="98"/>
      <c r="E63" s="99"/>
      <c r="F63" s="99"/>
      <c r="G63" s="150"/>
      <c r="H63" s="244" t="s">
        <v>301</v>
      </c>
      <c r="I63" s="128">
        <v>0</v>
      </c>
      <c r="J63" s="129">
        <v>0</v>
      </c>
      <c r="K63" s="101">
        <v>0</v>
      </c>
      <c r="L63" s="102">
        <v>0</v>
      </c>
      <c r="M63" s="101">
        <v>0</v>
      </c>
      <c r="N63" s="102">
        <v>0</v>
      </c>
      <c r="O63" s="101">
        <f>I63+K63+M63</f>
        <v>0</v>
      </c>
      <c r="P63" s="102">
        <f>J63+L63+N63</f>
        <v>0</v>
      </c>
      <c r="Q63" s="130"/>
      <c r="R63" s="128">
        <v>0</v>
      </c>
      <c r="S63" s="129">
        <v>0</v>
      </c>
      <c r="T63" s="101">
        <v>0</v>
      </c>
      <c r="U63" s="102">
        <v>0</v>
      </c>
      <c r="V63" s="101">
        <v>0</v>
      </c>
      <c r="W63" s="102">
        <v>0</v>
      </c>
      <c r="X63" s="101">
        <f>SUM(R63,T63,V63)</f>
        <v>0</v>
      </c>
      <c r="Y63" s="102">
        <f>SUM(S63,U63,W63)</f>
        <v>0</v>
      </c>
      <c r="Z63" s="130"/>
      <c r="AA63" s="101">
        <v>0</v>
      </c>
      <c r="AB63" s="102">
        <v>0</v>
      </c>
      <c r="AC63" s="101">
        <v>0</v>
      </c>
      <c r="AD63" s="102">
        <v>0</v>
      </c>
      <c r="AE63" s="101">
        <v>0</v>
      </c>
      <c r="AF63" s="102">
        <v>0</v>
      </c>
      <c r="AG63" s="101">
        <f>SUM(AA63,AC63,AE63)</f>
        <v>0</v>
      </c>
      <c r="AH63" s="102">
        <f>SUM(AB63,AD63,AF63)</f>
        <v>0</v>
      </c>
      <c r="AI63" s="103"/>
      <c r="AJ63" s="101">
        <v>0</v>
      </c>
      <c r="AK63" s="102">
        <v>0</v>
      </c>
      <c r="AL63" s="101">
        <v>0</v>
      </c>
      <c r="AM63" s="102">
        <v>0</v>
      </c>
      <c r="AN63" s="101">
        <v>0</v>
      </c>
      <c r="AO63" s="102">
        <v>0</v>
      </c>
      <c r="AP63" s="101">
        <f>SUM(AJ63,AL63,AN63)</f>
        <v>0</v>
      </c>
      <c r="AQ63" s="102">
        <f>SUM(AK63,AM63,AO63)</f>
        <v>0</v>
      </c>
    </row>
    <row r="64" spans="1:43" ht="12.75">
      <c r="A64" s="95"/>
      <c r="B64" s="202"/>
      <c r="C64" s="236"/>
      <c r="D64" s="98"/>
      <c r="E64" s="99"/>
      <c r="F64" s="99"/>
      <c r="G64" s="150"/>
      <c r="H64" s="170"/>
      <c r="I64" s="128"/>
      <c r="J64" s="129"/>
      <c r="K64" s="101"/>
      <c r="L64" s="102"/>
      <c r="M64" s="101"/>
      <c r="N64" s="102"/>
      <c r="O64" s="101"/>
      <c r="P64" s="102"/>
      <c r="Q64" s="130"/>
      <c r="R64" s="128"/>
      <c r="S64" s="129"/>
      <c r="T64" s="101"/>
      <c r="U64" s="102"/>
      <c r="V64" s="101"/>
      <c r="W64" s="102"/>
      <c r="X64" s="101"/>
      <c r="Y64" s="102"/>
      <c r="Z64" s="130"/>
      <c r="AA64" s="101"/>
      <c r="AB64" s="102"/>
      <c r="AC64" s="101"/>
      <c r="AD64" s="102"/>
      <c r="AE64" s="101"/>
      <c r="AF64" s="102"/>
      <c r="AG64" s="101"/>
      <c r="AH64" s="102"/>
      <c r="AI64" s="103"/>
      <c r="AJ64" s="101"/>
      <c r="AK64" s="102"/>
      <c r="AL64" s="101"/>
      <c r="AM64" s="102"/>
      <c r="AN64" s="101"/>
      <c r="AO64" s="102"/>
      <c r="AP64" s="101"/>
      <c r="AQ64" s="102"/>
    </row>
    <row r="65" spans="1:43" ht="12.75">
      <c r="A65" s="95"/>
      <c r="B65" s="202"/>
      <c r="C65" s="236"/>
      <c r="D65" s="98"/>
      <c r="E65" s="99"/>
      <c r="F65" s="99"/>
      <c r="G65" s="150"/>
      <c r="H65" s="170"/>
      <c r="I65" s="128"/>
      <c r="J65" s="129"/>
      <c r="K65" s="101"/>
      <c r="L65" s="102"/>
      <c r="M65" s="101"/>
      <c r="N65" s="102"/>
      <c r="O65" s="101"/>
      <c r="P65" s="102"/>
      <c r="Q65" s="130"/>
      <c r="R65" s="128"/>
      <c r="S65" s="129"/>
      <c r="T65" s="101"/>
      <c r="U65" s="102"/>
      <c r="V65" s="101"/>
      <c r="W65" s="102"/>
      <c r="X65" s="101"/>
      <c r="Y65" s="102"/>
      <c r="Z65" s="130"/>
      <c r="AA65" s="101"/>
      <c r="AB65" s="102"/>
      <c r="AC65" s="101"/>
      <c r="AD65" s="102"/>
      <c r="AE65" s="101"/>
      <c r="AF65" s="102"/>
      <c r="AG65" s="101"/>
      <c r="AH65" s="102"/>
      <c r="AI65" s="103"/>
      <c r="AJ65" s="101"/>
      <c r="AK65" s="102"/>
      <c r="AL65" s="101"/>
      <c r="AM65" s="102"/>
      <c r="AN65" s="101"/>
      <c r="AO65" s="102"/>
      <c r="AP65" s="101"/>
      <c r="AQ65" s="102"/>
    </row>
    <row r="66" spans="1:43" ht="12.75">
      <c r="A66" s="149"/>
      <c r="B66" s="202" t="s">
        <v>207</v>
      </c>
      <c r="C66" s="187">
        <v>542</v>
      </c>
      <c r="D66" s="98">
        <v>40310</v>
      </c>
      <c r="E66" s="99">
        <v>303</v>
      </c>
      <c r="F66" s="99" t="s">
        <v>45</v>
      </c>
      <c r="G66" s="2" t="s">
        <v>146</v>
      </c>
      <c r="H66" s="170" t="s">
        <v>295</v>
      </c>
      <c r="I66" s="128">
        <v>0</v>
      </c>
      <c r="J66" s="129" t="s">
        <v>86</v>
      </c>
      <c r="K66" s="101">
        <v>0</v>
      </c>
      <c r="L66" s="102">
        <v>0</v>
      </c>
      <c r="M66" s="101">
        <v>0</v>
      </c>
      <c r="N66" s="102">
        <v>0</v>
      </c>
      <c r="O66" s="101">
        <f aca="true" t="shared" si="35" ref="O66:O78">SUM(I66,K66,M66)</f>
        <v>0</v>
      </c>
      <c r="P66" s="227" t="s">
        <v>86</v>
      </c>
      <c r="Q66" s="130"/>
      <c r="R66" s="128">
        <v>0.1</v>
      </c>
      <c r="S66" s="129" t="s">
        <v>86</v>
      </c>
      <c r="T66" s="101">
        <v>0</v>
      </c>
      <c r="U66" s="102">
        <v>0</v>
      </c>
      <c r="V66" s="101">
        <v>0</v>
      </c>
      <c r="W66" s="102">
        <v>0</v>
      </c>
      <c r="X66" s="101">
        <f aca="true" t="shared" si="36" ref="X66:X78">SUM(R66,T66,V66)</f>
        <v>0.1</v>
      </c>
      <c r="Y66" s="227" t="s">
        <v>86</v>
      </c>
      <c r="Z66" s="130"/>
      <c r="AA66" s="226" t="s">
        <v>86</v>
      </c>
      <c r="AB66" s="227" t="s">
        <v>86</v>
      </c>
      <c r="AC66" s="101">
        <v>0</v>
      </c>
      <c r="AD66" s="102">
        <v>0</v>
      </c>
      <c r="AE66" s="101">
        <v>0</v>
      </c>
      <c r="AF66" s="102">
        <v>0</v>
      </c>
      <c r="AG66" s="226" t="s">
        <v>86</v>
      </c>
      <c r="AH66" s="227" t="s">
        <v>86</v>
      </c>
      <c r="AI66" s="103"/>
      <c r="AJ66" s="226" t="s">
        <v>86</v>
      </c>
      <c r="AK66" s="227" t="s">
        <v>86</v>
      </c>
      <c r="AL66" s="101">
        <v>0</v>
      </c>
      <c r="AM66" s="102">
        <v>0</v>
      </c>
      <c r="AN66" s="101">
        <v>0</v>
      </c>
      <c r="AO66" s="102">
        <v>0</v>
      </c>
      <c r="AP66" s="226" t="s">
        <v>86</v>
      </c>
      <c r="AQ66" s="227" t="s">
        <v>86</v>
      </c>
    </row>
    <row r="67" spans="1:43" ht="12.75">
      <c r="A67" s="149"/>
      <c r="B67" s="202" t="s">
        <v>208</v>
      </c>
      <c r="C67" s="187">
        <v>578</v>
      </c>
      <c r="D67" s="98">
        <v>40312</v>
      </c>
      <c r="E67" s="99">
        <v>325</v>
      </c>
      <c r="F67" s="99" t="s">
        <v>46</v>
      </c>
      <c r="G67" s="197" t="s">
        <v>183</v>
      </c>
      <c r="H67" s="170" t="s">
        <v>295</v>
      </c>
      <c r="I67" s="128">
        <v>0.7</v>
      </c>
      <c r="J67" s="129">
        <v>0.8</v>
      </c>
      <c r="K67" s="101">
        <v>0</v>
      </c>
      <c r="L67" s="102">
        <v>0</v>
      </c>
      <c r="M67" s="101">
        <v>0</v>
      </c>
      <c r="N67" s="102">
        <v>0</v>
      </c>
      <c r="O67" s="101">
        <f t="shared" si="35"/>
        <v>0.7</v>
      </c>
      <c r="P67" s="102">
        <f aca="true" t="shared" si="37" ref="P67:P78">SUM(J67,L67,N67)</f>
        <v>0.8</v>
      </c>
      <c r="Q67" s="130"/>
      <c r="R67" s="128">
        <v>1.4</v>
      </c>
      <c r="S67" s="129">
        <v>1.4</v>
      </c>
      <c r="T67" s="101">
        <v>0</v>
      </c>
      <c r="U67" s="102">
        <v>0</v>
      </c>
      <c r="V67" s="101">
        <v>0</v>
      </c>
      <c r="W67" s="102">
        <v>0</v>
      </c>
      <c r="X67" s="101">
        <f t="shared" si="36"/>
        <v>1.4</v>
      </c>
      <c r="Y67" s="102">
        <f aca="true" t="shared" si="38" ref="Y67:Y78">SUM(S67,U67,W67)</f>
        <v>1.4</v>
      </c>
      <c r="Z67" s="130"/>
      <c r="AA67" s="101">
        <v>1.8</v>
      </c>
      <c r="AB67" s="102">
        <v>1.8</v>
      </c>
      <c r="AC67" s="101">
        <v>0</v>
      </c>
      <c r="AD67" s="102">
        <v>0</v>
      </c>
      <c r="AE67" s="101">
        <v>0</v>
      </c>
      <c r="AF67" s="102">
        <v>0</v>
      </c>
      <c r="AG67" s="101">
        <f aca="true" t="shared" si="39" ref="AG67:AH78">SUM(AA67,AC67,AE67)</f>
        <v>1.8</v>
      </c>
      <c r="AH67" s="102">
        <f t="shared" si="39"/>
        <v>1.8</v>
      </c>
      <c r="AI67" s="103"/>
      <c r="AJ67" s="101">
        <v>2.1</v>
      </c>
      <c r="AK67" s="102">
        <v>2.1</v>
      </c>
      <c r="AL67" s="101">
        <v>0</v>
      </c>
      <c r="AM67" s="102">
        <v>0</v>
      </c>
      <c r="AN67" s="101">
        <v>0</v>
      </c>
      <c r="AO67" s="102">
        <v>0</v>
      </c>
      <c r="AP67" s="101">
        <f aca="true" t="shared" si="40" ref="AP67:AQ78">SUM(AJ67,AL67,AN67)</f>
        <v>2.1</v>
      </c>
      <c r="AQ67" s="102">
        <f t="shared" si="40"/>
        <v>2.1</v>
      </c>
    </row>
    <row r="68" spans="1:43" ht="12.75">
      <c r="A68" s="149"/>
      <c r="B68" s="202" t="s">
        <v>262</v>
      </c>
      <c r="C68" s="187">
        <v>543</v>
      </c>
      <c r="D68" s="98">
        <v>40310</v>
      </c>
      <c r="E68" s="99">
        <v>663</v>
      </c>
      <c r="F68" s="99" t="s">
        <v>48</v>
      </c>
      <c r="G68" s="2" t="s">
        <v>151</v>
      </c>
      <c r="H68" s="170" t="s">
        <v>295</v>
      </c>
      <c r="I68" s="128">
        <v>0.2</v>
      </c>
      <c r="J68" s="129">
        <v>0.2</v>
      </c>
      <c r="K68" s="101">
        <v>0</v>
      </c>
      <c r="L68" s="102">
        <v>0</v>
      </c>
      <c r="M68" s="101">
        <v>0</v>
      </c>
      <c r="N68" s="102">
        <v>0</v>
      </c>
      <c r="O68" s="101">
        <f t="shared" si="35"/>
        <v>0.2</v>
      </c>
      <c r="P68" s="102">
        <f t="shared" si="37"/>
        <v>0.2</v>
      </c>
      <c r="Q68" s="130"/>
      <c r="R68" s="128">
        <v>0.3</v>
      </c>
      <c r="S68" s="129">
        <v>0.3</v>
      </c>
      <c r="T68" s="101">
        <v>0</v>
      </c>
      <c r="U68" s="102">
        <v>0</v>
      </c>
      <c r="V68" s="101">
        <v>0</v>
      </c>
      <c r="W68" s="102">
        <v>0</v>
      </c>
      <c r="X68" s="101">
        <f t="shared" si="36"/>
        <v>0.3</v>
      </c>
      <c r="Y68" s="102">
        <f t="shared" si="38"/>
        <v>0.3</v>
      </c>
      <c r="Z68" s="130"/>
      <c r="AA68" s="101">
        <v>0.4</v>
      </c>
      <c r="AB68" s="102">
        <v>0.4</v>
      </c>
      <c r="AC68" s="101">
        <v>0</v>
      </c>
      <c r="AD68" s="102">
        <v>0</v>
      </c>
      <c r="AE68" s="101">
        <v>0</v>
      </c>
      <c r="AF68" s="102">
        <v>0</v>
      </c>
      <c r="AG68" s="101">
        <f t="shared" si="39"/>
        <v>0.4</v>
      </c>
      <c r="AH68" s="102">
        <f t="shared" si="39"/>
        <v>0.4</v>
      </c>
      <c r="AI68" s="103"/>
      <c r="AJ68" s="101">
        <v>0.4</v>
      </c>
      <c r="AK68" s="102">
        <v>0.4</v>
      </c>
      <c r="AL68" s="101">
        <v>0</v>
      </c>
      <c r="AM68" s="102">
        <v>0</v>
      </c>
      <c r="AN68" s="101">
        <v>0</v>
      </c>
      <c r="AO68" s="102">
        <v>0</v>
      </c>
      <c r="AP68" s="101">
        <f t="shared" si="40"/>
        <v>0.4</v>
      </c>
      <c r="AQ68" s="102">
        <f t="shared" si="40"/>
        <v>0.4</v>
      </c>
    </row>
    <row r="69" spans="1:43" ht="12.75">
      <c r="A69" s="149"/>
      <c r="B69" s="202" t="s">
        <v>214</v>
      </c>
      <c r="C69" s="187">
        <v>597</v>
      </c>
      <c r="D69" s="98">
        <v>40318</v>
      </c>
      <c r="E69" s="99">
        <v>1143</v>
      </c>
      <c r="F69" s="99" t="s">
        <v>58</v>
      </c>
      <c r="G69" s="2" t="s">
        <v>189</v>
      </c>
      <c r="H69" s="170" t="s">
        <v>295</v>
      </c>
      <c r="I69" s="128">
        <v>-0.3</v>
      </c>
      <c r="J69" s="129">
        <v>-0.3</v>
      </c>
      <c r="K69" s="101">
        <v>0</v>
      </c>
      <c r="L69" s="102">
        <v>0</v>
      </c>
      <c r="M69" s="101">
        <v>0</v>
      </c>
      <c r="N69" s="102">
        <v>0</v>
      </c>
      <c r="O69" s="101">
        <f t="shared" si="35"/>
        <v>-0.3</v>
      </c>
      <c r="P69" s="102">
        <f t="shared" si="37"/>
        <v>-0.3</v>
      </c>
      <c r="Q69" s="130"/>
      <c r="R69" s="128">
        <v>-0.3</v>
      </c>
      <c r="S69" s="129">
        <v>-0.3</v>
      </c>
      <c r="T69" s="101">
        <v>0</v>
      </c>
      <c r="U69" s="102">
        <v>0</v>
      </c>
      <c r="V69" s="101">
        <v>0</v>
      </c>
      <c r="W69" s="102">
        <v>0</v>
      </c>
      <c r="X69" s="101">
        <f t="shared" si="36"/>
        <v>-0.3</v>
      </c>
      <c r="Y69" s="102">
        <f t="shared" si="38"/>
        <v>-0.3</v>
      </c>
      <c r="Z69" s="130"/>
      <c r="AA69" s="128">
        <v>-0.3</v>
      </c>
      <c r="AB69" s="129">
        <v>-0.3</v>
      </c>
      <c r="AC69" s="101">
        <v>0</v>
      </c>
      <c r="AD69" s="102">
        <v>0</v>
      </c>
      <c r="AE69" s="101">
        <v>0</v>
      </c>
      <c r="AF69" s="102">
        <v>0</v>
      </c>
      <c r="AG69" s="101">
        <f t="shared" si="39"/>
        <v>-0.3</v>
      </c>
      <c r="AH69" s="102">
        <f t="shared" si="39"/>
        <v>-0.3</v>
      </c>
      <c r="AI69" s="103"/>
      <c r="AJ69" s="128">
        <v>-0.3</v>
      </c>
      <c r="AK69" s="129">
        <v>-0.3</v>
      </c>
      <c r="AL69" s="101">
        <v>0</v>
      </c>
      <c r="AM69" s="102">
        <v>0</v>
      </c>
      <c r="AN69" s="101">
        <v>0</v>
      </c>
      <c r="AO69" s="102">
        <v>0</v>
      </c>
      <c r="AP69" s="101">
        <f t="shared" si="40"/>
        <v>-0.3</v>
      </c>
      <c r="AQ69" s="102">
        <f t="shared" si="40"/>
        <v>-0.3</v>
      </c>
    </row>
    <row r="70" spans="1:43" ht="12.75">
      <c r="A70" s="149"/>
      <c r="B70" s="202" t="s">
        <v>271</v>
      </c>
      <c r="C70" s="234">
        <v>534</v>
      </c>
      <c r="D70" s="98">
        <v>40291</v>
      </c>
      <c r="E70" s="99">
        <v>1271</v>
      </c>
      <c r="F70" s="99" t="s">
        <v>59</v>
      </c>
      <c r="G70" s="198" t="s">
        <v>103</v>
      </c>
      <c r="H70" s="170" t="s">
        <v>295</v>
      </c>
      <c r="I70" s="128">
        <v>-0.2</v>
      </c>
      <c r="J70" s="129">
        <v>-0.3</v>
      </c>
      <c r="K70" s="101">
        <v>0</v>
      </c>
      <c r="L70" s="102">
        <v>0</v>
      </c>
      <c r="M70" s="101">
        <v>0</v>
      </c>
      <c r="N70" s="102">
        <v>0</v>
      </c>
      <c r="O70" s="101">
        <f t="shared" si="35"/>
        <v>-0.2</v>
      </c>
      <c r="P70" s="102">
        <f t="shared" si="37"/>
        <v>-0.3</v>
      </c>
      <c r="Q70" s="130"/>
      <c r="R70" s="128">
        <v>-0.3</v>
      </c>
      <c r="S70" s="129">
        <v>-0.3</v>
      </c>
      <c r="T70" s="101">
        <v>0</v>
      </c>
      <c r="U70" s="102">
        <v>0</v>
      </c>
      <c r="V70" s="101">
        <v>0</v>
      </c>
      <c r="W70" s="102">
        <v>0</v>
      </c>
      <c r="X70" s="101">
        <f t="shared" si="36"/>
        <v>-0.3</v>
      </c>
      <c r="Y70" s="102">
        <f t="shared" si="38"/>
        <v>-0.3</v>
      </c>
      <c r="Z70" s="130"/>
      <c r="AA70" s="101">
        <v>-0.3</v>
      </c>
      <c r="AB70" s="102">
        <v>-0.3</v>
      </c>
      <c r="AC70" s="101">
        <v>0</v>
      </c>
      <c r="AD70" s="102">
        <v>0</v>
      </c>
      <c r="AE70" s="101">
        <v>0</v>
      </c>
      <c r="AF70" s="102">
        <v>0</v>
      </c>
      <c r="AG70" s="101">
        <f t="shared" si="39"/>
        <v>-0.3</v>
      </c>
      <c r="AH70" s="102">
        <f t="shared" si="39"/>
        <v>-0.3</v>
      </c>
      <c r="AI70" s="103"/>
      <c r="AJ70" s="101">
        <v>-0.3</v>
      </c>
      <c r="AK70" s="102">
        <v>-0.3</v>
      </c>
      <c r="AL70" s="101">
        <v>0</v>
      </c>
      <c r="AM70" s="102">
        <v>0</v>
      </c>
      <c r="AN70" s="101">
        <v>0</v>
      </c>
      <c r="AO70" s="102">
        <v>0</v>
      </c>
      <c r="AP70" s="101">
        <f t="shared" si="40"/>
        <v>-0.3</v>
      </c>
      <c r="AQ70" s="102">
        <f t="shared" si="40"/>
        <v>-0.3</v>
      </c>
    </row>
    <row r="71" spans="1:43" ht="12.75">
      <c r="A71" s="205"/>
      <c r="B71" s="202" t="s">
        <v>245</v>
      </c>
      <c r="C71" s="187">
        <v>625</v>
      </c>
      <c r="D71" s="98">
        <v>40331</v>
      </c>
      <c r="E71" s="99">
        <v>5401</v>
      </c>
      <c r="F71" s="99" t="s">
        <v>65</v>
      </c>
      <c r="G71" s="2" t="s">
        <v>258</v>
      </c>
      <c r="H71" s="170" t="s">
        <v>295</v>
      </c>
      <c r="I71" s="128">
        <v>0.3</v>
      </c>
      <c r="J71" s="129">
        <v>0.4</v>
      </c>
      <c r="K71" s="101">
        <v>0</v>
      </c>
      <c r="L71" s="102">
        <v>0</v>
      </c>
      <c r="M71" s="101">
        <v>0</v>
      </c>
      <c r="N71" s="102">
        <v>0</v>
      </c>
      <c r="O71" s="101">
        <f t="shared" si="35"/>
        <v>0.3</v>
      </c>
      <c r="P71" s="102">
        <f t="shared" si="37"/>
        <v>0.4</v>
      </c>
      <c r="Q71" s="130"/>
      <c r="R71" s="128">
        <v>0.4</v>
      </c>
      <c r="S71" s="129">
        <v>0.4</v>
      </c>
      <c r="T71" s="101">
        <v>0</v>
      </c>
      <c r="U71" s="102">
        <v>0</v>
      </c>
      <c r="V71" s="101">
        <v>0</v>
      </c>
      <c r="W71" s="102">
        <v>0</v>
      </c>
      <c r="X71" s="101">
        <f t="shared" si="36"/>
        <v>0.4</v>
      </c>
      <c r="Y71" s="102">
        <f t="shared" si="38"/>
        <v>0.4</v>
      </c>
      <c r="Z71" s="130"/>
      <c r="AA71" s="128">
        <v>0.4</v>
      </c>
      <c r="AB71" s="129">
        <v>0.4</v>
      </c>
      <c r="AC71" s="101">
        <v>0</v>
      </c>
      <c r="AD71" s="102">
        <v>0</v>
      </c>
      <c r="AE71" s="101">
        <v>0</v>
      </c>
      <c r="AF71" s="102">
        <v>0</v>
      </c>
      <c r="AG71" s="101">
        <f t="shared" si="39"/>
        <v>0.4</v>
      </c>
      <c r="AH71" s="102">
        <f t="shared" si="39"/>
        <v>0.4</v>
      </c>
      <c r="AI71" s="103"/>
      <c r="AJ71" s="128">
        <v>0.4</v>
      </c>
      <c r="AK71" s="129">
        <v>0.4</v>
      </c>
      <c r="AL71" s="101">
        <v>0</v>
      </c>
      <c r="AM71" s="102">
        <v>0</v>
      </c>
      <c r="AN71" s="101">
        <v>0</v>
      </c>
      <c r="AO71" s="102">
        <v>0</v>
      </c>
      <c r="AP71" s="101">
        <f t="shared" si="40"/>
        <v>0.4</v>
      </c>
      <c r="AQ71" s="102">
        <f t="shared" si="40"/>
        <v>0.4</v>
      </c>
    </row>
    <row r="72" spans="1:43" ht="12.75">
      <c r="A72" s="149"/>
      <c r="B72" s="202" t="s">
        <v>245</v>
      </c>
      <c r="C72" s="187">
        <v>625</v>
      </c>
      <c r="D72" s="98">
        <v>40331</v>
      </c>
      <c r="E72" s="99">
        <v>5401</v>
      </c>
      <c r="F72" s="99" t="s">
        <v>65</v>
      </c>
      <c r="G72" s="2" t="s">
        <v>259</v>
      </c>
      <c r="H72" s="170" t="s">
        <v>295</v>
      </c>
      <c r="I72" s="128">
        <v>0.2</v>
      </c>
      <c r="J72" s="129">
        <v>0.2</v>
      </c>
      <c r="K72" s="101">
        <v>0</v>
      </c>
      <c r="L72" s="102">
        <v>0</v>
      </c>
      <c r="M72" s="101">
        <v>0</v>
      </c>
      <c r="N72" s="102">
        <v>0</v>
      </c>
      <c r="O72" s="101">
        <f t="shared" si="35"/>
        <v>0.2</v>
      </c>
      <c r="P72" s="102">
        <f t="shared" si="37"/>
        <v>0.2</v>
      </c>
      <c r="Q72" s="130"/>
      <c r="R72" s="128">
        <v>0.2</v>
      </c>
      <c r="S72" s="129">
        <v>0.2</v>
      </c>
      <c r="T72" s="101">
        <v>0</v>
      </c>
      <c r="U72" s="102">
        <v>0</v>
      </c>
      <c r="V72" s="101">
        <v>0</v>
      </c>
      <c r="W72" s="102">
        <v>0</v>
      </c>
      <c r="X72" s="101">
        <f t="shared" si="36"/>
        <v>0.2</v>
      </c>
      <c r="Y72" s="102">
        <f t="shared" si="38"/>
        <v>0.2</v>
      </c>
      <c r="Z72" s="130"/>
      <c r="AA72" s="128">
        <v>0.2</v>
      </c>
      <c r="AB72" s="129">
        <v>0.2</v>
      </c>
      <c r="AC72" s="101">
        <v>0</v>
      </c>
      <c r="AD72" s="102">
        <v>0</v>
      </c>
      <c r="AE72" s="101">
        <v>0</v>
      </c>
      <c r="AF72" s="102">
        <v>0</v>
      </c>
      <c r="AG72" s="101">
        <f t="shared" si="39"/>
        <v>0.2</v>
      </c>
      <c r="AH72" s="102">
        <f t="shared" si="39"/>
        <v>0.2</v>
      </c>
      <c r="AI72" s="103"/>
      <c r="AJ72" s="128">
        <v>0.2</v>
      </c>
      <c r="AK72" s="129">
        <v>0.2</v>
      </c>
      <c r="AL72" s="101">
        <v>0</v>
      </c>
      <c r="AM72" s="102">
        <v>0</v>
      </c>
      <c r="AN72" s="101">
        <v>0</v>
      </c>
      <c r="AO72" s="102">
        <v>0</v>
      </c>
      <c r="AP72" s="101">
        <f t="shared" si="40"/>
        <v>0.2</v>
      </c>
      <c r="AQ72" s="102">
        <f t="shared" si="40"/>
        <v>0.2</v>
      </c>
    </row>
    <row r="73" spans="1:43" ht="12.75">
      <c r="A73" s="149"/>
      <c r="B73" s="202" t="s">
        <v>248</v>
      </c>
      <c r="C73" s="187">
        <v>568</v>
      </c>
      <c r="D73" s="240">
        <v>40312</v>
      </c>
      <c r="E73" s="99">
        <v>5801</v>
      </c>
      <c r="F73" s="99" t="s">
        <v>68</v>
      </c>
      <c r="G73" s="108" t="s">
        <v>173</v>
      </c>
      <c r="H73" s="170" t="s">
        <v>295</v>
      </c>
      <c r="I73" s="128">
        <v>-1.5</v>
      </c>
      <c r="J73" s="129">
        <v>0</v>
      </c>
      <c r="K73" s="101">
        <v>0</v>
      </c>
      <c r="L73" s="102">
        <v>0</v>
      </c>
      <c r="M73" s="101">
        <v>0</v>
      </c>
      <c r="N73" s="102">
        <v>0</v>
      </c>
      <c r="O73" s="101">
        <f t="shared" si="35"/>
        <v>-1.5</v>
      </c>
      <c r="P73" s="102">
        <f t="shared" si="37"/>
        <v>0</v>
      </c>
      <c r="Q73" s="130"/>
      <c r="R73" s="128">
        <v>0</v>
      </c>
      <c r="S73" s="129">
        <v>0</v>
      </c>
      <c r="T73" s="101">
        <v>0</v>
      </c>
      <c r="U73" s="102">
        <v>0</v>
      </c>
      <c r="V73" s="101">
        <v>0</v>
      </c>
      <c r="W73" s="102">
        <v>0</v>
      </c>
      <c r="X73" s="101">
        <f t="shared" si="36"/>
        <v>0</v>
      </c>
      <c r="Y73" s="102">
        <f t="shared" si="38"/>
        <v>0</v>
      </c>
      <c r="Z73" s="130"/>
      <c r="AA73" s="128">
        <v>0</v>
      </c>
      <c r="AB73" s="129">
        <v>0</v>
      </c>
      <c r="AC73" s="101">
        <v>0</v>
      </c>
      <c r="AD73" s="102">
        <v>0</v>
      </c>
      <c r="AE73" s="101">
        <v>0</v>
      </c>
      <c r="AF73" s="102">
        <v>0</v>
      </c>
      <c r="AG73" s="101">
        <f t="shared" si="39"/>
        <v>0</v>
      </c>
      <c r="AH73" s="102">
        <f t="shared" si="39"/>
        <v>0</v>
      </c>
      <c r="AI73" s="103"/>
      <c r="AJ73" s="128">
        <v>0</v>
      </c>
      <c r="AK73" s="129">
        <v>0</v>
      </c>
      <c r="AL73" s="101">
        <v>0</v>
      </c>
      <c r="AM73" s="102">
        <v>0</v>
      </c>
      <c r="AN73" s="101">
        <v>0</v>
      </c>
      <c r="AO73" s="102">
        <v>0</v>
      </c>
      <c r="AP73" s="101">
        <f t="shared" si="40"/>
        <v>0</v>
      </c>
      <c r="AQ73" s="102">
        <f t="shared" si="40"/>
        <v>0</v>
      </c>
    </row>
    <row r="74" spans="1:43" ht="12.75">
      <c r="A74" s="149"/>
      <c r="B74" s="202" t="s">
        <v>197</v>
      </c>
      <c r="C74" s="187">
        <v>15</v>
      </c>
      <c r="D74" s="98">
        <v>40214</v>
      </c>
      <c r="E74" s="99">
        <v>622</v>
      </c>
      <c r="F74" s="99" t="s">
        <v>27</v>
      </c>
      <c r="G74" s="95" t="s">
        <v>79</v>
      </c>
      <c r="H74" s="170" t="s">
        <v>295</v>
      </c>
      <c r="I74" s="128">
        <v>0.1</v>
      </c>
      <c r="J74" s="129">
        <v>0.1</v>
      </c>
      <c r="K74" s="101">
        <v>0</v>
      </c>
      <c r="L74" s="102">
        <v>0</v>
      </c>
      <c r="M74" s="101">
        <v>0</v>
      </c>
      <c r="N74" s="102">
        <v>0</v>
      </c>
      <c r="O74" s="101">
        <f t="shared" si="35"/>
        <v>0.1</v>
      </c>
      <c r="P74" s="102">
        <f t="shared" si="37"/>
        <v>0.1</v>
      </c>
      <c r="Q74" s="130"/>
      <c r="R74" s="128">
        <v>0.1</v>
      </c>
      <c r="S74" s="129">
        <v>0.1</v>
      </c>
      <c r="T74" s="101">
        <v>0</v>
      </c>
      <c r="U74" s="102">
        <v>0</v>
      </c>
      <c r="V74" s="101">
        <v>0</v>
      </c>
      <c r="W74" s="102">
        <v>0</v>
      </c>
      <c r="X74" s="101">
        <f t="shared" si="36"/>
        <v>0.1</v>
      </c>
      <c r="Y74" s="102">
        <f t="shared" si="38"/>
        <v>0.1</v>
      </c>
      <c r="Z74" s="130"/>
      <c r="AA74" s="101">
        <v>0.1</v>
      </c>
      <c r="AB74" s="102">
        <v>0.1</v>
      </c>
      <c r="AC74" s="101">
        <v>0</v>
      </c>
      <c r="AD74" s="102">
        <v>0</v>
      </c>
      <c r="AE74" s="101">
        <v>0</v>
      </c>
      <c r="AF74" s="102">
        <v>0</v>
      </c>
      <c r="AG74" s="101">
        <f t="shared" si="39"/>
        <v>0.1</v>
      </c>
      <c r="AH74" s="102">
        <f t="shared" si="39"/>
        <v>0.1</v>
      </c>
      <c r="AI74" s="103"/>
      <c r="AJ74" s="101">
        <v>0.1</v>
      </c>
      <c r="AK74" s="102">
        <v>0.1</v>
      </c>
      <c r="AL74" s="101">
        <v>0</v>
      </c>
      <c r="AM74" s="102">
        <v>0</v>
      </c>
      <c r="AN74" s="101">
        <v>0</v>
      </c>
      <c r="AO74" s="102">
        <v>0</v>
      </c>
      <c r="AP74" s="101">
        <f t="shared" si="40"/>
        <v>0.1</v>
      </c>
      <c r="AQ74" s="102">
        <f t="shared" si="40"/>
        <v>0.1</v>
      </c>
    </row>
    <row r="75" spans="1:43" ht="12.75">
      <c r="A75" s="149"/>
      <c r="B75" s="202" t="s">
        <v>197</v>
      </c>
      <c r="C75" s="187">
        <v>15</v>
      </c>
      <c r="D75" s="98">
        <v>40214</v>
      </c>
      <c r="E75" s="99">
        <v>622</v>
      </c>
      <c r="F75" s="99" t="s">
        <v>27</v>
      </c>
      <c r="G75" s="95" t="s">
        <v>80</v>
      </c>
      <c r="H75" s="170" t="s">
        <v>295</v>
      </c>
      <c r="I75" s="128">
        <v>0.1</v>
      </c>
      <c r="J75" s="129">
        <v>0.1</v>
      </c>
      <c r="K75" s="101">
        <v>0</v>
      </c>
      <c r="L75" s="102">
        <v>0</v>
      </c>
      <c r="M75" s="101">
        <v>0</v>
      </c>
      <c r="N75" s="102">
        <v>0</v>
      </c>
      <c r="O75" s="101">
        <f t="shared" si="35"/>
        <v>0.1</v>
      </c>
      <c r="P75" s="102">
        <f t="shared" si="37"/>
        <v>0.1</v>
      </c>
      <c r="Q75" s="130"/>
      <c r="R75" s="128">
        <v>0.1</v>
      </c>
      <c r="S75" s="129">
        <v>0.1</v>
      </c>
      <c r="T75" s="101">
        <v>0</v>
      </c>
      <c r="U75" s="102">
        <v>0</v>
      </c>
      <c r="V75" s="101">
        <v>0</v>
      </c>
      <c r="W75" s="102">
        <v>0</v>
      </c>
      <c r="X75" s="101">
        <f t="shared" si="36"/>
        <v>0.1</v>
      </c>
      <c r="Y75" s="102">
        <f t="shared" si="38"/>
        <v>0.1</v>
      </c>
      <c r="Z75" s="130"/>
      <c r="AA75" s="128">
        <v>0.1</v>
      </c>
      <c r="AB75" s="129">
        <v>0.1</v>
      </c>
      <c r="AC75" s="101">
        <v>0</v>
      </c>
      <c r="AD75" s="102">
        <v>0</v>
      </c>
      <c r="AE75" s="101">
        <v>0</v>
      </c>
      <c r="AF75" s="102">
        <v>0</v>
      </c>
      <c r="AG75" s="101">
        <f t="shared" si="39"/>
        <v>0.1</v>
      </c>
      <c r="AH75" s="102">
        <f t="shared" si="39"/>
        <v>0.1</v>
      </c>
      <c r="AI75" s="103"/>
      <c r="AJ75" s="128">
        <v>0.1</v>
      </c>
      <c r="AK75" s="129">
        <v>0.1</v>
      </c>
      <c r="AL75" s="101">
        <v>0</v>
      </c>
      <c r="AM75" s="102">
        <v>0</v>
      </c>
      <c r="AN75" s="101">
        <v>0</v>
      </c>
      <c r="AO75" s="102">
        <v>0</v>
      </c>
      <c r="AP75" s="101">
        <f t="shared" si="40"/>
        <v>0.1</v>
      </c>
      <c r="AQ75" s="102">
        <f t="shared" si="40"/>
        <v>0.1</v>
      </c>
    </row>
    <row r="76" spans="1:43" ht="12.75">
      <c r="A76" s="149"/>
      <c r="B76" s="202" t="s">
        <v>197</v>
      </c>
      <c r="C76" s="187">
        <v>20</v>
      </c>
      <c r="D76" s="98">
        <v>40214</v>
      </c>
      <c r="E76" s="99">
        <v>622</v>
      </c>
      <c r="F76" s="99" t="s">
        <v>27</v>
      </c>
      <c r="G76" s="95" t="s">
        <v>84</v>
      </c>
      <c r="H76" s="170" t="s">
        <v>295</v>
      </c>
      <c r="I76" s="128">
        <v>0</v>
      </c>
      <c r="J76" s="129">
        <v>0</v>
      </c>
      <c r="K76" s="101">
        <v>0</v>
      </c>
      <c r="L76" s="102">
        <v>0</v>
      </c>
      <c r="M76" s="101">
        <v>0</v>
      </c>
      <c r="N76" s="102">
        <v>0</v>
      </c>
      <c r="O76" s="101">
        <f t="shared" si="35"/>
        <v>0</v>
      </c>
      <c r="P76" s="102">
        <f t="shared" si="37"/>
        <v>0</v>
      </c>
      <c r="Q76" s="130"/>
      <c r="R76" s="128">
        <v>0</v>
      </c>
      <c r="S76" s="129">
        <v>0</v>
      </c>
      <c r="T76" s="101">
        <v>0</v>
      </c>
      <c r="U76" s="102">
        <v>0</v>
      </c>
      <c r="V76" s="101">
        <v>0</v>
      </c>
      <c r="W76" s="102">
        <v>0</v>
      </c>
      <c r="X76" s="101">
        <f t="shared" si="36"/>
        <v>0</v>
      </c>
      <c r="Y76" s="102">
        <f t="shared" si="38"/>
        <v>0</v>
      </c>
      <c r="Z76" s="130"/>
      <c r="AA76" s="101">
        <v>-0.2</v>
      </c>
      <c r="AB76" s="102">
        <v>0</v>
      </c>
      <c r="AC76" s="101">
        <v>0</v>
      </c>
      <c r="AD76" s="102">
        <v>0</v>
      </c>
      <c r="AE76" s="101">
        <v>0</v>
      </c>
      <c r="AF76" s="102">
        <v>0</v>
      </c>
      <c r="AG76" s="101">
        <f t="shared" si="39"/>
        <v>-0.2</v>
      </c>
      <c r="AH76" s="102">
        <f t="shared" si="39"/>
        <v>0</v>
      </c>
      <c r="AI76" s="103"/>
      <c r="AJ76" s="101">
        <v>0</v>
      </c>
      <c r="AK76" s="102">
        <v>0</v>
      </c>
      <c r="AL76" s="101">
        <v>0</v>
      </c>
      <c r="AM76" s="102">
        <v>0</v>
      </c>
      <c r="AN76" s="101">
        <v>0</v>
      </c>
      <c r="AO76" s="102">
        <v>0</v>
      </c>
      <c r="AP76" s="101">
        <f t="shared" si="40"/>
        <v>0</v>
      </c>
      <c r="AQ76" s="102">
        <f t="shared" si="40"/>
        <v>0</v>
      </c>
    </row>
    <row r="77" spans="1:43" ht="12.75">
      <c r="A77" s="149"/>
      <c r="B77" s="202" t="s">
        <v>197</v>
      </c>
      <c r="C77" s="187">
        <v>18</v>
      </c>
      <c r="D77" s="98">
        <v>40214</v>
      </c>
      <c r="E77" s="99">
        <v>622</v>
      </c>
      <c r="F77" s="99" t="s">
        <v>27</v>
      </c>
      <c r="G77" s="124" t="s">
        <v>81</v>
      </c>
      <c r="H77" s="170" t="s">
        <v>295</v>
      </c>
      <c r="I77" s="128">
        <v>0</v>
      </c>
      <c r="J77" s="129">
        <v>0.2</v>
      </c>
      <c r="K77" s="101">
        <v>0</v>
      </c>
      <c r="L77" s="102">
        <v>0</v>
      </c>
      <c r="M77" s="101">
        <v>0</v>
      </c>
      <c r="N77" s="102">
        <v>0</v>
      </c>
      <c r="O77" s="101">
        <f t="shared" si="35"/>
        <v>0</v>
      </c>
      <c r="P77" s="102">
        <f t="shared" si="37"/>
        <v>0.2</v>
      </c>
      <c r="Q77" s="130"/>
      <c r="R77" s="128">
        <v>0.2</v>
      </c>
      <c r="S77" s="129">
        <v>0.2</v>
      </c>
      <c r="T77" s="101">
        <v>0</v>
      </c>
      <c r="U77" s="102">
        <v>0</v>
      </c>
      <c r="V77" s="101">
        <v>0</v>
      </c>
      <c r="W77" s="102">
        <v>0</v>
      </c>
      <c r="X77" s="101">
        <f t="shared" si="36"/>
        <v>0.2</v>
      </c>
      <c r="Y77" s="102">
        <f t="shared" si="38"/>
        <v>0.2</v>
      </c>
      <c r="Z77" s="130"/>
      <c r="AA77" s="128">
        <v>0.2</v>
      </c>
      <c r="AB77" s="129">
        <v>0.2</v>
      </c>
      <c r="AC77" s="101">
        <v>0</v>
      </c>
      <c r="AD77" s="102">
        <v>0</v>
      </c>
      <c r="AE77" s="101">
        <v>0</v>
      </c>
      <c r="AF77" s="102">
        <v>0</v>
      </c>
      <c r="AG77" s="101">
        <f t="shared" si="39"/>
        <v>0.2</v>
      </c>
      <c r="AH77" s="102">
        <f t="shared" si="39"/>
        <v>0.2</v>
      </c>
      <c r="AI77" s="103"/>
      <c r="AJ77" s="128">
        <v>0.2</v>
      </c>
      <c r="AK77" s="129">
        <v>0.2</v>
      </c>
      <c r="AL77" s="101">
        <v>0</v>
      </c>
      <c r="AM77" s="102">
        <v>0</v>
      </c>
      <c r="AN77" s="101">
        <v>0</v>
      </c>
      <c r="AO77" s="102">
        <v>0</v>
      </c>
      <c r="AP77" s="101">
        <f t="shared" si="40"/>
        <v>0.2</v>
      </c>
      <c r="AQ77" s="102">
        <f t="shared" si="40"/>
        <v>0.2</v>
      </c>
    </row>
    <row r="78" spans="1:43" ht="12.75">
      <c r="A78" s="149"/>
      <c r="B78" s="202" t="s">
        <v>197</v>
      </c>
      <c r="C78" s="187">
        <v>23</v>
      </c>
      <c r="D78" s="98">
        <v>40214</v>
      </c>
      <c r="E78" s="99">
        <v>622</v>
      </c>
      <c r="F78" s="99" t="s">
        <v>27</v>
      </c>
      <c r="G78" s="95" t="s">
        <v>83</v>
      </c>
      <c r="H78" s="170" t="s">
        <v>295</v>
      </c>
      <c r="I78" s="128">
        <v>-0.2</v>
      </c>
      <c r="J78" s="129">
        <v>-0.5</v>
      </c>
      <c r="K78" s="101">
        <v>0</v>
      </c>
      <c r="L78" s="102">
        <v>0</v>
      </c>
      <c r="M78" s="101">
        <v>0</v>
      </c>
      <c r="N78" s="102">
        <v>0</v>
      </c>
      <c r="O78" s="101">
        <f t="shared" si="35"/>
        <v>-0.2</v>
      </c>
      <c r="P78" s="102">
        <f t="shared" si="37"/>
        <v>-0.5</v>
      </c>
      <c r="Q78" s="130"/>
      <c r="R78" s="128">
        <v>-0.5</v>
      </c>
      <c r="S78" s="129">
        <v>-0.5</v>
      </c>
      <c r="T78" s="101">
        <v>0</v>
      </c>
      <c r="U78" s="102">
        <v>0</v>
      </c>
      <c r="V78" s="101">
        <v>0</v>
      </c>
      <c r="W78" s="102">
        <v>0</v>
      </c>
      <c r="X78" s="101">
        <f t="shared" si="36"/>
        <v>-0.5</v>
      </c>
      <c r="Y78" s="102">
        <f t="shared" si="38"/>
        <v>-0.5</v>
      </c>
      <c r="Z78" s="130"/>
      <c r="AA78" s="101">
        <v>-0.5</v>
      </c>
      <c r="AB78" s="102">
        <v>-0.5</v>
      </c>
      <c r="AC78" s="101">
        <v>0</v>
      </c>
      <c r="AD78" s="102">
        <v>0</v>
      </c>
      <c r="AE78" s="101">
        <v>0</v>
      </c>
      <c r="AF78" s="102">
        <v>0</v>
      </c>
      <c r="AG78" s="101">
        <f t="shared" si="39"/>
        <v>-0.5</v>
      </c>
      <c r="AH78" s="102">
        <f t="shared" si="39"/>
        <v>-0.5</v>
      </c>
      <c r="AI78" s="103"/>
      <c r="AJ78" s="101">
        <v>-0.5</v>
      </c>
      <c r="AK78" s="102">
        <v>-0.5</v>
      </c>
      <c r="AL78" s="101">
        <v>0</v>
      </c>
      <c r="AM78" s="102">
        <v>0</v>
      </c>
      <c r="AN78" s="101">
        <v>0</v>
      </c>
      <c r="AO78" s="102">
        <v>0</v>
      </c>
      <c r="AP78" s="101">
        <f t="shared" si="40"/>
        <v>-0.5</v>
      </c>
      <c r="AQ78" s="102">
        <f t="shared" si="40"/>
        <v>-0.5</v>
      </c>
    </row>
    <row r="79" spans="1:43" ht="12.75">
      <c r="A79" s="149"/>
      <c r="B79" s="202"/>
      <c r="C79" s="187"/>
      <c r="D79" s="98"/>
      <c r="E79" s="99"/>
      <c r="F79" s="99"/>
      <c r="G79" s="2"/>
      <c r="H79" s="244" t="s">
        <v>301</v>
      </c>
      <c r="I79" s="128">
        <f>SUM(I66:I78)</f>
        <v>-0.6000000000000001</v>
      </c>
      <c r="J79" s="129">
        <f aca="true" t="shared" si="41" ref="J79:P79">SUM(J66:J78)</f>
        <v>0.9000000000000001</v>
      </c>
      <c r="K79" s="101">
        <f t="shared" si="41"/>
        <v>0</v>
      </c>
      <c r="L79" s="102">
        <f t="shared" si="41"/>
        <v>0</v>
      </c>
      <c r="M79" s="101">
        <f t="shared" si="41"/>
        <v>0</v>
      </c>
      <c r="N79" s="102">
        <f t="shared" si="41"/>
        <v>0</v>
      </c>
      <c r="O79" s="101">
        <f t="shared" si="41"/>
        <v>-0.6000000000000001</v>
      </c>
      <c r="P79" s="102">
        <f t="shared" si="41"/>
        <v>0.9000000000000001</v>
      </c>
      <c r="Q79" s="130"/>
      <c r="R79" s="128">
        <f aca="true" t="shared" si="42" ref="R79:Y79">SUM(R66:R78)</f>
        <v>1.7000000000000002</v>
      </c>
      <c r="S79" s="129">
        <f t="shared" si="42"/>
        <v>1.6</v>
      </c>
      <c r="T79" s="101">
        <f t="shared" si="42"/>
        <v>0</v>
      </c>
      <c r="U79" s="102">
        <f t="shared" si="42"/>
        <v>0</v>
      </c>
      <c r="V79" s="101">
        <f t="shared" si="42"/>
        <v>0</v>
      </c>
      <c r="W79" s="102">
        <f t="shared" si="42"/>
        <v>0</v>
      </c>
      <c r="X79" s="101">
        <f t="shared" si="42"/>
        <v>1.7000000000000002</v>
      </c>
      <c r="Y79" s="102">
        <f t="shared" si="42"/>
        <v>1.6</v>
      </c>
      <c r="Z79" s="130"/>
      <c r="AA79" s="128">
        <f aca="true" t="shared" si="43" ref="AA79:AH79">SUM(AA66:AA78)</f>
        <v>1.9000000000000004</v>
      </c>
      <c r="AB79" s="129">
        <f t="shared" si="43"/>
        <v>2.1000000000000005</v>
      </c>
      <c r="AC79" s="101">
        <f t="shared" si="43"/>
        <v>0</v>
      </c>
      <c r="AD79" s="102">
        <f t="shared" si="43"/>
        <v>0</v>
      </c>
      <c r="AE79" s="101">
        <f t="shared" si="43"/>
        <v>0</v>
      </c>
      <c r="AF79" s="102">
        <f t="shared" si="43"/>
        <v>0</v>
      </c>
      <c r="AG79" s="101">
        <f t="shared" si="43"/>
        <v>1.9000000000000004</v>
      </c>
      <c r="AH79" s="102">
        <f t="shared" si="43"/>
        <v>2.1000000000000005</v>
      </c>
      <c r="AI79" s="103"/>
      <c r="AJ79" s="128">
        <f aca="true" t="shared" si="44" ref="AJ79:AQ79">SUM(AJ66:AJ78)</f>
        <v>2.400000000000001</v>
      </c>
      <c r="AK79" s="129">
        <f t="shared" si="44"/>
        <v>2.400000000000001</v>
      </c>
      <c r="AL79" s="101">
        <f t="shared" si="44"/>
        <v>0</v>
      </c>
      <c r="AM79" s="102">
        <f t="shared" si="44"/>
        <v>0</v>
      </c>
      <c r="AN79" s="101">
        <f t="shared" si="44"/>
        <v>0</v>
      </c>
      <c r="AO79" s="102">
        <f t="shared" si="44"/>
        <v>0</v>
      </c>
      <c r="AP79" s="101">
        <f t="shared" si="44"/>
        <v>2.400000000000001</v>
      </c>
      <c r="AQ79" s="102">
        <f t="shared" si="44"/>
        <v>2.400000000000001</v>
      </c>
    </row>
    <row r="80" spans="1:43" ht="12.75">
      <c r="A80" s="149"/>
      <c r="B80" s="202"/>
      <c r="C80" s="187"/>
      <c r="D80" s="98"/>
      <c r="E80" s="99"/>
      <c r="F80" s="99"/>
      <c r="G80" s="2"/>
      <c r="H80" s="170"/>
      <c r="I80" s="128"/>
      <c r="J80" s="129"/>
      <c r="K80" s="101"/>
      <c r="L80" s="102"/>
      <c r="M80" s="101"/>
      <c r="N80" s="102"/>
      <c r="O80" s="101"/>
      <c r="P80" s="102"/>
      <c r="Q80" s="130"/>
      <c r="R80" s="128"/>
      <c r="S80" s="129"/>
      <c r="T80" s="101"/>
      <c r="U80" s="102"/>
      <c r="V80" s="101"/>
      <c r="W80" s="102"/>
      <c r="X80" s="101"/>
      <c r="Y80" s="102"/>
      <c r="Z80" s="130"/>
      <c r="AA80" s="128"/>
      <c r="AB80" s="129"/>
      <c r="AC80" s="101"/>
      <c r="AD80" s="102"/>
      <c r="AE80" s="101"/>
      <c r="AF80" s="102"/>
      <c r="AG80" s="101"/>
      <c r="AH80" s="102"/>
      <c r="AI80" s="103"/>
      <c r="AJ80" s="128"/>
      <c r="AK80" s="129"/>
      <c r="AL80" s="101"/>
      <c r="AM80" s="102"/>
      <c r="AN80" s="101"/>
      <c r="AO80" s="102"/>
      <c r="AP80" s="101"/>
      <c r="AQ80" s="102"/>
    </row>
    <row r="81" spans="1:43" ht="12.75">
      <c r="A81" s="149"/>
      <c r="B81" s="202"/>
      <c r="C81" s="187"/>
      <c r="D81" s="98"/>
      <c r="E81" s="99"/>
      <c r="F81" s="99"/>
      <c r="G81" s="2"/>
      <c r="H81" s="170"/>
      <c r="I81" s="128"/>
      <c r="J81" s="129"/>
      <c r="K81" s="101"/>
      <c r="L81" s="102"/>
      <c r="M81" s="101"/>
      <c r="N81" s="102"/>
      <c r="O81" s="101"/>
      <c r="P81" s="102"/>
      <c r="Q81" s="130"/>
      <c r="R81" s="128"/>
      <c r="S81" s="129"/>
      <c r="T81" s="101"/>
      <c r="U81" s="102"/>
      <c r="V81" s="101"/>
      <c r="W81" s="102"/>
      <c r="X81" s="101"/>
      <c r="Y81" s="102"/>
      <c r="Z81" s="130"/>
      <c r="AA81" s="128"/>
      <c r="AB81" s="129"/>
      <c r="AC81" s="101"/>
      <c r="AD81" s="102"/>
      <c r="AE81" s="101"/>
      <c r="AF81" s="102"/>
      <c r="AG81" s="101"/>
      <c r="AH81" s="102"/>
      <c r="AI81" s="103"/>
      <c r="AJ81" s="128"/>
      <c r="AK81" s="129"/>
      <c r="AL81" s="101"/>
      <c r="AM81" s="102"/>
      <c r="AN81" s="101"/>
      <c r="AO81" s="102"/>
      <c r="AP81" s="101"/>
      <c r="AQ81" s="102"/>
    </row>
    <row r="82" spans="1:43" ht="12.75">
      <c r="A82" s="149"/>
      <c r="B82" s="202" t="s">
        <v>233</v>
      </c>
      <c r="C82" s="187">
        <v>565</v>
      </c>
      <c r="D82" s="196">
        <v>40310</v>
      </c>
      <c r="E82" s="99">
        <v>2024</v>
      </c>
      <c r="F82" s="99" t="s">
        <v>75</v>
      </c>
      <c r="G82" s="2" t="s">
        <v>131</v>
      </c>
      <c r="H82" s="170" t="s">
        <v>294</v>
      </c>
      <c r="I82" s="128">
        <v>0</v>
      </c>
      <c r="J82" s="129">
        <v>0</v>
      </c>
      <c r="K82" s="101">
        <v>18.6</v>
      </c>
      <c r="L82" s="102">
        <v>22.3</v>
      </c>
      <c r="M82" s="101">
        <v>0</v>
      </c>
      <c r="N82" s="102">
        <v>0</v>
      </c>
      <c r="O82" s="101">
        <f>SUM(I82,K82,M82)</f>
        <v>18.6</v>
      </c>
      <c r="P82" s="102">
        <f>SUM(J82,L82,N82)</f>
        <v>22.3</v>
      </c>
      <c r="Q82" s="130"/>
      <c r="R82" s="128">
        <v>0</v>
      </c>
      <c r="S82" s="129">
        <v>0</v>
      </c>
      <c r="T82" s="101">
        <v>22.7</v>
      </c>
      <c r="U82" s="102">
        <v>22.7</v>
      </c>
      <c r="V82" s="101">
        <v>0</v>
      </c>
      <c r="W82" s="102">
        <v>0</v>
      </c>
      <c r="X82" s="101">
        <f>SUM(R82,T82,V82)</f>
        <v>22.7</v>
      </c>
      <c r="Y82" s="102">
        <f>SUM(S82,U82,W82)</f>
        <v>22.7</v>
      </c>
      <c r="Z82" s="130"/>
      <c r="AA82" s="101">
        <v>0</v>
      </c>
      <c r="AB82" s="102">
        <v>0</v>
      </c>
      <c r="AC82" s="101">
        <v>23.3</v>
      </c>
      <c r="AD82" s="102">
        <v>23.3</v>
      </c>
      <c r="AE82" s="101">
        <v>0</v>
      </c>
      <c r="AF82" s="102">
        <v>0</v>
      </c>
      <c r="AG82" s="101">
        <f>SUM(AA82,AC82,AE82)</f>
        <v>23.3</v>
      </c>
      <c r="AH82" s="102">
        <f>SUM(AB82,AD82,AF82)</f>
        <v>23.3</v>
      </c>
      <c r="AI82" s="103"/>
      <c r="AJ82" s="101">
        <v>0</v>
      </c>
      <c r="AK82" s="102">
        <v>0</v>
      </c>
      <c r="AL82" s="101">
        <v>24</v>
      </c>
      <c r="AM82" s="102">
        <v>24</v>
      </c>
      <c r="AN82" s="101">
        <v>0</v>
      </c>
      <c r="AO82" s="102">
        <v>0</v>
      </c>
      <c r="AP82" s="101">
        <f>SUM(AJ82,AL82,AN82)</f>
        <v>24</v>
      </c>
      <c r="AQ82" s="102">
        <f>SUM(AK82,AM82,AO82)</f>
        <v>24</v>
      </c>
    </row>
    <row r="83" spans="1:43" ht="12.75">
      <c r="A83" s="149"/>
      <c r="B83" s="96" t="s">
        <v>248</v>
      </c>
      <c r="C83" s="187">
        <v>190</v>
      </c>
      <c r="D83" s="239">
        <v>40252</v>
      </c>
      <c r="E83" s="99">
        <v>5801</v>
      </c>
      <c r="F83" s="99" t="s">
        <v>68</v>
      </c>
      <c r="G83" s="149" t="s">
        <v>169</v>
      </c>
      <c r="H83" s="242" t="s">
        <v>308</v>
      </c>
      <c r="I83" s="128">
        <v>0</v>
      </c>
      <c r="J83" s="129">
        <v>0</v>
      </c>
      <c r="K83" s="101">
        <v>7.6</v>
      </c>
      <c r="L83" s="102">
        <v>0.1</v>
      </c>
      <c r="M83" s="101">
        <v>0</v>
      </c>
      <c r="N83" s="102">
        <v>0</v>
      </c>
      <c r="O83" s="101">
        <f>SUM(I83,K83,M83)</f>
        <v>7.6</v>
      </c>
      <c r="P83" s="102">
        <f>SUM(J83,L83,N83)</f>
        <v>0.1</v>
      </c>
      <c r="Q83" s="130"/>
      <c r="R83" s="128">
        <v>0</v>
      </c>
      <c r="S83" s="129">
        <v>0</v>
      </c>
      <c r="T83" s="101">
        <v>-6.6</v>
      </c>
      <c r="U83" s="102">
        <v>0.1</v>
      </c>
      <c r="V83" s="101">
        <v>0</v>
      </c>
      <c r="W83" s="102">
        <v>0</v>
      </c>
      <c r="X83" s="101">
        <f>SUM(R83,T83,V83)</f>
        <v>-6.6</v>
      </c>
      <c r="Y83" s="102">
        <f>SUM(S83,U83,W83)</f>
        <v>0.1</v>
      </c>
      <c r="Z83" s="130"/>
      <c r="AA83" s="101">
        <v>0</v>
      </c>
      <c r="AB83" s="102">
        <v>0</v>
      </c>
      <c r="AC83" s="101">
        <v>0.1</v>
      </c>
      <c r="AD83" s="102">
        <v>0.1</v>
      </c>
      <c r="AE83" s="101">
        <v>0</v>
      </c>
      <c r="AF83" s="102">
        <v>0</v>
      </c>
      <c r="AG83" s="101">
        <f>SUM(AA83,AC83,AE83)</f>
        <v>0.1</v>
      </c>
      <c r="AH83" s="102">
        <f>SUM(AB83,AD83,AF83)</f>
        <v>0.1</v>
      </c>
      <c r="AI83" s="103"/>
      <c r="AJ83" s="101">
        <v>0</v>
      </c>
      <c r="AK83" s="102">
        <v>0</v>
      </c>
      <c r="AL83" s="101">
        <v>0.2</v>
      </c>
      <c r="AM83" s="102">
        <v>0.2</v>
      </c>
      <c r="AN83" s="101">
        <v>0</v>
      </c>
      <c r="AO83" s="102">
        <v>0</v>
      </c>
      <c r="AP83" s="101">
        <f>SUM(AJ83,AL83,AN83)</f>
        <v>0.2</v>
      </c>
      <c r="AQ83" s="102">
        <f>SUM(AK83,AM83,AO83)</f>
        <v>0.2</v>
      </c>
    </row>
    <row r="84" spans="1:43" ht="12.75">
      <c r="A84" s="149"/>
      <c r="B84" s="202"/>
      <c r="C84" s="187"/>
      <c r="D84" s="196"/>
      <c r="E84" s="99"/>
      <c r="F84" s="99"/>
      <c r="G84" s="2"/>
      <c r="H84" s="244" t="s">
        <v>301</v>
      </c>
      <c r="I84" s="128">
        <f>I82+I83</f>
        <v>0</v>
      </c>
      <c r="J84" s="129">
        <f aca="true" t="shared" si="45" ref="J84:P84">J82+J83</f>
        <v>0</v>
      </c>
      <c r="K84" s="101">
        <f t="shared" si="45"/>
        <v>26.200000000000003</v>
      </c>
      <c r="L84" s="102">
        <f t="shared" si="45"/>
        <v>22.400000000000002</v>
      </c>
      <c r="M84" s="101">
        <f t="shared" si="45"/>
        <v>0</v>
      </c>
      <c r="N84" s="102">
        <f t="shared" si="45"/>
        <v>0</v>
      </c>
      <c r="O84" s="101">
        <f t="shared" si="45"/>
        <v>26.200000000000003</v>
      </c>
      <c r="P84" s="102">
        <f t="shared" si="45"/>
        <v>22.400000000000002</v>
      </c>
      <c r="Q84" s="130"/>
      <c r="R84" s="128">
        <f aca="true" t="shared" si="46" ref="R84:Y84">R82+R83</f>
        <v>0</v>
      </c>
      <c r="S84" s="129">
        <f t="shared" si="46"/>
        <v>0</v>
      </c>
      <c r="T84" s="101">
        <f t="shared" si="46"/>
        <v>16.1</v>
      </c>
      <c r="U84" s="102">
        <f t="shared" si="46"/>
        <v>22.8</v>
      </c>
      <c r="V84" s="101">
        <f t="shared" si="46"/>
        <v>0</v>
      </c>
      <c r="W84" s="102">
        <f t="shared" si="46"/>
        <v>0</v>
      </c>
      <c r="X84" s="101">
        <f t="shared" si="46"/>
        <v>16.1</v>
      </c>
      <c r="Y84" s="102">
        <f t="shared" si="46"/>
        <v>22.8</v>
      </c>
      <c r="Z84" s="130"/>
      <c r="AA84" s="128">
        <f aca="true" t="shared" si="47" ref="AA84:AH84">AA82+AA83</f>
        <v>0</v>
      </c>
      <c r="AB84" s="129">
        <f t="shared" si="47"/>
        <v>0</v>
      </c>
      <c r="AC84" s="101">
        <f t="shared" si="47"/>
        <v>23.400000000000002</v>
      </c>
      <c r="AD84" s="102">
        <f t="shared" si="47"/>
        <v>23.400000000000002</v>
      </c>
      <c r="AE84" s="101">
        <f t="shared" si="47"/>
        <v>0</v>
      </c>
      <c r="AF84" s="102">
        <f t="shared" si="47"/>
        <v>0</v>
      </c>
      <c r="AG84" s="101">
        <f t="shared" si="47"/>
        <v>23.400000000000002</v>
      </c>
      <c r="AH84" s="102">
        <f t="shared" si="47"/>
        <v>23.400000000000002</v>
      </c>
      <c r="AI84" s="103"/>
      <c r="AJ84" s="128">
        <f aca="true" t="shared" si="48" ref="AJ84:AQ84">AJ82+AJ83</f>
        <v>0</v>
      </c>
      <c r="AK84" s="129">
        <f t="shared" si="48"/>
        <v>0</v>
      </c>
      <c r="AL84" s="101">
        <f t="shared" si="48"/>
        <v>24.2</v>
      </c>
      <c r="AM84" s="102">
        <f t="shared" si="48"/>
        <v>24.2</v>
      </c>
      <c r="AN84" s="101">
        <f t="shared" si="48"/>
        <v>0</v>
      </c>
      <c r="AO84" s="102">
        <f t="shared" si="48"/>
        <v>0</v>
      </c>
      <c r="AP84" s="101">
        <f t="shared" si="48"/>
        <v>24.2</v>
      </c>
      <c r="AQ84" s="102">
        <f t="shared" si="48"/>
        <v>24.2</v>
      </c>
    </row>
    <row r="85" spans="1:43" ht="12.75">
      <c r="A85" s="149"/>
      <c r="B85" s="202"/>
      <c r="C85" s="187"/>
      <c r="D85" s="196"/>
      <c r="E85" s="99"/>
      <c r="F85" s="99"/>
      <c r="G85" s="2"/>
      <c r="H85" s="170"/>
      <c r="I85" s="128"/>
      <c r="J85" s="129"/>
      <c r="K85" s="101"/>
      <c r="L85" s="102"/>
      <c r="M85" s="101"/>
      <c r="N85" s="102"/>
      <c r="O85" s="101"/>
      <c r="P85" s="102"/>
      <c r="Q85" s="130"/>
      <c r="R85" s="128"/>
      <c r="S85" s="129"/>
      <c r="T85" s="101"/>
      <c r="U85" s="102"/>
      <c r="V85" s="101"/>
      <c r="W85" s="102"/>
      <c r="X85" s="101"/>
      <c r="Y85" s="102"/>
      <c r="Z85" s="130"/>
      <c r="AA85" s="101"/>
      <c r="AB85" s="102"/>
      <c r="AC85" s="101"/>
      <c r="AD85" s="102"/>
      <c r="AE85" s="101"/>
      <c r="AF85" s="102"/>
      <c r="AG85" s="101"/>
      <c r="AH85" s="102"/>
      <c r="AI85" s="103"/>
      <c r="AJ85" s="101"/>
      <c r="AK85" s="102"/>
      <c r="AL85" s="101"/>
      <c r="AM85" s="102"/>
      <c r="AN85" s="101"/>
      <c r="AO85" s="102"/>
      <c r="AP85" s="101"/>
      <c r="AQ85" s="102"/>
    </row>
    <row r="86" spans="1:43" ht="12.75">
      <c r="A86" s="149"/>
      <c r="B86" s="202" t="s">
        <v>208</v>
      </c>
      <c r="C86" s="187">
        <v>578</v>
      </c>
      <c r="D86" s="98">
        <v>40312</v>
      </c>
      <c r="E86" s="99">
        <v>325</v>
      </c>
      <c r="F86" s="99" t="s">
        <v>46</v>
      </c>
      <c r="G86" s="2" t="s">
        <v>183</v>
      </c>
      <c r="H86" s="170" t="s">
        <v>153</v>
      </c>
      <c r="I86" s="128">
        <v>28.5</v>
      </c>
      <c r="J86" s="129">
        <v>32.5</v>
      </c>
      <c r="K86" s="101">
        <v>3.5999999999999996</v>
      </c>
      <c r="L86" s="102">
        <v>4.1000000000000005</v>
      </c>
      <c r="M86" s="101">
        <v>0</v>
      </c>
      <c r="N86" s="102">
        <v>0</v>
      </c>
      <c r="O86" s="101">
        <v>32.1</v>
      </c>
      <c r="P86" s="102">
        <v>36.6</v>
      </c>
      <c r="Q86" s="130"/>
      <c r="R86" s="128">
        <v>64.8</v>
      </c>
      <c r="S86" s="129">
        <v>64.8</v>
      </c>
      <c r="T86" s="101">
        <v>9.099999999999998</v>
      </c>
      <c r="U86" s="102">
        <v>9.099999999999998</v>
      </c>
      <c r="V86" s="101">
        <v>0</v>
      </c>
      <c r="W86" s="102">
        <v>0</v>
      </c>
      <c r="X86" s="101">
        <v>73.89999999999999</v>
      </c>
      <c r="Y86" s="102">
        <v>73.89999999999999</v>
      </c>
      <c r="Z86" s="130"/>
      <c r="AA86" s="101">
        <v>83.39999999999999</v>
      </c>
      <c r="AB86" s="102">
        <v>83.39999999999999</v>
      </c>
      <c r="AC86" s="101">
        <v>11.7</v>
      </c>
      <c r="AD86" s="102">
        <v>11.7</v>
      </c>
      <c r="AE86" s="101">
        <v>0</v>
      </c>
      <c r="AF86" s="102">
        <v>0</v>
      </c>
      <c r="AG86" s="101">
        <v>95.1</v>
      </c>
      <c r="AH86" s="102">
        <v>95.1</v>
      </c>
      <c r="AI86" s="103"/>
      <c r="AJ86" s="101">
        <v>98.8</v>
      </c>
      <c r="AK86" s="102">
        <v>98.8</v>
      </c>
      <c r="AL86" s="101">
        <v>13.899999999999999</v>
      </c>
      <c r="AM86" s="102">
        <v>13.899999999999999</v>
      </c>
      <c r="AN86" s="101">
        <v>0</v>
      </c>
      <c r="AO86" s="102">
        <v>0</v>
      </c>
      <c r="AP86" s="101">
        <v>112.69999999999999</v>
      </c>
      <c r="AQ86" s="102">
        <v>112.69999999999999</v>
      </c>
    </row>
    <row r="87" spans="1:43" ht="12.75">
      <c r="A87" s="149"/>
      <c r="B87" s="202" t="s">
        <v>270</v>
      </c>
      <c r="C87" s="187">
        <v>609</v>
      </c>
      <c r="D87" s="98">
        <v>40331</v>
      </c>
      <c r="E87" s="99">
        <v>631</v>
      </c>
      <c r="F87" s="99" t="s">
        <v>47</v>
      </c>
      <c r="G87" s="2" t="s">
        <v>253</v>
      </c>
      <c r="H87" s="170" t="s">
        <v>153</v>
      </c>
      <c r="I87" s="101">
        <v>0</v>
      </c>
      <c r="J87" s="102">
        <v>0</v>
      </c>
      <c r="K87" s="101" t="s">
        <v>130</v>
      </c>
      <c r="L87" s="102" t="s">
        <v>130</v>
      </c>
      <c r="M87" s="101">
        <v>0</v>
      </c>
      <c r="N87" s="102">
        <v>0</v>
      </c>
      <c r="O87" s="101" t="s">
        <v>130</v>
      </c>
      <c r="P87" s="102" t="s">
        <v>130</v>
      </c>
      <c r="Q87" s="130"/>
      <c r="R87" s="101">
        <v>0</v>
      </c>
      <c r="S87" s="102">
        <v>0</v>
      </c>
      <c r="T87" s="101" t="s">
        <v>130</v>
      </c>
      <c r="U87" s="102" t="s">
        <v>130</v>
      </c>
      <c r="V87" s="101">
        <v>0</v>
      </c>
      <c r="W87" s="102">
        <v>0</v>
      </c>
      <c r="X87" s="101" t="s">
        <v>130</v>
      </c>
      <c r="Y87" s="102" t="s">
        <v>130</v>
      </c>
      <c r="Z87" s="130"/>
      <c r="AA87" s="101">
        <v>0</v>
      </c>
      <c r="AB87" s="102">
        <v>0</v>
      </c>
      <c r="AC87" s="101" t="s">
        <v>130</v>
      </c>
      <c r="AD87" s="102" t="s">
        <v>130</v>
      </c>
      <c r="AE87" s="101">
        <v>0</v>
      </c>
      <c r="AF87" s="102">
        <v>0</v>
      </c>
      <c r="AG87" s="101" t="s">
        <v>130</v>
      </c>
      <c r="AH87" s="102" t="s">
        <v>130</v>
      </c>
      <c r="AI87" s="103"/>
      <c r="AJ87" s="101">
        <v>0</v>
      </c>
      <c r="AK87" s="102">
        <v>0</v>
      </c>
      <c r="AL87" s="101" t="s">
        <v>130</v>
      </c>
      <c r="AM87" s="102" t="s">
        <v>130</v>
      </c>
      <c r="AN87" s="101">
        <v>0</v>
      </c>
      <c r="AO87" s="102">
        <v>0</v>
      </c>
      <c r="AP87" s="101" t="s">
        <v>130</v>
      </c>
      <c r="AQ87" s="102" t="s">
        <v>130</v>
      </c>
    </row>
    <row r="88" spans="1:43" ht="12.75">
      <c r="A88" s="149"/>
      <c r="B88" s="202" t="s">
        <v>239</v>
      </c>
      <c r="C88" s="187">
        <v>211</v>
      </c>
      <c r="D88" s="98">
        <v>40256</v>
      </c>
      <c r="E88" s="99">
        <v>795</v>
      </c>
      <c r="F88" s="99" t="s">
        <v>52</v>
      </c>
      <c r="G88" s="197" t="s">
        <v>152</v>
      </c>
      <c r="H88" s="170" t="s">
        <v>153</v>
      </c>
      <c r="I88" s="128">
        <v>-0.4</v>
      </c>
      <c r="J88" s="129">
        <v>-0.6</v>
      </c>
      <c r="K88" s="101">
        <v>-0.6999999999999997</v>
      </c>
      <c r="L88" s="102" t="s">
        <v>127</v>
      </c>
      <c r="M88" s="101">
        <v>0</v>
      </c>
      <c r="N88" s="102" t="s">
        <v>127</v>
      </c>
      <c r="O88" s="101">
        <v>-1.0999999999999996</v>
      </c>
      <c r="P88" s="102" t="s">
        <v>127</v>
      </c>
      <c r="Q88" s="130"/>
      <c r="R88" s="128">
        <v>-0.6</v>
      </c>
      <c r="S88" s="129">
        <v>-0.6</v>
      </c>
      <c r="T88" s="101" t="s">
        <v>127</v>
      </c>
      <c r="U88" s="102" t="s">
        <v>127</v>
      </c>
      <c r="V88" s="101" t="s">
        <v>127</v>
      </c>
      <c r="W88" s="102" t="s">
        <v>127</v>
      </c>
      <c r="X88" s="101" t="s">
        <v>127</v>
      </c>
      <c r="Y88" s="102" t="s">
        <v>127</v>
      </c>
      <c r="Z88" s="130"/>
      <c r="AA88" s="101">
        <v>-0.6</v>
      </c>
      <c r="AB88" s="102">
        <v>-0.6</v>
      </c>
      <c r="AC88" s="101" t="s">
        <v>127</v>
      </c>
      <c r="AD88" s="102" t="s">
        <v>127</v>
      </c>
      <c r="AE88" s="101" t="s">
        <v>127</v>
      </c>
      <c r="AF88" s="102" t="s">
        <v>127</v>
      </c>
      <c r="AG88" s="101" t="s">
        <v>127</v>
      </c>
      <c r="AH88" s="102" t="s">
        <v>127</v>
      </c>
      <c r="AI88" s="103"/>
      <c r="AJ88" s="101">
        <v>-0.6</v>
      </c>
      <c r="AK88" s="102">
        <v>-0.6</v>
      </c>
      <c r="AL88" s="101" t="s">
        <v>127</v>
      </c>
      <c r="AM88" s="102" t="s">
        <v>127</v>
      </c>
      <c r="AN88" s="101" t="s">
        <v>127</v>
      </c>
      <c r="AO88" s="102" t="s">
        <v>127</v>
      </c>
      <c r="AP88" s="101" t="s">
        <v>127</v>
      </c>
      <c r="AQ88" s="102" t="s">
        <v>127</v>
      </c>
    </row>
    <row r="89" spans="1:43" ht="12.75">
      <c r="A89" s="149"/>
      <c r="B89" s="202" t="s">
        <v>277</v>
      </c>
      <c r="C89" s="187">
        <v>381</v>
      </c>
      <c r="D89" s="98">
        <v>40276</v>
      </c>
      <c r="E89" s="99">
        <v>971</v>
      </c>
      <c r="F89" s="99" t="s">
        <v>56</v>
      </c>
      <c r="G89" s="2" t="s">
        <v>125</v>
      </c>
      <c r="H89" s="170" t="s">
        <v>153</v>
      </c>
      <c r="I89" s="128">
        <v>-1</v>
      </c>
      <c r="J89" s="129">
        <v>-1.3</v>
      </c>
      <c r="K89" s="101" t="s">
        <v>158</v>
      </c>
      <c r="L89" s="102" t="s">
        <v>158</v>
      </c>
      <c r="M89" s="101">
        <v>0</v>
      </c>
      <c r="N89" s="102">
        <v>0</v>
      </c>
      <c r="O89" s="101">
        <f>SUM(I89,K89,M89)</f>
        <v>-1</v>
      </c>
      <c r="P89" s="102">
        <f>SUM(J89,L89,N89)</f>
        <v>-1.3</v>
      </c>
      <c r="Q89" s="130"/>
      <c r="R89" s="128">
        <v>-1.3</v>
      </c>
      <c r="S89" s="129">
        <v>-1.3</v>
      </c>
      <c r="T89" s="101" t="s">
        <v>158</v>
      </c>
      <c r="U89" s="102" t="s">
        <v>158</v>
      </c>
      <c r="V89" s="101">
        <v>0</v>
      </c>
      <c r="W89" s="102">
        <v>0</v>
      </c>
      <c r="X89" s="101">
        <f>SUM(R89,T89,V89)</f>
        <v>-1.3</v>
      </c>
      <c r="Y89" s="102">
        <f>SUM(S89,U89,W89)</f>
        <v>-1.3</v>
      </c>
      <c r="Z89" s="130"/>
      <c r="AA89" s="101">
        <v>-1.3</v>
      </c>
      <c r="AB89" s="102">
        <v>-1.3</v>
      </c>
      <c r="AC89" s="101" t="s">
        <v>158</v>
      </c>
      <c r="AD89" s="102" t="s">
        <v>158</v>
      </c>
      <c r="AE89" s="101">
        <v>0</v>
      </c>
      <c r="AF89" s="102">
        <v>0</v>
      </c>
      <c r="AG89" s="101">
        <f>SUM(AA89,AC89,AE89)</f>
        <v>-1.3</v>
      </c>
      <c r="AH89" s="102">
        <f>SUM(AB89,AD89,AF89)</f>
        <v>-1.3</v>
      </c>
      <c r="AI89" s="103"/>
      <c r="AJ89" s="101">
        <v>-1.3</v>
      </c>
      <c r="AK89" s="102">
        <v>-1.3</v>
      </c>
      <c r="AL89" s="101" t="s">
        <v>158</v>
      </c>
      <c r="AM89" s="102" t="s">
        <v>158</v>
      </c>
      <c r="AN89" s="101">
        <v>0</v>
      </c>
      <c r="AO89" s="102">
        <v>0</v>
      </c>
      <c r="AP89" s="101">
        <f>SUM(AJ89,AL89,AN89)</f>
        <v>-1.3</v>
      </c>
      <c r="AQ89" s="102">
        <f>SUM(AK89,AM89,AO89)</f>
        <v>-1.3</v>
      </c>
    </row>
    <row r="90" spans="1:43" ht="12.75">
      <c r="A90" s="149"/>
      <c r="B90" s="202" t="s">
        <v>271</v>
      </c>
      <c r="C90" s="234">
        <v>523</v>
      </c>
      <c r="D90" s="98">
        <v>40291</v>
      </c>
      <c r="E90" s="99">
        <v>1271</v>
      </c>
      <c r="F90" s="99" t="s">
        <v>59</v>
      </c>
      <c r="G90" s="223" t="s">
        <v>102</v>
      </c>
      <c r="H90" s="170" t="s">
        <v>153</v>
      </c>
      <c r="I90" s="128">
        <v>0</v>
      </c>
      <c r="J90" s="129">
        <v>0</v>
      </c>
      <c r="K90" s="101" t="s">
        <v>128</v>
      </c>
      <c r="L90" s="102" t="s">
        <v>128</v>
      </c>
      <c r="M90" s="101">
        <v>0</v>
      </c>
      <c r="N90" s="102">
        <v>0</v>
      </c>
      <c r="O90" s="101" t="s">
        <v>128</v>
      </c>
      <c r="P90" s="102" t="s">
        <v>128</v>
      </c>
      <c r="Q90" s="130"/>
      <c r="R90" s="128">
        <v>0</v>
      </c>
      <c r="S90" s="129">
        <v>0</v>
      </c>
      <c r="T90" s="101" t="s">
        <v>128</v>
      </c>
      <c r="U90" s="102" t="s">
        <v>128</v>
      </c>
      <c r="V90" s="101">
        <v>0</v>
      </c>
      <c r="W90" s="102">
        <v>0</v>
      </c>
      <c r="X90" s="101" t="s">
        <v>128</v>
      </c>
      <c r="Y90" s="102" t="s">
        <v>128</v>
      </c>
      <c r="Z90" s="130"/>
      <c r="AA90" s="101">
        <v>0</v>
      </c>
      <c r="AB90" s="102">
        <v>0</v>
      </c>
      <c r="AC90" s="101" t="s">
        <v>128</v>
      </c>
      <c r="AD90" s="102" t="s">
        <v>128</v>
      </c>
      <c r="AE90" s="101">
        <v>0</v>
      </c>
      <c r="AF90" s="102">
        <v>0</v>
      </c>
      <c r="AG90" s="101" t="s">
        <v>128</v>
      </c>
      <c r="AH90" s="102" t="s">
        <v>128</v>
      </c>
      <c r="AI90" s="103"/>
      <c r="AJ90" s="101">
        <v>0</v>
      </c>
      <c r="AK90" s="102">
        <v>0</v>
      </c>
      <c r="AL90" s="101" t="s">
        <v>128</v>
      </c>
      <c r="AM90" s="102" t="s">
        <v>128</v>
      </c>
      <c r="AN90" s="101">
        <v>0</v>
      </c>
      <c r="AO90" s="102">
        <v>0</v>
      </c>
      <c r="AP90" s="101" t="s">
        <v>128</v>
      </c>
      <c r="AQ90" s="102" t="s">
        <v>128</v>
      </c>
    </row>
    <row r="91" spans="1:43" ht="12.75">
      <c r="A91" s="149"/>
      <c r="B91" s="202" t="s">
        <v>246</v>
      </c>
      <c r="C91" s="187">
        <v>588</v>
      </c>
      <c r="D91" s="98">
        <v>40318</v>
      </c>
      <c r="E91" s="99">
        <v>5501</v>
      </c>
      <c r="F91" s="99" t="s">
        <v>43</v>
      </c>
      <c r="G91" s="2" t="s">
        <v>101</v>
      </c>
      <c r="H91" s="170" t="s">
        <v>153</v>
      </c>
      <c r="I91" s="128" t="s">
        <v>130</v>
      </c>
      <c r="J91" s="129" t="s">
        <v>130</v>
      </c>
      <c r="K91" s="101" t="s">
        <v>130</v>
      </c>
      <c r="L91" s="102" t="s">
        <v>130</v>
      </c>
      <c r="M91" s="101">
        <v>0</v>
      </c>
      <c r="N91" s="102">
        <v>0</v>
      </c>
      <c r="O91" s="101" t="s">
        <v>130</v>
      </c>
      <c r="P91" s="102" t="s">
        <v>130</v>
      </c>
      <c r="Q91" s="130"/>
      <c r="R91" s="128" t="s">
        <v>130</v>
      </c>
      <c r="S91" s="129" t="s">
        <v>130</v>
      </c>
      <c r="T91" s="101" t="s">
        <v>130</v>
      </c>
      <c r="U91" s="102" t="s">
        <v>130</v>
      </c>
      <c r="V91" s="101">
        <v>0</v>
      </c>
      <c r="W91" s="102">
        <v>0</v>
      </c>
      <c r="X91" s="101" t="s">
        <v>130</v>
      </c>
      <c r="Y91" s="102" t="s">
        <v>130</v>
      </c>
      <c r="Z91" s="130"/>
      <c r="AA91" s="101" t="s">
        <v>130</v>
      </c>
      <c r="AB91" s="102" t="s">
        <v>130</v>
      </c>
      <c r="AC91" s="101" t="s">
        <v>130</v>
      </c>
      <c r="AD91" s="102" t="s">
        <v>130</v>
      </c>
      <c r="AE91" s="101">
        <v>0</v>
      </c>
      <c r="AF91" s="102">
        <v>0</v>
      </c>
      <c r="AG91" s="101" t="s">
        <v>130</v>
      </c>
      <c r="AH91" s="102" t="s">
        <v>130</v>
      </c>
      <c r="AI91" s="103"/>
      <c r="AJ91" s="101" t="s">
        <v>130</v>
      </c>
      <c r="AK91" s="102" t="s">
        <v>130</v>
      </c>
      <c r="AL91" s="101" t="s">
        <v>130</v>
      </c>
      <c r="AM91" s="102" t="s">
        <v>130</v>
      </c>
      <c r="AN91" s="101">
        <v>0</v>
      </c>
      <c r="AO91" s="102">
        <v>0</v>
      </c>
      <c r="AP91" s="101" t="s">
        <v>130</v>
      </c>
      <c r="AQ91" s="102" t="s">
        <v>130</v>
      </c>
    </row>
    <row r="92" spans="1:43" ht="25.5">
      <c r="A92" s="149"/>
      <c r="B92" s="202" t="s">
        <v>204</v>
      </c>
      <c r="C92" s="187">
        <v>474</v>
      </c>
      <c r="D92" s="98">
        <v>40288</v>
      </c>
      <c r="E92" s="99">
        <v>263</v>
      </c>
      <c r="F92" s="99" t="s">
        <v>43</v>
      </c>
      <c r="G92" s="95" t="s">
        <v>142</v>
      </c>
      <c r="H92" s="170" t="s">
        <v>299</v>
      </c>
      <c r="I92" s="128">
        <v>0</v>
      </c>
      <c r="J92" s="129">
        <v>0</v>
      </c>
      <c r="K92" s="101">
        <v>0.1</v>
      </c>
      <c r="L92" s="102">
        <v>0.1</v>
      </c>
      <c r="M92" s="101">
        <v>0</v>
      </c>
      <c r="N92" s="102">
        <v>0</v>
      </c>
      <c r="O92" s="101">
        <f>SUM(I92,K92,M92)</f>
        <v>0.1</v>
      </c>
      <c r="P92" s="102">
        <f>SUM(J92,L92,N92)</f>
        <v>0.1</v>
      </c>
      <c r="Q92" s="130"/>
      <c r="R92" s="128">
        <v>0</v>
      </c>
      <c r="S92" s="129">
        <v>0</v>
      </c>
      <c r="T92" s="101">
        <v>0.1</v>
      </c>
      <c r="U92" s="102">
        <v>0.1</v>
      </c>
      <c r="V92" s="101">
        <v>0</v>
      </c>
      <c r="W92" s="102">
        <v>0</v>
      </c>
      <c r="X92" s="101">
        <f>SUM(R92,T92,V92)</f>
        <v>0.1</v>
      </c>
      <c r="Y92" s="102">
        <f>SUM(S92,U92,W92)</f>
        <v>0.1</v>
      </c>
      <c r="Z92" s="130"/>
      <c r="AA92" s="101">
        <v>0</v>
      </c>
      <c r="AB92" s="102">
        <v>0</v>
      </c>
      <c r="AC92" s="101">
        <v>0.1</v>
      </c>
      <c r="AD92" s="102">
        <v>0.1</v>
      </c>
      <c r="AE92" s="101">
        <v>0</v>
      </c>
      <c r="AF92" s="102">
        <v>0</v>
      </c>
      <c r="AG92" s="101">
        <f>SUM(AA92,AC92,AE92)</f>
        <v>0.1</v>
      </c>
      <c r="AH92" s="102">
        <f>SUM(AB92,AD92,AF92)</f>
        <v>0.1</v>
      </c>
      <c r="AI92" s="103"/>
      <c r="AJ92" s="101">
        <v>0</v>
      </c>
      <c r="AK92" s="102">
        <v>0</v>
      </c>
      <c r="AL92" s="101">
        <v>0.1</v>
      </c>
      <c r="AM92" s="102">
        <v>0.1</v>
      </c>
      <c r="AN92" s="101">
        <v>0</v>
      </c>
      <c r="AO92" s="102">
        <v>0</v>
      </c>
      <c r="AP92" s="101">
        <f>SUM(AJ92,AL92,AN92)</f>
        <v>0.1</v>
      </c>
      <c r="AQ92" s="102">
        <f>SUM(AK92,AM92,AO92)</f>
        <v>0.1</v>
      </c>
    </row>
    <row r="93" spans="1:43" ht="25.5">
      <c r="A93" s="149"/>
      <c r="B93" s="202" t="s">
        <v>209</v>
      </c>
      <c r="C93" s="187">
        <v>302</v>
      </c>
      <c r="D93" s="98">
        <v>40263</v>
      </c>
      <c r="E93" s="99">
        <v>399</v>
      </c>
      <c r="F93" s="99" t="s">
        <v>47</v>
      </c>
      <c r="G93" s="150" t="s">
        <v>149</v>
      </c>
      <c r="H93" s="170" t="s">
        <v>299</v>
      </c>
      <c r="I93" s="128">
        <v>0</v>
      </c>
      <c r="J93" s="129">
        <v>0</v>
      </c>
      <c r="K93" s="101">
        <v>0.1</v>
      </c>
      <c r="L93" s="102">
        <v>0.2</v>
      </c>
      <c r="M93" s="101">
        <v>0</v>
      </c>
      <c r="N93" s="102">
        <v>0</v>
      </c>
      <c r="O93" s="101">
        <f>SUM(I93,K93,M93)</f>
        <v>0.1</v>
      </c>
      <c r="P93" s="102">
        <f>SUM(J93,L93,N93)</f>
        <v>0.2</v>
      </c>
      <c r="Q93" s="130"/>
      <c r="R93" s="128">
        <v>0</v>
      </c>
      <c r="S93" s="129">
        <v>0</v>
      </c>
      <c r="T93" s="101">
        <v>0.2</v>
      </c>
      <c r="U93" s="102">
        <v>0.2</v>
      </c>
      <c r="V93" s="101">
        <v>0</v>
      </c>
      <c r="W93" s="102">
        <v>0</v>
      </c>
      <c r="X93" s="101">
        <f>SUM(R93,T93,V93)</f>
        <v>0.2</v>
      </c>
      <c r="Y93" s="102">
        <f>SUM(S93,U93,W93)</f>
        <v>0.2</v>
      </c>
      <c r="Z93" s="130"/>
      <c r="AA93" s="128">
        <v>0</v>
      </c>
      <c r="AB93" s="129">
        <v>0</v>
      </c>
      <c r="AC93" s="101">
        <v>0.2</v>
      </c>
      <c r="AD93" s="102">
        <v>0.2</v>
      </c>
      <c r="AE93" s="101">
        <v>0</v>
      </c>
      <c r="AF93" s="102">
        <v>0</v>
      </c>
      <c r="AG93" s="101">
        <f>SUM(AA93,AC93,AE93)</f>
        <v>0.2</v>
      </c>
      <c r="AH93" s="102">
        <f>SUM(AB93,AD93,AF93)</f>
        <v>0.2</v>
      </c>
      <c r="AI93" s="103"/>
      <c r="AJ93" s="128">
        <v>0</v>
      </c>
      <c r="AK93" s="129">
        <v>0</v>
      </c>
      <c r="AL93" s="101">
        <v>0.2</v>
      </c>
      <c r="AM93" s="102">
        <v>0.2</v>
      </c>
      <c r="AN93" s="101">
        <v>0</v>
      </c>
      <c r="AO93" s="102">
        <v>0</v>
      </c>
      <c r="AP93" s="101">
        <f>SUM(AJ93,AL93,AN93)</f>
        <v>0.2</v>
      </c>
      <c r="AQ93" s="102">
        <f>SUM(AK93,AM93,AO93)</f>
        <v>0.2</v>
      </c>
    </row>
    <row r="94" spans="1:43" ht="12.75">
      <c r="A94" s="149"/>
      <c r="B94" s="202" t="s">
        <v>277</v>
      </c>
      <c r="C94" s="187">
        <v>540</v>
      </c>
      <c r="D94" s="98">
        <v>40310</v>
      </c>
      <c r="E94" s="99">
        <v>971</v>
      </c>
      <c r="F94" s="99" t="s">
        <v>56</v>
      </c>
      <c r="G94" s="2" t="s">
        <v>159</v>
      </c>
      <c r="H94" s="170" t="s">
        <v>299</v>
      </c>
      <c r="I94" s="128" t="s">
        <v>130</v>
      </c>
      <c r="J94" s="129" t="s">
        <v>130</v>
      </c>
      <c r="K94" s="101" t="s">
        <v>130</v>
      </c>
      <c r="L94" s="102" t="s">
        <v>130</v>
      </c>
      <c r="M94" s="101">
        <v>0</v>
      </c>
      <c r="N94" s="102">
        <v>0</v>
      </c>
      <c r="O94" s="101" t="s">
        <v>130</v>
      </c>
      <c r="P94" s="102" t="s">
        <v>130</v>
      </c>
      <c r="Q94" s="130"/>
      <c r="R94" s="128" t="s">
        <v>130</v>
      </c>
      <c r="S94" s="129" t="s">
        <v>130</v>
      </c>
      <c r="T94" s="101" t="s">
        <v>130</v>
      </c>
      <c r="U94" s="102" t="s">
        <v>130</v>
      </c>
      <c r="V94" s="101">
        <v>0</v>
      </c>
      <c r="W94" s="102">
        <v>0</v>
      </c>
      <c r="X94" s="101" t="s">
        <v>130</v>
      </c>
      <c r="Y94" s="102" t="s">
        <v>130</v>
      </c>
      <c r="Z94" s="130"/>
      <c r="AA94" s="101" t="s">
        <v>130</v>
      </c>
      <c r="AB94" s="102" t="s">
        <v>130</v>
      </c>
      <c r="AC94" s="101" t="s">
        <v>130</v>
      </c>
      <c r="AD94" s="102" t="s">
        <v>130</v>
      </c>
      <c r="AE94" s="101">
        <v>0</v>
      </c>
      <c r="AF94" s="102">
        <v>0</v>
      </c>
      <c r="AG94" s="101" t="s">
        <v>130</v>
      </c>
      <c r="AH94" s="102" t="s">
        <v>130</v>
      </c>
      <c r="AI94" s="103"/>
      <c r="AJ94" s="101" t="s">
        <v>130</v>
      </c>
      <c r="AK94" s="102" t="s">
        <v>130</v>
      </c>
      <c r="AL94" s="101" t="s">
        <v>130</v>
      </c>
      <c r="AM94" s="102" t="s">
        <v>130</v>
      </c>
      <c r="AN94" s="101">
        <v>0</v>
      </c>
      <c r="AO94" s="102">
        <v>0</v>
      </c>
      <c r="AP94" s="101" t="s">
        <v>130</v>
      </c>
      <c r="AQ94" s="102" t="s">
        <v>130</v>
      </c>
    </row>
    <row r="95" spans="1:43" ht="12.75">
      <c r="A95" s="149"/>
      <c r="B95" s="202" t="s">
        <v>201</v>
      </c>
      <c r="C95" s="187">
        <v>537</v>
      </c>
      <c r="D95" s="98">
        <v>40294</v>
      </c>
      <c r="E95" s="99">
        <v>53</v>
      </c>
      <c r="F95" s="99" t="s">
        <v>39</v>
      </c>
      <c r="G95" s="150" t="s">
        <v>136</v>
      </c>
      <c r="H95" s="170" t="s">
        <v>300</v>
      </c>
      <c r="I95" s="128">
        <v>0</v>
      </c>
      <c r="J95" s="129">
        <v>0</v>
      </c>
      <c r="K95" s="101" t="s">
        <v>130</v>
      </c>
      <c r="L95" s="102" t="s">
        <v>130</v>
      </c>
      <c r="M95" s="101">
        <v>0</v>
      </c>
      <c r="N95" s="102">
        <v>0</v>
      </c>
      <c r="O95" s="101" t="s">
        <v>130</v>
      </c>
      <c r="P95" s="102" t="s">
        <v>130</v>
      </c>
      <c r="Q95" s="130"/>
      <c r="R95" s="128">
        <v>0</v>
      </c>
      <c r="S95" s="129">
        <v>0</v>
      </c>
      <c r="T95" s="101" t="s">
        <v>130</v>
      </c>
      <c r="U95" s="102" t="s">
        <v>130</v>
      </c>
      <c r="V95" s="101">
        <v>0</v>
      </c>
      <c r="W95" s="102">
        <v>0</v>
      </c>
      <c r="X95" s="101" t="s">
        <v>130</v>
      </c>
      <c r="Y95" s="102" t="s">
        <v>130</v>
      </c>
      <c r="Z95" s="130"/>
      <c r="AA95" s="101">
        <v>0</v>
      </c>
      <c r="AB95" s="102">
        <v>0</v>
      </c>
      <c r="AC95" s="101" t="s">
        <v>130</v>
      </c>
      <c r="AD95" s="102" t="s">
        <v>130</v>
      </c>
      <c r="AE95" s="101">
        <v>0</v>
      </c>
      <c r="AF95" s="102">
        <v>0</v>
      </c>
      <c r="AG95" s="101" t="s">
        <v>130</v>
      </c>
      <c r="AH95" s="102" t="s">
        <v>130</v>
      </c>
      <c r="AI95" s="103"/>
      <c r="AJ95" s="101">
        <v>0</v>
      </c>
      <c r="AK95" s="102">
        <v>0</v>
      </c>
      <c r="AL95" s="101" t="s">
        <v>130</v>
      </c>
      <c r="AM95" s="102" t="s">
        <v>130</v>
      </c>
      <c r="AN95" s="101">
        <v>0</v>
      </c>
      <c r="AO95" s="102">
        <v>0</v>
      </c>
      <c r="AP95" s="101" t="s">
        <v>130</v>
      </c>
      <c r="AQ95" s="102" t="s">
        <v>130</v>
      </c>
    </row>
    <row r="96" spans="1:43" ht="12.75">
      <c r="A96" s="149"/>
      <c r="B96" s="202" t="s">
        <v>273</v>
      </c>
      <c r="C96" s="187">
        <v>571</v>
      </c>
      <c r="D96" s="98">
        <v>40312</v>
      </c>
      <c r="E96" s="99">
        <v>83</v>
      </c>
      <c r="F96" s="99" t="s">
        <v>40</v>
      </c>
      <c r="G96" s="150" t="s">
        <v>137</v>
      </c>
      <c r="H96" s="170" t="s">
        <v>300</v>
      </c>
      <c r="I96" s="128">
        <v>0</v>
      </c>
      <c r="J96" s="129">
        <v>0</v>
      </c>
      <c r="K96" s="101" t="s">
        <v>130</v>
      </c>
      <c r="L96" s="102" t="s">
        <v>130</v>
      </c>
      <c r="M96" s="101">
        <v>0</v>
      </c>
      <c r="N96" s="102">
        <v>0</v>
      </c>
      <c r="O96" s="101" t="s">
        <v>130</v>
      </c>
      <c r="P96" s="102" t="s">
        <v>130</v>
      </c>
      <c r="Q96" s="130"/>
      <c r="R96" s="128">
        <v>0</v>
      </c>
      <c r="S96" s="129">
        <v>0</v>
      </c>
      <c r="T96" s="101" t="s">
        <v>130</v>
      </c>
      <c r="U96" s="102" t="s">
        <v>130</v>
      </c>
      <c r="V96" s="101">
        <v>0</v>
      </c>
      <c r="W96" s="102">
        <v>0</v>
      </c>
      <c r="X96" s="101" t="s">
        <v>130</v>
      </c>
      <c r="Y96" s="102" t="s">
        <v>130</v>
      </c>
      <c r="Z96" s="130"/>
      <c r="AA96" s="101">
        <v>0</v>
      </c>
      <c r="AB96" s="102">
        <v>0</v>
      </c>
      <c r="AC96" s="101" t="s">
        <v>130</v>
      </c>
      <c r="AD96" s="102" t="s">
        <v>130</v>
      </c>
      <c r="AE96" s="101">
        <v>0</v>
      </c>
      <c r="AF96" s="102">
        <v>0</v>
      </c>
      <c r="AG96" s="101" t="s">
        <v>130</v>
      </c>
      <c r="AH96" s="102" t="s">
        <v>130</v>
      </c>
      <c r="AI96" s="103"/>
      <c r="AJ96" s="101">
        <v>0</v>
      </c>
      <c r="AK96" s="102">
        <v>0</v>
      </c>
      <c r="AL96" s="101" t="s">
        <v>130</v>
      </c>
      <c r="AM96" s="102" t="s">
        <v>130</v>
      </c>
      <c r="AN96" s="101">
        <v>0</v>
      </c>
      <c r="AO96" s="102">
        <v>0</v>
      </c>
      <c r="AP96" s="101" t="s">
        <v>130</v>
      </c>
      <c r="AQ96" s="102" t="s">
        <v>130</v>
      </c>
    </row>
    <row r="97" spans="1:43" ht="25.5">
      <c r="A97" s="149"/>
      <c r="B97" s="202" t="s">
        <v>204</v>
      </c>
      <c r="C97" s="187">
        <v>474</v>
      </c>
      <c r="D97" s="98">
        <v>40288</v>
      </c>
      <c r="E97" s="99">
        <v>263</v>
      </c>
      <c r="F97" s="99" t="s">
        <v>43</v>
      </c>
      <c r="G97" s="95" t="s">
        <v>142</v>
      </c>
      <c r="H97" s="170" t="s">
        <v>300</v>
      </c>
      <c r="I97" s="128">
        <v>0</v>
      </c>
      <c r="J97" s="129">
        <v>0</v>
      </c>
      <c r="K97" s="226" t="s">
        <v>86</v>
      </c>
      <c r="L97" s="227" t="s">
        <v>86</v>
      </c>
      <c r="M97" s="101">
        <v>0</v>
      </c>
      <c r="N97" s="102">
        <v>0</v>
      </c>
      <c r="O97" s="226" t="s">
        <v>86</v>
      </c>
      <c r="P97" s="227" t="s">
        <v>86</v>
      </c>
      <c r="Q97" s="130"/>
      <c r="R97" s="128">
        <v>0</v>
      </c>
      <c r="S97" s="129">
        <v>0</v>
      </c>
      <c r="T97" s="226" t="s">
        <v>86</v>
      </c>
      <c r="U97" s="227" t="s">
        <v>86</v>
      </c>
      <c r="V97" s="101">
        <v>0</v>
      </c>
      <c r="W97" s="102">
        <v>0</v>
      </c>
      <c r="X97" s="226" t="s">
        <v>86</v>
      </c>
      <c r="Y97" s="227" t="s">
        <v>86</v>
      </c>
      <c r="Z97" s="130"/>
      <c r="AA97" s="128">
        <v>0</v>
      </c>
      <c r="AB97" s="129">
        <v>0</v>
      </c>
      <c r="AC97" s="226" t="s">
        <v>86</v>
      </c>
      <c r="AD97" s="227" t="s">
        <v>86</v>
      </c>
      <c r="AE97" s="101">
        <v>0</v>
      </c>
      <c r="AF97" s="102">
        <v>0</v>
      </c>
      <c r="AG97" s="226" t="s">
        <v>86</v>
      </c>
      <c r="AH97" s="227" t="s">
        <v>86</v>
      </c>
      <c r="AI97" s="103"/>
      <c r="AJ97" s="128">
        <v>0</v>
      </c>
      <c r="AK97" s="129">
        <v>0</v>
      </c>
      <c r="AL97" s="226" t="s">
        <v>86</v>
      </c>
      <c r="AM97" s="227" t="s">
        <v>86</v>
      </c>
      <c r="AN97" s="101">
        <v>0</v>
      </c>
      <c r="AO97" s="102">
        <v>0</v>
      </c>
      <c r="AP97" s="226" t="s">
        <v>86</v>
      </c>
      <c r="AQ97" s="227" t="s">
        <v>86</v>
      </c>
    </row>
    <row r="98" spans="1:43" ht="12.75">
      <c r="A98" s="149"/>
      <c r="B98" s="202" t="s">
        <v>274</v>
      </c>
      <c r="C98" s="187">
        <v>589</v>
      </c>
      <c r="D98" s="98">
        <v>40318</v>
      </c>
      <c r="E98" s="99">
        <v>289</v>
      </c>
      <c r="F98" s="99" t="s">
        <v>40</v>
      </c>
      <c r="G98" s="150" t="s">
        <v>99</v>
      </c>
      <c r="H98" s="170" t="s">
        <v>300</v>
      </c>
      <c r="I98" s="128">
        <v>0</v>
      </c>
      <c r="J98" s="129">
        <v>0</v>
      </c>
      <c r="K98" s="101" t="s">
        <v>130</v>
      </c>
      <c r="L98" s="102" t="s">
        <v>130</v>
      </c>
      <c r="M98" s="101">
        <v>0</v>
      </c>
      <c r="N98" s="102">
        <v>0</v>
      </c>
      <c r="O98" s="101" t="s">
        <v>130</v>
      </c>
      <c r="P98" s="102" t="s">
        <v>130</v>
      </c>
      <c r="Q98" s="130"/>
      <c r="R98" s="128">
        <v>0</v>
      </c>
      <c r="S98" s="129">
        <v>0</v>
      </c>
      <c r="T98" s="101" t="s">
        <v>130</v>
      </c>
      <c r="U98" s="102" t="s">
        <v>130</v>
      </c>
      <c r="V98" s="101">
        <v>0</v>
      </c>
      <c r="W98" s="102">
        <v>0</v>
      </c>
      <c r="X98" s="101" t="s">
        <v>130</v>
      </c>
      <c r="Y98" s="102" t="s">
        <v>130</v>
      </c>
      <c r="Z98" s="130"/>
      <c r="AA98" s="101">
        <v>0</v>
      </c>
      <c r="AB98" s="102">
        <v>0</v>
      </c>
      <c r="AC98" s="101" t="s">
        <v>130</v>
      </c>
      <c r="AD98" s="102" t="s">
        <v>130</v>
      </c>
      <c r="AE98" s="101">
        <v>0</v>
      </c>
      <c r="AF98" s="102">
        <v>0</v>
      </c>
      <c r="AG98" s="101" t="s">
        <v>130</v>
      </c>
      <c r="AH98" s="102" t="s">
        <v>130</v>
      </c>
      <c r="AI98" s="103"/>
      <c r="AJ98" s="101">
        <v>0</v>
      </c>
      <c r="AK98" s="102">
        <v>0</v>
      </c>
      <c r="AL98" s="101" t="s">
        <v>130</v>
      </c>
      <c r="AM98" s="102" t="s">
        <v>130</v>
      </c>
      <c r="AN98" s="101">
        <v>0</v>
      </c>
      <c r="AO98" s="102">
        <v>0</v>
      </c>
      <c r="AP98" s="101" t="s">
        <v>130</v>
      </c>
      <c r="AQ98" s="102" t="s">
        <v>130</v>
      </c>
    </row>
    <row r="99" spans="1:43" ht="25.5">
      <c r="A99" s="149"/>
      <c r="B99" s="202" t="s">
        <v>236</v>
      </c>
      <c r="C99" s="187">
        <v>541</v>
      </c>
      <c r="D99" s="98">
        <v>40310</v>
      </c>
      <c r="E99" s="99">
        <v>351</v>
      </c>
      <c r="F99" s="99" t="s">
        <v>40</v>
      </c>
      <c r="G99" s="95" t="s">
        <v>148</v>
      </c>
      <c r="H99" s="170" t="s">
        <v>300</v>
      </c>
      <c r="I99" s="128">
        <v>0</v>
      </c>
      <c r="J99" s="129">
        <v>0</v>
      </c>
      <c r="K99" s="101" t="s">
        <v>130</v>
      </c>
      <c r="L99" s="102" t="s">
        <v>130</v>
      </c>
      <c r="M99" s="101">
        <v>0</v>
      </c>
      <c r="N99" s="102">
        <v>0</v>
      </c>
      <c r="O99" s="101" t="s">
        <v>130</v>
      </c>
      <c r="P99" s="102" t="s">
        <v>130</v>
      </c>
      <c r="Q99" s="130"/>
      <c r="R99" s="128">
        <v>0</v>
      </c>
      <c r="S99" s="129">
        <v>0</v>
      </c>
      <c r="T99" s="101" t="s">
        <v>130</v>
      </c>
      <c r="U99" s="102" t="s">
        <v>130</v>
      </c>
      <c r="V99" s="101">
        <v>0</v>
      </c>
      <c r="W99" s="102">
        <v>0</v>
      </c>
      <c r="X99" s="101" t="s">
        <v>130</v>
      </c>
      <c r="Y99" s="102" t="s">
        <v>130</v>
      </c>
      <c r="Z99" s="130"/>
      <c r="AA99" s="101">
        <v>0</v>
      </c>
      <c r="AB99" s="102">
        <v>0</v>
      </c>
      <c r="AC99" s="101" t="s">
        <v>130</v>
      </c>
      <c r="AD99" s="102" t="s">
        <v>130</v>
      </c>
      <c r="AE99" s="101">
        <v>0</v>
      </c>
      <c r="AF99" s="102">
        <v>0</v>
      </c>
      <c r="AG99" s="101" t="s">
        <v>130</v>
      </c>
      <c r="AH99" s="102" t="s">
        <v>130</v>
      </c>
      <c r="AI99" s="103"/>
      <c r="AJ99" s="101">
        <v>0</v>
      </c>
      <c r="AK99" s="102">
        <v>0</v>
      </c>
      <c r="AL99" s="101" t="s">
        <v>130</v>
      </c>
      <c r="AM99" s="102" t="s">
        <v>130</v>
      </c>
      <c r="AN99" s="101">
        <v>0</v>
      </c>
      <c r="AO99" s="102">
        <v>0</v>
      </c>
      <c r="AP99" s="101" t="s">
        <v>130</v>
      </c>
      <c r="AQ99" s="102" t="s">
        <v>130</v>
      </c>
    </row>
    <row r="100" spans="1:43" ht="25.5">
      <c r="A100" s="149"/>
      <c r="B100" s="202" t="s">
        <v>209</v>
      </c>
      <c r="C100" s="187">
        <v>302</v>
      </c>
      <c r="D100" s="98">
        <v>40263</v>
      </c>
      <c r="E100" s="99">
        <v>399</v>
      </c>
      <c r="F100" s="99" t="s">
        <v>47</v>
      </c>
      <c r="G100" s="150" t="s">
        <v>149</v>
      </c>
      <c r="H100" s="170" t="s">
        <v>300</v>
      </c>
      <c r="I100" s="128">
        <v>0</v>
      </c>
      <c r="J100" s="129">
        <v>0</v>
      </c>
      <c r="K100" s="101">
        <v>0.1</v>
      </c>
      <c r="L100" s="102">
        <v>0.1</v>
      </c>
      <c r="M100" s="101">
        <v>0</v>
      </c>
      <c r="N100" s="102">
        <v>0</v>
      </c>
      <c r="O100" s="101">
        <f aca="true" t="shared" si="49" ref="O100:P102">SUM(I100,K100,M100)</f>
        <v>0.1</v>
      </c>
      <c r="P100" s="102">
        <f t="shared" si="49"/>
        <v>0.1</v>
      </c>
      <c r="Q100" s="130"/>
      <c r="R100" s="128">
        <v>0</v>
      </c>
      <c r="S100" s="129">
        <v>0</v>
      </c>
      <c r="T100" s="101">
        <v>0.1</v>
      </c>
      <c r="U100" s="102">
        <v>0.1</v>
      </c>
      <c r="V100" s="101">
        <v>0</v>
      </c>
      <c r="W100" s="102">
        <v>0</v>
      </c>
      <c r="X100" s="101">
        <f>SUM(R100,T100,V100)</f>
        <v>0.1</v>
      </c>
      <c r="Y100" s="102">
        <f>SUM(S100,U100,W100)</f>
        <v>0.1</v>
      </c>
      <c r="Z100" s="130"/>
      <c r="AA100" s="128">
        <v>0</v>
      </c>
      <c r="AB100" s="129">
        <v>0</v>
      </c>
      <c r="AC100" s="101">
        <v>0.1</v>
      </c>
      <c r="AD100" s="102">
        <v>0.1</v>
      </c>
      <c r="AE100" s="101">
        <v>0</v>
      </c>
      <c r="AF100" s="102">
        <v>0</v>
      </c>
      <c r="AG100" s="101">
        <f>SUM(AA100,AC100,AE100)</f>
        <v>0.1</v>
      </c>
      <c r="AH100" s="102">
        <f>SUM(AB100,AD100,AF100)</f>
        <v>0.1</v>
      </c>
      <c r="AI100" s="103"/>
      <c r="AJ100" s="128">
        <v>0</v>
      </c>
      <c r="AK100" s="129">
        <v>0</v>
      </c>
      <c r="AL100" s="101">
        <v>0.1</v>
      </c>
      <c r="AM100" s="102">
        <v>0.1</v>
      </c>
      <c r="AN100" s="101">
        <v>0</v>
      </c>
      <c r="AO100" s="102">
        <v>0</v>
      </c>
      <c r="AP100" s="101">
        <f>SUM(AJ100,AL100,AN100)</f>
        <v>0.1</v>
      </c>
      <c r="AQ100" s="102">
        <f>SUM(AK100,AM100,AO100)</f>
        <v>0.1</v>
      </c>
    </row>
    <row r="101" spans="1:43" ht="12.75">
      <c r="A101" s="149"/>
      <c r="B101" s="202" t="s">
        <v>267</v>
      </c>
      <c r="C101" s="187">
        <v>311</v>
      </c>
      <c r="D101" s="98">
        <v>40263</v>
      </c>
      <c r="E101" s="99">
        <v>488</v>
      </c>
      <c r="F101" s="99" t="s">
        <v>29</v>
      </c>
      <c r="G101" s="150" t="s">
        <v>180</v>
      </c>
      <c r="H101" s="170" t="s">
        <v>300</v>
      </c>
      <c r="I101" s="128">
        <v>0</v>
      </c>
      <c r="J101" s="129">
        <v>0</v>
      </c>
      <c r="K101" s="101" t="s">
        <v>86</v>
      </c>
      <c r="L101" s="102" t="s">
        <v>86</v>
      </c>
      <c r="M101" s="101">
        <v>0</v>
      </c>
      <c r="N101" s="102">
        <v>0</v>
      </c>
      <c r="O101" s="101">
        <f t="shared" si="49"/>
        <v>0</v>
      </c>
      <c r="P101" s="102">
        <f t="shared" si="49"/>
        <v>0</v>
      </c>
      <c r="Q101" s="130"/>
      <c r="R101" s="128">
        <v>0</v>
      </c>
      <c r="S101" s="129">
        <v>0</v>
      </c>
      <c r="T101" s="101" t="s">
        <v>86</v>
      </c>
      <c r="U101" s="102" t="s">
        <v>86</v>
      </c>
      <c r="V101" s="101">
        <v>0</v>
      </c>
      <c r="W101" s="102">
        <v>0</v>
      </c>
      <c r="X101" s="101" t="s">
        <v>86</v>
      </c>
      <c r="Y101" s="102" t="s">
        <v>86</v>
      </c>
      <c r="Z101" s="130"/>
      <c r="AA101" s="101">
        <v>0</v>
      </c>
      <c r="AB101" s="102">
        <v>0</v>
      </c>
      <c r="AC101" s="101" t="s">
        <v>86</v>
      </c>
      <c r="AD101" s="102" t="s">
        <v>86</v>
      </c>
      <c r="AE101" s="101">
        <v>0</v>
      </c>
      <c r="AF101" s="102">
        <v>0</v>
      </c>
      <c r="AG101" s="101" t="s">
        <v>86</v>
      </c>
      <c r="AH101" s="102" t="s">
        <v>86</v>
      </c>
      <c r="AI101" s="103"/>
      <c r="AJ101" s="101">
        <v>0</v>
      </c>
      <c r="AK101" s="102">
        <v>0</v>
      </c>
      <c r="AL101" s="101" t="s">
        <v>86</v>
      </c>
      <c r="AM101" s="102" t="s">
        <v>86</v>
      </c>
      <c r="AN101" s="101">
        <v>0</v>
      </c>
      <c r="AO101" s="102">
        <v>0</v>
      </c>
      <c r="AP101" s="101" t="s">
        <v>86</v>
      </c>
      <c r="AQ101" s="102" t="s">
        <v>86</v>
      </c>
    </row>
    <row r="102" spans="1:43" ht="12.75">
      <c r="A102" s="149"/>
      <c r="B102" s="202" t="s">
        <v>271</v>
      </c>
      <c r="C102" s="237">
        <v>383</v>
      </c>
      <c r="D102" s="98">
        <v>40276</v>
      </c>
      <c r="E102" s="99">
        <v>1271</v>
      </c>
      <c r="F102" s="99" t="s">
        <v>59</v>
      </c>
      <c r="G102" s="150" t="s">
        <v>104</v>
      </c>
      <c r="H102" s="170" t="s">
        <v>300</v>
      </c>
      <c r="I102" s="128">
        <v>-0.1</v>
      </c>
      <c r="J102" s="129">
        <v>-0.1</v>
      </c>
      <c r="K102" s="101">
        <v>-0.2</v>
      </c>
      <c r="L102" s="102">
        <v>-0.2</v>
      </c>
      <c r="M102" s="101">
        <v>0</v>
      </c>
      <c r="N102" s="102">
        <v>0</v>
      </c>
      <c r="O102" s="101">
        <f t="shared" si="49"/>
        <v>-0.30000000000000004</v>
      </c>
      <c r="P102" s="102">
        <f t="shared" si="49"/>
        <v>-0.30000000000000004</v>
      </c>
      <c r="Q102" s="130"/>
      <c r="R102" s="128">
        <v>-0.1</v>
      </c>
      <c r="S102" s="129">
        <v>-0.1</v>
      </c>
      <c r="T102" s="101">
        <v>-0.2</v>
      </c>
      <c r="U102" s="102">
        <v>-0.2</v>
      </c>
      <c r="V102" s="101">
        <v>0</v>
      </c>
      <c r="W102" s="102">
        <v>0</v>
      </c>
      <c r="X102" s="101">
        <f>SUM(R102,T102,V102)</f>
        <v>-0.30000000000000004</v>
      </c>
      <c r="Y102" s="102">
        <f>SUM(S102,U102,W102)</f>
        <v>-0.30000000000000004</v>
      </c>
      <c r="Z102" s="130"/>
      <c r="AA102" s="101">
        <v>-0.1</v>
      </c>
      <c r="AB102" s="102">
        <v>-0.1</v>
      </c>
      <c r="AC102" s="101">
        <v>-0.2</v>
      </c>
      <c r="AD102" s="102">
        <v>-0.2</v>
      </c>
      <c r="AE102" s="101">
        <v>0</v>
      </c>
      <c r="AF102" s="102">
        <v>0</v>
      </c>
      <c r="AG102" s="101">
        <f>SUM(AA102,AC102,AE102)</f>
        <v>-0.30000000000000004</v>
      </c>
      <c r="AH102" s="102">
        <f>SUM(AB102,AD102,AF102)</f>
        <v>-0.30000000000000004</v>
      </c>
      <c r="AI102" s="103"/>
      <c r="AJ102" s="101">
        <v>-0.1</v>
      </c>
      <c r="AK102" s="102">
        <v>-0.1</v>
      </c>
      <c r="AL102" s="101">
        <v>-0.2</v>
      </c>
      <c r="AM102" s="102">
        <v>-0.2</v>
      </c>
      <c r="AN102" s="101">
        <v>0</v>
      </c>
      <c r="AO102" s="102">
        <v>0</v>
      </c>
      <c r="AP102" s="101">
        <f>SUM(AJ102,AL102,AN102)</f>
        <v>-0.30000000000000004</v>
      </c>
      <c r="AQ102" s="102">
        <f>SUM(AK102,AM102,AO102)</f>
        <v>-0.30000000000000004</v>
      </c>
    </row>
    <row r="103" spans="1:43" ht="12.75">
      <c r="A103" s="149"/>
      <c r="B103" s="202"/>
      <c r="C103" s="187"/>
      <c r="D103" s="98"/>
      <c r="E103" s="99"/>
      <c r="F103" s="99"/>
      <c r="G103" s="2"/>
      <c r="H103" s="244" t="s">
        <v>301</v>
      </c>
      <c r="I103" s="128">
        <f>SUM(I86:I102)</f>
        <v>27</v>
      </c>
      <c r="J103" s="129">
        <f aca="true" t="shared" si="50" ref="J103:P103">SUM(J86:J102)</f>
        <v>30.499999999999996</v>
      </c>
      <c r="K103" s="101">
        <f t="shared" si="50"/>
        <v>3</v>
      </c>
      <c r="L103" s="102">
        <f t="shared" si="50"/>
        <v>4.3</v>
      </c>
      <c r="M103" s="101">
        <f t="shared" si="50"/>
        <v>0</v>
      </c>
      <c r="N103" s="102">
        <f t="shared" si="50"/>
        <v>0</v>
      </c>
      <c r="O103" s="101">
        <f t="shared" si="50"/>
        <v>30.000000000000004</v>
      </c>
      <c r="P103" s="102">
        <f t="shared" si="50"/>
        <v>35.40000000000001</v>
      </c>
      <c r="Q103" s="130"/>
      <c r="R103" s="128">
        <f aca="true" t="shared" si="51" ref="R103:Y103">SUM(R86:R102)</f>
        <v>62.800000000000004</v>
      </c>
      <c r="S103" s="129">
        <f t="shared" si="51"/>
        <v>62.800000000000004</v>
      </c>
      <c r="T103" s="101">
        <f t="shared" si="51"/>
        <v>9.299999999999997</v>
      </c>
      <c r="U103" s="102">
        <f t="shared" si="51"/>
        <v>9.299999999999997</v>
      </c>
      <c r="V103" s="101">
        <f t="shared" si="51"/>
        <v>0</v>
      </c>
      <c r="W103" s="102">
        <f t="shared" si="51"/>
        <v>0</v>
      </c>
      <c r="X103" s="101">
        <f t="shared" si="51"/>
        <v>72.69999999999999</v>
      </c>
      <c r="Y103" s="102">
        <f t="shared" si="51"/>
        <v>72.69999999999999</v>
      </c>
      <c r="Z103" s="130"/>
      <c r="AA103" s="128">
        <f aca="true" t="shared" si="52" ref="AA103:AH103">SUM(AA86:AA102)</f>
        <v>81.4</v>
      </c>
      <c r="AB103" s="129">
        <f t="shared" si="52"/>
        <v>81.4</v>
      </c>
      <c r="AC103" s="101">
        <f t="shared" si="52"/>
        <v>11.899999999999999</v>
      </c>
      <c r="AD103" s="102">
        <f t="shared" si="52"/>
        <v>11.899999999999999</v>
      </c>
      <c r="AE103" s="101">
        <f t="shared" si="52"/>
        <v>0</v>
      </c>
      <c r="AF103" s="102">
        <f t="shared" si="52"/>
        <v>0</v>
      </c>
      <c r="AG103" s="101">
        <f t="shared" si="52"/>
        <v>93.89999999999999</v>
      </c>
      <c r="AH103" s="102">
        <f t="shared" si="52"/>
        <v>93.89999999999999</v>
      </c>
      <c r="AI103" s="103"/>
      <c r="AJ103" s="128">
        <f aca="true" t="shared" si="53" ref="AJ103:AQ103">SUM(AJ86:AJ102)</f>
        <v>96.80000000000001</v>
      </c>
      <c r="AK103" s="129">
        <f t="shared" si="53"/>
        <v>96.80000000000001</v>
      </c>
      <c r="AL103" s="101">
        <f t="shared" si="53"/>
        <v>14.099999999999998</v>
      </c>
      <c r="AM103" s="102">
        <f t="shared" si="53"/>
        <v>14.099999999999998</v>
      </c>
      <c r="AN103" s="101">
        <f t="shared" si="53"/>
        <v>0</v>
      </c>
      <c r="AO103" s="102">
        <f t="shared" si="53"/>
        <v>0</v>
      </c>
      <c r="AP103" s="101">
        <f t="shared" si="53"/>
        <v>111.49999999999999</v>
      </c>
      <c r="AQ103" s="102">
        <f t="shared" si="53"/>
        <v>111.49999999999999</v>
      </c>
    </row>
    <row r="104" spans="1:43" ht="12.75">
      <c r="A104" s="149"/>
      <c r="B104" s="202"/>
      <c r="C104" s="187"/>
      <c r="D104" s="98"/>
      <c r="E104" s="99"/>
      <c r="F104" s="99"/>
      <c r="G104" s="2"/>
      <c r="H104" s="170"/>
      <c r="I104" s="128"/>
      <c r="J104" s="129"/>
      <c r="K104" s="101"/>
      <c r="L104" s="102"/>
      <c r="M104" s="101"/>
      <c r="N104" s="102"/>
      <c r="O104" s="101"/>
      <c r="P104" s="102"/>
      <c r="Q104" s="130"/>
      <c r="R104" s="128"/>
      <c r="S104" s="129"/>
      <c r="T104" s="101"/>
      <c r="U104" s="102"/>
      <c r="V104" s="101"/>
      <c r="W104" s="102"/>
      <c r="X104" s="101"/>
      <c r="Y104" s="102"/>
      <c r="Z104" s="130"/>
      <c r="AA104" s="101"/>
      <c r="AB104" s="102"/>
      <c r="AC104" s="101"/>
      <c r="AD104" s="102"/>
      <c r="AE104" s="101"/>
      <c r="AF104" s="102"/>
      <c r="AG104" s="101"/>
      <c r="AH104" s="102"/>
      <c r="AI104" s="103"/>
      <c r="AJ104" s="101"/>
      <c r="AK104" s="102"/>
      <c r="AL104" s="101"/>
      <c r="AM104" s="102"/>
      <c r="AN104" s="101"/>
      <c r="AO104" s="102"/>
      <c r="AP104" s="101"/>
      <c r="AQ104" s="102"/>
    </row>
    <row r="105" spans="1:43" ht="12.75">
      <c r="A105" s="149"/>
      <c r="B105" s="202"/>
      <c r="C105" s="187"/>
      <c r="D105" s="98"/>
      <c r="E105" s="99"/>
      <c r="F105" s="99"/>
      <c r="G105" s="2"/>
      <c r="H105" s="170"/>
      <c r="I105" s="128"/>
      <c r="J105" s="129"/>
      <c r="K105" s="101"/>
      <c r="L105" s="102"/>
      <c r="M105" s="101"/>
      <c r="N105" s="102"/>
      <c r="O105" s="101"/>
      <c r="P105" s="102"/>
      <c r="Q105" s="130"/>
      <c r="R105" s="128"/>
      <c r="S105" s="129"/>
      <c r="T105" s="101"/>
      <c r="U105" s="102"/>
      <c r="V105" s="101"/>
      <c r="W105" s="102"/>
      <c r="X105" s="101"/>
      <c r="Y105" s="102"/>
      <c r="Z105" s="130"/>
      <c r="AA105" s="101"/>
      <c r="AB105" s="102"/>
      <c r="AC105" s="101"/>
      <c r="AD105" s="102"/>
      <c r="AE105" s="101"/>
      <c r="AF105" s="102"/>
      <c r="AG105" s="101"/>
      <c r="AH105" s="102"/>
      <c r="AI105" s="103"/>
      <c r="AJ105" s="101"/>
      <c r="AK105" s="102"/>
      <c r="AL105" s="101"/>
      <c r="AM105" s="102"/>
      <c r="AN105" s="101"/>
      <c r="AO105" s="102"/>
      <c r="AP105" s="101"/>
      <c r="AQ105" s="102"/>
    </row>
    <row r="106" spans="1:43" ht="12.75">
      <c r="A106" s="149"/>
      <c r="B106" s="202" t="s">
        <v>197</v>
      </c>
      <c r="C106" s="187">
        <v>387</v>
      </c>
      <c r="D106" s="98">
        <v>40280</v>
      </c>
      <c r="E106" s="99">
        <v>622</v>
      </c>
      <c r="F106" s="99" t="s">
        <v>27</v>
      </c>
      <c r="G106" s="2" t="s">
        <v>117</v>
      </c>
      <c r="H106" s="243" t="s">
        <v>119</v>
      </c>
      <c r="I106" s="128" t="s">
        <v>86</v>
      </c>
      <c r="J106" s="129" t="s">
        <v>86</v>
      </c>
      <c r="K106" s="101">
        <v>0.2</v>
      </c>
      <c r="L106" s="102">
        <v>0.3</v>
      </c>
      <c r="M106" s="101">
        <v>0</v>
      </c>
      <c r="N106" s="102">
        <v>0</v>
      </c>
      <c r="O106" s="101">
        <f>SUM(I106,K106,M106)</f>
        <v>0.2</v>
      </c>
      <c r="P106" s="102">
        <f>SUM(J106,L106,N106)</f>
        <v>0.3</v>
      </c>
      <c r="Q106" s="130"/>
      <c r="R106" s="128" t="s">
        <v>86</v>
      </c>
      <c r="S106" s="129" t="s">
        <v>86</v>
      </c>
      <c r="T106" s="101">
        <v>0.3</v>
      </c>
      <c r="U106" s="102">
        <v>0.3</v>
      </c>
      <c r="V106" s="101">
        <v>0</v>
      </c>
      <c r="W106" s="102">
        <v>0</v>
      </c>
      <c r="X106" s="101">
        <f>SUM(R106,T106,V106)</f>
        <v>0.3</v>
      </c>
      <c r="Y106" s="102">
        <f>SUM(S106,U106,W106)</f>
        <v>0.3</v>
      </c>
      <c r="Z106" s="130"/>
      <c r="AA106" s="101" t="s">
        <v>86</v>
      </c>
      <c r="AB106" s="102" t="s">
        <v>86</v>
      </c>
      <c r="AC106" s="101">
        <v>0.3</v>
      </c>
      <c r="AD106" s="102">
        <v>0.3</v>
      </c>
      <c r="AE106" s="101">
        <v>0</v>
      </c>
      <c r="AF106" s="102">
        <v>0</v>
      </c>
      <c r="AG106" s="101">
        <f>SUM(AA106,AC106,AE106)</f>
        <v>0.3</v>
      </c>
      <c r="AH106" s="102">
        <f>SUM(AB106,AD106,AF106)</f>
        <v>0.3</v>
      </c>
      <c r="AI106" s="103"/>
      <c r="AJ106" s="101" t="s">
        <v>86</v>
      </c>
      <c r="AK106" s="102" t="s">
        <v>86</v>
      </c>
      <c r="AL106" s="101">
        <v>0.3</v>
      </c>
      <c r="AM106" s="102">
        <v>0.3</v>
      </c>
      <c r="AN106" s="101">
        <v>0</v>
      </c>
      <c r="AO106" s="102">
        <v>0</v>
      </c>
      <c r="AP106" s="101">
        <f>SUM(AJ106,AL106,AN106)</f>
        <v>0.3</v>
      </c>
      <c r="AQ106" s="102">
        <f>SUM(AK106,AM106,AO106)</f>
        <v>0.3</v>
      </c>
    </row>
    <row r="107" spans="1:43" ht="12.75">
      <c r="A107" s="149"/>
      <c r="B107" s="202"/>
      <c r="C107" s="187"/>
      <c r="D107" s="98"/>
      <c r="E107" s="99"/>
      <c r="F107" s="99"/>
      <c r="G107" s="2"/>
      <c r="H107" s="243"/>
      <c r="I107" s="128"/>
      <c r="J107" s="129"/>
      <c r="K107" s="101"/>
      <c r="L107" s="102"/>
      <c r="M107" s="101"/>
      <c r="N107" s="102"/>
      <c r="O107" s="101"/>
      <c r="P107" s="102"/>
      <c r="Q107" s="130"/>
      <c r="R107" s="128"/>
      <c r="S107" s="129"/>
      <c r="T107" s="101"/>
      <c r="U107" s="102"/>
      <c r="V107" s="101"/>
      <c r="W107" s="102"/>
      <c r="X107" s="101"/>
      <c r="Y107" s="102"/>
      <c r="Z107" s="130"/>
      <c r="AA107" s="101"/>
      <c r="AB107" s="102"/>
      <c r="AC107" s="101"/>
      <c r="AD107" s="102"/>
      <c r="AE107" s="101"/>
      <c r="AF107" s="102"/>
      <c r="AG107" s="101"/>
      <c r="AH107" s="102"/>
      <c r="AI107" s="103"/>
      <c r="AJ107" s="101"/>
      <c r="AK107" s="102"/>
      <c r="AL107" s="101"/>
      <c r="AM107" s="102"/>
      <c r="AN107" s="101"/>
      <c r="AO107" s="102"/>
      <c r="AP107" s="101"/>
      <c r="AQ107" s="102"/>
    </row>
    <row r="108" spans="1:43" ht="12.75">
      <c r="A108" s="149"/>
      <c r="B108" s="202" t="s">
        <v>197</v>
      </c>
      <c r="C108" s="187">
        <v>387</v>
      </c>
      <c r="D108" s="98">
        <v>40280</v>
      </c>
      <c r="E108" s="99">
        <v>622</v>
      </c>
      <c r="F108" s="99" t="s">
        <v>27</v>
      </c>
      <c r="G108" s="197" t="s">
        <v>117</v>
      </c>
      <c r="H108" s="243" t="s">
        <v>118</v>
      </c>
      <c r="I108" s="128">
        <v>145.5</v>
      </c>
      <c r="J108" s="129">
        <v>145.5</v>
      </c>
      <c r="K108" s="101">
        <v>0</v>
      </c>
      <c r="L108" s="102">
        <v>0</v>
      </c>
      <c r="M108" s="101">
        <v>4.5</v>
      </c>
      <c r="N108" s="102">
        <v>4.5</v>
      </c>
      <c r="O108" s="101">
        <f>SUM(I108,K108,M108)</f>
        <v>150</v>
      </c>
      <c r="P108" s="102">
        <f>SUM(J108,L108,N108)</f>
        <v>150</v>
      </c>
      <c r="Q108" s="130"/>
      <c r="R108" s="128">
        <v>145.5</v>
      </c>
      <c r="S108" s="129">
        <v>145.5</v>
      </c>
      <c r="T108" s="101">
        <v>0</v>
      </c>
      <c r="U108" s="102">
        <v>0</v>
      </c>
      <c r="V108" s="101">
        <v>4.5</v>
      </c>
      <c r="W108" s="102">
        <v>4.5</v>
      </c>
      <c r="X108" s="101">
        <f>SUM(R108,T108,V108)</f>
        <v>150</v>
      </c>
      <c r="Y108" s="102">
        <f>SUM(S108,U108,W108)</f>
        <v>150</v>
      </c>
      <c r="Z108" s="130"/>
      <c r="AA108" s="101">
        <v>226</v>
      </c>
      <c r="AB108" s="102">
        <v>145.5</v>
      </c>
      <c r="AC108" s="101">
        <v>0</v>
      </c>
      <c r="AD108" s="102">
        <v>0</v>
      </c>
      <c r="AE108" s="101">
        <v>7</v>
      </c>
      <c r="AF108" s="102">
        <v>4.5</v>
      </c>
      <c r="AG108" s="101">
        <f>SUM(AA108,AC108,AE108)</f>
        <v>233</v>
      </c>
      <c r="AH108" s="102">
        <f>SUM(AB108,AD108,AF108)</f>
        <v>150</v>
      </c>
      <c r="AI108" s="103"/>
      <c r="AJ108" s="101">
        <v>226</v>
      </c>
      <c r="AK108" s="102">
        <v>145.5</v>
      </c>
      <c r="AL108" s="101">
        <v>0</v>
      </c>
      <c r="AM108" s="102">
        <v>0</v>
      </c>
      <c r="AN108" s="101">
        <v>7</v>
      </c>
      <c r="AO108" s="102">
        <v>4.5</v>
      </c>
      <c r="AP108" s="101">
        <f>SUM(AJ108,AL108,AN108)</f>
        <v>233</v>
      </c>
      <c r="AQ108" s="102">
        <f>SUM(AK108,AM108,AO108)</f>
        <v>150</v>
      </c>
    </row>
    <row r="109" spans="1:43" ht="12.75">
      <c r="A109" s="149"/>
      <c r="B109" s="202"/>
      <c r="C109" s="187"/>
      <c r="D109" s="98"/>
      <c r="E109" s="99"/>
      <c r="F109" s="99"/>
      <c r="G109" s="197"/>
      <c r="H109" s="243"/>
      <c r="I109" s="128"/>
      <c r="J109" s="129"/>
      <c r="K109" s="101"/>
      <c r="L109" s="102"/>
      <c r="M109" s="101"/>
      <c r="N109" s="102"/>
      <c r="O109" s="101"/>
      <c r="P109" s="102"/>
      <c r="Q109" s="130"/>
      <c r="R109" s="128"/>
      <c r="S109" s="129"/>
      <c r="T109" s="101"/>
      <c r="U109" s="102"/>
      <c r="V109" s="101"/>
      <c r="W109" s="102"/>
      <c r="X109" s="101"/>
      <c r="Y109" s="102"/>
      <c r="Z109" s="130"/>
      <c r="AA109" s="101"/>
      <c r="AB109" s="102"/>
      <c r="AC109" s="101"/>
      <c r="AD109" s="102"/>
      <c r="AE109" s="101"/>
      <c r="AF109" s="102"/>
      <c r="AG109" s="101"/>
      <c r="AH109" s="102"/>
      <c r="AI109" s="103"/>
      <c r="AJ109" s="101"/>
      <c r="AK109" s="102"/>
      <c r="AL109" s="101"/>
      <c r="AM109" s="102"/>
      <c r="AN109" s="101"/>
      <c r="AO109" s="102"/>
      <c r="AP109" s="101"/>
      <c r="AQ109" s="102"/>
    </row>
    <row r="110" spans="1:43" ht="12.75">
      <c r="A110" s="150"/>
      <c r="B110" s="202" t="s">
        <v>250</v>
      </c>
      <c r="C110" s="187">
        <v>628</v>
      </c>
      <c r="D110" s="98">
        <v>40331</v>
      </c>
      <c r="E110" s="99">
        <v>7179</v>
      </c>
      <c r="F110" s="99" t="s">
        <v>69</v>
      </c>
      <c r="G110" s="150" t="s">
        <v>260</v>
      </c>
      <c r="H110" s="170" t="s">
        <v>261</v>
      </c>
      <c r="I110" s="128">
        <v>0</v>
      </c>
      <c r="J110" s="129">
        <v>0</v>
      </c>
      <c r="K110" s="101">
        <v>0</v>
      </c>
      <c r="L110" s="102">
        <v>0</v>
      </c>
      <c r="M110" s="101">
        <v>0</v>
      </c>
      <c r="N110" s="102">
        <v>0</v>
      </c>
      <c r="O110" s="101">
        <f>I110+K110+M110</f>
        <v>0</v>
      </c>
      <c r="P110" s="102">
        <f>J110+L110+N110</f>
        <v>0</v>
      </c>
      <c r="Q110" s="130"/>
      <c r="R110" s="128">
        <v>0</v>
      </c>
      <c r="S110" s="129">
        <v>0</v>
      </c>
      <c r="T110" s="101">
        <v>0</v>
      </c>
      <c r="U110" s="102">
        <v>0</v>
      </c>
      <c r="V110" s="101">
        <v>0</v>
      </c>
      <c r="W110" s="102">
        <v>0</v>
      </c>
      <c r="X110" s="101">
        <f>SUM(R110,T110,V110)</f>
        <v>0</v>
      </c>
      <c r="Y110" s="102">
        <f>SUM(S110,U110,W110)</f>
        <v>0</v>
      </c>
      <c r="Z110" s="130"/>
      <c r="AA110" s="101">
        <v>0</v>
      </c>
      <c r="AB110" s="102">
        <v>0</v>
      </c>
      <c r="AC110" s="101">
        <v>0</v>
      </c>
      <c r="AD110" s="102">
        <v>0</v>
      </c>
      <c r="AE110" s="101">
        <v>0</v>
      </c>
      <c r="AF110" s="102">
        <v>0</v>
      </c>
      <c r="AG110" s="101">
        <f>SUM(AA110,AC110,AE110)</f>
        <v>0</v>
      </c>
      <c r="AH110" s="102">
        <f>SUM(AB110,AD110,AF110)</f>
        <v>0</v>
      </c>
      <c r="AI110" s="103"/>
      <c r="AJ110" s="101">
        <v>0</v>
      </c>
      <c r="AK110" s="102">
        <v>0</v>
      </c>
      <c r="AL110" s="101">
        <v>0</v>
      </c>
      <c r="AM110" s="102">
        <v>0</v>
      </c>
      <c r="AN110" s="101">
        <v>0</v>
      </c>
      <c r="AO110" s="102">
        <v>0</v>
      </c>
      <c r="AP110" s="101">
        <f>SUM(AJ110,AL110,AN110)</f>
        <v>0</v>
      </c>
      <c r="AQ110" s="102">
        <f>SUM(AK110,AM110,AO110)</f>
        <v>0</v>
      </c>
    </row>
    <row r="111" spans="1:43" ht="12.75">
      <c r="A111" s="150"/>
      <c r="B111" s="202"/>
      <c r="C111" s="187"/>
      <c r="D111" s="98"/>
      <c r="E111" s="99"/>
      <c r="F111" s="99"/>
      <c r="G111" s="150"/>
      <c r="H111" s="170"/>
      <c r="I111" s="128"/>
      <c r="J111" s="129"/>
      <c r="K111" s="101"/>
      <c r="L111" s="102"/>
      <c r="M111" s="101"/>
      <c r="N111" s="102"/>
      <c r="O111" s="101"/>
      <c r="P111" s="102"/>
      <c r="Q111" s="130"/>
      <c r="R111" s="128"/>
      <c r="S111" s="129"/>
      <c r="T111" s="101"/>
      <c r="U111" s="102"/>
      <c r="V111" s="101"/>
      <c r="W111" s="102"/>
      <c r="X111" s="101"/>
      <c r="Y111" s="102"/>
      <c r="Z111" s="130"/>
      <c r="AA111" s="101"/>
      <c r="AB111" s="102"/>
      <c r="AC111" s="101"/>
      <c r="AD111" s="102"/>
      <c r="AE111" s="101"/>
      <c r="AF111" s="102"/>
      <c r="AG111" s="101"/>
      <c r="AH111" s="102"/>
      <c r="AI111" s="103"/>
      <c r="AJ111" s="101"/>
      <c r="AK111" s="102"/>
      <c r="AL111" s="101"/>
      <c r="AM111" s="102"/>
      <c r="AN111" s="101"/>
      <c r="AO111" s="102"/>
      <c r="AP111" s="101"/>
      <c r="AQ111" s="102"/>
    </row>
    <row r="112" spans="1:43" ht="12.75">
      <c r="A112" s="95"/>
      <c r="B112" s="202" t="s">
        <v>264</v>
      </c>
      <c r="C112" s="187">
        <v>611</v>
      </c>
      <c r="D112" s="98">
        <v>40331</v>
      </c>
      <c r="E112" s="99">
        <v>5001</v>
      </c>
      <c r="F112" s="99" t="s">
        <v>254</v>
      </c>
      <c r="G112" s="150" t="s">
        <v>283</v>
      </c>
      <c r="H112" s="170" t="s">
        <v>255</v>
      </c>
      <c r="I112" s="128">
        <v>0</v>
      </c>
      <c r="J112" s="129">
        <v>0</v>
      </c>
      <c r="K112" s="101">
        <v>0</v>
      </c>
      <c r="L112" s="102">
        <v>0</v>
      </c>
      <c r="M112" s="101">
        <v>0</v>
      </c>
      <c r="N112" s="102">
        <v>0</v>
      </c>
      <c r="O112" s="101">
        <f>SUM(I112,K112,M112)</f>
        <v>0</v>
      </c>
      <c r="P112" s="102">
        <f>SUM(J112,L112,N112)</f>
        <v>0</v>
      </c>
      <c r="Q112" s="130"/>
      <c r="R112" s="128">
        <v>0</v>
      </c>
      <c r="S112" s="129">
        <v>0</v>
      </c>
      <c r="T112" s="101">
        <v>0</v>
      </c>
      <c r="U112" s="102">
        <v>0</v>
      </c>
      <c r="V112" s="101">
        <v>0</v>
      </c>
      <c r="W112" s="102">
        <v>0</v>
      </c>
      <c r="X112" s="101">
        <f>SUM(R112,T112,V112)</f>
        <v>0</v>
      </c>
      <c r="Y112" s="102">
        <f>SUM(S112,U112,W112)</f>
        <v>0</v>
      </c>
      <c r="Z112" s="130"/>
      <c r="AA112" s="101">
        <v>0</v>
      </c>
      <c r="AB112" s="102">
        <v>0</v>
      </c>
      <c r="AC112" s="101">
        <v>0</v>
      </c>
      <c r="AD112" s="102">
        <v>0</v>
      </c>
      <c r="AE112" s="101">
        <v>0</v>
      </c>
      <c r="AF112" s="102">
        <v>0</v>
      </c>
      <c r="AG112" s="101">
        <f>SUM(AA112,AC112,AE112)</f>
        <v>0</v>
      </c>
      <c r="AH112" s="102">
        <f>SUM(AB112,AD112,AF112)</f>
        <v>0</v>
      </c>
      <c r="AI112" s="103"/>
      <c r="AJ112" s="101">
        <v>0</v>
      </c>
      <c r="AK112" s="102">
        <v>0</v>
      </c>
      <c r="AL112" s="101">
        <v>0</v>
      </c>
      <c r="AM112" s="102">
        <v>0</v>
      </c>
      <c r="AN112" s="101">
        <v>0</v>
      </c>
      <c r="AO112" s="102">
        <v>0</v>
      </c>
      <c r="AP112" s="101">
        <f>SUM(AJ112,AL112,AN112)</f>
        <v>0</v>
      </c>
      <c r="AQ112" s="102">
        <f>SUM(AK112,AM112,AO112)</f>
        <v>0</v>
      </c>
    </row>
    <row r="113" spans="1:43" ht="12.75">
      <c r="A113" s="95"/>
      <c r="B113" s="202"/>
      <c r="C113" s="187"/>
      <c r="D113" s="98"/>
      <c r="E113" s="99"/>
      <c r="F113" s="99"/>
      <c r="G113" s="150"/>
      <c r="H113" s="170"/>
      <c r="I113" s="128"/>
      <c r="J113" s="129"/>
      <c r="K113" s="101"/>
      <c r="L113" s="102"/>
      <c r="M113" s="101"/>
      <c r="N113" s="102"/>
      <c r="O113" s="101"/>
      <c r="P113" s="102"/>
      <c r="Q113" s="130"/>
      <c r="R113" s="128"/>
      <c r="S113" s="129"/>
      <c r="T113" s="101"/>
      <c r="U113" s="102"/>
      <c r="V113" s="101"/>
      <c r="W113" s="102"/>
      <c r="X113" s="101"/>
      <c r="Y113" s="102"/>
      <c r="Z113" s="130"/>
      <c r="AA113" s="101"/>
      <c r="AB113" s="102"/>
      <c r="AC113" s="101"/>
      <c r="AD113" s="102"/>
      <c r="AE113" s="101"/>
      <c r="AF113" s="102"/>
      <c r="AG113" s="101"/>
      <c r="AH113" s="102"/>
      <c r="AI113" s="103"/>
      <c r="AJ113" s="101"/>
      <c r="AK113" s="102"/>
      <c r="AL113" s="101"/>
      <c r="AM113" s="102"/>
      <c r="AN113" s="101"/>
      <c r="AO113" s="102"/>
      <c r="AP113" s="101"/>
      <c r="AQ113" s="102"/>
    </row>
    <row r="114" spans="1:43" ht="12.75">
      <c r="A114" s="95"/>
      <c r="B114" s="202" t="s">
        <v>269</v>
      </c>
      <c r="C114" s="187">
        <v>225</v>
      </c>
      <c r="D114" s="98">
        <v>40256</v>
      </c>
      <c r="E114" s="99">
        <v>1730</v>
      </c>
      <c r="F114" s="99" t="s">
        <v>34</v>
      </c>
      <c r="G114" s="150" t="s">
        <v>34</v>
      </c>
      <c r="H114" s="170" t="s">
        <v>124</v>
      </c>
      <c r="I114" s="128" t="s">
        <v>123</v>
      </c>
      <c r="J114" s="129" t="s">
        <v>123</v>
      </c>
      <c r="K114" s="101" t="s">
        <v>123</v>
      </c>
      <c r="L114" s="102" t="s">
        <v>123</v>
      </c>
      <c r="M114" s="101" t="s">
        <v>123</v>
      </c>
      <c r="N114" s="102" t="s">
        <v>123</v>
      </c>
      <c r="O114" s="101" t="s">
        <v>123</v>
      </c>
      <c r="P114" s="102" t="s">
        <v>123</v>
      </c>
      <c r="Q114" s="130"/>
      <c r="R114" s="128" t="s">
        <v>123</v>
      </c>
      <c r="S114" s="129" t="s">
        <v>123</v>
      </c>
      <c r="T114" s="101" t="s">
        <v>123</v>
      </c>
      <c r="U114" s="102" t="s">
        <v>123</v>
      </c>
      <c r="V114" s="101" t="s">
        <v>123</v>
      </c>
      <c r="W114" s="102" t="s">
        <v>123</v>
      </c>
      <c r="X114" s="101" t="s">
        <v>123</v>
      </c>
      <c r="Y114" s="102" t="s">
        <v>123</v>
      </c>
      <c r="Z114" s="130"/>
      <c r="AA114" s="101" t="s">
        <v>123</v>
      </c>
      <c r="AB114" s="102" t="s">
        <v>123</v>
      </c>
      <c r="AC114" s="101" t="s">
        <v>123</v>
      </c>
      <c r="AD114" s="102" t="s">
        <v>123</v>
      </c>
      <c r="AE114" s="101" t="s">
        <v>123</v>
      </c>
      <c r="AF114" s="102" t="s">
        <v>123</v>
      </c>
      <c r="AG114" s="101" t="s">
        <v>123</v>
      </c>
      <c r="AH114" s="102" t="s">
        <v>123</v>
      </c>
      <c r="AI114" s="103"/>
      <c r="AJ114" s="101" t="s">
        <v>123</v>
      </c>
      <c r="AK114" s="102" t="s">
        <v>123</v>
      </c>
      <c r="AL114" s="101" t="s">
        <v>123</v>
      </c>
      <c r="AM114" s="102" t="s">
        <v>123</v>
      </c>
      <c r="AN114" s="101" t="s">
        <v>123</v>
      </c>
      <c r="AO114" s="102" t="s">
        <v>123</v>
      </c>
      <c r="AP114" s="101" t="s">
        <v>123</v>
      </c>
      <c r="AQ114" s="102" t="s">
        <v>123</v>
      </c>
    </row>
    <row r="115" spans="1:43" ht="12.75">
      <c r="A115" s="95"/>
      <c r="B115" s="202"/>
      <c r="C115" s="237"/>
      <c r="D115" s="98"/>
      <c r="E115" s="99"/>
      <c r="F115" s="99"/>
      <c r="G115" s="150"/>
      <c r="H115" s="170"/>
      <c r="I115" s="128"/>
      <c r="J115" s="129"/>
      <c r="K115" s="101"/>
      <c r="L115" s="102"/>
      <c r="M115" s="101"/>
      <c r="N115" s="102"/>
      <c r="O115" s="101"/>
      <c r="P115" s="102"/>
      <c r="Q115" s="130"/>
      <c r="R115" s="128"/>
      <c r="S115" s="129"/>
      <c r="T115" s="101"/>
      <c r="U115" s="102"/>
      <c r="V115" s="101"/>
      <c r="W115" s="102"/>
      <c r="X115" s="101"/>
      <c r="Y115" s="102"/>
      <c r="Z115" s="130"/>
      <c r="AA115" s="101"/>
      <c r="AB115" s="102"/>
      <c r="AC115" s="101"/>
      <c r="AD115" s="102"/>
      <c r="AE115" s="101"/>
      <c r="AF115" s="102"/>
      <c r="AG115" s="101"/>
      <c r="AH115" s="102"/>
      <c r="AI115" s="103"/>
      <c r="AJ115" s="101"/>
      <c r="AK115" s="102"/>
      <c r="AL115" s="101"/>
      <c r="AM115" s="102"/>
      <c r="AN115" s="101"/>
      <c r="AO115" s="102"/>
      <c r="AP115" s="101"/>
      <c r="AQ115" s="102"/>
    </row>
    <row r="116" spans="1:43" ht="12.75">
      <c r="A116" s="150" t="s">
        <v>195</v>
      </c>
      <c r="B116" s="202" t="s">
        <v>203</v>
      </c>
      <c r="C116" s="187">
        <v>331</v>
      </c>
      <c r="D116" s="98">
        <v>40267</v>
      </c>
      <c r="E116" s="99">
        <v>163</v>
      </c>
      <c r="F116" s="99" t="s">
        <v>76</v>
      </c>
      <c r="G116" s="150" t="s">
        <v>140</v>
      </c>
      <c r="H116" s="170" t="s">
        <v>121</v>
      </c>
      <c r="I116" s="128">
        <v>0</v>
      </c>
      <c r="J116" s="129">
        <v>0</v>
      </c>
      <c r="K116" s="101" t="s">
        <v>128</v>
      </c>
      <c r="L116" s="102">
        <v>0</v>
      </c>
      <c r="M116" s="101">
        <v>0</v>
      </c>
      <c r="N116" s="102">
        <v>0</v>
      </c>
      <c r="O116" s="101" t="s">
        <v>128</v>
      </c>
      <c r="P116" s="102">
        <f>SUM(J116,L116,N116)</f>
        <v>0</v>
      </c>
      <c r="Q116" s="130"/>
      <c r="R116" s="128">
        <v>0</v>
      </c>
      <c r="S116" s="129">
        <v>0</v>
      </c>
      <c r="T116" s="101" t="s">
        <v>128</v>
      </c>
      <c r="U116" s="102">
        <v>0</v>
      </c>
      <c r="V116" s="101">
        <v>0</v>
      </c>
      <c r="W116" s="102">
        <v>0</v>
      </c>
      <c r="X116" s="101" t="s">
        <v>128</v>
      </c>
      <c r="Y116" s="102">
        <f>SUM(S116,U116,W116)</f>
        <v>0</v>
      </c>
      <c r="Z116" s="130"/>
      <c r="AA116" s="101">
        <v>0</v>
      </c>
      <c r="AB116" s="102">
        <v>0</v>
      </c>
      <c r="AC116" s="101" t="s">
        <v>128</v>
      </c>
      <c r="AD116" s="102">
        <v>0</v>
      </c>
      <c r="AE116" s="101">
        <v>0</v>
      </c>
      <c r="AF116" s="102">
        <v>0</v>
      </c>
      <c r="AG116" s="101" t="s">
        <v>128</v>
      </c>
      <c r="AH116" s="102">
        <f>SUM(AB116,AD116,AF116)</f>
        <v>0</v>
      </c>
      <c r="AI116" s="103"/>
      <c r="AJ116" s="101">
        <v>0</v>
      </c>
      <c r="AK116" s="102">
        <v>0</v>
      </c>
      <c r="AL116" s="101">
        <v>0</v>
      </c>
      <c r="AM116" s="102">
        <v>0</v>
      </c>
      <c r="AN116" s="101">
        <v>0</v>
      </c>
      <c r="AO116" s="102">
        <v>0</v>
      </c>
      <c r="AP116" s="101">
        <f>SUM(AJ116,AL116,AN116)</f>
        <v>0</v>
      </c>
      <c r="AQ116" s="102">
        <f>SUM(AK116,AM116,AO116)</f>
        <v>0</v>
      </c>
    </row>
    <row r="117" spans="1:43" ht="12.75">
      <c r="A117" s="150"/>
      <c r="B117" s="202" t="s">
        <v>203</v>
      </c>
      <c r="C117" s="187">
        <v>549</v>
      </c>
      <c r="D117" s="98">
        <v>40310</v>
      </c>
      <c r="E117" s="99">
        <v>163</v>
      </c>
      <c r="F117" s="99" t="s">
        <v>76</v>
      </c>
      <c r="G117" s="150" t="s">
        <v>141</v>
      </c>
      <c r="H117" s="170" t="s">
        <v>121</v>
      </c>
      <c r="I117" s="128">
        <v>0</v>
      </c>
      <c r="J117" s="129">
        <v>0</v>
      </c>
      <c r="K117" s="101">
        <v>0</v>
      </c>
      <c r="L117" s="102">
        <v>0</v>
      </c>
      <c r="M117" s="101">
        <v>0</v>
      </c>
      <c r="N117" s="102">
        <v>0</v>
      </c>
      <c r="O117" s="101">
        <f>SUM(I117,K117,M117)</f>
        <v>0</v>
      </c>
      <c r="P117" s="102">
        <f>SUM(J117,L117,N117)</f>
        <v>0</v>
      </c>
      <c r="Q117" s="130"/>
      <c r="R117" s="128">
        <v>0</v>
      </c>
      <c r="S117" s="129">
        <v>0</v>
      </c>
      <c r="T117" s="101">
        <v>0</v>
      </c>
      <c r="U117" s="102">
        <v>0</v>
      </c>
      <c r="V117" s="101">
        <v>0</v>
      </c>
      <c r="W117" s="102">
        <v>0</v>
      </c>
      <c r="X117" s="101">
        <f>SUM(R117,T117,V117)</f>
        <v>0</v>
      </c>
      <c r="Y117" s="102">
        <f>SUM(S117,U117,W117)</f>
        <v>0</v>
      </c>
      <c r="Z117" s="130"/>
      <c r="AA117" s="101">
        <v>0</v>
      </c>
      <c r="AB117" s="102">
        <v>0</v>
      </c>
      <c r="AC117" s="101">
        <v>0</v>
      </c>
      <c r="AD117" s="102">
        <v>0</v>
      </c>
      <c r="AE117" s="101">
        <v>0</v>
      </c>
      <c r="AF117" s="102">
        <v>0</v>
      </c>
      <c r="AG117" s="101">
        <f>SUM(AA117,AC117,AE117)</f>
        <v>0</v>
      </c>
      <c r="AH117" s="102">
        <f>SUM(AB117,AD117,AF117)</f>
        <v>0</v>
      </c>
      <c r="AI117" s="103"/>
      <c r="AJ117" s="101">
        <v>0</v>
      </c>
      <c r="AK117" s="102">
        <v>0</v>
      </c>
      <c r="AL117" s="101">
        <v>0</v>
      </c>
      <c r="AM117" s="102">
        <v>0</v>
      </c>
      <c r="AN117" s="101">
        <v>0</v>
      </c>
      <c r="AO117" s="102">
        <v>0</v>
      </c>
      <c r="AP117" s="101">
        <f>SUM(AJ117,AL117,AN117)</f>
        <v>0</v>
      </c>
      <c r="AQ117" s="102">
        <f>SUM(AK117,AM117,AO117)</f>
        <v>0</v>
      </c>
    </row>
    <row r="118" spans="1:43" ht="12.75">
      <c r="A118" s="95"/>
      <c r="B118" s="202" t="s">
        <v>206</v>
      </c>
      <c r="C118" s="187">
        <v>423</v>
      </c>
      <c r="D118" s="98">
        <v>40282</v>
      </c>
      <c r="E118" s="99">
        <v>295</v>
      </c>
      <c r="F118" s="99" t="s">
        <v>44</v>
      </c>
      <c r="G118" s="150" t="s">
        <v>145</v>
      </c>
      <c r="H118" s="170" t="s">
        <v>121</v>
      </c>
      <c r="I118" s="128" t="s">
        <v>123</v>
      </c>
      <c r="J118" s="129" t="s">
        <v>123</v>
      </c>
      <c r="K118" s="101" t="s">
        <v>123</v>
      </c>
      <c r="L118" s="102" t="s">
        <v>123</v>
      </c>
      <c r="M118" s="101">
        <v>0</v>
      </c>
      <c r="N118" s="102">
        <v>0</v>
      </c>
      <c r="O118" s="101" t="s">
        <v>123</v>
      </c>
      <c r="P118" s="102" t="s">
        <v>123</v>
      </c>
      <c r="Q118" s="130"/>
      <c r="R118" s="128" t="s">
        <v>123</v>
      </c>
      <c r="S118" s="129" t="s">
        <v>123</v>
      </c>
      <c r="T118" s="101" t="s">
        <v>123</v>
      </c>
      <c r="U118" s="102" t="s">
        <v>123</v>
      </c>
      <c r="V118" s="101">
        <v>0</v>
      </c>
      <c r="W118" s="102">
        <v>0</v>
      </c>
      <c r="X118" s="101" t="s">
        <v>123</v>
      </c>
      <c r="Y118" s="102" t="s">
        <v>123</v>
      </c>
      <c r="Z118" s="130"/>
      <c r="AA118" s="101" t="s">
        <v>123</v>
      </c>
      <c r="AB118" s="102" t="s">
        <v>123</v>
      </c>
      <c r="AC118" s="101" t="s">
        <v>123</v>
      </c>
      <c r="AD118" s="102" t="s">
        <v>123</v>
      </c>
      <c r="AE118" s="101">
        <v>0</v>
      </c>
      <c r="AF118" s="102">
        <v>0</v>
      </c>
      <c r="AG118" s="101" t="s">
        <v>123</v>
      </c>
      <c r="AH118" s="102" t="s">
        <v>123</v>
      </c>
      <c r="AI118" s="103"/>
      <c r="AJ118" s="101" t="s">
        <v>123</v>
      </c>
      <c r="AK118" s="102" t="s">
        <v>123</v>
      </c>
      <c r="AL118" s="101" t="s">
        <v>123</v>
      </c>
      <c r="AM118" s="102" t="s">
        <v>123</v>
      </c>
      <c r="AN118" s="101">
        <v>0</v>
      </c>
      <c r="AO118" s="102">
        <v>0</v>
      </c>
      <c r="AP118" s="101" t="s">
        <v>123</v>
      </c>
      <c r="AQ118" s="102" t="s">
        <v>123</v>
      </c>
    </row>
    <row r="119" spans="1:43" ht="12.75">
      <c r="A119" s="95"/>
      <c r="B119" s="202" t="s">
        <v>207</v>
      </c>
      <c r="C119" s="187">
        <v>542</v>
      </c>
      <c r="D119" s="98">
        <v>40310</v>
      </c>
      <c r="E119" s="99">
        <v>303</v>
      </c>
      <c r="F119" s="99" t="s">
        <v>45</v>
      </c>
      <c r="G119" s="150" t="s">
        <v>146</v>
      </c>
      <c r="H119" s="170" t="s">
        <v>121</v>
      </c>
      <c r="I119" s="128">
        <v>0</v>
      </c>
      <c r="J119" s="129">
        <v>0</v>
      </c>
      <c r="K119" s="101">
        <v>0</v>
      </c>
      <c r="L119" s="102">
        <v>0.3</v>
      </c>
      <c r="M119" s="101">
        <v>0</v>
      </c>
      <c r="N119" s="102">
        <v>0</v>
      </c>
      <c r="O119" s="101">
        <f>SUM(I119,K119,M119)</f>
        <v>0</v>
      </c>
      <c r="P119" s="102">
        <f>SUM(J119,L119,N119)</f>
        <v>0.3</v>
      </c>
      <c r="Q119" s="130"/>
      <c r="R119" s="128">
        <v>0</v>
      </c>
      <c r="S119" s="129">
        <v>0</v>
      </c>
      <c r="T119" s="101">
        <v>0.8</v>
      </c>
      <c r="U119" s="102">
        <v>0.3</v>
      </c>
      <c r="V119" s="101">
        <v>0</v>
      </c>
      <c r="W119" s="102">
        <v>0</v>
      </c>
      <c r="X119" s="101">
        <f>SUM(R119,T119,V119)</f>
        <v>0.8</v>
      </c>
      <c r="Y119" s="102">
        <f>SUM(S119,U119,W119)</f>
        <v>0.3</v>
      </c>
      <c r="Z119" s="130"/>
      <c r="AA119" s="101">
        <v>0</v>
      </c>
      <c r="AB119" s="102">
        <v>0</v>
      </c>
      <c r="AC119" s="101" t="s">
        <v>86</v>
      </c>
      <c r="AD119" s="102">
        <v>0.3</v>
      </c>
      <c r="AE119" s="101">
        <v>0</v>
      </c>
      <c r="AF119" s="102">
        <v>0</v>
      </c>
      <c r="AG119" s="101" t="s">
        <v>86</v>
      </c>
      <c r="AH119" s="102">
        <f>SUM(AB119,AD119,AF119)</f>
        <v>0.3</v>
      </c>
      <c r="AI119" s="103"/>
      <c r="AJ119" s="101">
        <v>0</v>
      </c>
      <c r="AK119" s="102">
        <v>0</v>
      </c>
      <c r="AL119" s="101">
        <v>0.6</v>
      </c>
      <c r="AM119" s="102">
        <v>0.3</v>
      </c>
      <c r="AN119" s="101">
        <v>0</v>
      </c>
      <c r="AO119" s="102">
        <v>0</v>
      </c>
      <c r="AP119" s="101">
        <f>SUM(AJ119,AL119,AN119)</f>
        <v>0.6</v>
      </c>
      <c r="AQ119" s="102">
        <f>SUM(AK119,AM119,AO119)</f>
        <v>0.3</v>
      </c>
    </row>
    <row r="120" spans="1:43" ht="12.75">
      <c r="A120" s="95"/>
      <c r="B120" s="202" t="s">
        <v>271</v>
      </c>
      <c r="C120" s="187">
        <v>477</v>
      </c>
      <c r="D120" s="98">
        <v>40288</v>
      </c>
      <c r="E120" s="99">
        <v>550</v>
      </c>
      <c r="F120" s="99" t="s">
        <v>265</v>
      </c>
      <c r="G120" s="150" t="s">
        <v>221</v>
      </c>
      <c r="H120" s="170" t="s">
        <v>121</v>
      </c>
      <c r="I120" s="128"/>
      <c r="J120" s="129"/>
      <c r="K120" s="101"/>
      <c r="L120" s="102"/>
      <c r="M120" s="101"/>
      <c r="N120" s="102"/>
      <c r="O120" s="101"/>
      <c r="P120" s="102"/>
      <c r="Q120" s="130"/>
      <c r="R120" s="128"/>
      <c r="S120" s="129"/>
      <c r="T120" s="101"/>
      <c r="U120" s="102"/>
      <c r="V120" s="101"/>
      <c r="W120" s="102"/>
      <c r="X120" s="101"/>
      <c r="Y120" s="102"/>
      <c r="Z120" s="130"/>
      <c r="AA120" s="101"/>
      <c r="AB120" s="102"/>
      <c r="AC120" s="101"/>
      <c r="AD120" s="102"/>
      <c r="AE120" s="101"/>
      <c r="AF120" s="102"/>
      <c r="AG120" s="101"/>
      <c r="AH120" s="102"/>
      <c r="AI120" s="103"/>
      <c r="AJ120" s="101"/>
      <c r="AK120" s="102"/>
      <c r="AL120" s="101"/>
      <c r="AM120" s="102"/>
      <c r="AN120" s="101"/>
      <c r="AO120" s="102"/>
      <c r="AP120" s="101"/>
      <c r="AQ120" s="102"/>
    </row>
    <row r="121" spans="1:43" ht="12.75">
      <c r="A121" s="95"/>
      <c r="B121" s="202" t="s">
        <v>271</v>
      </c>
      <c r="C121" s="187">
        <v>631</v>
      </c>
      <c r="D121" s="98">
        <v>40333</v>
      </c>
      <c r="E121" s="99">
        <v>550</v>
      </c>
      <c r="F121" s="99" t="s">
        <v>265</v>
      </c>
      <c r="G121" s="150" t="s">
        <v>266</v>
      </c>
      <c r="H121" s="170" t="s">
        <v>121</v>
      </c>
      <c r="I121" s="128">
        <v>0</v>
      </c>
      <c r="J121" s="129">
        <v>0</v>
      </c>
      <c r="K121" s="101">
        <v>3.1</v>
      </c>
      <c r="L121" s="102">
        <v>15.6</v>
      </c>
      <c r="M121" s="101">
        <v>0</v>
      </c>
      <c r="N121" s="102">
        <v>0</v>
      </c>
      <c r="O121" s="101">
        <f aca="true" t="shared" si="54" ref="O121:P123">SUM(I121,K121,M121)</f>
        <v>3.1</v>
      </c>
      <c r="P121" s="102">
        <f t="shared" si="54"/>
        <v>15.6</v>
      </c>
      <c r="Q121" s="130"/>
      <c r="R121" s="128">
        <v>0</v>
      </c>
      <c r="S121" s="129">
        <v>0</v>
      </c>
      <c r="T121" s="101">
        <v>6.2</v>
      </c>
      <c r="U121" s="102">
        <v>15.6</v>
      </c>
      <c r="V121" s="101">
        <v>0</v>
      </c>
      <c r="W121" s="102">
        <v>0</v>
      </c>
      <c r="X121" s="101">
        <f aca="true" t="shared" si="55" ref="X121:Y123">SUM(R121,T121,V121)</f>
        <v>6.2</v>
      </c>
      <c r="Y121" s="102">
        <f t="shared" si="55"/>
        <v>15.6</v>
      </c>
      <c r="Z121" s="130"/>
      <c r="AA121" s="101">
        <v>0</v>
      </c>
      <c r="AB121" s="102">
        <v>0</v>
      </c>
      <c r="AC121" s="101">
        <v>9.4</v>
      </c>
      <c r="AD121" s="102">
        <v>15.6</v>
      </c>
      <c r="AE121" s="101">
        <v>0</v>
      </c>
      <c r="AF121" s="102">
        <v>0</v>
      </c>
      <c r="AG121" s="101">
        <f aca="true" t="shared" si="56" ref="AG121:AH123">SUM(AA121,AC121,AE121)</f>
        <v>9.4</v>
      </c>
      <c r="AH121" s="102">
        <f t="shared" si="56"/>
        <v>15.6</v>
      </c>
      <c r="AI121" s="103"/>
      <c r="AJ121" s="101">
        <v>0</v>
      </c>
      <c r="AK121" s="102">
        <v>0</v>
      </c>
      <c r="AL121" s="101">
        <v>12.5</v>
      </c>
      <c r="AM121" s="102">
        <v>15.6</v>
      </c>
      <c r="AN121" s="101">
        <v>0</v>
      </c>
      <c r="AO121" s="102">
        <v>0</v>
      </c>
      <c r="AP121" s="101">
        <f aca="true" t="shared" si="57" ref="AP121:AQ123">SUM(AJ121,AL121,AN121)</f>
        <v>12.5</v>
      </c>
      <c r="AQ121" s="102">
        <f t="shared" si="57"/>
        <v>15.6</v>
      </c>
    </row>
    <row r="122" spans="1:43" ht="12.75">
      <c r="A122" s="95"/>
      <c r="B122" s="202" t="s">
        <v>271</v>
      </c>
      <c r="C122" s="234">
        <v>534</v>
      </c>
      <c r="D122" s="98">
        <v>40291</v>
      </c>
      <c r="E122" s="99">
        <v>1271</v>
      </c>
      <c r="F122" s="99" t="s">
        <v>59</v>
      </c>
      <c r="G122" s="205" t="s">
        <v>103</v>
      </c>
      <c r="H122" s="170" t="s">
        <v>121</v>
      </c>
      <c r="I122" s="128">
        <v>0</v>
      </c>
      <c r="J122" s="129">
        <v>0</v>
      </c>
      <c r="K122" s="101">
        <v>-1.6</v>
      </c>
      <c r="L122" s="102">
        <v>-2.1</v>
      </c>
      <c r="M122" s="101">
        <v>-0.3</v>
      </c>
      <c r="N122" s="102">
        <v>-0.4</v>
      </c>
      <c r="O122" s="101">
        <f t="shared" si="54"/>
        <v>-1.9000000000000001</v>
      </c>
      <c r="P122" s="102">
        <f t="shared" si="54"/>
        <v>-2.5</v>
      </c>
      <c r="Q122" s="130"/>
      <c r="R122" s="128">
        <v>0</v>
      </c>
      <c r="S122" s="129">
        <v>0</v>
      </c>
      <c r="T122" s="101">
        <v>-2.2</v>
      </c>
      <c r="U122" s="102">
        <v>-2.2</v>
      </c>
      <c r="V122" s="101">
        <v>-0.4</v>
      </c>
      <c r="W122" s="102">
        <v>-0.4</v>
      </c>
      <c r="X122" s="101">
        <f t="shared" si="55"/>
        <v>-2.6</v>
      </c>
      <c r="Y122" s="102">
        <f t="shared" si="55"/>
        <v>-2.6</v>
      </c>
      <c r="Z122" s="130"/>
      <c r="AA122" s="101">
        <v>0</v>
      </c>
      <c r="AB122" s="102">
        <v>0</v>
      </c>
      <c r="AC122" s="101">
        <v>-2.2</v>
      </c>
      <c r="AD122" s="102">
        <v>-2.2</v>
      </c>
      <c r="AE122" s="101">
        <v>-0.5</v>
      </c>
      <c r="AF122" s="102">
        <v>-0.5</v>
      </c>
      <c r="AG122" s="101">
        <f t="shared" si="56"/>
        <v>-2.7</v>
      </c>
      <c r="AH122" s="102">
        <f t="shared" si="56"/>
        <v>-2.7</v>
      </c>
      <c r="AI122" s="103"/>
      <c r="AJ122" s="101">
        <v>0</v>
      </c>
      <c r="AK122" s="102">
        <v>0</v>
      </c>
      <c r="AL122" s="101">
        <v>-2.3</v>
      </c>
      <c r="AM122" s="102">
        <v>-2.3</v>
      </c>
      <c r="AN122" s="101">
        <v>-0.5</v>
      </c>
      <c r="AO122" s="102">
        <v>-0.5</v>
      </c>
      <c r="AP122" s="101">
        <f t="shared" si="57"/>
        <v>-2.8</v>
      </c>
      <c r="AQ122" s="102">
        <f t="shared" si="57"/>
        <v>-2.8</v>
      </c>
    </row>
    <row r="123" spans="1:43" ht="12.75">
      <c r="A123" s="95"/>
      <c r="B123" s="202" t="s">
        <v>245</v>
      </c>
      <c r="C123" s="187"/>
      <c r="D123" s="98"/>
      <c r="E123" s="99">
        <v>5401</v>
      </c>
      <c r="F123" s="99"/>
      <c r="G123" s="150" t="s">
        <v>285</v>
      </c>
      <c r="H123" s="170" t="s">
        <v>121</v>
      </c>
      <c r="I123" s="128">
        <v>0</v>
      </c>
      <c r="J123" s="129">
        <v>0</v>
      </c>
      <c r="K123" s="101">
        <v>-0.3</v>
      </c>
      <c r="L123" s="102">
        <v>-0.3</v>
      </c>
      <c r="M123" s="101">
        <v>0</v>
      </c>
      <c r="N123" s="102">
        <v>0</v>
      </c>
      <c r="O123" s="101">
        <f t="shared" si="54"/>
        <v>-0.3</v>
      </c>
      <c r="P123" s="102">
        <f t="shared" si="54"/>
        <v>-0.3</v>
      </c>
      <c r="Q123" s="130"/>
      <c r="R123" s="128">
        <v>0</v>
      </c>
      <c r="S123" s="129">
        <v>0</v>
      </c>
      <c r="T123" s="101">
        <v>-0.3</v>
      </c>
      <c r="U123" s="102">
        <v>-0.3</v>
      </c>
      <c r="V123" s="101">
        <v>0</v>
      </c>
      <c r="W123" s="102">
        <v>0</v>
      </c>
      <c r="X123" s="101">
        <f t="shared" si="55"/>
        <v>-0.3</v>
      </c>
      <c r="Y123" s="102">
        <f t="shared" si="55"/>
        <v>-0.3</v>
      </c>
      <c r="Z123" s="130"/>
      <c r="AA123" s="101">
        <v>0</v>
      </c>
      <c r="AB123" s="102">
        <v>0</v>
      </c>
      <c r="AC123" s="101">
        <v>-0.3</v>
      </c>
      <c r="AD123" s="102">
        <v>-0.3</v>
      </c>
      <c r="AE123" s="101">
        <v>0</v>
      </c>
      <c r="AF123" s="102">
        <v>0</v>
      </c>
      <c r="AG123" s="101">
        <f t="shared" si="56"/>
        <v>-0.3</v>
      </c>
      <c r="AH123" s="102">
        <f t="shared" si="56"/>
        <v>-0.3</v>
      </c>
      <c r="AI123" s="103"/>
      <c r="AJ123" s="101">
        <v>0</v>
      </c>
      <c r="AK123" s="102">
        <v>0</v>
      </c>
      <c r="AL123" s="101">
        <v>-0.3</v>
      </c>
      <c r="AM123" s="102">
        <v>-0.3</v>
      </c>
      <c r="AN123" s="101">
        <v>0</v>
      </c>
      <c r="AO123" s="102">
        <v>0</v>
      </c>
      <c r="AP123" s="101">
        <f t="shared" si="57"/>
        <v>-0.3</v>
      </c>
      <c r="AQ123" s="102">
        <f t="shared" si="57"/>
        <v>-0.3</v>
      </c>
    </row>
    <row r="124" spans="1:43" ht="12.75">
      <c r="A124" s="95"/>
      <c r="B124" s="202" t="s">
        <v>245</v>
      </c>
      <c r="C124" s="187">
        <v>625</v>
      </c>
      <c r="D124" s="98">
        <v>40331</v>
      </c>
      <c r="E124" s="99">
        <v>5401</v>
      </c>
      <c r="F124" s="99" t="s">
        <v>65</v>
      </c>
      <c r="G124" s="150" t="s">
        <v>257</v>
      </c>
      <c r="H124" s="170" t="s">
        <v>121</v>
      </c>
      <c r="I124" s="128" t="s">
        <v>130</v>
      </c>
      <c r="J124" s="129" t="s">
        <v>130</v>
      </c>
      <c r="K124" s="101" t="s">
        <v>130</v>
      </c>
      <c r="L124" s="102" t="s">
        <v>130</v>
      </c>
      <c r="M124" s="101" t="s">
        <v>130</v>
      </c>
      <c r="N124" s="102" t="s">
        <v>130</v>
      </c>
      <c r="O124" s="101" t="s">
        <v>130</v>
      </c>
      <c r="P124" s="102" t="s">
        <v>130</v>
      </c>
      <c r="Q124" s="130"/>
      <c r="R124" s="128" t="s">
        <v>130</v>
      </c>
      <c r="S124" s="129" t="s">
        <v>130</v>
      </c>
      <c r="T124" s="101" t="s">
        <v>130</v>
      </c>
      <c r="U124" s="102" t="s">
        <v>130</v>
      </c>
      <c r="V124" s="101" t="s">
        <v>130</v>
      </c>
      <c r="W124" s="102" t="s">
        <v>130</v>
      </c>
      <c r="X124" s="101" t="s">
        <v>130</v>
      </c>
      <c r="Y124" s="102" t="s">
        <v>130</v>
      </c>
      <c r="Z124" s="130"/>
      <c r="AA124" s="101" t="s">
        <v>130</v>
      </c>
      <c r="AB124" s="102" t="s">
        <v>130</v>
      </c>
      <c r="AC124" s="101" t="s">
        <v>130</v>
      </c>
      <c r="AD124" s="102" t="s">
        <v>130</v>
      </c>
      <c r="AE124" s="101" t="s">
        <v>130</v>
      </c>
      <c r="AF124" s="102" t="s">
        <v>130</v>
      </c>
      <c r="AG124" s="101" t="s">
        <v>130</v>
      </c>
      <c r="AH124" s="102" t="s">
        <v>130</v>
      </c>
      <c r="AI124" s="103"/>
      <c r="AJ124" s="101" t="s">
        <v>130</v>
      </c>
      <c r="AK124" s="102" t="s">
        <v>130</v>
      </c>
      <c r="AL124" s="101" t="s">
        <v>130</v>
      </c>
      <c r="AM124" s="102" t="s">
        <v>130</v>
      </c>
      <c r="AN124" s="101" t="s">
        <v>130</v>
      </c>
      <c r="AO124" s="102" t="s">
        <v>130</v>
      </c>
      <c r="AP124" s="101" t="s">
        <v>130</v>
      </c>
      <c r="AQ124" s="102" t="s">
        <v>130</v>
      </c>
    </row>
    <row r="125" spans="1:43" ht="12.75">
      <c r="A125" s="95"/>
      <c r="B125" s="202" t="s">
        <v>208</v>
      </c>
      <c r="C125" s="187">
        <v>578</v>
      </c>
      <c r="D125" s="98">
        <v>40312</v>
      </c>
      <c r="E125" s="99">
        <v>325</v>
      </c>
      <c r="F125" s="99" t="s">
        <v>46</v>
      </c>
      <c r="G125" s="2" t="s">
        <v>183</v>
      </c>
      <c r="H125" s="170" t="s">
        <v>121</v>
      </c>
      <c r="I125" s="128">
        <v>0</v>
      </c>
      <c r="J125" s="129">
        <v>0</v>
      </c>
      <c r="K125" s="101">
        <v>1.2</v>
      </c>
      <c r="L125" s="102">
        <v>1.5</v>
      </c>
      <c r="M125" s="101">
        <v>12.1</v>
      </c>
      <c r="N125" s="102">
        <v>13.1</v>
      </c>
      <c r="O125" s="101">
        <f>SUM(M125,K125,I125)</f>
        <v>13.299999999999999</v>
      </c>
      <c r="P125" s="102">
        <f>SUM(N125,L125,J125)</f>
        <v>14.6</v>
      </c>
      <c r="Q125" s="130"/>
      <c r="R125" s="128">
        <v>0</v>
      </c>
      <c r="S125" s="129">
        <v>0</v>
      </c>
      <c r="T125" s="101">
        <v>2.8</v>
      </c>
      <c r="U125" s="102">
        <v>2.8</v>
      </c>
      <c r="V125" s="101">
        <v>47.4</v>
      </c>
      <c r="W125" s="102">
        <v>47.4</v>
      </c>
      <c r="X125" s="101">
        <f>SUM(V125,T125,R125)</f>
        <v>50.199999999999996</v>
      </c>
      <c r="Y125" s="102">
        <f>SUM(W125,U125,S125)</f>
        <v>50.199999999999996</v>
      </c>
      <c r="Z125" s="130"/>
      <c r="AA125" s="101">
        <v>0</v>
      </c>
      <c r="AB125" s="102">
        <v>0</v>
      </c>
      <c r="AC125" s="101">
        <v>3.5</v>
      </c>
      <c r="AD125" s="102">
        <v>3.5</v>
      </c>
      <c r="AE125" s="101">
        <v>66</v>
      </c>
      <c r="AF125" s="102">
        <v>66</v>
      </c>
      <c r="AG125" s="101">
        <f>SUM(AE125,AC125,AA125)</f>
        <v>69.5</v>
      </c>
      <c r="AH125" s="102">
        <f>SUM(AF125,AD125,AB125)</f>
        <v>69.5</v>
      </c>
      <c r="AI125" s="103"/>
      <c r="AJ125" s="101">
        <v>0</v>
      </c>
      <c r="AK125" s="102">
        <v>0</v>
      </c>
      <c r="AL125" s="101">
        <v>4</v>
      </c>
      <c r="AM125" s="102">
        <v>4</v>
      </c>
      <c r="AN125" s="101">
        <v>81.6</v>
      </c>
      <c r="AO125" s="102">
        <v>81.6</v>
      </c>
      <c r="AP125" s="101">
        <f>SUM(AN125,AL125,AJ125)</f>
        <v>85.6</v>
      </c>
      <c r="AQ125" s="102">
        <f>SUM(AO125,AM125,AK125)</f>
        <v>85.6</v>
      </c>
    </row>
    <row r="126" spans="1:43" ht="12.75">
      <c r="A126" s="95"/>
      <c r="B126" s="202" t="s">
        <v>270</v>
      </c>
      <c r="C126" s="187">
        <v>609</v>
      </c>
      <c r="D126" s="98">
        <v>40331</v>
      </c>
      <c r="E126" s="99">
        <v>631</v>
      </c>
      <c r="F126" s="99" t="s">
        <v>47</v>
      </c>
      <c r="G126" s="2" t="s">
        <v>253</v>
      </c>
      <c r="H126" s="170" t="s">
        <v>121</v>
      </c>
      <c r="I126" s="101">
        <v>0</v>
      </c>
      <c r="J126" s="102">
        <v>0</v>
      </c>
      <c r="K126" s="101">
        <v>0</v>
      </c>
      <c r="L126" s="102">
        <v>0</v>
      </c>
      <c r="M126" s="101" t="s">
        <v>130</v>
      </c>
      <c r="N126" s="102" t="s">
        <v>130</v>
      </c>
      <c r="O126" s="101" t="s">
        <v>130</v>
      </c>
      <c r="P126" s="102" t="s">
        <v>130</v>
      </c>
      <c r="Q126" s="130"/>
      <c r="R126" s="101">
        <v>0</v>
      </c>
      <c r="S126" s="102">
        <v>0</v>
      </c>
      <c r="T126" s="101">
        <v>0</v>
      </c>
      <c r="U126" s="102">
        <v>0</v>
      </c>
      <c r="V126" s="101" t="s">
        <v>130</v>
      </c>
      <c r="W126" s="102" t="s">
        <v>130</v>
      </c>
      <c r="X126" s="101" t="s">
        <v>130</v>
      </c>
      <c r="Y126" s="102" t="s">
        <v>130</v>
      </c>
      <c r="Z126" s="130"/>
      <c r="AA126" s="101">
        <v>0</v>
      </c>
      <c r="AB126" s="102">
        <v>0</v>
      </c>
      <c r="AC126" s="101">
        <v>0</v>
      </c>
      <c r="AD126" s="102">
        <v>0</v>
      </c>
      <c r="AE126" s="101" t="s">
        <v>130</v>
      </c>
      <c r="AF126" s="102" t="s">
        <v>130</v>
      </c>
      <c r="AG126" s="101" t="s">
        <v>130</v>
      </c>
      <c r="AH126" s="102" t="s">
        <v>130</v>
      </c>
      <c r="AI126" s="103"/>
      <c r="AJ126" s="101">
        <v>0</v>
      </c>
      <c r="AK126" s="102">
        <v>0</v>
      </c>
      <c r="AL126" s="101">
        <v>0</v>
      </c>
      <c r="AM126" s="102">
        <v>0</v>
      </c>
      <c r="AN126" s="101" t="s">
        <v>130</v>
      </c>
      <c r="AO126" s="102" t="s">
        <v>130</v>
      </c>
      <c r="AP126" s="101" t="s">
        <v>130</v>
      </c>
      <c r="AQ126" s="102" t="s">
        <v>130</v>
      </c>
    </row>
    <row r="127" spans="1:43" ht="12.75">
      <c r="A127" s="95"/>
      <c r="B127" s="202" t="s">
        <v>239</v>
      </c>
      <c r="C127" s="187">
        <v>211</v>
      </c>
      <c r="D127" s="98">
        <v>40256</v>
      </c>
      <c r="E127" s="99">
        <v>795</v>
      </c>
      <c r="F127" s="99" t="s">
        <v>52</v>
      </c>
      <c r="G127" s="197" t="s">
        <v>152</v>
      </c>
      <c r="H127" s="170" t="s">
        <v>121</v>
      </c>
      <c r="I127" s="128" t="s">
        <v>127</v>
      </c>
      <c r="J127" s="129" t="s">
        <v>127</v>
      </c>
      <c r="K127" s="101" t="s">
        <v>127</v>
      </c>
      <c r="L127" s="102" t="s">
        <v>127</v>
      </c>
      <c r="M127" s="101">
        <v>-3</v>
      </c>
      <c r="N127" s="102" t="s">
        <v>127</v>
      </c>
      <c r="O127" s="101">
        <f>SUM(I127,K127,M127)</f>
        <v>-3</v>
      </c>
      <c r="P127" s="102" t="s">
        <v>127</v>
      </c>
      <c r="Q127" s="130"/>
      <c r="R127" s="128" t="s">
        <v>127</v>
      </c>
      <c r="S127" s="129" t="s">
        <v>127</v>
      </c>
      <c r="T127" s="101" t="s">
        <v>127</v>
      </c>
      <c r="U127" s="102" t="s">
        <v>127</v>
      </c>
      <c r="V127" s="101" t="s">
        <v>127</v>
      </c>
      <c r="W127" s="102" t="s">
        <v>127</v>
      </c>
      <c r="X127" s="101" t="s">
        <v>127</v>
      </c>
      <c r="Y127" s="102" t="s">
        <v>127</v>
      </c>
      <c r="Z127" s="130"/>
      <c r="AA127" s="101" t="s">
        <v>127</v>
      </c>
      <c r="AB127" s="102" t="s">
        <v>127</v>
      </c>
      <c r="AC127" s="101" t="s">
        <v>127</v>
      </c>
      <c r="AD127" s="102" t="s">
        <v>127</v>
      </c>
      <c r="AE127" s="101" t="s">
        <v>127</v>
      </c>
      <c r="AF127" s="102" t="s">
        <v>127</v>
      </c>
      <c r="AG127" s="101" t="s">
        <v>127</v>
      </c>
      <c r="AH127" s="102" t="s">
        <v>127</v>
      </c>
      <c r="AI127" s="103"/>
      <c r="AJ127" s="101" t="s">
        <v>127</v>
      </c>
      <c r="AK127" s="102" t="s">
        <v>127</v>
      </c>
      <c r="AL127" s="101" t="s">
        <v>127</v>
      </c>
      <c r="AM127" s="102" t="s">
        <v>127</v>
      </c>
      <c r="AN127" s="101" t="s">
        <v>127</v>
      </c>
      <c r="AO127" s="102" t="s">
        <v>127</v>
      </c>
      <c r="AP127" s="101" t="s">
        <v>127</v>
      </c>
      <c r="AQ127" s="102" t="s">
        <v>127</v>
      </c>
    </row>
    <row r="128" spans="1:43" ht="12.75">
      <c r="A128" s="95"/>
      <c r="B128" s="202" t="s">
        <v>262</v>
      </c>
      <c r="C128" s="187">
        <v>543</v>
      </c>
      <c r="D128" s="98">
        <v>40310</v>
      </c>
      <c r="E128" s="99">
        <v>663</v>
      </c>
      <c r="F128" s="99" t="s">
        <v>48</v>
      </c>
      <c r="G128" s="150" t="s">
        <v>151</v>
      </c>
      <c r="H128" s="170" t="s">
        <v>121</v>
      </c>
      <c r="I128" s="128">
        <v>0</v>
      </c>
      <c r="J128" s="129">
        <v>0</v>
      </c>
      <c r="K128" s="101">
        <v>2.5</v>
      </c>
      <c r="L128" s="102">
        <v>2.6</v>
      </c>
      <c r="M128" s="101">
        <v>0.4</v>
      </c>
      <c r="N128" s="102">
        <v>0.4</v>
      </c>
      <c r="O128" s="101">
        <f>SUM(I128,K128,M128)</f>
        <v>2.9</v>
      </c>
      <c r="P128" s="102">
        <f>SUM(J128,L128,N128)</f>
        <v>3</v>
      </c>
      <c r="Q128" s="130"/>
      <c r="R128" s="128">
        <v>0</v>
      </c>
      <c r="S128" s="129">
        <v>0</v>
      </c>
      <c r="T128" s="101">
        <v>3.4</v>
      </c>
      <c r="U128" s="102">
        <v>3.4</v>
      </c>
      <c r="V128" s="101">
        <v>0.5</v>
      </c>
      <c r="W128" s="102">
        <v>0.5</v>
      </c>
      <c r="X128" s="101">
        <f>SUM(R128,T128,V128)</f>
        <v>3.9</v>
      </c>
      <c r="Y128" s="102">
        <f>SUM(S128,U128,W128)</f>
        <v>3.9</v>
      </c>
      <c r="Z128" s="130"/>
      <c r="AA128" s="101">
        <v>0</v>
      </c>
      <c r="AB128" s="102">
        <v>0</v>
      </c>
      <c r="AC128" s="101">
        <v>4.1</v>
      </c>
      <c r="AD128" s="102">
        <v>4.1</v>
      </c>
      <c r="AE128" s="101">
        <v>0.6</v>
      </c>
      <c r="AF128" s="102">
        <v>0.6</v>
      </c>
      <c r="AG128" s="101">
        <f>SUM(AA128,AC128,AE128)</f>
        <v>4.699999999999999</v>
      </c>
      <c r="AH128" s="102">
        <f>SUM(AB128,AD128,AF128)</f>
        <v>4.699999999999999</v>
      </c>
      <c r="AI128" s="103"/>
      <c r="AJ128" s="101">
        <v>0</v>
      </c>
      <c r="AK128" s="102">
        <v>0</v>
      </c>
      <c r="AL128" s="101">
        <v>4.9</v>
      </c>
      <c r="AM128" s="102">
        <v>4.9</v>
      </c>
      <c r="AN128" s="101">
        <v>0.7</v>
      </c>
      <c r="AO128" s="102">
        <v>0.7</v>
      </c>
      <c r="AP128" s="101">
        <f>SUM(AJ128,AL128,AN128)</f>
        <v>5.6000000000000005</v>
      </c>
      <c r="AQ128" s="102">
        <f>SUM(AK128,AM128,AO128)</f>
        <v>5.6000000000000005</v>
      </c>
    </row>
    <row r="129" spans="1:43" ht="12.75">
      <c r="A129" s="95"/>
      <c r="B129" s="202" t="s">
        <v>238</v>
      </c>
      <c r="C129" s="187">
        <v>591</v>
      </c>
      <c r="D129" s="98">
        <v>40318</v>
      </c>
      <c r="E129" s="99">
        <v>713</v>
      </c>
      <c r="F129" s="99" t="s">
        <v>49</v>
      </c>
      <c r="G129" s="150" t="s">
        <v>187</v>
      </c>
      <c r="H129" s="170" t="s">
        <v>121</v>
      </c>
      <c r="I129" s="128" t="s">
        <v>123</v>
      </c>
      <c r="J129" s="129" t="s">
        <v>123</v>
      </c>
      <c r="K129" s="101">
        <v>-0.2</v>
      </c>
      <c r="L129" s="102">
        <v>-0.2</v>
      </c>
      <c r="M129" s="101">
        <v>0</v>
      </c>
      <c r="N129" s="102">
        <v>0</v>
      </c>
      <c r="O129" s="101">
        <f>SUM(I129,K129,M129)</f>
        <v>-0.2</v>
      </c>
      <c r="P129" s="102">
        <f>SUM(J129,L129,N129)</f>
        <v>-0.2</v>
      </c>
      <c r="Q129" s="130"/>
      <c r="R129" s="128" t="s">
        <v>123</v>
      </c>
      <c r="S129" s="129" t="s">
        <v>123</v>
      </c>
      <c r="T129" s="101" t="s">
        <v>123</v>
      </c>
      <c r="U129" s="102">
        <v>-0.2</v>
      </c>
      <c r="V129" s="101">
        <v>0</v>
      </c>
      <c r="W129" s="102">
        <v>0</v>
      </c>
      <c r="X129" s="101" t="s">
        <v>123</v>
      </c>
      <c r="Y129" s="102">
        <f>SUM(S129,U129,W129)</f>
        <v>-0.2</v>
      </c>
      <c r="Z129" s="130"/>
      <c r="AA129" s="101" t="s">
        <v>123</v>
      </c>
      <c r="AB129" s="102" t="s">
        <v>123</v>
      </c>
      <c r="AC129" s="101">
        <v>-0.4</v>
      </c>
      <c r="AD129" s="102">
        <v>-0.2</v>
      </c>
      <c r="AE129" s="101">
        <v>0</v>
      </c>
      <c r="AF129" s="102">
        <v>0</v>
      </c>
      <c r="AG129" s="101">
        <f>SUM(AA129,AC129,AE129)</f>
        <v>-0.4</v>
      </c>
      <c r="AH129" s="102">
        <f>SUM(AB129,AD129,AF129)</f>
        <v>-0.2</v>
      </c>
      <c r="AI129" s="103"/>
      <c r="AJ129" s="101" t="s">
        <v>123</v>
      </c>
      <c r="AK129" s="102" t="s">
        <v>123</v>
      </c>
      <c r="AL129" s="101">
        <v>-0.1</v>
      </c>
      <c r="AM129" s="102">
        <v>-0.2</v>
      </c>
      <c r="AN129" s="101">
        <v>0</v>
      </c>
      <c r="AO129" s="102">
        <v>0</v>
      </c>
      <c r="AP129" s="101">
        <f>SUM(AJ129,AL129,AN129)</f>
        <v>-0.1</v>
      </c>
      <c r="AQ129" s="102">
        <f>SUM(AK129,AM129,AO129)</f>
        <v>-0.2</v>
      </c>
    </row>
    <row r="130" spans="1:43" ht="12.75">
      <c r="A130" s="95"/>
      <c r="B130" s="202" t="s">
        <v>275</v>
      </c>
      <c r="C130" s="187">
        <v>599</v>
      </c>
      <c r="D130" s="98">
        <v>40318</v>
      </c>
      <c r="E130" s="99">
        <v>723</v>
      </c>
      <c r="F130" s="99" t="s">
        <v>50</v>
      </c>
      <c r="G130" s="2" t="s">
        <v>191</v>
      </c>
      <c r="H130" s="170" t="s">
        <v>121</v>
      </c>
      <c r="I130" s="128">
        <v>0</v>
      </c>
      <c r="J130" s="129">
        <v>0</v>
      </c>
      <c r="K130" s="101">
        <v>0</v>
      </c>
      <c r="L130" s="102">
        <v>0</v>
      </c>
      <c r="M130" s="101" t="s">
        <v>128</v>
      </c>
      <c r="N130" s="102" t="s">
        <v>128</v>
      </c>
      <c r="O130" s="101" t="s">
        <v>128</v>
      </c>
      <c r="P130" s="102" t="s">
        <v>128</v>
      </c>
      <c r="Q130" s="130"/>
      <c r="R130" s="128">
        <v>0</v>
      </c>
      <c r="S130" s="129">
        <v>0</v>
      </c>
      <c r="T130" s="101">
        <v>0</v>
      </c>
      <c r="U130" s="102">
        <v>0</v>
      </c>
      <c r="V130" s="101" t="s">
        <v>128</v>
      </c>
      <c r="W130" s="102" t="s">
        <v>128</v>
      </c>
      <c r="X130" s="101" t="s">
        <v>128</v>
      </c>
      <c r="Y130" s="102" t="s">
        <v>128</v>
      </c>
      <c r="Z130" s="130"/>
      <c r="AA130" s="101">
        <v>0</v>
      </c>
      <c r="AB130" s="102">
        <v>0</v>
      </c>
      <c r="AC130" s="101">
        <v>0</v>
      </c>
      <c r="AD130" s="102">
        <v>0</v>
      </c>
      <c r="AE130" s="101" t="s">
        <v>128</v>
      </c>
      <c r="AF130" s="102" t="s">
        <v>128</v>
      </c>
      <c r="AG130" s="101" t="s">
        <v>128</v>
      </c>
      <c r="AH130" s="102" t="s">
        <v>128</v>
      </c>
      <c r="AI130" s="103"/>
      <c r="AJ130" s="101">
        <v>0</v>
      </c>
      <c r="AK130" s="102">
        <v>0</v>
      </c>
      <c r="AL130" s="101">
        <v>0</v>
      </c>
      <c r="AM130" s="102">
        <v>0</v>
      </c>
      <c r="AN130" s="101" t="s">
        <v>128</v>
      </c>
      <c r="AO130" s="102" t="s">
        <v>128</v>
      </c>
      <c r="AP130" s="101" t="s">
        <v>128</v>
      </c>
      <c r="AQ130" s="102" t="s">
        <v>128</v>
      </c>
    </row>
    <row r="131" spans="1:43" ht="12.75">
      <c r="A131" s="95"/>
      <c r="B131" s="202" t="s">
        <v>276</v>
      </c>
      <c r="C131" s="187">
        <v>595</v>
      </c>
      <c r="D131" s="98">
        <v>40318</v>
      </c>
      <c r="E131" s="99">
        <v>729</v>
      </c>
      <c r="F131" s="99" t="s">
        <v>51</v>
      </c>
      <c r="G131" s="197" t="s">
        <v>312</v>
      </c>
      <c r="H131" s="170" t="s">
        <v>121</v>
      </c>
      <c r="I131" s="128">
        <v>0</v>
      </c>
      <c r="J131" s="129">
        <v>0</v>
      </c>
      <c r="K131" s="101">
        <v>0</v>
      </c>
      <c r="L131" s="102">
        <v>0.3</v>
      </c>
      <c r="M131" s="101">
        <v>0</v>
      </c>
      <c r="N131" s="102">
        <v>0</v>
      </c>
      <c r="O131" s="101">
        <f>SUM(I131,K131,M131)</f>
        <v>0</v>
      </c>
      <c r="P131" s="102">
        <f>SUM(J131,L131,N131)</f>
        <v>0.3</v>
      </c>
      <c r="Q131" s="130"/>
      <c r="R131" s="128">
        <v>0</v>
      </c>
      <c r="S131" s="129">
        <v>0</v>
      </c>
      <c r="T131" s="101">
        <v>0.3</v>
      </c>
      <c r="U131" s="102">
        <v>0.3</v>
      </c>
      <c r="V131" s="101">
        <v>0</v>
      </c>
      <c r="W131" s="102">
        <v>0</v>
      </c>
      <c r="X131" s="101">
        <f>SUM(R131,T131,V131)</f>
        <v>0.3</v>
      </c>
      <c r="Y131" s="102">
        <f>SUM(S131,U131,W131)</f>
        <v>0.3</v>
      </c>
      <c r="Z131" s="130"/>
      <c r="AA131" s="101">
        <v>0</v>
      </c>
      <c r="AB131" s="102">
        <v>0</v>
      </c>
      <c r="AC131" s="101">
        <v>0.3</v>
      </c>
      <c r="AD131" s="102">
        <v>0.3</v>
      </c>
      <c r="AE131" s="101">
        <v>0</v>
      </c>
      <c r="AF131" s="102">
        <v>0</v>
      </c>
      <c r="AG131" s="101">
        <f>SUM(AA131,AC131,AE131)</f>
        <v>0.3</v>
      </c>
      <c r="AH131" s="102">
        <f>SUM(AB131,AD131,AF131)</f>
        <v>0.3</v>
      </c>
      <c r="AI131" s="103"/>
      <c r="AJ131" s="101">
        <v>0</v>
      </c>
      <c r="AK131" s="102">
        <v>0</v>
      </c>
      <c r="AL131" s="101">
        <v>0.3</v>
      </c>
      <c r="AM131" s="102">
        <v>0.3</v>
      </c>
      <c r="AN131" s="101">
        <v>0</v>
      </c>
      <c r="AO131" s="102">
        <v>0</v>
      </c>
      <c r="AP131" s="101">
        <f>SUM(AJ131,AL131,AN131)</f>
        <v>0.3</v>
      </c>
      <c r="AQ131" s="102">
        <f>SUM(AK131,AM131,AO131)</f>
        <v>0.3</v>
      </c>
    </row>
    <row r="132" spans="1:43" ht="12.75">
      <c r="A132" s="95"/>
      <c r="B132" s="202" t="s">
        <v>268</v>
      </c>
      <c r="C132" s="187">
        <v>546</v>
      </c>
      <c r="D132" s="164">
        <v>40310</v>
      </c>
      <c r="E132" s="99">
        <v>742</v>
      </c>
      <c r="F132" s="99" t="s">
        <v>30</v>
      </c>
      <c r="G132" s="150" t="s">
        <v>120</v>
      </c>
      <c r="H132" s="170" t="s">
        <v>121</v>
      </c>
      <c r="I132" s="128" t="s">
        <v>86</v>
      </c>
      <c r="J132" s="129" t="s">
        <v>86</v>
      </c>
      <c r="K132" s="101">
        <v>0.1</v>
      </c>
      <c r="L132" s="102">
        <v>0.1</v>
      </c>
      <c r="M132" s="101">
        <v>0</v>
      </c>
      <c r="N132" s="102">
        <v>0</v>
      </c>
      <c r="O132" s="101">
        <f>SUM(I132,K132,M132)</f>
        <v>0.1</v>
      </c>
      <c r="P132" s="102">
        <f>SUM(J132,L132,N132)</f>
        <v>0.1</v>
      </c>
      <c r="Q132" s="130"/>
      <c r="R132" s="128" t="s">
        <v>86</v>
      </c>
      <c r="S132" s="129" t="s">
        <v>86</v>
      </c>
      <c r="T132" s="101">
        <v>0.1</v>
      </c>
      <c r="U132" s="102">
        <v>0.1</v>
      </c>
      <c r="V132" s="101">
        <v>0</v>
      </c>
      <c r="W132" s="102">
        <v>0</v>
      </c>
      <c r="X132" s="101">
        <f>SUM(R132,T132,V132)</f>
        <v>0.1</v>
      </c>
      <c r="Y132" s="102">
        <f>SUM(S132,U132,W132)</f>
        <v>0.1</v>
      </c>
      <c r="Z132" s="130"/>
      <c r="AA132" s="101" t="s">
        <v>86</v>
      </c>
      <c r="AB132" s="102" t="s">
        <v>86</v>
      </c>
      <c r="AC132" s="101">
        <v>0.1</v>
      </c>
      <c r="AD132" s="102">
        <v>0.1</v>
      </c>
      <c r="AE132" s="101">
        <v>0</v>
      </c>
      <c r="AF132" s="102">
        <v>0</v>
      </c>
      <c r="AG132" s="101">
        <f>SUM(AA132,AC132,AE132)</f>
        <v>0.1</v>
      </c>
      <c r="AH132" s="102">
        <f>SUM(AB132,AD132,AF132)</f>
        <v>0.1</v>
      </c>
      <c r="AI132" s="103"/>
      <c r="AJ132" s="101" t="s">
        <v>86</v>
      </c>
      <c r="AK132" s="102" t="s">
        <v>86</v>
      </c>
      <c r="AL132" s="101">
        <v>0.1</v>
      </c>
      <c r="AM132" s="102">
        <v>0.1</v>
      </c>
      <c r="AN132" s="101">
        <v>0</v>
      </c>
      <c r="AO132" s="102">
        <v>0</v>
      </c>
      <c r="AP132" s="101">
        <f>SUM(AJ132,AL132,AN132)</f>
        <v>0.1</v>
      </c>
      <c r="AQ132" s="102">
        <f>SUM(AK132,AM132,AO132)</f>
        <v>0.1</v>
      </c>
    </row>
    <row r="133" spans="1:43" ht="12.75">
      <c r="A133" s="95"/>
      <c r="B133" s="202" t="s">
        <v>214</v>
      </c>
      <c r="C133" s="187">
        <v>596</v>
      </c>
      <c r="D133" s="98">
        <v>40318</v>
      </c>
      <c r="E133" s="99">
        <v>1143</v>
      </c>
      <c r="F133" s="99" t="s">
        <v>58</v>
      </c>
      <c r="G133" s="2" t="s">
        <v>188</v>
      </c>
      <c r="H133" s="170" t="s">
        <v>121</v>
      </c>
      <c r="I133" s="128" t="s">
        <v>130</v>
      </c>
      <c r="J133" s="129" t="s">
        <v>130</v>
      </c>
      <c r="K133" s="101" t="s">
        <v>130</v>
      </c>
      <c r="L133" s="102" t="s">
        <v>130</v>
      </c>
      <c r="M133" s="101">
        <v>0</v>
      </c>
      <c r="N133" s="102">
        <v>0</v>
      </c>
      <c r="O133" s="101" t="s">
        <v>130</v>
      </c>
      <c r="P133" s="102" t="s">
        <v>130</v>
      </c>
      <c r="Q133" s="130"/>
      <c r="R133" s="128" t="s">
        <v>130</v>
      </c>
      <c r="S133" s="129" t="s">
        <v>130</v>
      </c>
      <c r="T133" s="101" t="s">
        <v>130</v>
      </c>
      <c r="U133" s="102" t="s">
        <v>130</v>
      </c>
      <c r="V133" s="101">
        <v>0</v>
      </c>
      <c r="W133" s="102">
        <v>0</v>
      </c>
      <c r="X133" s="101" t="s">
        <v>130</v>
      </c>
      <c r="Y133" s="102" t="s">
        <v>130</v>
      </c>
      <c r="Z133" s="130"/>
      <c r="AA133" s="101" t="s">
        <v>130</v>
      </c>
      <c r="AB133" s="102" t="s">
        <v>130</v>
      </c>
      <c r="AC133" s="101" t="s">
        <v>130</v>
      </c>
      <c r="AD133" s="102" t="s">
        <v>130</v>
      </c>
      <c r="AE133" s="101">
        <v>0</v>
      </c>
      <c r="AF133" s="102">
        <v>0</v>
      </c>
      <c r="AG133" s="101" t="s">
        <v>130</v>
      </c>
      <c r="AH133" s="102" t="s">
        <v>130</v>
      </c>
      <c r="AI133" s="103"/>
      <c r="AJ133" s="101" t="s">
        <v>130</v>
      </c>
      <c r="AK133" s="102" t="s">
        <v>130</v>
      </c>
      <c r="AL133" s="101" t="s">
        <v>130</v>
      </c>
      <c r="AM133" s="102" t="s">
        <v>130</v>
      </c>
      <c r="AN133" s="101">
        <v>0</v>
      </c>
      <c r="AO133" s="102">
        <v>0</v>
      </c>
      <c r="AP133" s="101" t="s">
        <v>130</v>
      </c>
      <c r="AQ133" s="102" t="s">
        <v>130</v>
      </c>
    </row>
    <row r="134" spans="1:43" ht="12.75">
      <c r="A134" s="95"/>
      <c r="B134" s="202" t="s">
        <v>214</v>
      </c>
      <c r="C134" s="187">
        <v>597</v>
      </c>
      <c r="D134" s="98">
        <v>40318</v>
      </c>
      <c r="E134" s="99">
        <v>1143</v>
      </c>
      <c r="F134" s="99" t="s">
        <v>58</v>
      </c>
      <c r="G134" s="2" t="s">
        <v>189</v>
      </c>
      <c r="H134" s="170" t="s">
        <v>121</v>
      </c>
      <c r="I134" s="128">
        <v>0</v>
      </c>
      <c r="J134" s="129">
        <v>0</v>
      </c>
      <c r="K134" s="101">
        <v>-3.6</v>
      </c>
      <c r="L134" s="102">
        <v>-3.6</v>
      </c>
      <c r="M134" s="101">
        <v>0</v>
      </c>
      <c r="N134" s="102">
        <v>0</v>
      </c>
      <c r="O134" s="101">
        <f>SUM(I134,K134,M134)</f>
        <v>-3.6</v>
      </c>
      <c r="P134" s="102">
        <f>SUM(J134,L134,N134)</f>
        <v>-3.6</v>
      </c>
      <c r="Q134" s="130"/>
      <c r="R134" s="128">
        <v>0</v>
      </c>
      <c r="S134" s="129">
        <v>0</v>
      </c>
      <c r="T134" s="101">
        <v>-3.6</v>
      </c>
      <c r="U134" s="102">
        <v>-3.6</v>
      </c>
      <c r="V134" s="101">
        <v>0</v>
      </c>
      <c r="W134" s="102">
        <v>0</v>
      </c>
      <c r="X134" s="101">
        <f>SUM(R134,T134,V134)</f>
        <v>-3.6</v>
      </c>
      <c r="Y134" s="102">
        <f>SUM(S134,U134,W134)</f>
        <v>-3.6</v>
      </c>
      <c r="Z134" s="130"/>
      <c r="AA134" s="128">
        <v>0</v>
      </c>
      <c r="AB134" s="129">
        <v>0</v>
      </c>
      <c r="AC134" s="101">
        <v>-3.6</v>
      </c>
      <c r="AD134" s="102">
        <v>-3.6</v>
      </c>
      <c r="AE134" s="101">
        <v>0</v>
      </c>
      <c r="AF134" s="102">
        <v>0</v>
      </c>
      <c r="AG134" s="101">
        <f>SUM(AA134,AC134,AE134)</f>
        <v>-3.6</v>
      </c>
      <c r="AH134" s="102">
        <f>SUM(AB134,AD134,AF134)</f>
        <v>-3.6</v>
      </c>
      <c r="AI134" s="103"/>
      <c r="AJ134" s="128">
        <v>0</v>
      </c>
      <c r="AK134" s="129">
        <v>0</v>
      </c>
      <c r="AL134" s="101">
        <v>-3.6</v>
      </c>
      <c r="AM134" s="102">
        <v>-3.6</v>
      </c>
      <c r="AN134" s="101">
        <v>0</v>
      </c>
      <c r="AO134" s="102">
        <v>0</v>
      </c>
      <c r="AP134" s="101">
        <f>SUM(AJ134,AL134,AN134)</f>
        <v>-3.6</v>
      </c>
      <c r="AQ134" s="102">
        <f>SUM(AK134,AM134,AO134)</f>
        <v>-3.6</v>
      </c>
    </row>
    <row r="135" spans="1:43" ht="12.75">
      <c r="A135" s="150"/>
      <c r="B135" s="202" t="s">
        <v>214</v>
      </c>
      <c r="C135" s="187">
        <v>606</v>
      </c>
      <c r="D135" s="98">
        <v>40318</v>
      </c>
      <c r="E135" s="99">
        <v>1143</v>
      </c>
      <c r="F135" s="99" t="s">
        <v>58</v>
      </c>
      <c r="G135" s="150" t="s">
        <v>190</v>
      </c>
      <c r="H135" s="170" t="s">
        <v>121</v>
      </c>
      <c r="I135" s="128">
        <v>0</v>
      </c>
      <c r="J135" s="129">
        <v>0</v>
      </c>
      <c r="K135" s="101">
        <v>0</v>
      </c>
      <c r="L135" s="102">
        <v>0</v>
      </c>
      <c r="M135" s="101" t="s">
        <v>130</v>
      </c>
      <c r="N135" s="102" t="s">
        <v>130</v>
      </c>
      <c r="O135" s="101" t="s">
        <v>130</v>
      </c>
      <c r="P135" s="102" t="s">
        <v>130</v>
      </c>
      <c r="Q135" s="130"/>
      <c r="R135" s="128">
        <v>0</v>
      </c>
      <c r="S135" s="129">
        <v>0</v>
      </c>
      <c r="T135" s="101">
        <v>0</v>
      </c>
      <c r="U135" s="102">
        <v>0</v>
      </c>
      <c r="V135" s="101" t="s">
        <v>130</v>
      </c>
      <c r="W135" s="102" t="s">
        <v>130</v>
      </c>
      <c r="X135" s="101" t="s">
        <v>130</v>
      </c>
      <c r="Y135" s="102" t="s">
        <v>130</v>
      </c>
      <c r="Z135" s="130"/>
      <c r="AA135" s="101">
        <v>0</v>
      </c>
      <c r="AB135" s="102">
        <v>0</v>
      </c>
      <c r="AC135" s="101">
        <v>0</v>
      </c>
      <c r="AD135" s="102">
        <v>0</v>
      </c>
      <c r="AE135" s="101" t="s">
        <v>130</v>
      </c>
      <c r="AF135" s="102" t="s">
        <v>130</v>
      </c>
      <c r="AG135" s="101" t="s">
        <v>130</v>
      </c>
      <c r="AH135" s="102" t="s">
        <v>130</v>
      </c>
      <c r="AI135" s="103"/>
      <c r="AJ135" s="101">
        <v>0</v>
      </c>
      <c r="AK135" s="102">
        <v>0</v>
      </c>
      <c r="AL135" s="101">
        <v>0</v>
      </c>
      <c r="AM135" s="102">
        <v>0</v>
      </c>
      <c r="AN135" s="101" t="s">
        <v>130</v>
      </c>
      <c r="AO135" s="102" t="s">
        <v>130</v>
      </c>
      <c r="AP135" s="101" t="s">
        <v>130</v>
      </c>
      <c r="AQ135" s="102" t="s">
        <v>130</v>
      </c>
    </row>
    <row r="136" spans="1:43" ht="12.75">
      <c r="A136" s="95"/>
      <c r="B136" s="202" t="s">
        <v>297</v>
      </c>
      <c r="C136" s="187">
        <v>572</v>
      </c>
      <c r="D136" s="98">
        <v>40312</v>
      </c>
      <c r="E136" s="99">
        <v>1145</v>
      </c>
      <c r="F136" s="99" t="s">
        <v>296</v>
      </c>
      <c r="G136" s="150" t="s">
        <v>298</v>
      </c>
      <c r="H136" s="120" t="s">
        <v>121</v>
      </c>
      <c r="I136" s="128" t="s">
        <v>123</v>
      </c>
      <c r="J136" s="129" t="s">
        <v>123</v>
      </c>
      <c r="K136" s="101">
        <v>-0.1</v>
      </c>
      <c r="L136" s="102">
        <v>-0.1</v>
      </c>
      <c r="M136" s="101">
        <v>0</v>
      </c>
      <c r="N136" s="102">
        <v>0</v>
      </c>
      <c r="O136" s="101">
        <f>SUM(I136,K136,M136)</f>
        <v>-0.1</v>
      </c>
      <c r="P136" s="102">
        <f>SUM(J136,L136,N136)</f>
        <v>-0.1</v>
      </c>
      <c r="Q136" s="130"/>
      <c r="R136" s="128" t="s">
        <v>123</v>
      </c>
      <c r="S136" s="129" t="s">
        <v>123</v>
      </c>
      <c r="T136" s="101">
        <v>-0.1</v>
      </c>
      <c r="U136" s="102">
        <v>-0.1</v>
      </c>
      <c r="V136" s="101">
        <v>0</v>
      </c>
      <c r="W136" s="102">
        <v>0</v>
      </c>
      <c r="X136" s="101">
        <f>SUM(R136,T136,V136)</f>
        <v>-0.1</v>
      </c>
      <c r="Y136" s="102">
        <f>SUM(S136,U136,W136)</f>
        <v>-0.1</v>
      </c>
      <c r="Z136" s="130"/>
      <c r="AA136" s="101" t="s">
        <v>123</v>
      </c>
      <c r="AB136" s="102" t="s">
        <v>123</v>
      </c>
      <c r="AC136" s="101">
        <v>-0.1</v>
      </c>
      <c r="AD136" s="102">
        <v>-0.1</v>
      </c>
      <c r="AE136" s="101">
        <v>0</v>
      </c>
      <c r="AF136" s="102">
        <v>0</v>
      </c>
      <c r="AG136" s="101">
        <f>SUM(AA136,AC136,AE136)</f>
        <v>-0.1</v>
      </c>
      <c r="AH136" s="102">
        <f>SUM(AB136,AD136,AF136)</f>
        <v>-0.1</v>
      </c>
      <c r="AI136" s="103"/>
      <c r="AJ136" s="101" t="s">
        <v>123</v>
      </c>
      <c r="AK136" s="102" t="s">
        <v>123</v>
      </c>
      <c r="AL136" s="101">
        <v>-0.1</v>
      </c>
      <c r="AM136" s="102">
        <v>-0.1</v>
      </c>
      <c r="AN136" s="101">
        <v>0</v>
      </c>
      <c r="AO136" s="102">
        <v>0</v>
      </c>
      <c r="AP136" s="101">
        <f>SUM(AJ136,AL136,AN136)</f>
        <v>-0.1</v>
      </c>
      <c r="AQ136" s="102">
        <f>SUM(AK136,AM136,AO136)</f>
        <v>-0.1</v>
      </c>
    </row>
    <row r="137" spans="1:43" ht="12.75" customHeight="1">
      <c r="A137" s="95"/>
      <c r="B137" s="202" t="s">
        <v>229</v>
      </c>
      <c r="C137" s="187">
        <v>593</v>
      </c>
      <c r="D137" s="98">
        <v>40318</v>
      </c>
      <c r="E137" s="99">
        <v>1152</v>
      </c>
      <c r="F137" s="99" t="s">
        <v>73</v>
      </c>
      <c r="G137" s="150" t="s">
        <v>311</v>
      </c>
      <c r="H137" s="170" t="s">
        <v>121</v>
      </c>
      <c r="I137" s="128" t="s">
        <v>86</v>
      </c>
      <c r="J137" s="129" t="s">
        <v>86</v>
      </c>
      <c r="K137" s="101" t="s">
        <v>86</v>
      </c>
      <c r="L137" s="102" t="s">
        <v>86</v>
      </c>
      <c r="M137" s="101">
        <v>0</v>
      </c>
      <c r="N137" s="102">
        <v>0</v>
      </c>
      <c r="O137" s="101" t="s">
        <v>86</v>
      </c>
      <c r="P137" s="102" t="s">
        <v>86</v>
      </c>
      <c r="Q137" s="130"/>
      <c r="R137" s="128" t="s">
        <v>86</v>
      </c>
      <c r="S137" s="129" t="s">
        <v>86</v>
      </c>
      <c r="T137" s="101" t="s">
        <v>86</v>
      </c>
      <c r="U137" s="102" t="s">
        <v>86</v>
      </c>
      <c r="V137" s="101">
        <v>0</v>
      </c>
      <c r="W137" s="102">
        <v>0</v>
      </c>
      <c r="X137" s="101" t="s">
        <v>86</v>
      </c>
      <c r="Y137" s="102" t="s">
        <v>86</v>
      </c>
      <c r="Z137" s="130"/>
      <c r="AA137" s="101" t="s">
        <v>86</v>
      </c>
      <c r="AB137" s="102" t="s">
        <v>86</v>
      </c>
      <c r="AC137" s="101" t="s">
        <v>86</v>
      </c>
      <c r="AD137" s="102" t="s">
        <v>86</v>
      </c>
      <c r="AE137" s="101">
        <v>0</v>
      </c>
      <c r="AF137" s="102">
        <v>0</v>
      </c>
      <c r="AG137" s="101" t="s">
        <v>86</v>
      </c>
      <c r="AH137" s="102" t="s">
        <v>86</v>
      </c>
      <c r="AI137" s="103"/>
      <c r="AJ137" s="101" t="s">
        <v>86</v>
      </c>
      <c r="AK137" s="102" t="s">
        <v>86</v>
      </c>
      <c r="AL137" s="101" t="s">
        <v>86</v>
      </c>
      <c r="AM137" s="102" t="s">
        <v>86</v>
      </c>
      <c r="AN137" s="101">
        <v>0</v>
      </c>
      <c r="AO137" s="102">
        <v>0</v>
      </c>
      <c r="AP137" s="101" t="s">
        <v>86</v>
      </c>
      <c r="AQ137" s="102" t="s">
        <v>86</v>
      </c>
    </row>
    <row r="138" spans="1:43" ht="12.75" customHeight="1">
      <c r="A138" s="95"/>
      <c r="B138" s="202" t="s">
        <v>198</v>
      </c>
      <c r="C138" s="187">
        <v>333</v>
      </c>
      <c r="D138" s="98">
        <v>40267</v>
      </c>
      <c r="E138" s="99">
        <v>1264</v>
      </c>
      <c r="F138" s="99" t="s">
        <v>32</v>
      </c>
      <c r="G138" s="150" t="s">
        <v>122</v>
      </c>
      <c r="H138" s="170" t="s">
        <v>121</v>
      </c>
      <c r="I138" s="128" t="s">
        <v>86</v>
      </c>
      <c r="J138" s="129" t="s">
        <v>86</v>
      </c>
      <c r="K138" s="101" t="s">
        <v>86</v>
      </c>
      <c r="L138" s="102" t="s">
        <v>86</v>
      </c>
      <c r="M138" s="101">
        <v>0</v>
      </c>
      <c r="N138" s="102">
        <v>0</v>
      </c>
      <c r="O138" s="101" t="s">
        <v>86</v>
      </c>
      <c r="P138" s="102" t="s">
        <v>86</v>
      </c>
      <c r="Q138" s="130"/>
      <c r="R138" s="128" t="s">
        <v>86</v>
      </c>
      <c r="S138" s="129" t="s">
        <v>86</v>
      </c>
      <c r="T138" s="101" t="s">
        <v>86</v>
      </c>
      <c r="U138" s="102" t="s">
        <v>86</v>
      </c>
      <c r="V138" s="101">
        <v>0</v>
      </c>
      <c r="W138" s="102">
        <v>0</v>
      </c>
      <c r="X138" s="101" t="s">
        <v>86</v>
      </c>
      <c r="Y138" s="102" t="s">
        <v>86</v>
      </c>
      <c r="Z138" s="130"/>
      <c r="AA138" s="101" t="s">
        <v>86</v>
      </c>
      <c r="AB138" s="102" t="s">
        <v>86</v>
      </c>
      <c r="AC138" s="101" t="s">
        <v>86</v>
      </c>
      <c r="AD138" s="102" t="s">
        <v>86</v>
      </c>
      <c r="AE138" s="101">
        <v>0</v>
      </c>
      <c r="AF138" s="102">
        <v>0</v>
      </c>
      <c r="AG138" s="101" t="s">
        <v>86</v>
      </c>
      <c r="AH138" s="102" t="s">
        <v>86</v>
      </c>
      <c r="AI138" s="103"/>
      <c r="AJ138" s="101" t="s">
        <v>86</v>
      </c>
      <c r="AK138" s="102" t="s">
        <v>86</v>
      </c>
      <c r="AL138" s="101" t="s">
        <v>86</v>
      </c>
      <c r="AM138" s="102" t="s">
        <v>86</v>
      </c>
      <c r="AN138" s="101">
        <v>0</v>
      </c>
      <c r="AO138" s="102">
        <v>0</v>
      </c>
      <c r="AP138" s="101" t="s">
        <v>86</v>
      </c>
      <c r="AQ138" s="102" t="s">
        <v>86</v>
      </c>
    </row>
    <row r="139" spans="1:43" ht="12.75">
      <c r="A139" s="95"/>
      <c r="B139" s="202" t="s">
        <v>271</v>
      </c>
      <c r="C139" s="234">
        <v>524</v>
      </c>
      <c r="D139" s="98">
        <v>40291</v>
      </c>
      <c r="E139" s="99">
        <v>1271</v>
      </c>
      <c r="F139" s="99" t="s">
        <v>59</v>
      </c>
      <c r="G139" s="205" t="s">
        <v>105</v>
      </c>
      <c r="H139" s="170" t="s">
        <v>121</v>
      </c>
      <c r="I139" s="128" t="s">
        <v>123</v>
      </c>
      <c r="J139" s="129" t="s">
        <v>123</v>
      </c>
      <c r="K139" s="101">
        <v>-0.5</v>
      </c>
      <c r="L139" s="102">
        <v>-0.5</v>
      </c>
      <c r="M139" s="101">
        <v>0</v>
      </c>
      <c r="N139" s="102">
        <v>0</v>
      </c>
      <c r="O139" s="101">
        <f aca="true" t="shared" si="58" ref="O139:P143">SUM(I139,K139,M139)</f>
        <v>-0.5</v>
      </c>
      <c r="P139" s="102">
        <f t="shared" si="58"/>
        <v>-0.5</v>
      </c>
      <c r="Q139" s="130"/>
      <c r="R139" s="128" t="s">
        <v>123</v>
      </c>
      <c r="S139" s="129" t="s">
        <v>123</v>
      </c>
      <c r="T139" s="101">
        <v>-0.5</v>
      </c>
      <c r="U139" s="102">
        <v>-0.5</v>
      </c>
      <c r="V139" s="101">
        <v>0</v>
      </c>
      <c r="W139" s="102">
        <v>0</v>
      </c>
      <c r="X139" s="101">
        <f aca="true" t="shared" si="59" ref="X139:Y143">SUM(R139,T139,V139)</f>
        <v>-0.5</v>
      </c>
      <c r="Y139" s="102">
        <f t="shared" si="59"/>
        <v>-0.5</v>
      </c>
      <c r="Z139" s="130"/>
      <c r="AA139" s="101" t="s">
        <v>123</v>
      </c>
      <c r="AB139" s="102" t="s">
        <v>123</v>
      </c>
      <c r="AC139" s="101">
        <v>-0.5</v>
      </c>
      <c r="AD139" s="102">
        <v>-0.5</v>
      </c>
      <c r="AE139" s="101">
        <v>0</v>
      </c>
      <c r="AF139" s="102">
        <v>0</v>
      </c>
      <c r="AG139" s="101">
        <f aca="true" t="shared" si="60" ref="AG139:AH143">SUM(AA139,AC139,AE139)</f>
        <v>-0.5</v>
      </c>
      <c r="AH139" s="102">
        <f t="shared" si="60"/>
        <v>-0.5</v>
      </c>
      <c r="AI139" s="103"/>
      <c r="AJ139" s="101" t="s">
        <v>123</v>
      </c>
      <c r="AK139" s="102" t="s">
        <v>123</v>
      </c>
      <c r="AL139" s="101">
        <v>-0.5</v>
      </c>
      <c r="AM139" s="102">
        <v>-0.5</v>
      </c>
      <c r="AN139" s="101">
        <v>0</v>
      </c>
      <c r="AO139" s="102">
        <v>0</v>
      </c>
      <c r="AP139" s="101">
        <f aca="true" t="shared" si="61" ref="AP139:AQ143">SUM(AJ139,AL139,AN139)</f>
        <v>-0.5</v>
      </c>
      <c r="AQ139" s="102">
        <f t="shared" si="61"/>
        <v>-0.5</v>
      </c>
    </row>
    <row r="140" spans="1:43" ht="12.75">
      <c r="A140" s="95"/>
      <c r="B140" s="202" t="s">
        <v>271</v>
      </c>
      <c r="C140" s="234">
        <v>551</v>
      </c>
      <c r="D140" s="98">
        <v>40310</v>
      </c>
      <c r="E140" s="99">
        <v>1271</v>
      </c>
      <c r="F140" s="99" t="s">
        <v>59</v>
      </c>
      <c r="G140" s="205" t="s">
        <v>184</v>
      </c>
      <c r="H140" s="170" t="s">
        <v>121</v>
      </c>
      <c r="I140" s="128">
        <v>0</v>
      </c>
      <c r="J140" s="129">
        <v>0</v>
      </c>
      <c r="K140" s="101">
        <v>0</v>
      </c>
      <c r="L140" s="102">
        <v>0</v>
      </c>
      <c r="M140" s="101">
        <v>0</v>
      </c>
      <c r="N140" s="102">
        <v>2.5</v>
      </c>
      <c r="O140" s="101">
        <f t="shared" si="58"/>
        <v>0</v>
      </c>
      <c r="P140" s="102">
        <f t="shared" si="58"/>
        <v>2.5</v>
      </c>
      <c r="Q140" s="130"/>
      <c r="R140" s="128">
        <v>0</v>
      </c>
      <c r="S140" s="129">
        <v>0</v>
      </c>
      <c r="T140" s="101">
        <v>0</v>
      </c>
      <c r="U140" s="102">
        <v>0</v>
      </c>
      <c r="V140" s="101">
        <v>1.2</v>
      </c>
      <c r="W140" s="102">
        <v>2.5</v>
      </c>
      <c r="X140" s="101">
        <f t="shared" si="59"/>
        <v>1.2</v>
      </c>
      <c r="Y140" s="102">
        <f t="shared" si="59"/>
        <v>2.5</v>
      </c>
      <c r="Z140" s="130"/>
      <c r="AA140" s="101">
        <v>0</v>
      </c>
      <c r="AB140" s="102">
        <v>0</v>
      </c>
      <c r="AC140" s="101">
        <v>0</v>
      </c>
      <c r="AD140" s="102">
        <v>0</v>
      </c>
      <c r="AE140" s="101">
        <v>2.8</v>
      </c>
      <c r="AF140" s="102">
        <v>2.5</v>
      </c>
      <c r="AG140" s="101">
        <f t="shared" si="60"/>
        <v>2.8</v>
      </c>
      <c r="AH140" s="102">
        <f t="shared" si="60"/>
        <v>2.5</v>
      </c>
      <c r="AI140" s="103"/>
      <c r="AJ140" s="101">
        <v>0</v>
      </c>
      <c r="AK140" s="102">
        <v>0</v>
      </c>
      <c r="AL140" s="101">
        <v>0</v>
      </c>
      <c r="AM140" s="102">
        <v>0</v>
      </c>
      <c r="AN140" s="101">
        <v>2.7</v>
      </c>
      <c r="AO140" s="102">
        <v>2.5</v>
      </c>
      <c r="AP140" s="101">
        <f t="shared" si="61"/>
        <v>2.7</v>
      </c>
      <c r="AQ140" s="102">
        <f t="shared" si="61"/>
        <v>2.5</v>
      </c>
    </row>
    <row r="141" spans="1:43" ht="25.5">
      <c r="A141" s="95"/>
      <c r="B141" s="202" t="s">
        <v>211</v>
      </c>
      <c r="C141" s="187">
        <v>553</v>
      </c>
      <c r="D141" s="98">
        <v>40310</v>
      </c>
      <c r="E141" s="99">
        <v>1363</v>
      </c>
      <c r="F141" s="99" t="s">
        <v>61</v>
      </c>
      <c r="G141" s="150" t="s">
        <v>185</v>
      </c>
      <c r="H141" s="170" t="s">
        <v>121</v>
      </c>
      <c r="I141" s="128">
        <v>0</v>
      </c>
      <c r="J141" s="129">
        <v>0</v>
      </c>
      <c r="K141" s="101">
        <v>0</v>
      </c>
      <c r="L141" s="102">
        <v>0</v>
      </c>
      <c r="M141" s="101">
        <v>-0.7</v>
      </c>
      <c r="N141" s="102">
        <v>-0.7</v>
      </c>
      <c r="O141" s="101">
        <f t="shared" si="58"/>
        <v>-0.7</v>
      </c>
      <c r="P141" s="102">
        <f t="shared" si="58"/>
        <v>-0.7</v>
      </c>
      <c r="Q141" s="130"/>
      <c r="R141" s="128">
        <v>0</v>
      </c>
      <c r="S141" s="129">
        <v>0</v>
      </c>
      <c r="T141" s="101">
        <v>0</v>
      </c>
      <c r="U141" s="102">
        <v>0</v>
      </c>
      <c r="V141" s="101">
        <v>-0.9</v>
      </c>
      <c r="W141" s="102">
        <v>-0.9</v>
      </c>
      <c r="X141" s="101">
        <f t="shared" si="59"/>
        <v>-0.9</v>
      </c>
      <c r="Y141" s="102">
        <f t="shared" si="59"/>
        <v>-0.9</v>
      </c>
      <c r="Z141" s="130"/>
      <c r="AA141" s="101">
        <v>0</v>
      </c>
      <c r="AB141" s="102">
        <v>0</v>
      </c>
      <c r="AC141" s="101">
        <v>0</v>
      </c>
      <c r="AD141" s="102">
        <v>0</v>
      </c>
      <c r="AE141" s="101">
        <v>-1</v>
      </c>
      <c r="AF141" s="102">
        <v>-1</v>
      </c>
      <c r="AG141" s="101">
        <f t="shared" si="60"/>
        <v>-1</v>
      </c>
      <c r="AH141" s="102">
        <f t="shared" si="60"/>
        <v>-1</v>
      </c>
      <c r="AI141" s="103"/>
      <c r="AJ141" s="101">
        <v>0</v>
      </c>
      <c r="AK141" s="102">
        <v>0</v>
      </c>
      <c r="AL141" s="101">
        <v>0</v>
      </c>
      <c r="AM141" s="102">
        <v>0</v>
      </c>
      <c r="AN141" s="101">
        <v>-1.2</v>
      </c>
      <c r="AO141" s="102">
        <v>-1.2</v>
      </c>
      <c r="AP141" s="101">
        <f t="shared" si="61"/>
        <v>-1.2</v>
      </c>
      <c r="AQ141" s="102">
        <f t="shared" si="61"/>
        <v>-1.2</v>
      </c>
    </row>
    <row r="142" spans="1:43" ht="12.75">
      <c r="A142" s="150"/>
      <c r="B142" s="202" t="s">
        <v>231</v>
      </c>
      <c r="C142" s="187">
        <v>631</v>
      </c>
      <c r="D142" s="98">
        <v>40331</v>
      </c>
      <c r="E142" s="99">
        <v>1514</v>
      </c>
      <c r="F142" s="99" t="s">
        <v>33</v>
      </c>
      <c r="G142" s="150" t="s">
        <v>194</v>
      </c>
      <c r="H142" s="170" t="s">
        <v>121</v>
      </c>
      <c r="I142" s="128">
        <v>0</v>
      </c>
      <c r="J142" s="129">
        <v>0</v>
      </c>
      <c r="K142" s="101">
        <v>-1.1</v>
      </c>
      <c r="L142" s="102">
        <v>-1.1</v>
      </c>
      <c r="M142" s="101">
        <v>-0.1</v>
      </c>
      <c r="N142" s="102">
        <v>-0.1</v>
      </c>
      <c r="O142" s="101">
        <f t="shared" si="58"/>
        <v>-1.2000000000000002</v>
      </c>
      <c r="P142" s="102">
        <f t="shared" si="58"/>
        <v>-1.2000000000000002</v>
      </c>
      <c r="Q142" s="130"/>
      <c r="R142" s="128">
        <v>0</v>
      </c>
      <c r="S142" s="129">
        <v>0</v>
      </c>
      <c r="T142" s="101">
        <v>-1.1</v>
      </c>
      <c r="U142" s="102">
        <v>-1.1</v>
      </c>
      <c r="V142" s="101">
        <v>-0.1</v>
      </c>
      <c r="W142" s="102">
        <v>-0.1</v>
      </c>
      <c r="X142" s="101">
        <f t="shared" si="59"/>
        <v>-1.2000000000000002</v>
      </c>
      <c r="Y142" s="102">
        <f t="shared" si="59"/>
        <v>-1.2000000000000002</v>
      </c>
      <c r="Z142" s="130"/>
      <c r="AA142" s="101">
        <v>0</v>
      </c>
      <c r="AB142" s="102">
        <v>0</v>
      </c>
      <c r="AC142" s="101">
        <v>-1.1</v>
      </c>
      <c r="AD142" s="102">
        <v>-1.1</v>
      </c>
      <c r="AE142" s="101">
        <v>-0.1</v>
      </c>
      <c r="AF142" s="102">
        <v>-0.1</v>
      </c>
      <c r="AG142" s="101">
        <f t="shared" si="60"/>
        <v>-1.2000000000000002</v>
      </c>
      <c r="AH142" s="102">
        <f t="shared" si="60"/>
        <v>-1.2000000000000002</v>
      </c>
      <c r="AI142" s="103"/>
      <c r="AJ142" s="101">
        <v>0</v>
      </c>
      <c r="AK142" s="102">
        <v>0</v>
      </c>
      <c r="AL142" s="101">
        <v>-1.1</v>
      </c>
      <c r="AM142" s="102">
        <v>-1.1</v>
      </c>
      <c r="AN142" s="101">
        <v>-0.1</v>
      </c>
      <c r="AO142" s="102">
        <v>-0.1</v>
      </c>
      <c r="AP142" s="101">
        <f t="shared" si="61"/>
        <v>-1.2000000000000002</v>
      </c>
      <c r="AQ142" s="102">
        <f t="shared" si="61"/>
        <v>-1.2000000000000002</v>
      </c>
    </row>
    <row r="143" spans="1:43" ht="12.75">
      <c r="A143" s="95"/>
      <c r="B143" s="202" t="s">
        <v>272</v>
      </c>
      <c r="C143" s="187">
        <v>619</v>
      </c>
      <c r="D143" s="98">
        <v>40331</v>
      </c>
      <c r="E143" s="99">
        <v>2014</v>
      </c>
      <c r="F143" s="99" t="s">
        <v>36</v>
      </c>
      <c r="G143" s="150" t="s">
        <v>256</v>
      </c>
      <c r="H143" s="170" t="s">
        <v>121</v>
      </c>
      <c r="I143" s="128" t="s">
        <v>86</v>
      </c>
      <c r="J143" s="129" t="s">
        <v>86</v>
      </c>
      <c r="K143" s="101">
        <v>0.1</v>
      </c>
      <c r="L143" s="102">
        <v>0.1</v>
      </c>
      <c r="M143" s="101">
        <v>0</v>
      </c>
      <c r="N143" s="102">
        <v>0</v>
      </c>
      <c r="O143" s="101">
        <f t="shared" si="58"/>
        <v>0.1</v>
      </c>
      <c r="P143" s="102">
        <f t="shared" si="58"/>
        <v>0.1</v>
      </c>
      <c r="Q143" s="130"/>
      <c r="R143" s="128" t="s">
        <v>86</v>
      </c>
      <c r="S143" s="129" t="s">
        <v>86</v>
      </c>
      <c r="T143" s="101">
        <v>0.1</v>
      </c>
      <c r="U143" s="102">
        <v>0.1</v>
      </c>
      <c r="V143" s="101">
        <v>0</v>
      </c>
      <c r="W143" s="102">
        <v>0</v>
      </c>
      <c r="X143" s="101">
        <f t="shared" si="59"/>
        <v>0.1</v>
      </c>
      <c r="Y143" s="102">
        <f t="shared" si="59"/>
        <v>0.1</v>
      </c>
      <c r="Z143" s="130"/>
      <c r="AA143" s="101" t="s">
        <v>86</v>
      </c>
      <c r="AB143" s="102" t="s">
        <v>86</v>
      </c>
      <c r="AC143" s="101">
        <v>0.1</v>
      </c>
      <c r="AD143" s="102">
        <v>0.1</v>
      </c>
      <c r="AE143" s="101">
        <v>0</v>
      </c>
      <c r="AF143" s="102">
        <v>0</v>
      </c>
      <c r="AG143" s="101">
        <f t="shared" si="60"/>
        <v>0.1</v>
      </c>
      <c r="AH143" s="102">
        <f t="shared" si="60"/>
        <v>0.1</v>
      </c>
      <c r="AI143" s="103"/>
      <c r="AJ143" s="101" t="s">
        <v>86</v>
      </c>
      <c r="AK143" s="102" t="s">
        <v>86</v>
      </c>
      <c r="AL143" s="101">
        <v>0.1</v>
      </c>
      <c r="AM143" s="102">
        <v>0.1</v>
      </c>
      <c r="AN143" s="101">
        <v>0</v>
      </c>
      <c r="AO143" s="102">
        <v>0</v>
      </c>
      <c r="AP143" s="101">
        <f t="shared" si="61"/>
        <v>0.1</v>
      </c>
      <c r="AQ143" s="102">
        <f t="shared" si="61"/>
        <v>0.1</v>
      </c>
    </row>
    <row r="144" spans="1:43" ht="12.75">
      <c r="A144" s="95"/>
      <c r="B144" s="202" t="s">
        <v>234</v>
      </c>
      <c r="C144" s="187">
        <v>550</v>
      </c>
      <c r="D144" s="98">
        <v>40310</v>
      </c>
      <c r="E144" s="99">
        <v>2046</v>
      </c>
      <c r="F144" s="99" t="s">
        <v>37</v>
      </c>
      <c r="G144" s="2" t="s">
        <v>133</v>
      </c>
      <c r="H144" s="170" t="s">
        <v>121</v>
      </c>
      <c r="I144" s="128" t="s">
        <v>123</v>
      </c>
      <c r="J144" s="129" t="s">
        <v>123</v>
      </c>
      <c r="K144" s="101" t="s">
        <v>123</v>
      </c>
      <c r="L144" s="102" t="s">
        <v>123</v>
      </c>
      <c r="M144" s="101">
        <v>0</v>
      </c>
      <c r="N144" s="102">
        <v>0</v>
      </c>
      <c r="O144" s="101" t="s">
        <v>123</v>
      </c>
      <c r="P144" s="102" t="s">
        <v>123</v>
      </c>
      <c r="Q144" s="130"/>
      <c r="R144" s="128" t="s">
        <v>123</v>
      </c>
      <c r="S144" s="129" t="s">
        <v>123</v>
      </c>
      <c r="T144" s="101" t="s">
        <v>123</v>
      </c>
      <c r="U144" s="102" t="s">
        <v>123</v>
      </c>
      <c r="V144" s="101">
        <v>0</v>
      </c>
      <c r="W144" s="102">
        <v>0</v>
      </c>
      <c r="X144" s="101" t="s">
        <v>123</v>
      </c>
      <c r="Y144" s="102" t="s">
        <v>123</v>
      </c>
      <c r="Z144" s="130"/>
      <c r="AA144" s="101" t="s">
        <v>123</v>
      </c>
      <c r="AB144" s="102" t="s">
        <v>123</v>
      </c>
      <c r="AC144" s="101" t="s">
        <v>123</v>
      </c>
      <c r="AD144" s="102" t="s">
        <v>123</v>
      </c>
      <c r="AE144" s="101">
        <v>0</v>
      </c>
      <c r="AF144" s="102">
        <v>0</v>
      </c>
      <c r="AG144" s="101" t="s">
        <v>123</v>
      </c>
      <c r="AH144" s="102" t="s">
        <v>123</v>
      </c>
      <c r="AI144" s="103"/>
      <c r="AJ144" s="101" t="s">
        <v>123</v>
      </c>
      <c r="AK144" s="102" t="s">
        <v>123</v>
      </c>
      <c r="AL144" s="101" t="s">
        <v>123</v>
      </c>
      <c r="AM144" s="102" t="s">
        <v>123</v>
      </c>
      <c r="AN144" s="101">
        <v>0</v>
      </c>
      <c r="AO144" s="102">
        <v>0</v>
      </c>
      <c r="AP144" s="101" t="s">
        <v>123</v>
      </c>
      <c r="AQ144" s="102" t="s">
        <v>123</v>
      </c>
    </row>
    <row r="145" spans="1:43" ht="12.75">
      <c r="A145" s="95"/>
      <c r="B145" s="202" t="s">
        <v>243</v>
      </c>
      <c r="C145" s="187">
        <v>623</v>
      </c>
      <c r="D145" s="98">
        <v>40331</v>
      </c>
      <c r="E145" s="99">
        <v>5201</v>
      </c>
      <c r="F145" s="99" t="s">
        <v>63</v>
      </c>
      <c r="G145" s="150" t="s">
        <v>284</v>
      </c>
      <c r="H145" s="170" t="s">
        <v>121</v>
      </c>
      <c r="I145" s="128">
        <v>0</v>
      </c>
      <c r="J145" s="129">
        <v>0</v>
      </c>
      <c r="K145" s="101">
        <v>0</v>
      </c>
      <c r="L145" s="102">
        <v>0</v>
      </c>
      <c r="M145" s="101" t="s">
        <v>130</v>
      </c>
      <c r="N145" s="102" t="s">
        <v>130</v>
      </c>
      <c r="O145" s="101" t="s">
        <v>130</v>
      </c>
      <c r="P145" s="102" t="s">
        <v>130</v>
      </c>
      <c r="Q145" s="130"/>
      <c r="R145" s="128">
        <v>0</v>
      </c>
      <c r="S145" s="129">
        <v>0</v>
      </c>
      <c r="T145" s="101">
        <v>0</v>
      </c>
      <c r="U145" s="102">
        <v>0</v>
      </c>
      <c r="V145" s="101" t="s">
        <v>130</v>
      </c>
      <c r="W145" s="102" t="s">
        <v>130</v>
      </c>
      <c r="X145" s="101" t="s">
        <v>130</v>
      </c>
      <c r="Y145" s="102" t="s">
        <v>130</v>
      </c>
      <c r="Z145" s="130"/>
      <c r="AA145" s="101">
        <v>0</v>
      </c>
      <c r="AB145" s="102">
        <v>0</v>
      </c>
      <c r="AC145" s="101">
        <v>0</v>
      </c>
      <c r="AD145" s="102">
        <v>0</v>
      </c>
      <c r="AE145" s="101" t="s">
        <v>130</v>
      </c>
      <c r="AF145" s="102" t="s">
        <v>130</v>
      </c>
      <c r="AG145" s="101" t="s">
        <v>130</v>
      </c>
      <c r="AH145" s="102" t="s">
        <v>130</v>
      </c>
      <c r="AI145" s="103"/>
      <c r="AJ145" s="101">
        <v>0</v>
      </c>
      <c r="AK145" s="102">
        <v>0</v>
      </c>
      <c r="AL145" s="101">
        <v>0</v>
      </c>
      <c r="AM145" s="102">
        <v>0</v>
      </c>
      <c r="AN145" s="101" t="s">
        <v>130</v>
      </c>
      <c r="AO145" s="102" t="s">
        <v>130</v>
      </c>
      <c r="AP145" s="101" t="s">
        <v>130</v>
      </c>
      <c r="AQ145" s="102" t="s">
        <v>130</v>
      </c>
    </row>
    <row r="146" spans="1:43" ht="12.75">
      <c r="A146" s="95"/>
      <c r="B146" s="202" t="s">
        <v>244</v>
      </c>
      <c r="C146" s="187">
        <v>590</v>
      </c>
      <c r="D146" s="98">
        <v>40318</v>
      </c>
      <c r="E146" s="99">
        <v>5311</v>
      </c>
      <c r="F146" s="99" t="s">
        <v>64</v>
      </c>
      <c r="G146" s="2" t="s">
        <v>186</v>
      </c>
      <c r="H146" s="170" t="s">
        <v>121</v>
      </c>
      <c r="I146" s="128">
        <v>0</v>
      </c>
      <c r="J146" s="129">
        <v>0</v>
      </c>
      <c r="K146" s="101" t="s">
        <v>158</v>
      </c>
      <c r="L146" s="102" t="s">
        <v>158</v>
      </c>
      <c r="M146" s="101">
        <v>0</v>
      </c>
      <c r="N146" s="102">
        <v>0</v>
      </c>
      <c r="O146" s="101" t="s">
        <v>158</v>
      </c>
      <c r="P146" s="102" t="s">
        <v>158</v>
      </c>
      <c r="Q146" s="130"/>
      <c r="R146" s="128">
        <v>0</v>
      </c>
      <c r="S146" s="129">
        <v>0</v>
      </c>
      <c r="T146" s="101" t="s">
        <v>158</v>
      </c>
      <c r="U146" s="102" t="s">
        <v>158</v>
      </c>
      <c r="V146" s="101">
        <v>0</v>
      </c>
      <c r="W146" s="102">
        <v>0</v>
      </c>
      <c r="X146" s="101" t="s">
        <v>158</v>
      </c>
      <c r="Y146" s="102" t="s">
        <v>158</v>
      </c>
      <c r="Z146" s="130"/>
      <c r="AA146" s="101">
        <v>0</v>
      </c>
      <c r="AB146" s="102">
        <v>0</v>
      </c>
      <c r="AC146" s="101" t="s">
        <v>158</v>
      </c>
      <c r="AD146" s="102" t="s">
        <v>158</v>
      </c>
      <c r="AE146" s="101">
        <v>0</v>
      </c>
      <c r="AF146" s="102">
        <v>0</v>
      </c>
      <c r="AG146" s="101" t="s">
        <v>158</v>
      </c>
      <c r="AH146" s="102" t="s">
        <v>158</v>
      </c>
      <c r="AI146" s="103"/>
      <c r="AJ146" s="101">
        <v>0</v>
      </c>
      <c r="AK146" s="102">
        <v>0</v>
      </c>
      <c r="AL146" s="101" t="s">
        <v>158</v>
      </c>
      <c r="AM146" s="102" t="s">
        <v>158</v>
      </c>
      <c r="AN146" s="101">
        <v>0</v>
      </c>
      <c r="AO146" s="102">
        <v>0</v>
      </c>
      <c r="AP146" s="101" t="s">
        <v>158</v>
      </c>
      <c r="AQ146" s="102" t="s">
        <v>158</v>
      </c>
    </row>
    <row r="147" spans="1:43" ht="12.75">
      <c r="A147" s="95"/>
      <c r="B147" s="202" t="s">
        <v>214</v>
      </c>
      <c r="C147" s="187">
        <v>600</v>
      </c>
      <c r="D147" s="98">
        <v>40318</v>
      </c>
      <c r="E147" s="99">
        <v>5611</v>
      </c>
      <c r="F147" s="99" t="s">
        <v>67</v>
      </c>
      <c r="G147" s="2" t="s">
        <v>290</v>
      </c>
      <c r="H147" s="170" t="s">
        <v>121</v>
      </c>
      <c r="I147" s="128">
        <v>0</v>
      </c>
      <c r="J147" s="129">
        <v>0.4</v>
      </c>
      <c r="K147" s="101">
        <v>0</v>
      </c>
      <c r="L147" s="102">
        <v>5</v>
      </c>
      <c r="M147" s="101">
        <v>0</v>
      </c>
      <c r="N147" s="102">
        <v>0</v>
      </c>
      <c r="O147" s="101">
        <f>SUM(I147,K147,M147)</f>
        <v>0</v>
      </c>
      <c r="P147" s="102">
        <f>SUM(J147,L147,N147)</f>
        <v>5.4</v>
      </c>
      <c r="Q147" s="130"/>
      <c r="R147" s="128">
        <v>0</v>
      </c>
      <c r="S147" s="129">
        <v>0.4</v>
      </c>
      <c r="T147" s="101">
        <v>0</v>
      </c>
      <c r="U147" s="102">
        <v>5</v>
      </c>
      <c r="V147" s="101">
        <v>0</v>
      </c>
      <c r="W147" s="102">
        <v>0</v>
      </c>
      <c r="X147" s="101">
        <f>SUM(R147,T147,V147)</f>
        <v>0</v>
      </c>
      <c r="Y147" s="102">
        <f>SUM(S147,U147,W147)</f>
        <v>5.4</v>
      </c>
      <c r="Z147" s="130"/>
      <c r="AA147" s="101">
        <v>0.4</v>
      </c>
      <c r="AB147" s="102">
        <v>0.4</v>
      </c>
      <c r="AC147" s="101">
        <v>4.7</v>
      </c>
      <c r="AD147" s="102">
        <v>5.1</v>
      </c>
      <c r="AE147" s="101">
        <v>0</v>
      </c>
      <c r="AF147" s="102">
        <v>0</v>
      </c>
      <c r="AG147" s="101">
        <f>SUM(AA147,AC147,AE147)</f>
        <v>5.1000000000000005</v>
      </c>
      <c r="AH147" s="102">
        <f>SUM(AB147,AD147,AF147)</f>
        <v>5.5</v>
      </c>
      <c r="AI147" s="103"/>
      <c r="AJ147" s="101">
        <v>0.5</v>
      </c>
      <c r="AK147" s="102">
        <v>0.5</v>
      </c>
      <c r="AL147" s="101">
        <v>5.1</v>
      </c>
      <c r="AM147" s="102">
        <v>5.1</v>
      </c>
      <c r="AN147" s="101">
        <v>0</v>
      </c>
      <c r="AO147" s="102">
        <v>0</v>
      </c>
      <c r="AP147" s="101">
        <f>SUM(AJ147,AL147,AN147)</f>
        <v>5.6</v>
      </c>
      <c r="AQ147" s="102">
        <f>SUM(AK147,AM147,AO147)</f>
        <v>5.6</v>
      </c>
    </row>
    <row r="148" spans="1:43" ht="12.75">
      <c r="A148" s="95"/>
      <c r="B148" s="202" t="s">
        <v>213</v>
      </c>
      <c r="C148" s="187">
        <v>607</v>
      </c>
      <c r="D148" s="98">
        <v>40318</v>
      </c>
      <c r="E148" s="99">
        <v>7237</v>
      </c>
      <c r="F148" s="99" t="s">
        <v>50</v>
      </c>
      <c r="G148" s="150" t="s">
        <v>193</v>
      </c>
      <c r="H148" s="170" t="s">
        <v>121</v>
      </c>
      <c r="I148" s="128">
        <v>0</v>
      </c>
      <c r="J148" s="129">
        <v>0</v>
      </c>
      <c r="K148" s="101">
        <v>0</v>
      </c>
      <c r="L148" s="102">
        <v>0</v>
      </c>
      <c r="M148" s="101" t="s">
        <v>130</v>
      </c>
      <c r="N148" s="102" t="s">
        <v>130</v>
      </c>
      <c r="O148" s="101" t="s">
        <v>130</v>
      </c>
      <c r="P148" s="102" t="s">
        <v>130</v>
      </c>
      <c r="Q148" s="130"/>
      <c r="R148" s="128">
        <v>0</v>
      </c>
      <c r="S148" s="129">
        <v>0</v>
      </c>
      <c r="T148" s="101">
        <v>0</v>
      </c>
      <c r="U148" s="102">
        <v>0</v>
      </c>
      <c r="V148" s="101" t="s">
        <v>130</v>
      </c>
      <c r="W148" s="102" t="s">
        <v>130</v>
      </c>
      <c r="X148" s="101" t="s">
        <v>130</v>
      </c>
      <c r="Y148" s="102" t="s">
        <v>130</v>
      </c>
      <c r="Z148" s="130"/>
      <c r="AA148" s="101">
        <v>0</v>
      </c>
      <c r="AB148" s="102">
        <v>0</v>
      </c>
      <c r="AC148" s="101">
        <v>0</v>
      </c>
      <c r="AD148" s="102">
        <v>0</v>
      </c>
      <c r="AE148" s="101" t="s">
        <v>130</v>
      </c>
      <c r="AF148" s="102" t="s">
        <v>130</v>
      </c>
      <c r="AG148" s="101" t="s">
        <v>130</v>
      </c>
      <c r="AH148" s="102" t="s">
        <v>130</v>
      </c>
      <c r="AI148" s="103"/>
      <c r="AJ148" s="101">
        <v>0</v>
      </c>
      <c r="AK148" s="102">
        <v>0</v>
      </c>
      <c r="AL148" s="101">
        <v>0</v>
      </c>
      <c r="AM148" s="102">
        <v>0</v>
      </c>
      <c r="AN148" s="101" t="s">
        <v>130</v>
      </c>
      <c r="AO148" s="102" t="s">
        <v>130</v>
      </c>
      <c r="AP148" s="101" t="s">
        <v>130</v>
      </c>
      <c r="AQ148" s="102" t="s">
        <v>130</v>
      </c>
    </row>
    <row r="149" spans="1:43" ht="12.75">
      <c r="A149" s="95"/>
      <c r="B149" s="202"/>
      <c r="C149" s="187"/>
      <c r="D149" s="98"/>
      <c r="E149" s="99"/>
      <c r="F149" s="99"/>
      <c r="G149" s="150"/>
      <c r="H149" s="244" t="s">
        <v>301</v>
      </c>
      <c r="I149" s="128">
        <f>SUM(I116:I148)</f>
        <v>0</v>
      </c>
      <c r="J149" s="129">
        <f aca="true" t="shared" si="62" ref="J149:P149">SUM(J116:J148)</f>
        <v>0.4</v>
      </c>
      <c r="K149" s="101">
        <f t="shared" si="62"/>
        <v>-0.40000000000000047</v>
      </c>
      <c r="L149" s="102">
        <f t="shared" si="62"/>
        <v>17.600000000000005</v>
      </c>
      <c r="M149" s="101">
        <f t="shared" si="62"/>
        <v>8.4</v>
      </c>
      <c r="N149" s="102">
        <f t="shared" si="62"/>
        <v>14.8</v>
      </c>
      <c r="O149" s="101">
        <f t="shared" si="62"/>
        <v>8.000000000000002</v>
      </c>
      <c r="P149" s="102">
        <f t="shared" si="62"/>
        <v>32.800000000000004</v>
      </c>
      <c r="Q149" s="130"/>
      <c r="R149" s="128">
        <f aca="true" t="shared" si="63" ref="R149:Y149">SUM(R116:R148)</f>
        <v>0</v>
      </c>
      <c r="S149" s="129">
        <f t="shared" si="63"/>
        <v>0.4</v>
      </c>
      <c r="T149" s="101">
        <f t="shared" si="63"/>
        <v>5.9</v>
      </c>
      <c r="U149" s="102">
        <f t="shared" si="63"/>
        <v>19.599999999999998</v>
      </c>
      <c r="V149" s="101">
        <f t="shared" si="63"/>
        <v>47.7</v>
      </c>
      <c r="W149" s="102">
        <f t="shared" si="63"/>
        <v>49</v>
      </c>
      <c r="X149" s="101">
        <f t="shared" si="63"/>
        <v>53.599999999999994</v>
      </c>
      <c r="Y149" s="102">
        <f t="shared" si="63"/>
        <v>68.99999999999997</v>
      </c>
      <c r="Z149" s="130"/>
      <c r="AA149" s="128">
        <f aca="true" t="shared" si="64" ref="AA149:AH149">SUM(AA116:AA148)</f>
        <v>0.4</v>
      </c>
      <c r="AB149" s="129">
        <f t="shared" si="64"/>
        <v>0.4</v>
      </c>
      <c r="AC149" s="101">
        <f t="shared" si="64"/>
        <v>14</v>
      </c>
      <c r="AD149" s="102">
        <f t="shared" si="64"/>
        <v>21.1</v>
      </c>
      <c r="AE149" s="101">
        <f t="shared" si="64"/>
        <v>67.8</v>
      </c>
      <c r="AF149" s="102">
        <f t="shared" si="64"/>
        <v>67.5</v>
      </c>
      <c r="AG149" s="101">
        <f t="shared" si="64"/>
        <v>82.19999999999999</v>
      </c>
      <c r="AH149" s="102">
        <f t="shared" si="64"/>
        <v>89</v>
      </c>
      <c r="AI149" s="103"/>
      <c r="AJ149" s="128">
        <f aca="true" t="shared" si="65" ref="AJ149:AQ149">SUM(AJ116:AJ148)</f>
        <v>0.5</v>
      </c>
      <c r="AK149" s="129">
        <f t="shared" si="65"/>
        <v>0.5</v>
      </c>
      <c r="AL149" s="101">
        <f t="shared" si="65"/>
        <v>19.599999999999998</v>
      </c>
      <c r="AM149" s="102">
        <f t="shared" si="65"/>
        <v>22.300000000000004</v>
      </c>
      <c r="AN149" s="101">
        <f t="shared" si="65"/>
        <v>83.2</v>
      </c>
      <c r="AO149" s="102">
        <f t="shared" si="65"/>
        <v>83</v>
      </c>
      <c r="AP149" s="101">
        <f t="shared" si="65"/>
        <v>103.29999999999998</v>
      </c>
      <c r="AQ149" s="102">
        <f t="shared" si="65"/>
        <v>105.79999999999997</v>
      </c>
    </row>
    <row r="150" spans="1:43" ht="12.75">
      <c r="A150" s="95"/>
      <c r="B150" s="202"/>
      <c r="C150" s="187"/>
      <c r="D150" s="98"/>
      <c r="E150" s="99"/>
      <c r="F150" s="99"/>
      <c r="G150" s="150"/>
      <c r="H150" s="170"/>
      <c r="I150" s="128"/>
      <c r="J150" s="129"/>
      <c r="K150" s="101"/>
      <c r="L150" s="102"/>
      <c r="M150" s="101"/>
      <c r="N150" s="102"/>
      <c r="O150" s="101"/>
      <c r="P150" s="102"/>
      <c r="Q150" s="130"/>
      <c r="R150" s="128"/>
      <c r="S150" s="129"/>
      <c r="T150" s="101"/>
      <c r="U150" s="102"/>
      <c r="V150" s="101"/>
      <c r="W150" s="102"/>
      <c r="X150" s="101"/>
      <c r="Y150" s="102"/>
      <c r="Z150" s="130"/>
      <c r="AA150" s="101"/>
      <c r="AB150" s="102"/>
      <c r="AC150" s="101"/>
      <c r="AD150" s="102"/>
      <c r="AE150" s="101"/>
      <c r="AF150" s="102"/>
      <c r="AG150" s="101"/>
      <c r="AH150" s="102"/>
      <c r="AI150" s="103"/>
      <c r="AJ150" s="101"/>
      <c r="AK150" s="102"/>
      <c r="AL150" s="101"/>
      <c r="AM150" s="102"/>
      <c r="AN150" s="101"/>
      <c r="AO150" s="102"/>
      <c r="AP150" s="101"/>
      <c r="AQ150" s="102"/>
    </row>
    <row r="151" spans="1:43" ht="12.75">
      <c r="A151" s="95"/>
      <c r="B151" s="202"/>
      <c r="C151" s="187"/>
      <c r="D151" s="98"/>
      <c r="E151" s="99"/>
      <c r="F151" s="99"/>
      <c r="G151" s="150"/>
      <c r="H151" s="170"/>
      <c r="I151" s="128"/>
      <c r="J151" s="129"/>
      <c r="K151" s="101"/>
      <c r="L151" s="102"/>
      <c r="M151" s="101"/>
      <c r="N151" s="102"/>
      <c r="O151" s="101"/>
      <c r="P151" s="102"/>
      <c r="Q151" s="130"/>
      <c r="R151" s="128"/>
      <c r="S151" s="129"/>
      <c r="T151" s="101"/>
      <c r="U151" s="102"/>
      <c r="V151" s="101"/>
      <c r="W151" s="102"/>
      <c r="X151" s="101"/>
      <c r="Y151" s="102"/>
      <c r="Z151" s="130"/>
      <c r="AA151" s="101"/>
      <c r="AB151" s="102"/>
      <c r="AC151" s="101"/>
      <c r="AD151" s="102"/>
      <c r="AE151" s="101"/>
      <c r="AF151" s="102"/>
      <c r="AG151" s="101"/>
      <c r="AH151" s="102"/>
      <c r="AI151" s="103"/>
      <c r="AJ151" s="101"/>
      <c r="AK151" s="102"/>
      <c r="AL151" s="101"/>
      <c r="AM151" s="102"/>
      <c r="AN151" s="101"/>
      <c r="AO151" s="102"/>
      <c r="AP151" s="101"/>
      <c r="AQ151" s="102"/>
    </row>
    <row r="152" spans="1:43" ht="12.75">
      <c r="A152" s="95"/>
      <c r="B152" s="202" t="s">
        <v>197</v>
      </c>
      <c r="C152" s="187">
        <v>15</v>
      </c>
      <c r="D152" s="98">
        <v>40214</v>
      </c>
      <c r="E152" s="99">
        <v>622</v>
      </c>
      <c r="F152" s="99" t="s">
        <v>27</v>
      </c>
      <c r="G152" s="95" t="s">
        <v>79</v>
      </c>
      <c r="H152" s="170" t="s">
        <v>114</v>
      </c>
      <c r="I152" s="128">
        <v>1.4</v>
      </c>
      <c r="J152" s="129">
        <v>1.4</v>
      </c>
      <c r="K152" s="101">
        <v>0</v>
      </c>
      <c r="L152" s="102">
        <v>0</v>
      </c>
      <c r="M152" s="101">
        <v>0</v>
      </c>
      <c r="N152" s="102">
        <v>0</v>
      </c>
      <c r="O152" s="101">
        <f aca="true" t="shared" si="66" ref="O152:P159">SUM(I152,K152,M152)</f>
        <v>1.4</v>
      </c>
      <c r="P152" s="102">
        <f t="shared" si="66"/>
        <v>1.4</v>
      </c>
      <c r="Q152" s="130"/>
      <c r="R152" s="128">
        <v>1.4</v>
      </c>
      <c r="S152" s="129">
        <v>1.4</v>
      </c>
      <c r="T152" s="101">
        <v>0</v>
      </c>
      <c r="U152" s="102">
        <v>0</v>
      </c>
      <c r="V152" s="101">
        <v>0</v>
      </c>
      <c r="W152" s="102">
        <v>0</v>
      </c>
      <c r="X152" s="101">
        <f aca="true" t="shared" si="67" ref="X152:Y159">SUM(R152,T152,V152)</f>
        <v>1.4</v>
      </c>
      <c r="Y152" s="102">
        <f t="shared" si="67"/>
        <v>1.4</v>
      </c>
      <c r="Z152" s="130"/>
      <c r="AA152" s="128">
        <v>1.4</v>
      </c>
      <c r="AB152" s="129">
        <v>1.4</v>
      </c>
      <c r="AC152" s="101">
        <v>0</v>
      </c>
      <c r="AD152" s="102">
        <v>0</v>
      </c>
      <c r="AE152" s="101">
        <v>0</v>
      </c>
      <c r="AF152" s="102">
        <v>0</v>
      </c>
      <c r="AG152" s="101">
        <f aca="true" t="shared" si="68" ref="AG152:AH159">SUM(AA152,AC152,AE152)</f>
        <v>1.4</v>
      </c>
      <c r="AH152" s="102">
        <f t="shared" si="68"/>
        <v>1.4</v>
      </c>
      <c r="AI152" s="103"/>
      <c r="AJ152" s="128">
        <v>1.4</v>
      </c>
      <c r="AK152" s="129">
        <v>1.4</v>
      </c>
      <c r="AL152" s="101">
        <v>0</v>
      </c>
      <c r="AM152" s="102">
        <v>0</v>
      </c>
      <c r="AN152" s="101">
        <v>0</v>
      </c>
      <c r="AO152" s="102">
        <v>0</v>
      </c>
      <c r="AP152" s="101">
        <f aca="true" t="shared" si="69" ref="AP152:AQ159">SUM(AJ152,AL152,AN152)</f>
        <v>1.4</v>
      </c>
      <c r="AQ152" s="102">
        <f t="shared" si="69"/>
        <v>1.4</v>
      </c>
    </row>
    <row r="153" spans="1:43" ht="12.75">
      <c r="A153" s="95"/>
      <c r="B153" s="202" t="s">
        <v>197</v>
      </c>
      <c r="C153" s="187">
        <v>15</v>
      </c>
      <c r="D153" s="98">
        <v>40214</v>
      </c>
      <c r="E153" s="99">
        <v>622</v>
      </c>
      <c r="F153" s="99" t="s">
        <v>27</v>
      </c>
      <c r="G153" s="95" t="s">
        <v>80</v>
      </c>
      <c r="H153" s="170" t="s">
        <v>114</v>
      </c>
      <c r="I153" s="128">
        <v>1.2</v>
      </c>
      <c r="J153" s="129">
        <v>1.2</v>
      </c>
      <c r="K153" s="101">
        <v>0</v>
      </c>
      <c r="L153" s="102">
        <v>0</v>
      </c>
      <c r="M153" s="101">
        <v>0</v>
      </c>
      <c r="N153" s="102">
        <v>0</v>
      </c>
      <c r="O153" s="101">
        <f t="shared" si="66"/>
        <v>1.2</v>
      </c>
      <c r="P153" s="102">
        <f t="shared" si="66"/>
        <v>1.2</v>
      </c>
      <c r="Q153" s="130"/>
      <c r="R153" s="128">
        <v>1.2</v>
      </c>
      <c r="S153" s="129">
        <v>1.2</v>
      </c>
      <c r="T153" s="101">
        <v>0</v>
      </c>
      <c r="U153" s="102">
        <v>0</v>
      </c>
      <c r="V153" s="101">
        <v>0</v>
      </c>
      <c r="W153" s="102">
        <v>0</v>
      </c>
      <c r="X153" s="101">
        <f t="shared" si="67"/>
        <v>1.2</v>
      </c>
      <c r="Y153" s="102">
        <f t="shared" si="67"/>
        <v>1.2</v>
      </c>
      <c r="Z153" s="130"/>
      <c r="AA153" s="128">
        <v>1.2</v>
      </c>
      <c r="AB153" s="129">
        <v>1.2</v>
      </c>
      <c r="AC153" s="101">
        <v>0</v>
      </c>
      <c r="AD153" s="102">
        <v>0</v>
      </c>
      <c r="AE153" s="101">
        <v>0</v>
      </c>
      <c r="AF153" s="102">
        <v>0</v>
      </c>
      <c r="AG153" s="101">
        <f t="shared" si="68"/>
        <v>1.2</v>
      </c>
      <c r="AH153" s="102">
        <f t="shared" si="68"/>
        <v>1.2</v>
      </c>
      <c r="AI153" s="103"/>
      <c r="AJ153" s="128">
        <v>1.2</v>
      </c>
      <c r="AK153" s="129">
        <v>1.2</v>
      </c>
      <c r="AL153" s="101">
        <v>0</v>
      </c>
      <c r="AM153" s="102">
        <v>0</v>
      </c>
      <c r="AN153" s="101">
        <v>0</v>
      </c>
      <c r="AO153" s="102">
        <v>0</v>
      </c>
      <c r="AP153" s="101">
        <f t="shared" si="69"/>
        <v>1.2</v>
      </c>
      <c r="AQ153" s="102">
        <f t="shared" si="69"/>
        <v>1.2</v>
      </c>
    </row>
    <row r="154" spans="1:43" ht="12.75">
      <c r="A154" s="95"/>
      <c r="B154" s="202" t="s">
        <v>197</v>
      </c>
      <c r="C154" s="187">
        <v>8</v>
      </c>
      <c r="D154" s="98">
        <v>40214</v>
      </c>
      <c r="E154" s="99">
        <v>622</v>
      </c>
      <c r="F154" s="99" t="s">
        <v>27</v>
      </c>
      <c r="G154" s="95" t="s">
        <v>82</v>
      </c>
      <c r="H154" s="170" t="s">
        <v>114</v>
      </c>
      <c r="I154" s="128">
        <v>0</v>
      </c>
      <c r="J154" s="129">
        <v>0.6</v>
      </c>
      <c r="K154" s="101">
        <v>0</v>
      </c>
      <c r="L154" s="102">
        <v>0</v>
      </c>
      <c r="M154" s="101">
        <v>0</v>
      </c>
      <c r="N154" s="102">
        <v>0</v>
      </c>
      <c r="O154" s="101">
        <f t="shared" si="66"/>
        <v>0</v>
      </c>
      <c r="P154" s="102">
        <f t="shared" si="66"/>
        <v>0.6</v>
      </c>
      <c r="Q154" s="130"/>
      <c r="R154" s="128" t="s">
        <v>86</v>
      </c>
      <c r="S154" s="129">
        <v>0.6</v>
      </c>
      <c r="T154" s="101">
        <v>0</v>
      </c>
      <c r="U154" s="102">
        <v>0</v>
      </c>
      <c r="V154" s="101">
        <v>0</v>
      </c>
      <c r="W154" s="102">
        <v>0</v>
      </c>
      <c r="X154" s="101">
        <f t="shared" si="67"/>
        <v>0</v>
      </c>
      <c r="Y154" s="102">
        <f t="shared" si="67"/>
        <v>0.6</v>
      </c>
      <c r="Z154" s="130"/>
      <c r="AA154" s="101">
        <v>0.6</v>
      </c>
      <c r="AB154" s="102">
        <v>0.6</v>
      </c>
      <c r="AC154" s="101">
        <v>0</v>
      </c>
      <c r="AD154" s="102">
        <v>0</v>
      </c>
      <c r="AE154" s="101">
        <v>0</v>
      </c>
      <c r="AF154" s="102">
        <v>0</v>
      </c>
      <c r="AG154" s="101">
        <f t="shared" si="68"/>
        <v>0.6</v>
      </c>
      <c r="AH154" s="102">
        <f t="shared" si="68"/>
        <v>0.6</v>
      </c>
      <c r="AI154" s="103"/>
      <c r="AJ154" s="101">
        <v>0.6</v>
      </c>
      <c r="AK154" s="102">
        <v>0.6</v>
      </c>
      <c r="AL154" s="101">
        <v>0</v>
      </c>
      <c r="AM154" s="102">
        <v>0</v>
      </c>
      <c r="AN154" s="101">
        <v>0</v>
      </c>
      <c r="AO154" s="102">
        <v>0</v>
      </c>
      <c r="AP154" s="101">
        <f t="shared" si="69"/>
        <v>0.6</v>
      </c>
      <c r="AQ154" s="102">
        <f t="shared" si="69"/>
        <v>0.6</v>
      </c>
    </row>
    <row r="155" spans="1:43" ht="12.75">
      <c r="A155" s="95"/>
      <c r="B155" s="202" t="s">
        <v>197</v>
      </c>
      <c r="C155" s="187">
        <v>20</v>
      </c>
      <c r="D155" s="98">
        <v>40214</v>
      </c>
      <c r="E155" s="99">
        <v>622</v>
      </c>
      <c r="F155" s="99" t="s">
        <v>27</v>
      </c>
      <c r="G155" s="95" t="s">
        <v>84</v>
      </c>
      <c r="H155" s="170" t="s">
        <v>114</v>
      </c>
      <c r="I155" s="128">
        <v>0</v>
      </c>
      <c r="J155" s="129">
        <v>0</v>
      </c>
      <c r="K155" s="101">
        <v>0</v>
      </c>
      <c r="L155" s="102">
        <v>0</v>
      </c>
      <c r="M155" s="101">
        <v>0</v>
      </c>
      <c r="N155" s="102">
        <v>0</v>
      </c>
      <c r="O155" s="101">
        <f t="shared" si="66"/>
        <v>0</v>
      </c>
      <c r="P155" s="102">
        <f t="shared" si="66"/>
        <v>0</v>
      </c>
      <c r="Q155" s="130"/>
      <c r="R155" s="128">
        <v>0</v>
      </c>
      <c r="S155" s="129">
        <v>0</v>
      </c>
      <c r="T155" s="101">
        <v>0</v>
      </c>
      <c r="U155" s="102">
        <v>0</v>
      </c>
      <c r="V155" s="101">
        <v>0</v>
      </c>
      <c r="W155" s="102">
        <v>0</v>
      </c>
      <c r="X155" s="101">
        <f t="shared" si="67"/>
        <v>0</v>
      </c>
      <c r="Y155" s="102">
        <f t="shared" si="67"/>
        <v>0</v>
      </c>
      <c r="Z155" s="130"/>
      <c r="AA155" s="101">
        <v>-2.1</v>
      </c>
      <c r="AB155" s="102">
        <v>0</v>
      </c>
      <c r="AC155" s="101">
        <v>0</v>
      </c>
      <c r="AD155" s="102">
        <v>0</v>
      </c>
      <c r="AE155" s="101">
        <v>0</v>
      </c>
      <c r="AF155" s="102">
        <v>0</v>
      </c>
      <c r="AG155" s="101">
        <f t="shared" si="68"/>
        <v>-2.1</v>
      </c>
      <c r="AH155" s="102">
        <f t="shared" si="68"/>
        <v>0</v>
      </c>
      <c r="AI155" s="103"/>
      <c r="AJ155" s="101">
        <v>0</v>
      </c>
      <c r="AK155" s="102">
        <v>0</v>
      </c>
      <c r="AL155" s="101">
        <v>0</v>
      </c>
      <c r="AM155" s="102">
        <v>0</v>
      </c>
      <c r="AN155" s="101">
        <v>0</v>
      </c>
      <c r="AO155" s="102">
        <v>0</v>
      </c>
      <c r="AP155" s="101">
        <f t="shared" si="69"/>
        <v>0</v>
      </c>
      <c r="AQ155" s="102">
        <f t="shared" si="69"/>
        <v>0</v>
      </c>
    </row>
    <row r="156" spans="1:43" ht="12.75">
      <c r="A156" s="95"/>
      <c r="B156" s="202" t="s">
        <v>197</v>
      </c>
      <c r="C156" s="187">
        <v>13</v>
      </c>
      <c r="D156" s="98">
        <v>40214</v>
      </c>
      <c r="E156" s="99">
        <v>622</v>
      </c>
      <c r="F156" s="99" t="s">
        <v>27</v>
      </c>
      <c r="G156" s="150" t="s">
        <v>181</v>
      </c>
      <c r="H156" s="170" t="s">
        <v>114</v>
      </c>
      <c r="I156" s="128">
        <v>0</v>
      </c>
      <c r="J156" s="129">
        <v>0.3</v>
      </c>
      <c r="K156" s="101">
        <v>0</v>
      </c>
      <c r="L156" s="102">
        <v>0</v>
      </c>
      <c r="M156" s="101">
        <v>0</v>
      </c>
      <c r="N156" s="102">
        <v>0</v>
      </c>
      <c r="O156" s="101">
        <f t="shared" si="66"/>
        <v>0</v>
      </c>
      <c r="P156" s="102">
        <f t="shared" si="66"/>
        <v>0.3</v>
      </c>
      <c r="Q156" s="130"/>
      <c r="R156" s="128">
        <v>0.1</v>
      </c>
      <c r="S156" s="129">
        <v>0.3</v>
      </c>
      <c r="T156" s="101">
        <v>0</v>
      </c>
      <c r="U156" s="102">
        <v>0</v>
      </c>
      <c r="V156" s="101">
        <v>0</v>
      </c>
      <c r="W156" s="102">
        <v>0</v>
      </c>
      <c r="X156" s="101">
        <f t="shared" si="67"/>
        <v>0.1</v>
      </c>
      <c r="Y156" s="102">
        <f t="shared" si="67"/>
        <v>0.3</v>
      </c>
      <c r="Z156" s="130"/>
      <c r="AA156" s="101">
        <v>0.3</v>
      </c>
      <c r="AB156" s="102">
        <v>0.3</v>
      </c>
      <c r="AC156" s="101">
        <v>0</v>
      </c>
      <c r="AD156" s="102">
        <v>0</v>
      </c>
      <c r="AE156" s="101">
        <v>0</v>
      </c>
      <c r="AF156" s="102">
        <v>0</v>
      </c>
      <c r="AG156" s="101">
        <f t="shared" si="68"/>
        <v>0.3</v>
      </c>
      <c r="AH156" s="102">
        <f t="shared" si="68"/>
        <v>0.3</v>
      </c>
      <c r="AI156" s="103"/>
      <c r="AJ156" s="101">
        <v>0.3</v>
      </c>
      <c r="AK156" s="102">
        <v>0.3</v>
      </c>
      <c r="AL156" s="101">
        <v>0</v>
      </c>
      <c r="AM156" s="102">
        <v>0</v>
      </c>
      <c r="AN156" s="101">
        <v>0</v>
      </c>
      <c r="AO156" s="102">
        <v>0</v>
      </c>
      <c r="AP156" s="101">
        <f t="shared" si="69"/>
        <v>0.3</v>
      </c>
      <c r="AQ156" s="102">
        <f t="shared" si="69"/>
        <v>0.3</v>
      </c>
    </row>
    <row r="157" spans="1:43" ht="12.75" customHeight="1">
      <c r="A157" s="95"/>
      <c r="B157" s="202" t="s">
        <v>197</v>
      </c>
      <c r="C157" s="187">
        <v>10</v>
      </c>
      <c r="D157" s="98">
        <v>40214</v>
      </c>
      <c r="E157" s="99">
        <v>622</v>
      </c>
      <c r="F157" s="99" t="s">
        <v>27</v>
      </c>
      <c r="G157" s="197" t="s">
        <v>182</v>
      </c>
      <c r="H157" s="170" t="s">
        <v>114</v>
      </c>
      <c r="I157" s="128">
        <v>0.3</v>
      </c>
      <c r="J157" s="129">
        <v>0.3</v>
      </c>
      <c r="K157" s="101">
        <v>0</v>
      </c>
      <c r="L157" s="102">
        <v>0</v>
      </c>
      <c r="M157" s="101">
        <v>0</v>
      </c>
      <c r="N157" s="102">
        <v>0</v>
      </c>
      <c r="O157" s="101">
        <f t="shared" si="66"/>
        <v>0.3</v>
      </c>
      <c r="P157" s="102">
        <f t="shared" si="66"/>
        <v>0.3</v>
      </c>
      <c r="Q157" s="130"/>
      <c r="R157" s="128">
        <v>0.3</v>
      </c>
      <c r="S157" s="129">
        <v>0.3</v>
      </c>
      <c r="T157" s="101">
        <v>0</v>
      </c>
      <c r="U157" s="102">
        <v>0</v>
      </c>
      <c r="V157" s="101">
        <v>0</v>
      </c>
      <c r="W157" s="102">
        <v>0</v>
      </c>
      <c r="X157" s="101">
        <f t="shared" si="67"/>
        <v>0.3</v>
      </c>
      <c r="Y157" s="102">
        <f t="shared" si="67"/>
        <v>0.3</v>
      </c>
      <c r="Z157" s="130"/>
      <c r="AA157" s="101">
        <v>0.3</v>
      </c>
      <c r="AB157" s="102">
        <v>0.3</v>
      </c>
      <c r="AC157" s="101">
        <v>0</v>
      </c>
      <c r="AD157" s="102">
        <v>0</v>
      </c>
      <c r="AE157" s="101">
        <v>0</v>
      </c>
      <c r="AF157" s="102">
        <v>0</v>
      </c>
      <c r="AG157" s="101">
        <f t="shared" si="68"/>
        <v>0.3</v>
      </c>
      <c r="AH157" s="102">
        <f t="shared" si="68"/>
        <v>0.3</v>
      </c>
      <c r="AI157" s="103"/>
      <c r="AJ157" s="101">
        <v>0.3</v>
      </c>
      <c r="AK157" s="102">
        <v>0.3</v>
      </c>
      <c r="AL157" s="101">
        <v>0</v>
      </c>
      <c r="AM157" s="102">
        <v>0</v>
      </c>
      <c r="AN157" s="101">
        <v>0</v>
      </c>
      <c r="AO157" s="102">
        <v>0</v>
      </c>
      <c r="AP157" s="101">
        <f t="shared" si="69"/>
        <v>0.3</v>
      </c>
      <c r="AQ157" s="102">
        <f t="shared" si="69"/>
        <v>0.3</v>
      </c>
    </row>
    <row r="158" spans="1:43" ht="12.75" customHeight="1">
      <c r="A158" s="95"/>
      <c r="B158" s="202" t="s">
        <v>197</v>
      </c>
      <c r="C158" s="187">
        <v>18</v>
      </c>
      <c r="D158" s="98">
        <v>40214</v>
      </c>
      <c r="E158" s="99">
        <v>622</v>
      </c>
      <c r="F158" s="99" t="s">
        <v>27</v>
      </c>
      <c r="G158" s="124" t="s">
        <v>81</v>
      </c>
      <c r="H158" s="170" t="s">
        <v>302</v>
      </c>
      <c r="I158" s="128">
        <v>0</v>
      </c>
      <c r="J158" s="129">
        <v>1.8</v>
      </c>
      <c r="K158" s="101">
        <v>0</v>
      </c>
      <c r="L158" s="102">
        <v>0</v>
      </c>
      <c r="M158" s="101">
        <v>0</v>
      </c>
      <c r="N158" s="102">
        <v>0</v>
      </c>
      <c r="O158" s="101">
        <f t="shared" si="66"/>
        <v>0</v>
      </c>
      <c r="P158" s="102">
        <f t="shared" si="66"/>
        <v>1.8</v>
      </c>
      <c r="Q158" s="130"/>
      <c r="R158" s="128">
        <v>1.8</v>
      </c>
      <c r="S158" s="129">
        <v>1.8</v>
      </c>
      <c r="T158" s="101">
        <v>0</v>
      </c>
      <c r="U158" s="102">
        <v>0</v>
      </c>
      <c r="V158" s="101">
        <v>0</v>
      </c>
      <c r="W158" s="102">
        <v>0</v>
      </c>
      <c r="X158" s="101">
        <f t="shared" si="67"/>
        <v>1.8</v>
      </c>
      <c r="Y158" s="102">
        <f t="shared" si="67"/>
        <v>1.8</v>
      </c>
      <c r="Z158" s="130"/>
      <c r="AA158" s="128">
        <v>1.8</v>
      </c>
      <c r="AB158" s="129">
        <v>1.8</v>
      </c>
      <c r="AC158" s="101">
        <v>0</v>
      </c>
      <c r="AD158" s="102">
        <v>0</v>
      </c>
      <c r="AE158" s="101">
        <v>0</v>
      </c>
      <c r="AF158" s="102">
        <v>0</v>
      </c>
      <c r="AG158" s="101">
        <f t="shared" si="68"/>
        <v>1.8</v>
      </c>
      <c r="AH158" s="102">
        <f t="shared" si="68"/>
        <v>1.8</v>
      </c>
      <c r="AI158" s="103"/>
      <c r="AJ158" s="128">
        <v>1.8</v>
      </c>
      <c r="AK158" s="129">
        <v>1.8</v>
      </c>
      <c r="AL158" s="101">
        <v>0</v>
      </c>
      <c r="AM158" s="102">
        <v>0</v>
      </c>
      <c r="AN158" s="101">
        <v>0</v>
      </c>
      <c r="AO158" s="102">
        <v>0</v>
      </c>
      <c r="AP158" s="101">
        <f t="shared" si="69"/>
        <v>1.8</v>
      </c>
      <c r="AQ158" s="102">
        <f t="shared" si="69"/>
        <v>1.8</v>
      </c>
    </row>
    <row r="159" spans="1:43" ht="12.75" customHeight="1">
      <c r="A159" s="95"/>
      <c r="B159" s="202" t="s">
        <v>197</v>
      </c>
      <c r="C159" s="187">
        <v>23</v>
      </c>
      <c r="D159" s="98">
        <v>40214</v>
      </c>
      <c r="E159" s="99">
        <v>622</v>
      </c>
      <c r="F159" s="99" t="s">
        <v>27</v>
      </c>
      <c r="G159" s="95" t="s">
        <v>83</v>
      </c>
      <c r="H159" s="170" t="s">
        <v>302</v>
      </c>
      <c r="I159" s="128">
        <v>-2.8</v>
      </c>
      <c r="J159" s="129">
        <v>-5.5</v>
      </c>
      <c r="K159" s="101">
        <v>0</v>
      </c>
      <c r="L159" s="102">
        <v>0</v>
      </c>
      <c r="M159" s="101">
        <v>0</v>
      </c>
      <c r="N159" s="102">
        <v>0</v>
      </c>
      <c r="O159" s="101">
        <f t="shared" si="66"/>
        <v>-2.8</v>
      </c>
      <c r="P159" s="102">
        <f t="shared" si="66"/>
        <v>-5.5</v>
      </c>
      <c r="Q159" s="130"/>
      <c r="R159" s="128">
        <v>-5.5</v>
      </c>
      <c r="S159" s="129">
        <v>-5.5</v>
      </c>
      <c r="T159" s="101">
        <v>0</v>
      </c>
      <c r="U159" s="102">
        <v>0</v>
      </c>
      <c r="V159" s="101">
        <v>0</v>
      </c>
      <c r="W159" s="102">
        <v>0</v>
      </c>
      <c r="X159" s="101">
        <f t="shared" si="67"/>
        <v>-5.5</v>
      </c>
      <c r="Y159" s="102">
        <f t="shared" si="67"/>
        <v>-5.5</v>
      </c>
      <c r="Z159" s="130"/>
      <c r="AA159" s="101">
        <v>-5.5</v>
      </c>
      <c r="AB159" s="102">
        <v>-5.5</v>
      </c>
      <c r="AC159" s="101">
        <v>0</v>
      </c>
      <c r="AD159" s="102">
        <v>0</v>
      </c>
      <c r="AE159" s="101">
        <v>0</v>
      </c>
      <c r="AF159" s="102">
        <v>0</v>
      </c>
      <c r="AG159" s="101">
        <f t="shared" si="68"/>
        <v>-5.5</v>
      </c>
      <c r="AH159" s="102">
        <f t="shared" si="68"/>
        <v>-5.5</v>
      </c>
      <c r="AI159" s="103"/>
      <c r="AJ159" s="101">
        <v>-5.5</v>
      </c>
      <c r="AK159" s="102">
        <v>-5.5</v>
      </c>
      <c r="AL159" s="101">
        <v>0</v>
      </c>
      <c r="AM159" s="102">
        <v>0</v>
      </c>
      <c r="AN159" s="101">
        <v>0</v>
      </c>
      <c r="AO159" s="102">
        <v>0</v>
      </c>
      <c r="AP159" s="101">
        <f t="shared" si="69"/>
        <v>-5.5</v>
      </c>
      <c r="AQ159" s="102">
        <f t="shared" si="69"/>
        <v>-5.5</v>
      </c>
    </row>
    <row r="160" spans="1:43" ht="12.75">
      <c r="A160" s="95"/>
      <c r="B160" s="202"/>
      <c r="C160" s="187"/>
      <c r="D160" s="98"/>
      <c r="E160" s="99"/>
      <c r="F160" s="99"/>
      <c r="G160" s="197"/>
      <c r="H160" s="244" t="s">
        <v>301</v>
      </c>
      <c r="I160" s="128">
        <f aca="true" t="shared" si="70" ref="I160:P160">SUM(I152:I159)</f>
        <v>0.09999999999999964</v>
      </c>
      <c r="J160" s="129">
        <f t="shared" si="70"/>
        <v>0.09999999999999964</v>
      </c>
      <c r="K160" s="101">
        <f t="shared" si="70"/>
        <v>0</v>
      </c>
      <c r="L160" s="102">
        <f t="shared" si="70"/>
        <v>0</v>
      </c>
      <c r="M160" s="101">
        <f t="shared" si="70"/>
        <v>0</v>
      </c>
      <c r="N160" s="102">
        <f t="shared" si="70"/>
        <v>0</v>
      </c>
      <c r="O160" s="101">
        <f t="shared" si="70"/>
        <v>0.09999999999999964</v>
      </c>
      <c r="P160" s="102">
        <f t="shared" si="70"/>
        <v>0.09999999999999964</v>
      </c>
      <c r="Q160" s="130"/>
      <c r="R160" s="128">
        <f aca="true" t="shared" si="71" ref="R160:Y160">SUM(R152:R159)</f>
        <v>-0.7000000000000002</v>
      </c>
      <c r="S160" s="129">
        <f t="shared" si="71"/>
        <v>0.09999999999999964</v>
      </c>
      <c r="T160" s="101">
        <f t="shared" si="71"/>
        <v>0</v>
      </c>
      <c r="U160" s="102">
        <f t="shared" si="71"/>
        <v>0</v>
      </c>
      <c r="V160" s="101">
        <f t="shared" si="71"/>
        <v>0</v>
      </c>
      <c r="W160" s="102">
        <f t="shared" si="71"/>
        <v>0</v>
      </c>
      <c r="X160" s="101">
        <f t="shared" si="71"/>
        <v>-0.7000000000000002</v>
      </c>
      <c r="Y160" s="102">
        <f t="shared" si="71"/>
        <v>0.09999999999999964</v>
      </c>
      <c r="Z160" s="130"/>
      <c r="AA160" s="128">
        <f aca="true" t="shared" si="72" ref="AA160:AH160">SUM(AA152:AA159)</f>
        <v>-2</v>
      </c>
      <c r="AB160" s="129">
        <f t="shared" si="72"/>
        <v>0.09999999999999964</v>
      </c>
      <c r="AC160" s="101">
        <f t="shared" si="72"/>
        <v>0</v>
      </c>
      <c r="AD160" s="102">
        <f t="shared" si="72"/>
        <v>0</v>
      </c>
      <c r="AE160" s="101">
        <f t="shared" si="72"/>
        <v>0</v>
      </c>
      <c r="AF160" s="102">
        <f t="shared" si="72"/>
        <v>0</v>
      </c>
      <c r="AG160" s="101">
        <f t="shared" si="72"/>
        <v>-2</v>
      </c>
      <c r="AH160" s="102">
        <f t="shared" si="72"/>
        <v>0.09999999999999964</v>
      </c>
      <c r="AI160" s="103"/>
      <c r="AJ160" s="128">
        <f aca="true" t="shared" si="73" ref="AJ160:AQ160">SUM(AJ152:AJ159)</f>
        <v>0.09999999999999964</v>
      </c>
      <c r="AK160" s="129">
        <f t="shared" si="73"/>
        <v>0.09999999999999964</v>
      </c>
      <c r="AL160" s="101">
        <f t="shared" si="73"/>
        <v>0</v>
      </c>
      <c r="AM160" s="102">
        <f t="shared" si="73"/>
        <v>0</v>
      </c>
      <c r="AN160" s="101">
        <f t="shared" si="73"/>
        <v>0</v>
      </c>
      <c r="AO160" s="102">
        <f t="shared" si="73"/>
        <v>0</v>
      </c>
      <c r="AP160" s="101">
        <f t="shared" si="73"/>
        <v>0.09999999999999964</v>
      </c>
      <c r="AQ160" s="102">
        <f t="shared" si="73"/>
        <v>0.09999999999999964</v>
      </c>
    </row>
    <row r="161" spans="1:43" ht="12.75">
      <c r="A161" s="95"/>
      <c r="B161" s="202"/>
      <c r="C161" s="187"/>
      <c r="D161" s="98"/>
      <c r="E161" s="99"/>
      <c r="F161" s="99"/>
      <c r="G161" s="197"/>
      <c r="H161" s="170"/>
      <c r="I161" s="128"/>
      <c r="J161" s="129"/>
      <c r="K161" s="101"/>
      <c r="L161" s="102"/>
      <c r="M161" s="101"/>
      <c r="N161" s="102"/>
      <c r="O161" s="101"/>
      <c r="P161" s="102"/>
      <c r="Q161" s="130"/>
      <c r="R161" s="128"/>
      <c r="S161" s="129"/>
      <c r="T161" s="101"/>
      <c r="U161" s="102"/>
      <c r="V161" s="101"/>
      <c r="W161" s="102"/>
      <c r="X161" s="101"/>
      <c r="Y161" s="102"/>
      <c r="Z161" s="130"/>
      <c r="AA161" s="101"/>
      <c r="AB161" s="102"/>
      <c r="AC161" s="101"/>
      <c r="AD161" s="102"/>
      <c r="AE161" s="101"/>
      <c r="AF161" s="102"/>
      <c r="AG161" s="101"/>
      <c r="AH161" s="102"/>
      <c r="AI161" s="103"/>
      <c r="AJ161" s="101"/>
      <c r="AK161" s="102"/>
      <c r="AL161" s="101"/>
      <c r="AM161" s="102"/>
      <c r="AN161" s="101"/>
      <c r="AO161" s="102"/>
      <c r="AP161" s="101"/>
      <c r="AQ161" s="102"/>
    </row>
    <row r="162" spans="1:43" ht="12.75">
      <c r="A162" s="95"/>
      <c r="B162" s="202"/>
      <c r="C162" s="187"/>
      <c r="D162" s="98"/>
      <c r="E162" s="99"/>
      <c r="F162" s="99"/>
      <c r="G162" s="197"/>
      <c r="H162" s="170"/>
      <c r="I162" s="128"/>
      <c r="J162" s="129"/>
      <c r="K162" s="101"/>
      <c r="L162" s="102"/>
      <c r="M162" s="101"/>
      <c r="N162" s="102"/>
      <c r="O162" s="101"/>
      <c r="P162" s="102"/>
      <c r="Q162" s="130"/>
      <c r="R162" s="128"/>
      <c r="S162" s="129"/>
      <c r="T162" s="101"/>
      <c r="U162" s="102"/>
      <c r="V162" s="101"/>
      <c r="W162" s="102"/>
      <c r="X162" s="101"/>
      <c r="Y162" s="102"/>
      <c r="Z162" s="130"/>
      <c r="AA162" s="101"/>
      <c r="AB162" s="102"/>
      <c r="AC162" s="101"/>
      <c r="AD162" s="102"/>
      <c r="AE162" s="101"/>
      <c r="AF162" s="102"/>
      <c r="AG162" s="101"/>
      <c r="AH162" s="102"/>
      <c r="AI162" s="103"/>
      <c r="AJ162" s="101"/>
      <c r="AK162" s="102"/>
      <c r="AL162" s="101"/>
      <c r="AM162" s="102"/>
      <c r="AN162" s="101"/>
      <c r="AO162" s="102"/>
      <c r="AP162" s="101"/>
      <c r="AQ162" s="102"/>
    </row>
    <row r="163" spans="1:43" ht="12.75">
      <c r="A163" s="95"/>
      <c r="B163" s="202" t="s">
        <v>235</v>
      </c>
      <c r="C163" s="187">
        <v>164</v>
      </c>
      <c r="D163" s="98">
        <v>40249</v>
      </c>
      <c r="E163" s="99">
        <v>173</v>
      </c>
      <c r="F163" s="99" t="s">
        <v>42</v>
      </c>
      <c r="G163" s="197" t="s">
        <v>223</v>
      </c>
      <c r="H163" s="170" t="s">
        <v>95</v>
      </c>
      <c r="I163" s="128"/>
      <c r="J163" s="129"/>
      <c r="K163" s="101"/>
      <c r="L163" s="102"/>
      <c r="M163" s="101"/>
      <c r="N163" s="102"/>
      <c r="O163" s="101"/>
      <c r="P163" s="102"/>
      <c r="Q163" s="130"/>
      <c r="R163" s="128"/>
      <c r="S163" s="129"/>
      <c r="T163" s="101"/>
      <c r="U163" s="102"/>
      <c r="V163" s="101"/>
      <c r="W163" s="102"/>
      <c r="X163" s="101"/>
      <c r="Y163" s="102"/>
      <c r="Z163" s="130"/>
      <c r="AA163" s="101"/>
      <c r="AB163" s="102"/>
      <c r="AC163" s="101"/>
      <c r="AD163" s="102"/>
      <c r="AE163" s="101"/>
      <c r="AF163" s="102"/>
      <c r="AG163" s="101"/>
      <c r="AH163" s="102"/>
      <c r="AI163" s="103"/>
      <c r="AJ163" s="101"/>
      <c r="AK163" s="102"/>
      <c r="AL163" s="101"/>
      <c r="AM163" s="102"/>
      <c r="AN163" s="101"/>
      <c r="AO163" s="102"/>
      <c r="AP163" s="101"/>
      <c r="AQ163" s="102"/>
    </row>
    <row r="164" spans="1:43" ht="12.75">
      <c r="A164" s="95"/>
      <c r="B164" s="202" t="s">
        <v>235</v>
      </c>
      <c r="C164" s="187">
        <v>164</v>
      </c>
      <c r="D164" s="98">
        <v>40249</v>
      </c>
      <c r="E164" s="99">
        <v>173</v>
      </c>
      <c r="F164" s="99" t="s">
        <v>42</v>
      </c>
      <c r="G164" s="205" t="s">
        <v>224</v>
      </c>
      <c r="H164" s="170" t="s">
        <v>95</v>
      </c>
      <c r="I164" s="128"/>
      <c r="J164" s="129"/>
      <c r="K164" s="101"/>
      <c r="L164" s="102"/>
      <c r="M164" s="101"/>
      <c r="N164" s="102"/>
      <c r="O164" s="101"/>
      <c r="P164" s="102"/>
      <c r="Q164" s="130"/>
      <c r="R164" s="128"/>
      <c r="S164" s="129"/>
      <c r="T164" s="101"/>
      <c r="U164" s="102"/>
      <c r="V164" s="101"/>
      <c r="W164" s="102"/>
      <c r="X164" s="101"/>
      <c r="Y164" s="102"/>
      <c r="Z164" s="130"/>
      <c r="AA164" s="101"/>
      <c r="AB164" s="102"/>
      <c r="AC164" s="101"/>
      <c r="AD164" s="102"/>
      <c r="AE164" s="101"/>
      <c r="AF164" s="102"/>
      <c r="AG164" s="101"/>
      <c r="AH164" s="102"/>
      <c r="AI164" s="103"/>
      <c r="AJ164" s="101"/>
      <c r="AK164" s="102"/>
      <c r="AL164" s="101"/>
      <c r="AM164" s="102"/>
      <c r="AN164" s="101"/>
      <c r="AO164" s="102"/>
      <c r="AP164" s="101"/>
      <c r="AQ164" s="102"/>
    </row>
    <row r="165" spans="1:43" ht="12.75">
      <c r="A165" s="95"/>
      <c r="B165" s="202" t="s">
        <v>235</v>
      </c>
      <c r="C165" s="187">
        <v>602</v>
      </c>
      <c r="D165" s="98">
        <v>40318</v>
      </c>
      <c r="E165" s="99">
        <v>173</v>
      </c>
      <c r="F165" s="99" t="s">
        <v>42</v>
      </c>
      <c r="G165" s="2" t="s">
        <v>192</v>
      </c>
      <c r="H165" s="170" t="s">
        <v>95</v>
      </c>
      <c r="I165" s="128">
        <v>-0.1</v>
      </c>
      <c r="J165" s="129">
        <v>-0.1</v>
      </c>
      <c r="K165" s="101" t="s">
        <v>123</v>
      </c>
      <c r="L165" s="102" t="s">
        <v>123</v>
      </c>
      <c r="M165" s="101" t="s">
        <v>123</v>
      </c>
      <c r="N165" s="102" t="s">
        <v>123</v>
      </c>
      <c r="O165" s="101">
        <f>SUM(I165,K165,M165)</f>
        <v>-0.1</v>
      </c>
      <c r="P165" s="102">
        <f>SUM(J165,L165,N165)</f>
        <v>-0.1</v>
      </c>
      <c r="Q165" s="130"/>
      <c r="R165" s="128">
        <v>-0.1</v>
      </c>
      <c r="S165" s="129">
        <v>-0.1</v>
      </c>
      <c r="T165" s="101" t="s">
        <v>123</v>
      </c>
      <c r="U165" s="102" t="s">
        <v>123</v>
      </c>
      <c r="V165" s="101" t="s">
        <v>123</v>
      </c>
      <c r="W165" s="102" t="s">
        <v>123</v>
      </c>
      <c r="X165" s="101">
        <f>SUM(R165,T165,V165)</f>
        <v>-0.1</v>
      </c>
      <c r="Y165" s="102">
        <f>SUM(S165,U165,W165)</f>
        <v>-0.1</v>
      </c>
      <c r="Z165" s="130"/>
      <c r="AA165" s="101">
        <v>-0.1</v>
      </c>
      <c r="AB165" s="102">
        <v>-0.1</v>
      </c>
      <c r="AC165" s="101" t="s">
        <v>123</v>
      </c>
      <c r="AD165" s="102" t="s">
        <v>123</v>
      </c>
      <c r="AE165" s="101" t="s">
        <v>123</v>
      </c>
      <c r="AF165" s="102" t="s">
        <v>123</v>
      </c>
      <c r="AG165" s="101">
        <f>SUM(AA165,AC165,AE165)</f>
        <v>-0.1</v>
      </c>
      <c r="AH165" s="102">
        <f>SUM(AB165,AD165,AF165)</f>
        <v>-0.1</v>
      </c>
      <c r="AI165" s="103"/>
      <c r="AJ165" s="101">
        <v>-0.1</v>
      </c>
      <c r="AK165" s="102">
        <v>-0.1</v>
      </c>
      <c r="AL165" s="101" t="s">
        <v>123</v>
      </c>
      <c r="AM165" s="102" t="s">
        <v>123</v>
      </c>
      <c r="AN165" s="101" t="s">
        <v>123</v>
      </c>
      <c r="AO165" s="102" t="s">
        <v>123</v>
      </c>
      <c r="AP165" s="101">
        <f>SUM(AJ165,AL165,AN165)</f>
        <v>-0.1</v>
      </c>
      <c r="AQ165" s="102">
        <f>SUM(AK165,AM165,AO165)</f>
        <v>-0.1</v>
      </c>
    </row>
    <row r="166" spans="1:43" ht="25.5">
      <c r="A166" s="95"/>
      <c r="B166" s="202" t="s">
        <v>237</v>
      </c>
      <c r="C166" s="187">
        <v>267</v>
      </c>
      <c r="D166" s="98">
        <v>40260</v>
      </c>
      <c r="E166" s="99">
        <v>483</v>
      </c>
      <c r="F166" s="99" t="s">
        <v>42</v>
      </c>
      <c r="G166" s="150" t="s">
        <v>150</v>
      </c>
      <c r="H166" s="170" t="s">
        <v>95</v>
      </c>
      <c r="I166" s="128">
        <v>-21.3</v>
      </c>
      <c r="J166" s="129">
        <v>0</v>
      </c>
      <c r="K166" s="101" t="s">
        <v>123</v>
      </c>
      <c r="L166" s="102">
        <v>0</v>
      </c>
      <c r="M166" s="101">
        <v>-4.8</v>
      </c>
      <c r="N166" s="102">
        <v>0</v>
      </c>
      <c r="O166" s="101">
        <f>SUM(I166,K166,M166)</f>
        <v>-26.1</v>
      </c>
      <c r="P166" s="102">
        <f>SUM(J166,L166,N166)</f>
        <v>0</v>
      </c>
      <c r="Q166" s="130"/>
      <c r="R166" s="128">
        <v>0</v>
      </c>
      <c r="S166" s="129">
        <v>0</v>
      </c>
      <c r="T166" s="101">
        <v>0</v>
      </c>
      <c r="U166" s="102">
        <v>0</v>
      </c>
      <c r="V166" s="101">
        <v>0</v>
      </c>
      <c r="W166" s="102">
        <v>0</v>
      </c>
      <c r="X166" s="101">
        <f>SUM(R166,T166,V166)</f>
        <v>0</v>
      </c>
      <c r="Y166" s="102">
        <f>SUM(S166,U166,W166)</f>
        <v>0</v>
      </c>
      <c r="Z166" s="130"/>
      <c r="AA166" s="101">
        <v>0</v>
      </c>
      <c r="AB166" s="102">
        <v>0</v>
      </c>
      <c r="AC166" s="101">
        <v>0</v>
      </c>
      <c r="AD166" s="102">
        <v>0</v>
      </c>
      <c r="AE166" s="101">
        <v>0</v>
      </c>
      <c r="AF166" s="102">
        <v>0</v>
      </c>
      <c r="AG166" s="101">
        <f>SUM(AA166,AC166,AE166)</f>
        <v>0</v>
      </c>
      <c r="AH166" s="102">
        <f>SUM(AB166,AD166,AF166)</f>
        <v>0</v>
      </c>
      <c r="AI166" s="103"/>
      <c r="AJ166" s="101">
        <v>0</v>
      </c>
      <c r="AK166" s="102">
        <v>0</v>
      </c>
      <c r="AL166" s="101">
        <v>0</v>
      </c>
      <c r="AM166" s="102">
        <v>0</v>
      </c>
      <c r="AN166" s="101">
        <v>0</v>
      </c>
      <c r="AO166" s="102">
        <v>0</v>
      </c>
      <c r="AP166" s="101">
        <f>SUM(AJ166,AL166,AN166)</f>
        <v>0</v>
      </c>
      <c r="AQ166" s="102">
        <f>SUM(AK166,AM166,AO166)</f>
        <v>0</v>
      </c>
    </row>
    <row r="167" spans="1:43" ht="12.75">
      <c r="A167" s="150"/>
      <c r="B167" s="202" t="s">
        <v>240</v>
      </c>
      <c r="C167" s="187">
        <v>80</v>
      </c>
      <c r="D167" s="98">
        <v>40233</v>
      </c>
      <c r="E167" s="99">
        <v>843</v>
      </c>
      <c r="F167" s="99" t="s">
        <v>53</v>
      </c>
      <c r="G167" s="124" t="s">
        <v>154</v>
      </c>
      <c r="H167" s="170" t="s">
        <v>95</v>
      </c>
      <c r="I167" s="128" t="s">
        <v>123</v>
      </c>
      <c r="J167" s="129" t="s">
        <v>123</v>
      </c>
      <c r="K167" s="101" t="s">
        <v>123</v>
      </c>
      <c r="L167" s="102" t="s">
        <v>123</v>
      </c>
      <c r="M167" s="101" t="s">
        <v>123</v>
      </c>
      <c r="N167" s="102" t="s">
        <v>123</v>
      </c>
      <c r="O167" s="101" t="s">
        <v>123</v>
      </c>
      <c r="P167" s="102" t="s">
        <v>123</v>
      </c>
      <c r="Q167" s="130"/>
      <c r="R167" s="128" t="s">
        <v>123</v>
      </c>
      <c r="S167" s="129" t="s">
        <v>123</v>
      </c>
      <c r="T167" s="101" t="s">
        <v>123</v>
      </c>
      <c r="U167" s="102" t="s">
        <v>123</v>
      </c>
      <c r="V167" s="101" t="s">
        <v>123</v>
      </c>
      <c r="W167" s="102" t="s">
        <v>123</v>
      </c>
      <c r="X167" s="101" t="s">
        <v>123</v>
      </c>
      <c r="Y167" s="102" t="s">
        <v>123</v>
      </c>
      <c r="Z167" s="130"/>
      <c r="AA167" s="101" t="s">
        <v>123</v>
      </c>
      <c r="AB167" s="102" t="s">
        <v>123</v>
      </c>
      <c r="AC167" s="101" t="s">
        <v>123</v>
      </c>
      <c r="AD167" s="102" t="s">
        <v>123</v>
      </c>
      <c r="AE167" s="101" t="s">
        <v>123</v>
      </c>
      <c r="AF167" s="102" t="s">
        <v>123</v>
      </c>
      <c r="AG167" s="101" t="s">
        <v>123</v>
      </c>
      <c r="AH167" s="102" t="s">
        <v>123</v>
      </c>
      <c r="AI167" s="103"/>
      <c r="AJ167" s="101" t="s">
        <v>123</v>
      </c>
      <c r="AK167" s="102" t="s">
        <v>123</v>
      </c>
      <c r="AL167" s="101" t="s">
        <v>123</v>
      </c>
      <c r="AM167" s="102" t="s">
        <v>123</v>
      </c>
      <c r="AN167" s="101" t="s">
        <v>123</v>
      </c>
      <c r="AO167" s="102" t="s">
        <v>123</v>
      </c>
      <c r="AP167" s="101" t="s">
        <v>123</v>
      </c>
      <c r="AQ167" s="102" t="s">
        <v>123</v>
      </c>
    </row>
    <row r="168" spans="1:43" ht="12.75">
      <c r="A168" s="95"/>
      <c r="B168" s="202" t="s">
        <v>232</v>
      </c>
      <c r="C168" s="188">
        <v>125</v>
      </c>
      <c r="D168" s="167">
        <v>40262</v>
      </c>
      <c r="E168" s="99">
        <v>1752</v>
      </c>
      <c r="F168" s="99" t="s">
        <v>35</v>
      </c>
      <c r="G168" s="205" t="s">
        <v>87</v>
      </c>
      <c r="H168" s="170" t="s">
        <v>95</v>
      </c>
      <c r="I168" s="171">
        <v>-0.3</v>
      </c>
      <c r="J168" s="172" t="s">
        <v>123</v>
      </c>
      <c r="K168" s="173" t="s">
        <v>123</v>
      </c>
      <c r="L168" s="174" t="s">
        <v>123</v>
      </c>
      <c r="M168" s="173" t="s">
        <v>123</v>
      </c>
      <c r="N168" s="174" t="s">
        <v>123</v>
      </c>
      <c r="O168" s="101">
        <f>SUM(I168,K168,M168)</f>
        <v>-0.3</v>
      </c>
      <c r="P168" s="174" t="s">
        <v>123</v>
      </c>
      <c r="Q168" s="175"/>
      <c r="R168" s="171">
        <v>-0.2</v>
      </c>
      <c r="S168" s="172" t="s">
        <v>123</v>
      </c>
      <c r="T168" s="173" t="s">
        <v>123</v>
      </c>
      <c r="U168" s="174" t="s">
        <v>123</v>
      </c>
      <c r="V168" s="173" t="s">
        <v>123</v>
      </c>
      <c r="W168" s="174" t="s">
        <v>123</v>
      </c>
      <c r="X168" s="101">
        <f aca="true" t="shared" si="74" ref="X168:X175">SUM(R168,T168,V168)</f>
        <v>-0.2</v>
      </c>
      <c r="Y168" s="174" t="s">
        <v>123</v>
      </c>
      <c r="Z168" s="175"/>
      <c r="AA168" s="173">
        <v>-0.1</v>
      </c>
      <c r="AB168" s="174" t="s">
        <v>123</v>
      </c>
      <c r="AC168" s="173" t="s">
        <v>123</v>
      </c>
      <c r="AD168" s="174" t="s">
        <v>123</v>
      </c>
      <c r="AE168" s="173" t="s">
        <v>123</v>
      </c>
      <c r="AF168" s="174" t="s">
        <v>123</v>
      </c>
      <c r="AG168" s="101">
        <f>SUM(AA168,AC168,AE168)</f>
        <v>-0.1</v>
      </c>
      <c r="AH168" s="174" t="s">
        <v>123</v>
      </c>
      <c r="AI168" s="176"/>
      <c r="AJ168" s="173" t="s">
        <v>123</v>
      </c>
      <c r="AK168" s="174" t="s">
        <v>123</v>
      </c>
      <c r="AL168" s="173" t="s">
        <v>123</v>
      </c>
      <c r="AM168" s="174" t="s">
        <v>123</v>
      </c>
      <c r="AN168" s="173" t="s">
        <v>123</v>
      </c>
      <c r="AO168" s="174" t="s">
        <v>123</v>
      </c>
      <c r="AP168" s="173" t="s">
        <v>123</v>
      </c>
      <c r="AQ168" s="174" t="s">
        <v>123</v>
      </c>
    </row>
    <row r="169" spans="1:43" ht="12.75">
      <c r="A169" s="95"/>
      <c r="B169" s="202" t="s">
        <v>232</v>
      </c>
      <c r="C169" s="188">
        <v>257</v>
      </c>
      <c r="D169" s="167">
        <v>40257</v>
      </c>
      <c r="E169" s="99">
        <v>1752</v>
      </c>
      <c r="F169" s="99" t="s">
        <v>35</v>
      </c>
      <c r="G169" s="223" t="s">
        <v>88</v>
      </c>
      <c r="H169" s="170" t="s">
        <v>95</v>
      </c>
      <c r="I169" s="171">
        <v>-1.5</v>
      </c>
      <c r="J169" s="172">
        <v>-1.1</v>
      </c>
      <c r="K169" s="173" t="s">
        <v>123</v>
      </c>
      <c r="L169" s="174" t="s">
        <v>123</v>
      </c>
      <c r="M169" s="173">
        <v>-0.2</v>
      </c>
      <c r="N169" s="174">
        <v>-0.2</v>
      </c>
      <c r="O169" s="101">
        <f>SUM(I169,K169,M169)</f>
        <v>-1.7</v>
      </c>
      <c r="P169" s="102">
        <f>SUM(J169,L169,N169)</f>
        <v>-1.3</v>
      </c>
      <c r="Q169" s="175"/>
      <c r="R169" s="171">
        <v>-1.2</v>
      </c>
      <c r="S169" s="172">
        <v>-1.2</v>
      </c>
      <c r="T169" s="173" t="s">
        <v>123</v>
      </c>
      <c r="U169" s="174" t="s">
        <v>123</v>
      </c>
      <c r="V169" s="173">
        <v>-0.2</v>
      </c>
      <c r="W169" s="174">
        <v>-0.2</v>
      </c>
      <c r="X169" s="101">
        <f t="shared" si="74"/>
        <v>-1.4</v>
      </c>
      <c r="Y169" s="102">
        <f>SUM(S169,U169,W169)</f>
        <v>-1.4</v>
      </c>
      <c r="Z169" s="175"/>
      <c r="AA169" s="173">
        <v>-1.2</v>
      </c>
      <c r="AB169" s="174">
        <v>-1.2</v>
      </c>
      <c r="AC169" s="173" t="s">
        <v>123</v>
      </c>
      <c r="AD169" s="174" t="s">
        <v>123</v>
      </c>
      <c r="AE169" s="173">
        <v>-0.2</v>
      </c>
      <c r="AF169" s="174">
        <v>-0.2</v>
      </c>
      <c r="AG169" s="101">
        <f>SUM(AA169,AC169,AE169)</f>
        <v>-1.4</v>
      </c>
      <c r="AH169" s="102">
        <f>SUM(AB169,AD169,AF169)</f>
        <v>-1.4</v>
      </c>
      <c r="AI169" s="176"/>
      <c r="AJ169" s="173">
        <v>-1.2</v>
      </c>
      <c r="AK169" s="174">
        <v>-1.2</v>
      </c>
      <c r="AL169" s="173" t="s">
        <v>123</v>
      </c>
      <c r="AM169" s="174" t="s">
        <v>123</v>
      </c>
      <c r="AN169" s="173">
        <v>-0.2</v>
      </c>
      <c r="AO169" s="174">
        <v>-0.2</v>
      </c>
      <c r="AP169" s="101">
        <f>SUM(AJ169,AL169,AN169)</f>
        <v>-1.4</v>
      </c>
      <c r="AQ169" s="102">
        <f>SUM(AK169,AM169,AO169)</f>
        <v>-1.4</v>
      </c>
    </row>
    <row r="170" spans="1:43" ht="12.75">
      <c r="A170" s="95"/>
      <c r="B170" s="202" t="s">
        <v>232</v>
      </c>
      <c r="C170" s="188">
        <v>560</v>
      </c>
      <c r="D170" s="167">
        <v>40310</v>
      </c>
      <c r="E170" s="99">
        <v>1752</v>
      </c>
      <c r="F170" s="99" t="s">
        <v>35</v>
      </c>
      <c r="G170" s="223" t="s">
        <v>97</v>
      </c>
      <c r="H170" s="170" t="s">
        <v>95</v>
      </c>
      <c r="I170" s="171">
        <v>0</v>
      </c>
      <c r="J170" s="172" t="s">
        <v>128</v>
      </c>
      <c r="K170" s="173">
        <v>0</v>
      </c>
      <c r="L170" s="174" t="s">
        <v>128</v>
      </c>
      <c r="M170" s="173">
        <v>0</v>
      </c>
      <c r="N170" s="174" t="s">
        <v>128</v>
      </c>
      <c r="O170" s="173">
        <v>0</v>
      </c>
      <c r="P170" s="174" t="s">
        <v>128</v>
      </c>
      <c r="Q170" s="175"/>
      <c r="R170" s="171">
        <v>-0.7</v>
      </c>
      <c r="S170" s="172" t="s">
        <v>128</v>
      </c>
      <c r="T170" s="173" t="s">
        <v>123</v>
      </c>
      <c r="U170" s="174" t="s">
        <v>128</v>
      </c>
      <c r="V170" s="173">
        <v>-0.2</v>
      </c>
      <c r="W170" s="174" t="s">
        <v>128</v>
      </c>
      <c r="X170" s="101">
        <f t="shared" si="74"/>
        <v>-0.8999999999999999</v>
      </c>
      <c r="Y170" s="174" t="s">
        <v>128</v>
      </c>
      <c r="Z170" s="175"/>
      <c r="AA170" s="173" t="s">
        <v>128</v>
      </c>
      <c r="AB170" s="174" t="s">
        <v>128</v>
      </c>
      <c r="AC170" s="173" t="s">
        <v>128</v>
      </c>
      <c r="AD170" s="174" t="s">
        <v>128</v>
      </c>
      <c r="AE170" s="173" t="s">
        <v>128</v>
      </c>
      <c r="AF170" s="174" t="s">
        <v>128</v>
      </c>
      <c r="AG170" s="173" t="s">
        <v>128</v>
      </c>
      <c r="AH170" s="174" t="s">
        <v>128</v>
      </c>
      <c r="AI170" s="176"/>
      <c r="AJ170" s="173" t="s">
        <v>128</v>
      </c>
      <c r="AK170" s="174" t="s">
        <v>128</v>
      </c>
      <c r="AL170" s="173" t="s">
        <v>128</v>
      </c>
      <c r="AM170" s="174" t="s">
        <v>128</v>
      </c>
      <c r="AN170" s="173" t="s">
        <v>128</v>
      </c>
      <c r="AO170" s="174" t="s">
        <v>128</v>
      </c>
      <c r="AP170" s="173" t="s">
        <v>128</v>
      </c>
      <c r="AQ170" s="174" t="s">
        <v>128</v>
      </c>
    </row>
    <row r="171" spans="1:43" ht="12.75">
      <c r="A171" s="150"/>
      <c r="B171" s="202" t="s">
        <v>232</v>
      </c>
      <c r="C171" s="188">
        <v>79</v>
      </c>
      <c r="D171" s="167">
        <v>40233</v>
      </c>
      <c r="E171" s="99">
        <v>1752</v>
      </c>
      <c r="F171" s="99" t="s">
        <v>35</v>
      </c>
      <c r="G171" s="205" t="s">
        <v>89</v>
      </c>
      <c r="H171" s="170" t="s">
        <v>95</v>
      </c>
      <c r="I171" s="171">
        <v>-0.2</v>
      </c>
      <c r="J171" s="172">
        <v>-0.2</v>
      </c>
      <c r="K171" s="173" t="s">
        <v>123</v>
      </c>
      <c r="L171" s="174" t="s">
        <v>123</v>
      </c>
      <c r="M171" s="173" t="s">
        <v>123</v>
      </c>
      <c r="N171" s="174" t="s">
        <v>123</v>
      </c>
      <c r="O171" s="101">
        <f aca="true" t="shared" si="75" ref="O171:P175">SUM(I171,K171,M171)</f>
        <v>-0.2</v>
      </c>
      <c r="P171" s="102">
        <f t="shared" si="75"/>
        <v>-0.2</v>
      </c>
      <c r="Q171" s="175"/>
      <c r="R171" s="171">
        <v>-0.2</v>
      </c>
      <c r="S171" s="172">
        <v>-0.2</v>
      </c>
      <c r="T171" s="173" t="s">
        <v>123</v>
      </c>
      <c r="U171" s="174" t="s">
        <v>123</v>
      </c>
      <c r="V171" s="173" t="s">
        <v>123</v>
      </c>
      <c r="W171" s="174" t="s">
        <v>123</v>
      </c>
      <c r="X171" s="101">
        <f t="shared" si="74"/>
        <v>-0.2</v>
      </c>
      <c r="Y171" s="102">
        <f>SUM(S171,U171,W171)</f>
        <v>-0.2</v>
      </c>
      <c r="Z171" s="175"/>
      <c r="AA171" s="173">
        <v>-0.2</v>
      </c>
      <c r="AB171" s="174">
        <v>-0.2</v>
      </c>
      <c r="AC171" s="173" t="s">
        <v>123</v>
      </c>
      <c r="AD171" s="174" t="s">
        <v>123</v>
      </c>
      <c r="AE171" s="173" t="s">
        <v>123</v>
      </c>
      <c r="AF171" s="174" t="s">
        <v>123</v>
      </c>
      <c r="AG171" s="101">
        <f>SUM(AA171,AC171,AE171)</f>
        <v>-0.2</v>
      </c>
      <c r="AH171" s="102">
        <f>SUM(AB171,AD171,AF171)</f>
        <v>-0.2</v>
      </c>
      <c r="AI171" s="176"/>
      <c r="AJ171" s="173">
        <v>-0.2</v>
      </c>
      <c r="AK171" s="174">
        <v>-0.2</v>
      </c>
      <c r="AL171" s="173" t="s">
        <v>123</v>
      </c>
      <c r="AM171" s="174" t="s">
        <v>123</v>
      </c>
      <c r="AN171" s="173" t="s">
        <v>123</v>
      </c>
      <c r="AO171" s="174" t="s">
        <v>123</v>
      </c>
      <c r="AP171" s="101">
        <f aca="true" t="shared" si="76" ref="AP171:AQ175">SUM(AJ171,AL171,AN171)</f>
        <v>-0.2</v>
      </c>
      <c r="AQ171" s="102">
        <f t="shared" si="76"/>
        <v>-0.2</v>
      </c>
    </row>
    <row r="172" spans="1:43" ht="12.75">
      <c r="A172" s="95"/>
      <c r="B172" s="202" t="s">
        <v>232</v>
      </c>
      <c r="C172" s="188">
        <v>161</v>
      </c>
      <c r="D172" s="167">
        <v>40249</v>
      </c>
      <c r="E172" s="99">
        <v>1752</v>
      </c>
      <c r="F172" s="99" t="s">
        <v>35</v>
      </c>
      <c r="G172" s="205" t="s">
        <v>90</v>
      </c>
      <c r="H172" s="170" t="s">
        <v>95</v>
      </c>
      <c r="I172" s="171">
        <v>-1.4</v>
      </c>
      <c r="J172" s="172">
        <v>-1.5</v>
      </c>
      <c r="K172" s="173" t="s">
        <v>123</v>
      </c>
      <c r="L172" s="174" t="s">
        <v>123</v>
      </c>
      <c r="M172" s="173">
        <v>-0.2</v>
      </c>
      <c r="N172" s="174">
        <v>-0.2</v>
      </c>
      <c r="O172" s="101">
        <f t="shared" si="75"/>
        <v>-1.5999999999999999</v>
      </c>
      <c r="P172" s="102">
        <f t="shared" si="75"/>
        <v>-1.7</v>
      </c>
      <c r="Q172" s="175"/>
      <c r="R172" s="171">
        <v>-1.5</v>
      </c>
      <c r="S172" s="172">
        <v>-1.5</v>
      </c>
      <c r="T172" s="173" t="s">
        <v>123</v>
      </c>
      <c r="U172" s="174" t="s">
        <v>123</v>
      </c>
      <c r="V172" s="173">
        <v>-0.3</v>
      </c>
      <c r="W172" s="174">
        <v>-0.3</v>
      </c>
      <c r="X172" s="101">
        <f t="shared" si="74"/>
        <v>-1.8</v>
      </c>
      <c r="Y172" s="102">
        <f>SUM(S172,U172,W172)</f>
        <v>-1.8</v>
      </c>
      <c r="Z172" s="175"/>
      <c r="AA172" s="173">
        <v>-1.6</v>
      </c>
      <c r="AB172" s="174">
        <v>-1.6</v>
      </c>
      <c r="AC172" s="173" t="s">
        <v>123</v>
      </c>
      <c r="AD172" s="174" t="s">
        <v>123</v>
      </c>
      <c r="AE172" s="173">
        <v>-0.3</v>
      </c>
      <c r="AF172" s="174">
        <v>-0.3</v>
      </c>
      <c r="AG172" s="101">
        <f>SUM(AA172,AC172,AE172)</f>
        <v>-1.9000000000000001</v>
      </c>
      <c r="AH172" s="102">
        <f>SUM(AB172,AD172,AF172)</f>
        <v>-1.9000000000000001</v>
      </c>
      <c r="AI172" s="176"/>
      <c r="AJ172" s="173">
        <v>-1.7</v>
      </c>
      <c r="AK172" s="174">
        <v>-1.7</v>
      </c>
      <c r="AL172" s="173" t="s">
        <v>123</v>
      </c>
      <c r="AM172" s="174" t="s">
        <v>123</v>
      </c>
      <c r="AN172" s="173">
        <v>-0.3</v>
      </c>
      <c r="AO172" s="174">
        <v>-0.3</v>
      </c>
      <c r="AP172" s="101">
        <f t="shared" si="76"/>
        <v>-2</v>
      </c>
      <c r="AQ172" s="102">
        <f t="shared" si="76"/>
        <v>-2</v>
      </c>
    </row>
    <row r="173" spans="1:43" ht="12.75">
      <c r="A173" s="150"/>
      <c r="B173" s="202" t="s">
        <v>232</v>
      </c>
      <c r="C173" s="188">
        <v>567</v>
      </c>
      <c r="D173" s="167">
        <v>40312</v>
      </c>
      <c r="E173" s="99">
        <v>1752</v>
      </c>
      <c r="F173" s="99" t="s">
        <v>35</v>
      </c>
      <c r="G173" s="2" t="s">
        <v>226</v>
      </c>
      <c r="H173" s="170" t="s">
        <v>95</v>
      </c>
      <c r="I173" s="171">
        <v>-16.8</v>
      </c>
      <c r="J173" s="172">
        <v>0</v>
      </c>
      <c r="K173" s="173" t="s">
        <v>123</v>
      </c>
      <c r="L173" s="174">
        <v>0</v>
      </c>
      <c r="M173" s="173">
        <v>-2.2</v>
      </c>
      <c r="N173" s="174">
        <v>0</v>
      </c>
      <c r="O173" s="101">
        <f t="shared" si="75"/>
        <v>-19</v>
      </c>
      <c r="P173" s="102">
        <f t="shared" si="75"/>
        <v>0</v>
      </c>
      <c r="Q173" s="175"/>
      <c r="R173" s="171">
        <v>-21.3</v>
      </c>
      <c r="S173" s="172">
        <v>0</v>
      </c>
      <c r="T173" s="173" t="s">
        <v>123</v>
      </c>
      <c r="U173" s="174">
        <v>0</v>
      </c>
      <c r="V173" s="173">
        <v>-2.7</v>
      </c>
      <c r="W173" s="174">
        <v>0</v>
      </c>
      <c r="X173" s="101">
        <f t="shared" si="74"/>
        <v>-24</v>
      </c>
      <c r="Y173" s="102">
        <f>SUM(S173,U173,W173)</f>
        <v>0</v>
      </c>
      <c r="Z173" s="175"/>
      <c r="AA173" s="173">
        <v>0</v>
      </c>
      <c r="AB173" s="174">
        <v>0</v>
      </c>
      <c r="AC173" s="173">
        <v>0</v>
      </c>
      <c r="AD173" s="174">
        <v>0</v>
      </c>
      <c r="AE173" s="173">
        <v>0</v>
      </c>
      <c r="AF173" s="174">
        <v>0</v>
      </c>
      <c r="AG173" s="173">
        <f>AA173+AC173+AE173</f>
        <v>0</v>
      </c>
      <c r="AH173" s="174">
        <f>AB173+AD173+AF173</f>
        <v>0</v>
      </c>
      <c r="AI173" s="176"/>
      <c r="AJ173" s="173">
        <v>0</v>
      </c>
      <c r="AK173" s="174">
        <v>0</v>
      </c>
      <c r="AL173" s="173">
        <v>0</v>
      </c>
      <c r="AM173" s="174">
        <v>0</v>
      </c>
      <c r="AN173" s="173">
        <v>0</v>
      </c>
      <c r="AO173" s="174">
        <v>0</v>
      </c>
      <c r="AP173" s="101">
        <f t="shared" si="76"/>
        <v>0</v>
      </c>
      <c r="AQ173" s="102">
        <f t="shared" si="76"/>
        <v>0</v>
      </c>
    </row>
    <row r="174" spans="1:43" ht="12.75">
      <c r="A174" s="95"/>
      <c r="B174" s="202" t="s">
        <v>232</v>
      </c>
      <c r="C174" s="188">
        <v>224</v>
      </c>
      <c r="D174" s="167">
        <v>40256</v>
      </c>
      <c r="E174" s="99">
        <v>1752</v>
      </c>
      <c r="F174" s="99" t="s">
        <v>35</v>
      </c>
      <c r="G174" s="205" t="s">
        <v>227</v>
      </c>
      <c r="H174" s="170" t="s">
        <v>95</v>
      </c>
      <c r="I174" s="171">
        <v>-0.5</v>
      </c>
      <c r="J174" s="172">
        <v>-0.5</v>
      </c>
      <c r="K174" s="173" t="s">
        <v>123</v>
      </c>
      <c r="L174" s="174" t="s">
        <v>123</v>
      </c>
      <c r="M174" s="173">
        <v>-0.1</v>
      </c>
      <c r="N174" s="174">
        <v>-0.1</v>
      </c>
      <c r="O174" s="101">
        <f t="shared" si="75"/>
        <v>-0.6</v>
      </c>
      <c r="P174" s="102">
        <f t="shared" si="75"/>
        <v>-0.6</v>
      </c>
      <c r="Q174" s="175"/>
      <c r="R174" s="171">
        <v>-0.5</v>
      </c>
      <c r="S174" s="172">
        <v>-0.5</v>
      </c>
      <c r="T174" s="173" t="s">
        <v>123</v>
      </c>
      <c r="U174" s="174" t="s">
        <v>123</v>
      </c>
      <c r="V174" s="173">
        <v>-0.1</v>
      </c>
      <c r="W174" s="174">
        <v>-0.1</v>
      </c>
      <c r="X174" s="101">
        <f t="shared" si="74"/>
        <v>-0.6</v>
      </c>
      <c r="Y174" s="102">
        <f>SUM(S174,U174,W174)</f>
        <v>-0.6</v>
      </c>
      <c r="Z174" s="175"/>
      <c r="AA174" s="173">
        <v>-0.5</v>
      </c>
      <c r="AB174" s="174">
        <v>-0.5</v>
      </c>
      <c r="AC174" s="173" t="s">
        <v>123</v>
      </c>
      <c r="AD174" s="174" t="s">
        <v>123</v>
      </c>
      <c r="AE174" s="173">
        <v>-0.1</v>
      </c>
      <c r="AF174" s="174">
        <v>-0.1</v>
      </c>
      <c r="AG174" s="101">
        <f>SUM(AA174,AC174,AE174)</f>
        <v>-0.6</v>
      </c>
      <c r="AH174" s="102">
        <f>SUM(AB174,AD174,AF174)</f>
        <v>-0.6</v>
      </c>
      <c r="AI174" s="176"/>
      <c r="AJ174" s="173">
        <v>-0.5</v>
      </c>
      <c r="AK174" s="174">
        <v>-0.5</v>
      </c>
      <c r="AL174" s="173" t="s">
        <v>123</v>
      </c>
      <c r="AM174" s="174" t="s">
        <v>123</v>
      </c>
      <c r="AN174" s="173">
        <v>-0.1</v>
      </c>
      <c r="AO174" s="174">
        <v>-0.1</v>
      </c>
      <c r="AP174" s="101">
        <f t="shared" si="76"/>
        <v>-0.6</v>
      </c>
      <c r="AQ174" s="102">
        <f t="shared" si="76"/>
        <v>-0.6</v>
      </c>
    </row>
    <row r="175" spans="1:43" ht="12.75">
      <c r="A175" s="150"/>
      <c r="B175" s="202" t="s">
        <v>232</v>
      </c>
      <c r="C175" s="188">
        <v>84</v>
      </c>
      <c r="D175" s="167">
        <v>40284</v>
      </c>
      <c r="E175" s="99">
        <v>1752</v>
      </c>
      <c r="F175" s="99" t="s">
        <v>35</v>
      </c>
      <c r="G175" s="224" t="s">
        <v>91</v>
      </c>
      <c r="H175" s="170" t="s">
        <v>95</v>
      </c>
      <c r="I175" s="171">
        <v>3.3</v>
      </c>
      <c r="J175" s="172">
        <v>13.2</v>
      </c>
      <c r="K175" s="173" t="s">
        <v>86</v>
      </c>
      <c r="L175" s="174" t="s">
        <v>86</v>
      </c>
      <c r="M175" s="173">
        <v>1.3</v>
      </c>
      <c r="N175" s="174">
        <v>5</v>
      </c>
      <c r="O175" s="101">
        <f t="shared" si="75"/>
        <v>4.6</v>
      </c>
      <c r="P175" s="102">
        <f t="shared" si="75"/>
        <v>18.2</v>
      </c>
      <c r="Q175" s="175"/>
      <c r="R175" s="171">
        <v>6.9</v>
      </c>
      <c r="S175" s="172">
        <v>13.2</v>
      </c>
      <c r="T175" s="173" t="s">
        <v>86</v>
      </c>
      <c r="U175" s="174" t="s">
        <v>86</v>
      </c>
      <c r="V175" s="173">
        <v>2.7</v>
      </c>
      <c r="W175" s="174">
        <v>5</v>
      </c>
      <c r="X175" s="101">
        <f t="shared" si="74"/>
        <v>9.600000000000001</v>
      </c>
      <c r="Y175" s="102">
        <f>SUM(S175,U175,W175)</f>
        <v>18.2</v>
      </c>
      <c r="Z175" s="175"/>
      <c r="AA175" s="173">
        <v>2</v>
      </c>
      <c r="AB175" s="174">
        <v>13.2</v>
      </c>
      <c r="AC175" s="173" t="s">
        <v>86</v>
      </c>
      <c r="AD175" s="174" t="s">
        <v>86</v>
      </c>
      <c r="AE175" s="173">
        <v>0.8</v>
      </c>
      <c r="AF175" s="174">
        <v>5</v>
      </c>
      <c r="AG175" s="101">
        <f>SUM(AA175,AC175,AE175)</f>
        <v>2.8</v>
      </c>
      <c r="AH175" s="102">
        <f>SUM(AB175,AD175,AF175)</f>
        <v>18.2</v>
      </c>
      <c r="AI175" s="176"/>
      <c r="AJ175" s="173">
        <v>3.9</v>
      </c>
      <c r="AK175" s="174">
        <v>13.2</v>
      </c>
      <c r="AL175" s="173" t="s">
        <v>86</v>
      </c>
      <c r="AM175" s="174" t="s">
        <v>86</v>
      </c>
      <c r="AN175" s="173">
        <v>1.4</v>
      </c>
      <c r="AO175" s="174">
        <v>5</v>
      </c>
      <c r="AP175" s="101">
        <f t="shared" si="76"/>
        <v>5.3</v>
      </c>
      <c r="AQ175" s="102">
        <f t="shared" si="76"/>
        <v>18.2</v>
      </c>
    </row>
    <row r="176" spans="1:43" ht="12.75">
      <c r="A176" s="95"/>
      <c r="B176" s="202" t="s">
        <v>232</v>
      </c>
      <c r="C176" s="188">
        <v>164</v>
      </c>
      <c r="D176" s="167">
        <v>40249</v>
      </c>
      <c r="E176" s="99">
        <v>1752</v>
      </c>
      <c r="F176" s="99" t="s">
        <v>35</v>
      </c>
      <c r="G176" s="205" t="s">
        <v>92</v>
      </c>
      <c r="H176" s="170" t="s">
        <v>95</v>
      </c>
      <c r="I176" s="171" t="s">
        <v>123</v>
      </c>
      <c r="J176" s="172" t="s">
        <v>123</v>
      </c>
      <c r="K176" s="173" t="s">
        <v>123</v>
      </c>
      <c r="L176" s="174" t="s">
        <v>123</v>
      </c>
      <c r="M176" s="173" t="s">
        <v>123</v>
      </c>
      <c r="N176" s="174" t="s">
        <v>123</v>
      </c>
      <c r="O176" s="173" t="s">
        <v>123</v>
      </c>
      <c r="P176" s="174" t="s">
        <v>123</v>
      </c>
      <c r="Q176" s="175"/>
      <c r="R176" s="171" t="s">
        <v>123</v>
      </c>
      <c r="S176" s="172" t="s">
        <v>123</v>
      </c>
      <c r="T176" s="173" t="s">
        <v>123</v>
      </c>
      <c r="U176" s="174" t="s">
        <v>123</v>
      </c>
      <c r="V176" s="173" t="s">
        <v>123</v>
      </c>
      <c r="W176" s="174" t="s">
        <v>123</v>
      </c>
      <c r="X176" s="173" t="s">
        <v>123</v>
      </c>
      <c r="Y176" s="174" t="s">
        <v>123</v>
      </c>
      <c r="Z176" s="175"/>
      <c r="AA176" s="173" t="s">
        <v>123</v>
      </c>
      <c r="AB176" s="174" t="s">
        <v>123</v>
      </c>
      <c r="AC176" s="173" t="s">
        <v>123</v>
      </c>
      <c r="AD176" s="174" t="s">
        <v>123</v>
      </c>
      <c r="AE176" s="173" t="s">
        <v>123</v>
      </c>
      <c r="AF176" s="174" t="s">
        <v>123</v>
      </c>
      <c r="AG176" s="173" t="s">
        <v>123</v>
      </c>
      <c r="AH176" s="174" t="s">
        <v>123</v>
      </c>
      <c r="AI176" s="176"/>
      <c r="AJ176" s="173" t="s">
        <v>123</v>
      </c>
      <c r="AK176" s="174" t="s">
        <v>123</v>
      </c>
      <c r="AL176" s="173" t="s">
        <v>123</v>
      </c>
      <c r="AM176" s="174" t="s">
        <v>123</v>
      </c>
      <c r="AN176" s="173" t="s">
        <v>123</v>
      </c>
      <c r="AO176" s="174" t="s">
        <v>123</v>
      </c>
      <c r="AP176" s="173" t="s">
        <v>123</v>
      </c>
      <c r="AQ176" s="174" t="s">
        <v>123</v>
      </c>
    </row>
    <row r="177" spans="1:43" ht="12.75">
      <c r="A177" s="150"/>
      <c r="B177" s="202" t="s">
        <v>232</v>
      </c>
      <c r="C177" s="188">
        <v>164</v>
      </c>
      <c r="D177" s="167">
        <v>40249</v>
      </c>
      <c r="E177" s="99">
        <v>1752</v>
      </c>
      <c r="F177" s="99" t="s">
        <v>35</v>
      </c>
      <c r="G177" s="205" t="s">
        <v>93</v>
      </c>
      <c r="H177" s="170" t="s">
        <v>95</v>
      </c>
      <c r="I177" s="171" t="s">
        <v>123</v>
      </c>
      <c r="J177" s="172" t="s">
        <v>123</v>
      </c>
      <c r="K177" s="173" t="s">
        <v>123</v>
      </c>
      <c r="L177" s="174" t="s">
        <v>123</v>
      </c>
      <c r="M177" s="173" t="s">
        <v>123</v>
      </c>
      <c r="N177" s="174" t="s">
        <v>123</v>
      </c>
      <c r="O177" s="173" t="s">
        <v>123</v>
      </c>
      <c r="P177" s="174" t="s">
        <v>123</v>
      </c>
      <c r="Q177" s="175"/>
      <c r="R177" s="171" t="s">
        <v>123</v>
      </c>
      <c r="S177" s="172" t="s">
        <v>123</v>
      </c>
      <c r="T177" s="173" t="s">
        <v>123</v>
      </c>
      <c r="U177" s="174" t="s">
        <v>123</v>
      </c>
      <c r="V177" s="173" t="s">
        <v>123</v>
      </c>
      <c r="W177" s="174" t="s">
        <v>123</v>
      </c>
      <c r="X177" s="173" t="s">
        <v>123</v>
      </c>
      <c r="Y177" s="174" t="s">
        <v>123</v>
      </c>
      <c r="Z177" s="175"/>
      <c r="AA177" s="173" t="s">
        <v>123</v>
      </c>
      <c r="AB177" s="174" t="s">
        <v>123</v>
      </c>
      <c r="AC177" s="173" t="s">
        <v>123</v>
      </c>
      <c r="AD177" s="174" t="s">
        <v>123</v>
      </c>
      <c r="AE177" s="173" t="s">
        <v>123</v>
      </c>
      <c r="AF177" s="174" t="s">
        <v>123</v>
      </c>
      <c r="AG177" s="173" t="s">
        <v>123</v>
      </c>
      <c r="AH177" s="174" t="s">
        <v>123</v>
      </c>
      <c r="AI177" s="176"/>
      <c r="AJ177" s="173" t="s">
        <v>123</v>
      </c>
      <c r="AK177" s="174" t="s">
        <v>123</v>
      </c>
      <c r="AL177" s="173" t="s">
        <v>123</v>
      </c>
      <c r="AM177" s="174" t="s">
        <v>123</v>
      </c>
      <c r="AN177" s="173" t="s">
        <v>123</v>
      </c>
      <c r="AO177" s="174" t="s">
        <v>123</v>
      </c>
      <c r="AP177" s="173" t="s">
        <v>123</v>
      </c>
      <c r="AQ177" s="174" t="s">
        <v>123</v>
      </c>
    </row>
    <row r="178" spans="1:43" ht="12.75">
      <c r="A178" s="95"/>
      <c r="B178" s="202" t="s">
        <v>232</v>
      </c>
      <c r="C178" s="188">
        <v>563</v>
      </c>
      <c r="D178" s="167">
        <v>40310</v>
      </c>
      <c r="E178" s="99">
        <v>1752</v>
      </c>
      <c r="F178" s="99" t="s">
        <v>35</v>
      </c>
      <c r="G178" s="205" t="s">
        <v>129</v>
      </c>
      <c r="H178" s="170" t="s">
        <v>95</v>
      </c>
      <c r="I178" s="171">
        <v>0</v>
      </c>
      <c r="J178" s="172">
        <v>-26.9</v>
      </c>
      <c r="K178" s="173">
        <v>0</v>
      </c>
      <c r="L178" s="174" t="s">
        <v>123</v>
      </c>
      <c r="M178" s="173">
        <v>0</v>
      </c>
      <c r="N178" s="174">
        <v>-3.5</v>
      </c>
      <c r="O178" s="101">
        <f>SUM(I178,K178,M178)</f>
        <v>0</v>
      </c>
      <c r="P178" s="102">
        <f>SUM(J178,L178,N178)</f>
        <v>-30.4</v>
      </c>
      <c r="Q178" s="175"/>
      <c r="R178" s="171">
        <v>-37.9</v>
      </c>
      <c r="S178" s="172">
        <v>-26.9</v>
      </c>
      <c r="T178" s="173" t="s">
        <v>123</v>
      </c>
      <c r="U178" s="174" t="s">
        <v>123</v>
      </c>
      <c r="V178" s="173">
        <v>-4.9</v>
      </c>
      <c r="W178" s="174">
        <v>-3.5</v>
      </c>
      <c r="X178" s="101">
        <f>SUM(R178,T178,V178)</f>
        <v>-42.8</v>
      </c>
      <c r="Y178" s="102">
        <f>SUM(S178,U178,W178)</f>
        <v>-30.4</v>
      </c>
      <c r="Z178" s="175"/>
      <c r="AA178" s="173">
        <v>-52.9</v>
      </c>
      <c r="AB178" s="174">
        <v>-26.9</v>
      </c>
      <c r="AC178" s="173" t="s">
        <v>123</v>
      </c>
      <c r="AD178" s="174" t="s">
        <v>123</v>
      </c>
      <c r="AE178" s="173">
        <v>-6.7</v>
      </c>
      <c r="AF178" s="174">
        <v>-3.5</v>
      </c>
      <c r="AG178" s="101">
        <f>SUM(AA178,AC178,AE178)</f>
        <v>-59.6</v>
      </c>
      <c r="AH178" s="102">
        <f>SUM(AB178,AD178,AF178)</f>
        <v>-30.4</v>
      </c>
      <c r="AI178" s="176"/>
      <c r="AJ178" s="173">
        <v>-26.9</v>
      </c>
      <c r="AK178" s="174">
        <v>-26.9</v>
      </c>
      <c r="AL178" s="173" t="s">
        <v>123</v>
      </c>
      <c r="AM178" s="174" t="s">
        <v>123</v>
      </c>
      <c r="AN178" s="173">
        <v>-3.5</v>
      </c>
      <c r="AO178" s="174">
        <v>-3.5</v>
      </c>
      <c r="AP178" s="101">
        <f>SUM(AJ178,AL178,AN178)</f>
        <v>-30.4</v>
      </c>
      <c r="AQ178" s="102">
        <f>SUM(AK178,AM178,AO178)</f>
        <v>-30.4</v>
      </c>
    </row>
    <row r="179" spans="1:43" ht="12.75">
      <c r="A179" s="95"/>
      <c r="B179" s="202" t="s">
        <v>232</v>
      </c>
      <c r="C179" s="188">
        <v>438</v>
      </c>
      <c r="D179" s="167">
        <v>40284</v>
      </c>
      <c r="E179" s="99">
        <v>1752</v>
      </c>
      <c r="F179" s="99" t="s">
        <v>35</v>
      </c>
      <c r="G179" s="205" t="s">
        <v>98</v>
      </c>
      <c r="H179" s="170" t="s">
        <v>95</v>
      </c>
      <c r="I179" s="171" t="s">
        <v>130</v>
      </c>
      <c r="J179" s="172" t="s">
        <v>130</v>
      </c>
      <c r="K179" s="173" t="s">
        <v>130</v>
      </c>
      <c r="L179" s="174" t="s">
        <v>130</v>
      </c>
      <c r="M179" s="173" t="s">
        <v>130</v>
      </c>
      <c r="N179" s="174" t="s">
        <v>130</v>
      </c>
      <c r="O179" s="173" t="s">
        <v>130</v>
      </c>
      <c r="P179" s="174" t="s">
        <v>130</v>
      </c>
      <c r="Q179" s="175"/>
      <c r="R179" s="171" t="s">
        <v>130</v>
      </c>
      <c r="S179" s="172" t="s">
        <v>130</v>
      </c>
      <c r="T179" s="173" t="s">
        <v>130</v>
      </c>
      <c r="U179" s="174" t="s">
        <v>130</v>
      </c>
      <c r="V179" s="173" t="s">
        <v>130</v>
      </c>
      <c r="W179" s="174" t="s">
        <v>130</v>
      </c>
      <c r="X179" s="173" t="s">
        <v>130</v>
      </c>
      <c r="Y179" s="174" t="s">
        <v>130</v>
      </c>
      <c r="Z179" s="175"/>
      <c r="AA179" s="173" t="s">
        <v>130</v>
      </c>
      <c r="AB179" s="174" t="s">
        <v>130</v>
      </c>
      <c r="AC179" s="173" t="s">
        <v>130</v>
      </c>
      <c r="AD179" s="174" t="s">
        <v>130</v>
      </c>
      <c r="AE179" s="173" t="s">
        <v>130</v>
      </c>
      <c r="AF179" s="174" t="s">
        <v>130</v>
      </c>
      <c r="AG179" s="173" t="s">
        <v>130</v>
      </c>
      <c r="AH179" s="174" t="s">
        <v>130</v>
      </c>
      <c r="AI179" s="176"/>
      <c r="AJ179" s="173" t="s">
        <v>130</v>
      </c>
      <c r="AK179" s="174" t="s">
        <v>130</v>
      </c>
      <c r="AL179" s="173" t="s">
        <v>130</v>
      </c>
      <c r="AM179" s="174" t="s">
        <v>130</v>
      </c>
      <c r="AN179" s="173" t="s">
        <v>130</v>
      </c>
      <c r="AO179" s="174" t="s">
        <v>130</v>
      </c>
      <c r="AP179" s="173" t="s">
        <v>130</v>
      </c>
      <c r="AQ179" s="174" t="s">
        <v>130</v>
      </c>
    </row>
    <row r="180" spans="1:43" ht="12.75">
      <c r="A180" s="95"/>
      <c r="B180" s="202" t="s">
        <v>233</v>
      </c>
      <c r="C180" s="187">
        <v>565</v>
      </c>
      <c r="D180" s="196">
        <v>40310</v>
      </c>
      <c r="E180" s="99">
        <v>2024</v>
      </c>
      <c r="F180" s="99" t="s">
        <v>75</v>
      </c>
      <c r="G180" s="150" t="s">
        <v>131</v>
      </c>
      <c r="H180" s="170" t="s">
        <v>95</v>
      </c>
      <c r="I180" s="128">
        <v>-16.5</v>
      </c>
      <c r="J180" s="129">
        <v>-19.8</v>
      </c>
      <c r="K180" s="226" t="s">
        <v>123</v>
      </c>
      <c r="L180" s="227" t="s">
        <v>123</v>
      </c>
      <c r="M180" s="101">
        <v>-2.1</v>
      </c>
      <c r="N180" s="102">
        <v>-2.5</v>
      </c>
      <c r="O180" s="101">
        <f>SUM(I180,K180,M180)</f>
        <v>-18.6</v>
      </c>
      <c r="P180" s="102">
        <f>SUM(J180,L180,N180)</f>
        <v>-22.3</v>
      </c>
      <c r="Q180" s="130"/>
      <c r="R180" s="128">
        <v>-20.1</v>
      </c>
      <c r="S180" s="129">
        <v>-20.1</v>
      </c>
      <c r="T180" s="226" t="s">
        <v>123</v>
      </c>
      <c r="U180" s="227" t="s">
        <v>123</v>
      </c>
      <c r="V180" s="101">
        <v>-2.6</v>
      </c>
      <c r="W180" s="102">
        <v>-2.6</v>
      </c>
      <c r="X180" s="101">
        <f aca="true" t="shared" si="77" ref="X180:Y186">SUM(R180,T180,V180)</f>
        <v>-22.700000000000003</v>
      </c>
      <c r="Y180" s="102">
        <f t="shared" si="77"/>
        <v>-22.700000000000003</v>
      </c>
      <c r="Z180" s="130"/>
      <c r="AA180" s="101">
        <v>-20.7</v>
      </c>
      <c r="AB180" s="102">
        <v>-20.7</v>
      </c>
      <c r="AC180" s="226" t="s">
        <v>123</v>
      </c>
      <c r="AD180" s="227" t="s">
        <v>123</v>
      </c>
      <c r="AE180" s="101">
        <v>-2.6</v>
      </c>
      <c r="AF180" s="102">
        <v>-2.6</v>
      </c>
      <c r="AG180" s="101">
        <f aca="true" t="shared" si="78" ref="AG180:AH186">SUM(AA180,AC180,AE180)</f>
        <v>-23.3</v>
      </c>
      <c r="AH180" s="102">
        <f t="shared" si="78"/>
        <v>-23.3</v>
      </c>
      <c r="AI180" s="103"/>
      <c r="AJ180" s="101">
        <v>-21.3</v>
      </c>
      <c r="AK180" s="102">
        <v>-21.3</v>
      </c>
      <c r="AL180" s="226" t="s">
        <v>123</v>
      </c>
      <c r="AM180" s="227" t="s">
        <v>123</v>
      </c>
      <c r="AN180" s="101">
        <v>-2.7</v>
      </c>
      <c r="AO180" s="102">
        <v>-2.7</v>
      </c>
      <c r="AP180" s="101">
        <f>SUM(AJ180,AL180,AN180)</f>
        <v>-24</v>
      </c>
      <c r="AQ180" s="102">
        <f>SUM(AK180,AM180,AO180)</f>
        <v>-24</v>
      </c>
    </row>
    <row r="181" spans="1:43" ht="25.5">
      <c r="A181" s="95"/>
      <c r="B181" s="202" t="s">
        <v>200</v>
      </c>
      <c r="C181" s="187">
        <v>144</v>
      </c>
      <c r="D181" s="98">
        <v>40249</v>
      </c>
      <c r="E181" s="99">
        <v>2126</v>
      </c>
      <c r="F181" s="99" t="s">
        <v>38</v>
      </c>
      <c r="G181" s="150" t="s">
        <v>134</v>
      </c>
      <c r="H181" s="170" t="s">
        <v>95</v>
      </c>
      <c r="I181" s="128">
        <v>-6.199999999999999</v>
      </c>
      <c r="J181" s="129">
        <v>-45.80000000000001</v>
      </c>
      <c r="K181" s="101">
        <v>0</v>
      </c>
      <c r="L181" s="102">
        <v>0</v>
      </c>
      <c r="M181" s="101">
        <v>0</v>
      </c>
      <c r="N181" s="102">
        <v>0</v>
      </c>
      <c r="O181" s="101">
        <f>I181+K181+M181</f>
        <v>-6.199999999999999</v>
      </c>
      <c r="P181" s="102">
        <f>J181+L181+N181</f>
        <v>-45.80000000000001</v>
      </c>
      <c r="Q181" s="130"/>
      <c r="R181" s="128">
        <v>-13</v>
      </c>
      <c r="S181" s="129">
        <v>-45.80000000000001</v>
      </c>
      <c r="T181" s="101">
        <v>0</v>
      </c>
      <c r="U181" s="102">
        <v>0</v>
      </c>
      <c r="V181" s="101">
        <v>0</v>
      </c>
      <c r="W181" s="102">
        <v>0</v>
      </c>
      <c r="X181" s="101">
        <f>R181+T181+V181</f>
        <v>-13</v>
      </c>
      <c r="Y181" s="102">
        <f>S181+U181+W181</f>
        <v>-45.80000000000001</v>
      </c>
      <c r="Z181" s="130"/>
      <c r="AA181" s="101">
        <v>-21.599999999999994</v>
      </c>
      <c r="AB181" s="102">
        <v>-45.80000000000001</v>
      </c>
      <c r="AC181" s="101">
        <v>0</v>
      </c>
      <c r="AD181" s="102">
        <v>0</v>
      </c>
      <c r="AE181" s="101">
        <v>0</v>
      </c>
      <c r="AF181" s="102">
        <v>0</v>
      </c>
      <c r="AG181" s="101">
        <f>AA181+AC181+AE181</f>
        <v>-21.599999999999994</v>
      </c>
      <c r="AH181" s="102">
        <f>AB181+AD181+AF181</f>
        <v>-45.80000000000001</v>
      </c>
      <c r="AI181" s="103"/>
      <c r="AJ181" s="101">
        <v>-32.30000000000001</v>
      </c>
      <c r="AK181" s="102">
        <v>-45.80000000000001</v>
      </c>
      <c r="AL181" s="101">
        <v>0</v>
      </c>
      <c r="AM181" s="102">
        <v>0</v>
      </c>
      <c r="AN181" s="101">
        <v>0</v>
      </c>
      <c r="AO181" s="102">
        <v>0</v>
      </c>
      <c r="AP181" s="101">
        <f>AJ181+AL181+AN181</f>
        <v>-32.30000000000001</v>
      </c>
      <c r="AQ181" s="102">
        <f>AK181+AM181+AO181</f>
        <v>-45.80000000000001</v>
      </c>
    </row>
    <row r="182" spans="1:43" ht="12.75">
      <c r="A182" s="95"/>
      <c r="B182" s="202" t="s">
        <v>248</v>
      </c>
      <c r="C182" s="187">
        <v>190</v>
      </c>
      <c r="D182" s="239">
        <v>40252</v>
      </c>
      <c r="E182" s="99">
        <v>5801</v>
      </c>
      <c r="F182" s="99" t="s">
        <v>68</v>
      </c>
      <c r="G182" s="205" t="s">
        <v>169</v>
      </c>
      <c r="H182" s="170" t="s">
        <v>95</v>
      </c>
      <c r="I182" s="128">
        <v>42.3</v>
      </c>
      <c r="J182" s="129">
        <v>7.7</v>
      </c>
      <c r="K182" s="226" t="s">
        <v>86</v>
      </c>
      <c r="L182" s="227" t="s">
        <v>86</v>
      </c>
      <c r="M182" s="101">
        <v>9.5</v>
      </c>
      <c r="N182" s="102">
        <v>1.7</v>
      </c>
      <c r="O182" s="101">
        <f>SUM(I182,K182,M182)</f>
        <v>51.8</v>
      </c>
      <c r="P182" s="102">
        <f>SUM(J182,L182,N182)</f>
        <v>9.4</v>
      </c>
      <c r="Q182" s="130"/>
      <c r="R182" s="128">
        <v>8.2</v>
      </c>
      <c r="S182" s="129">
        <v>8.2</v>
      </c>
      <c r="T182" s="226" t="s">
        <v>86</v>
      </c>
      <c r="U182" s="227" t="s">
        <v>86</v>
      </c>
      <c r="V182" s="101">
        <v>1.9</v>
      </c>
      <c r="W182" s="102">
        <v>1.9</v>
      </c>
      <c r="X182" s="101">
        <f t="shared" si="77"/>
        <v>10.1</v>
      </c>
      <c r="Y182" s="102">
        <f t="shared" si="77"/>
        <v>10.1</v>
      </c>
      <c r="Z182" s="130"/>
      <c r="AA182" s="101">
        <v>9</v>
      </c>
      <c r="AB182" s="102">
        <v>9</v>
      </c>
      <c r="AC182" s="226" t="s">
        <v>86</v>
      </c>
      <c r="AD182" s="227" t="s">
        <v>86</v>
      </c>
      <c r="AE182" s="101">
        <v>2.1</v>
      </c>
      <c r="AF182" s="102">
        <v>2.1</v>
      </c>
      <c r="AG182" s="101">
        <f t="shared" si="78"/>
        <v>11.1</v>
      </c>
      <c r="AH182" s="102">
        <f t="shared" si="78"/>
        <v>11.1</v>
      </c>
      <c r="AI182" s="103"/>
      <c r="AJ182" s="101">
        <v>9.5</v>
      </c>
      <c r="AK182" s="102">
        <v>9.5</v>
      </c>
      <c r="AL182" s="226" t="s">
        <v>86</v>
      </c>
      <c r="AM182" s="227" t="s">
        <v>86</v>
      </c>
      <c r="AN182" s="101">
        <v>2.1</v>
      </c>
      <c r="AO182" s="102">
        <v>2.1</v>
      </c>
      <c r="AP182" s="101">
        <f aca="true" t="shared" si="79" ref="AP182:AQ186">SUM(AJ182,AL182,AN182)</f>
        <v>11.6</v>
      </c>
      <c r="AQ182" s="102">
        <f t="shared" si="79"/>
        <v>11.6</v>
      </c>
    </row>
    <row r="183" spans="1:43" ht="12.75">
      <c r="A183" s="95"/>
      <c r="B183" s="202" t="s">
        <v>248</v>
      </c>
      <c r="C183" s="187">
        <v>334</v>
      </c>
      <c r="D183" s="238">
        <v>40267</v>
      </c>
      <c r="E183" s="99">
        <v>5801</v>
      </c>
      <c r="F183" s="99" t="s">
        <v>68</v>
      </c>
      <c r="G183" s="150" t="s">
        <v>171</v>
      </c>
      <c r="H183" s="170" t="s">
        <v>95</v>
      </c>
      <c r="I183" s="128" t="s">
        <v>130</v>
      </c>
      <c r="J183" s="129">
        <v>0</v>
      </c>
      <c r="K183" s="101" t="s">
        <v>130</v>
      </c>
      <c r="L183" s="102">
        <v>0</v>
      </c>
      <c r="M183" s="101" t="s">
        <v>130</v>
      </c>
      <c r="N183" s="102">
        <v>0</v>
      </c>
      <c r="O183" s="101" t="s">
        <v>130</v>
      </c>
      <c r="P183" s="102">
        <f>SUM(J183,L183,N183)</f>
        <v>0</v>
      </c>
      <c r="Q183" s="130"/>
      <c r="R183" s="128">
        <v>0</v>
      </c>
      <c r="S183" s="129">
        <v>0</v>
      </c>
      <c r="T183" s="101">
        <v>0</v>
      </c>
      <c r="U183" s="102">
        <v>0</v>
      </c>
      <c r="V183" s="101">
        <v>0</v>
      </c>
      <c r="W183" s="102">
        <v>0</v>
      </c>
      <c r="X183" s="101">
        <f t="shared" si="77"/>
        <v>0</v>
      </c>
      <c r="Y183" s="102">
        <f t="shared" si="77"/>
        <v>0</v>
      </c>
      <c r="Z183" s="130"/>
      <c r="AA183" s="101">
        <v>0</v>
      </c>
      <c r="AB183" s="102">
        <v>0</v>
      </c>
      <c r="AC183" s="101">
        <v>0</v>
      </c>
      <c r="AD183" s="102">
        <v>0</v>
      </c>
      <c r="AE183" s="101">
        <v>0</v>
      </c>
      <c r="AF183" s="102">
        <v>0</v>
      </c>
      <c r="AG183" s="101">
        <f t="shared" si="78"/>
        <v>0</v>
      </c>
      <c r="AH183" s="102">
        <f t="shared" si="78"/>
        <v>0</v>
      </c>
      <c r="AI183" s="103"/>
      <c r="AJ183" s="101">
        <v>0</v>
      </c>
      <c r="AK183" s="102">
        <v>0</v>
      </c>
      <c r="AL183" s="101">
        <v>0</v>
      </c>
      <c r="AM183" s="102">
        <v>0</v>
      </c>
      <c r="AN183" s="101">
        <v>0</v>
      </c>
      <c r="AO183" s="102">
        <v>0</v>
      </c>
      <c r="AP183" s="101">
        <f t="shared" si="79"/>
        <v>0</v>
      </c>
      <c r="AQ183" s="102">
        <f t="shared" si="79"/>
        <v>0</v>
      </c>
    </row>
    <row r="184" spans="1:43" ht="12.75">
      <c r="A184" s="95"/>
      <c r="B184" s="96" t="s">
        <v>248</v>
      </c>
      <c r="C184" s="187">
        <v>190</v>
      </c>
      <c r="D184" s="239">
        <v>40252</v>
      </c>
      <c r="E184" s="99">
        <v>5801</v>
      </c>
      <c r="F184" s="99"/>
      <c r="G184" s="149" t="s">
        <v>169</v>
      </c>
      <c r="H184" s="242" t="s">
        <v>307</v>
      </c>
      <c r="I184" s="128">
        <v>19.2</v>
      </c>
      <c r="J184" s="129">
        <v>0.3</v>
      </c>
      <c r="K184" s="101" t="s">
        <v>86</v>
      </c>
      <c r="L184" s="102" t="s">
        <v>86</v>
      </c>
      <c r="M184" s="101">
        <v>2.4</v>
      </c>
      <c r="N184" s="102" t="s">
        <v>86</v>
      </c>
      <c r="O184" s="101">
        <f>SUM(I184,K184,M184)</f>
        <v>21.599999999999998</v>
      </c>
      <c r="P184" s="102">
        <f>SUM(J184,L184,N184)</f>
        <v>0.3</v>
      </c>
      <c r="Q184" s="130"/>
      <c r="R184" s="128">
        <v>-16.8</v>
      </c>
      <c r="S184" s="129">
        <v>0.4</v>
      </c>
      <c r="T184" s="101" t="s">
        <v>86</v>
      </c>
      <c r="U184" s="102" t="s">
        <v>86</v>
      </c>
      <c r="V184" s="101">
        <v>-2.2</v>
      </c>
      <c r="W184" s="102" t="s">
        <v>86</v>
      </c>
      <c r="X184" s="101">
        <f>SUM(R184,T184,V184)</f>
        <v>-19</v>
      </c>
      <c r="Y184" s="102">
        <f>SUM(S184,U184,W184)</f>
        <v>0.4</v>
      </c>
      <c r="Z184" s="130"/>
      <c r="AA184" s="101">
        <v>0.4</v>
      </c>
      <c r="AB184" s="102">
        <v>0.4</v>
      </c>
      <c r="AC184" s="101" t="s">
        <v>86</v>
      </c>
      <c r="AD184" s="102" t="s">
        <v>86</v>
      </c>
      <c r="AE184" s="101" t="s">
        <v>86</v>
      </c>
      <c r="AF184" s="102" t="s">
        <v>86</v>
      </c>
      <c r="AG184" s="101">
        <f>SUM(AA184,AC184,AE184)</f>
        <v>0.4</v>
      </c>
      <c r="AH184" s="102">
        <f>SUM(AB184,AD184,AF184)</f>
        <v>0.4</v>
      </c>
      <c r="AI184" s="103"/>
      <c r="AJ184" s="101">
        <v>0.4</v>
      </c>
      <c r="AK184" s="102">
        <v>0.4</v>
      </c>
      <c r="AL184" s="101" t="s">
        <v>123</v>
      </c>
      <c r="AM184" s="102" t="s">
        <v>123</v>
      </c>
      <c r="AN184" s="101" t="s">
        <v>86</v>
      </c>
      <c r="AO184" s="102" t="s">
        <v>86</v>
      </c>
      <c r="AP184" s="101">
        <f t="shared" si="79"/>
        <v>0.4</v>
      </c>
      <c r="AQ184" s="102">
        <f t="shared" si="79"/>
        <v>0.4</v>
      </c>
    </row>
    <row r="185" spans="1:43" ht="12.75">
      <c r="A185" s="95"/>
      <c r="B185" s="202" t="s">
        <v>248</v>
      </c>
      <c r="C185" s="187">
        <v>358</v>
      </c>
      <c r="D185" s="240">
        <v>40270</v>
      </c>
      <c r="E185" s="99">
        <v>5801</v>
      </c>
      <c r="F185" s="99" t="s">
        <v>68</v>
      </c>
      <c r="G185" s="150" t="s">
        <v>172</v>
      </c>
      <c r="H185" s="170" t="s">
        <v>95</v>
      </c>
      <c r="I185" s="128">
        <v>0.9</v>
      </c>
      <c r="J185" s="129">
        <v>4.8</v>
      </c>
      <c r="K185" s="101" t="s">
        <v>86</v>
      </c>
      <c r="L185" s="102" t="s">
        <v>86</v>
      </c>
      <c r="M185" s="101">
        <v>0.2</v>
      </c>
      <c r="N185" s="102">
        <v>1.2</v>
      </c>
      <c r="O185" s="101">
        <f>SUM(I185,K185,M185)</f>
        <v>1.1</v>
      </c>
      <c r="P185" s="102">
        <f>SUM(J185,L185,N185)</f>
        <v>6</v>
      </c>
      <c r="Q185" s="130"/>
      <c r="R185" s="128">
        <v>4.5</v>
      </c>
      <c r="S185" s="129">
        <v>4.8</v>
      </c>
      <c r="T185" s="101" t="s">
        <v>86</v>
      </c>
      <c r="U185" s="102" t="s">
        <v>86</v>
      </c>
      <c r="V185" s="101">
        <v>0.9</v>
      </c>
      <c r="W185" s="102">
        <v>1.2</v>
      </c>
      <c r="X185" s="101">
        <f t="shared" si="77"/>
        <v>5.4</v>
      </c>
      <c r="Y185" s="102">
        <f t="shared" si="77"/>
        <v>6</v>
      </c>
      <c r="Z185" s="130"/>
      <c r="AA185" s="101">
        <v>4.7</v>
      </c>
      <c r="AB185" s="102">
        <v>4.8</v>
      </c>
      <c r="AC185" s="101" t="s">
        <v>86</v>
      </c>
      <c r="AD185" s="102" t="s">
        <v>86</v>
      </c>
      <c r="AE185" s="101">
        <v>1.1</v>
      </c>
      <c r="AF185" s="102">
        <v>1.2</v>
      </c>
      <c r="AG185" s="101">
        <f t="shared" si="78"/>
        <v>5.800000000000001</v>
      </c>
      <c r="AH185" s="102">
        <f t="shared" si="78"/>
        <v>6</v>
      </c>
      <c r="AI185" s="103"/>
      <c r="AJ185" s="101">
        <v>4.8</v>
      </c>
      <c r="AK185" s="102">
        <v>4.8</v>
      </c>
      <c r="AL185" s="101" t="s">
        <v>86</v>
      </c>
      <c r="AM185" s="102" t="s">
        <v>86</v>
      </c>
      <c r="AN185" s="101">
        <v>1.2</v>
      </c>
      <c r="AO185" s="102">
        <v>1.2</v>
      </c>
      <c r="AP185" s="101">
        <f t="shared" si="79"/>
        <v>6</v>
      </c>
      <c r="AQ185" s="102">
        <f t="shared" si="79"/>
        <v>6</v>
      </c>
    </row>
    <row r="186" spans="1:43" ht="12.75">
      <c r="A186" s="95"/>
      <c r="B186" s="202" t="s">
        <v>249</v>
      </c>
      <c r="C186" s="235">
        <v>200</v>
      </c>
      <c r="D186" s="98">
        <v>40256</v>
      </c>
      <c r="E186" s="99">
        <v>7157</v>
      </c>
      <c r="F186" s="99" t="s">
        <v>68</v>
      </c>
      <c r="G186" s="223" t="s">
        <v>110</v>
      </c>
      <c r="H186" s="170" t="s">
        <v>95</v>
      </c>
      <c r="I186" s="128">
        <v>0</v>
      </c>
      <c r="J186" s="129">
        <v>0</v>
      </c>
      <c r="K186" s="101">
        <v>0</v>
      </c>
      <c r="L186" s="102">
        <v>0</v>
      </c>
      <c r="M186" s="101">
        <v>0</v>
      </c>
      <c r="N186" s="102">
        <v>0</v>
      </c>
      <c r="O186" s="101">
        <f>I186+K186+M186</f>
        <v>0</v>
      </c>
      <c r="P186" s="102">
        <f>J186+L186+N186</f>
        <v>0</v>
      </c>
      <c r="Q186" s="130"/>
      <c r="R186" s="128">
        <v>0</v>
      </c>
      <c r="S186" s="129">
        <v>0</v>
      </c>
      <c r="T186" s="101">
        <v>0</v>
      </c>
      <c r="U186" s="102">
        <v>0</v>
      </c>
      <c r="V186" s="101">
        <v>0</v>
      </c>
      <c r="W186" s="102">
        <v>0</v>
      </c>
      <c r="X186" s="101">
        <f t="shared" si="77"/>
        <v>0</v>
      </c>
      <c r="Y186" s="102">
        <f t="shared" si="77"/>
        <v>0</v>
      </c>
      <c r="Z186" s="130"/>
      <c r="AA186" s="101">
        <v>0</v>
      </c>
      <c r="AB186" s="102">
        <v>0</v>
      </c>
      <c r="AC186" s="101">
        <v>0</v>
      </c>
      <c r="AD186" s="102">
        <v>0</v>
      </c>
      <c r="AE186" s="101">
        <v>0</v>
      </c>
      <c r="AF186" s="102">
        <v>0</v>
      </c>
      <c r="AG186" s="101">
        <f t="shared" si="78"/>
        <v>0</v>
      </c>
      <c r="AH186" s="102">
        <f t="shared" si="78"/>
        <v>0</v>
      </c>
      <c r="AI186" s="103"/>
      <c r="AJ186" s="101">
        <v>0</v>
      </c>
      <c r="AK186" s="102">
        <v>0</v>
      </c>
      <c r="AL186" s="101">
        <v>0</v>
      </c>
      <c r="AM186" s="102">
        <v>0</v>
      </c>
      <c r="AN186" s="101">
        <v>0</v>
      </c>
      <c r="AO186" s="102">
        <v>0</v>
      </c>
      <c r="AP186" s="101">
        <f t="shared" si="79"/>
        <v>0</v>
      </c>
      <c r="AQ186" s="102">
        <f t="shared" si="79"/>
        <v>0</v>
      </c>
    </row>
    <row r="187" spans="1:43" ht="12.75">
      <c r="A187" s="95"/>
      <c r="B187" s="202" t="s">
        <v>249</v>
      </c>
      <c r="C187" s="235">
        <v>199</v>
      </c>
      <c r="D187" s="98">
        <v>40256</v>
      </c>
      <c r="E187" s="99">
        <v>7157</v>
      </c>
      <c r="F187" s="99" t="s">
        <v>68</v>
      </c>
      <c r="G187" s="198" t="s">
        <v>111</v>
      </c>
      <c r="H187" s="170" t="s">
        <v>95</v>
      </c>
      <c r="I187" s="128" t="s">
        <v>128</v>
      </c>
      <c r="J187" s="129" t="s">
        <v>128</v>
      </c>
      <c r="K187" s="101" t="s">
        <v>128</v>
      </c>
      <c r="L187" s="102" t="s">
        <v>128</v>
      </c>
      <c r="M187" s="101" t="s">
        <v>128</v>
      </c>
      <c r="N187" s="102" t="s">
        <v>128</v>
      </c>
      <c r="O187" s="101" t="s">
        <v>128</v>
      </c>
      <c r="P187" s="102" t="s">
        <v>128</v>
      </c>
      <c r="Q187" s="130"/>
      <c r="R187" s="128" t="s">
        <v>128</v>
      </c>
      <c r="S187" s="129" t="s">
        <v>128</v>
      </c>
      <c r="T187" s="101" t="s">
        <v>128</v>
      </c>
      <c r="U187" s="102" t="s">
        <v>128</v>
      </c>
      <c r="V187" s="101" t="s">
        <v>128</v>
      </c>
      <c r="W187" s="102" t="s">
        <v>128</v>
      </c>
      <c r="X187" s="101" t="s">
        <v>128</v>
      </c>
      <c r="Y187" s="102" t="s">
        <v>128</v>
      </c>
      <c r="Z187" s="130"/>
      <c r="AA187" s="101" t="s">
        <v>128</v>
      </c>
      <c r="AB187" s="102" t="s">
        <v>128</v>
      </c>
      <c r="AC187" s="101" t="s">
        <v>128</v>
      </c>
      <c r="AD187" s="102" t="s">
        <v>128</v>
      </c>
      <c r="AE187" s="101" t="s">
        <v>128</v>
      </c>
      <c r="AF187" s="102" t="s">
        <v>128</v>
      </c>
      <c r="AG187" s="101" t="s">
        <v>128</v>
      </c>
      <c r="AH187" s="102" t="s">
        <v>128</v>
      </c>
      <c r="AI187" s="103"/>
      <c r="AJ187" s="101" t="s">
        <v>128</v>
      </c>
      <c r="AK187" s="102" t="s">
        <v>128</v>
      </c>
      <c r="AL187" s="101" t="s">
        <v>128</v>
      </c>
      <c r="AM187" s="102" t="s">
        <v>128</v>
      </c>
      <c r="AN187" s="101" t="s">
        <v>128</v>
      </c>
      <c r="AO187" s="102" t="s">
        <v>128</v>
      </c>
      <c r="AP187" s="101" t="s">
        <v>128</v>
      </c>
      <c r="AQ187" s="102" t="s">
        <v>128</v>
      </c>
    </row>
    <row r="188" spans="1:43" ht="12.75">
      <c r="A188" s="95"/>
      <c r="B188" s="202" t="s">
        <v>249</v>
      </c>
      <c r="C188" s="235">
        <v>202</v>
      </c>
      <c r="D188" s="98">
        <v>40256</v>
      </c>
      <c r="E188" s="99">
        <v>7157</v>
      </c>
      <c r="F188" s="99" t="s">
        <v>68</v>
      </c>
      <c r="G188" s="205" t="s">
        <v>112</v>
      </c>
      <c r="H188" s="170" t="s">
        <v>95</v>
      </c>
      <c r="I188" s="128">
        <v>0</v>
      </c>
      <c r="J188" s="129">
        <v>0</v>
      </c>
      <c r="K188" s="101">
        <v>0</v>
      </c>
      <c r="L188" s="102">
        <v>0</v>
      </c>
      <c r="M188" s="101">
        <v>0</v>
      </c>
      <c r="N188" s="102">
        <v>0</v>
      </c>
      <c r="O188" s="101">
        <f>I188+K188+M188</f>
        <v>0</v>
      </c>
      <c r="P188" s="102">
        <f>J188+L188+N188</f>
        <v>0</v>
      </c>
      <c r="Q188" s="130"/>
      <c r="R188" s="128">
        <v>0</v>
      </c>
      <c r="S188" s="129">
        <v>0</v>
      </c>
      <c r="T188" s="101">
        <v>0</v>
      </c>
      <c r="U188" s="102">
        <v>0</v>
      </c>
      <c r="V188" s="101">
        <v>0</v>
      </c>
      <c r="W188" s="102">
        <v>0</v>
      </c>
      <c r="X188" s="101">
        <f>SUM(R188,T188,V188)</f>
        <v>0</v>
      </c>
      <c r="Y188" s="102">
        <f>SUM(S188,U188,W188)</f>
        <v>0</v>
      </c>
      <c r="Z188" s="130"/>
      <c r="AA188" s="101">
        <v>0</v>
      </c>
      <c r="AB188" s="102">
        <v>0</v>
      </c>
      <c r="AC188" s="101">
        <v>0</v>
      </c>
      <c r="AD188" s="102">
        <v>0</v>
      </c>
      <c r="AE188" s="101">
        <v>0</v>
      </c>
      <c r="AF188" s="102">
        <v>0</v>
      </c>
      <c r="AG188" s="101">
        <f>SUM(AA188,AC188,AE188)</f>
        <v>0</v>
      </c>
      <c r="AH188" s="102">
        <f>SUM(AB188,AD188,AF188)</f>
        <v>0</v>
      </c>
      <c r="AI188" s="103"/>
      <c r="AJ188" s="101">
        <v>0</v>
      </c>
      <c r="AK188" s="102">
        <v>0</v>
      </c>
      <c r="AL188" s="101">
        <v>0</v>
      </c>
      <c r="AM188" s="102">
        <v>0</v>
      </c>
      <c r="AN188" s="101">
        <v>0</v>
      </c>
      <c r="AO188" s="102">
        <v>0</v>
      </c>
      <c r="AP188" s="101">
        <f>SUM(AJ188,AL188,AN188)</f>
        <v>0</v>
      </c>
      <c r="AQ188" s="102">
        <f>SUM(AK188,AM188,AO188)</f>
        <v>0</v>
      </c>
    </row>
    <row r="189" spans="1:43" ht="12.75">
      <c r="A189" s="95"/>
      <c r="B189" s="202" t="s">
        <v>249</v>
      </c>
      <c r="C189" s="235">
        <v>436</v>
      </c>
      <c r="D189" s="98">
        <v>40284</v>
      </c>
      <c r="E189" s="99">
        <v>7157</v>
      </c>
      <c r="F189" s="99" t="s">
        <v>68</v>
      </c>
      <c r="G189" s="198" t="s">
        <v>113</v>
      </c>
      <c r="H189" s="170" t="s">
        <v>95</v>
      </c>
      <c r="I189" s="128">
        <v>0</v>
      </c>
      <c r="J189" s="129">
        <v>0</v>
      </c>
      <c r="K189" s="101">
        <v>0</v>
      </c>
      <c r="L189" s="102">
        <v>0</v>
      </c>
      <c r="M189" s="101">
        <v>0</v>
      </c>
      <c r="N189" s="102">
        <v>0</v>
      </c>
      <c r="O189" s="101">
        <f>I189+K189+M189</f>
        <v>0</v>
      </c>
      <c r="P189" s="102">
        <f>J189+L189+N189</f>
        <v>0</v>
      </c>
      <c r="Q189" s="130"/>
      <c r="R189" s="128">
        <v>0</v>
      </c>
      <c r="S189" s="129">
        <v>0</v>
      </c>
      <c r="T189" s="101">
        <v>0</v>
      </c>
      <c r="U189" s="102">
        <v>0</v>
      </c>
      <c r="V189" s="101">
        <v>0</v>
      </c>
      <c r="W189" s="102">
        <v>0</v>
      </c>
      <c r="X189" s="101">
        <f>SUM(R189,T189,V189)</f>
        <v>0</v>
      </c>
      <c r="Y189" s="102">
        <f>SUM(S189,U189,W189)</f>
        <v>0</v>
      </c>
      <c r="Z189" s="130"/>
      <c r="AA189" s="101">
        <v>0</v>
      </c>
      <c r="AB189" s="102">
        <v>0</v>
      </c>
      <c r="AC189" s="101">
        <v>0</v>
      </c>
      <c r="AD189" s="102">
        <v>0</v>
      </c>
      <c r="AE189" s="101">
        <v>0</v>
      </c>
      <c r="AF189" s="102">
        <v>0</v>
      </c>
      <c r="AG189" s="101">
        <f>SUM(AA189,AC189,AE189)</f>
        <v>0</v>
      </c>
      <c r="AH189" s="102">
        <f>SUM(AB189,AD189,AF189)</f>
        <v>0</v>
      </c>
      <c r="AI189" s="103"/>
      <c r="AJ189" s="101">
        <v>0</v>
      </c>
      <c r="AK189" s="102">
        <v>0</v>
      </c>
      <c r="AL189" s="101">
        <v>0</v>
      </c>
      <c r="AM189" s="102">
        <v>0</v>
      </c>
      <c r="AN189" s="101">
        <v>0</v>
      </c>
      <c r="AO189" s="102">
        <v>0</v>
      </c>
      <c r="AP189" s="101">
        <f>SUM(AJ189,AL189,AN189)</f>
        <v>0</v>
      </c>
      <c r="AQ189" s="102">
        <f>SUM(AK189,AM189,AO189)</f>
        <v>0</v>
      </c>
    </row>
    <row r="190" spans="1:43" ht="12.75">
      <c r="A190" s="95"/>
      <c r="B190" s="202" t="s">
        <v>251</v>
      </c>
      <c r="C190" s="187">
        <v>438</v>
      </c>
      <c r="D190" s="98">
        <v>40284</v>
      </c>
      <c r="E190" s="99">
        <v>7205</v>
      </c>
      <c r="F190" s="99" t="s">
        <v>71</v>
      </c>
      <c r="G190" s="150" t="s">
        <v>225</v>
      </c>
      <c r="H190" s="170" t="s">
        <v>95</v>
      </c>
      <c r="I190" s="128"/>
      <c r="J190" s="129"/>
      <c r="K190" s="101"/>
      <c r="L190" s="102"/>
      <c r="M190" s="101"/>
      <c r="N190" s="102"/>
      <c r="O190" s="101"/>
      <c r="P190" s="102"/>
      <c r="Q190" s="130"/>
      <c r="R190" s="128"/>
      <c r="S190" s="129"/>
      <c r="T190" s="101"/>
      <c r="U190" s="102"/>
      <c r="V190" s="101"/>
      <c r="W190" s="102"/>
      <c r="X190" s="101"/>
      <c r="Y190" s="102"/>
      <c r="Z190" s="130"/>
      <c r="AA190" s="101"/>
      <c r="AB190" s="102"/>
      <c r="AC190" s="101"/>
      <c r="AD190" s="102"/>
      <c r="AE190" s="101"/>
      <c r="AF190" s="102"/>
      <c r="AG190" s="101"/>
      <c r="AH190" s="102"/>
      <c r="AI190" s="103"/>
      <c r="AJ190" s="101"/>
      <c r="AK190" s="102"/>
      <c r="AL190" s="101"/>
      <c r="AM190" s="102"/>
      <c r="AN190" s="101"/>
      <c r="AO190" s="102"/>
      <c r="AP190" s="101"/>
      <c r="AQ190" s="102"/>
    </row>
    <row r="191" spans="1:43" ht="12.75">
      <c r="A191" s="95"/>
      <c r="B191" s="202"/>
      <c r="C191" s="187"/>
      <c r="D191" s="98"/>
      <c r="E191" s="99"/>
      <c r="F191" s="99"/>
      <c r="G191" s="197"/>
      <c r="H191" s="244" t="s">
        <v>301</v>
      </c>
      <c r="I191" s="128">
        <f aca="true" t="shared" si="80" ref="I191:P191">SUM(I163:I190)</f>
        <v>0.8999999999999965</v>
      </c>
      <c r="J191" s="129">
        <f t="shared" si="80"/>
        <v>-69.90000000000002</v>
      </c>
      <c r="K191" s="101">
        <f t="shared" si="80"/>
        <v>0</v>
      </c>
      <c r="L191" s="102">
        <f t="shared" si="80"/>
        <v>0</v>
      </c>
      <c r="M191" s="101">
        <f t="shared" si="80"/>
        <v>3.7999999999999994</v>
      </c>
      <c r="N191" s="102">
        <f t="shared" si="80"/>
        <v>1.4</v>
      </c>
      <c r="O191" s="101">
        <f t="shared" si="80"/>
        <v>4.6999999999999975</v>
      </c>
      <c r="P191" s="102">
        <f t="shared" si="80"/>
        <v>-68.50000000000001</v>
      </c>
      <c r="Q191" s="130"/>
      <c r="R191" s="128">
        <f aca="true" t="shared" si="81" ref="R191:Y191">SUM(R163:R190)</f>
        <v>-93.9</v>
      </c>
      <c r="S191" s="129">
        <f t="shared" si="81"/>
        <v>-69.7</v>
      </c>
      <c r="T191" s="101">
        <f t="shared" si="81"/>
        <v>0</v>
      </c>
      <c r="U191" s="102">
        <f t="shared" si="81"/>
        <v>0</v>
      </c>
      <c r="V191" s="101">
        <f t="shared" si="81"/>
        <v>-7.700000000000001</v>
      </c>
      <c r="W191" s="102">
        <f t="shared" si="81"/>
        <v>1.4000000000000001</v>
      </c>
      <c r="X191" s="101">
        <f t="shared" si="81"/>
        <v>-101.6</v>
      </c>
      <c r="Y191" s="102">
        <f t="shared" si="81"/>
        <v>-68.30000000000001</v>
      </c>
      <c r="Z191" s="130"/>
      <c r="AA191" s="128">
        <f aca="true" t="shared" si="82" ref="AA191:AH191">SUM(AA163:AA190)</f>
        <v>-82.79999999999998</v>
      </c>
      <c r="AB191" s="129">
        <f t="shared" si="82"/>
        <v>-69.60000000000001</v>
      </c>
      <c r="AC191" s="101">
        <f t="shared" si="82"/>
        <v>0</v>
      </c>
      <c r="AD191" s="102">
        <f t="shared" si="82"/>
        <v>0</v>
      </c>
      <c r="AE191" s="101">
        <f t="shared" si="82"/>
        <v>-5.9</v>
      </c>
      <c r="AF191" s="102">
        <f t="shared" si="82"/>
        <v>1.6000000000000003</v>
      </c>
      <c r="AG191" s="101">
        <f t="shared" si="82"/>
        <v>-88.7</v>
      </c>
      <c r="AH191" s="102">
        <f t="shared" si="82"/>
        <v>-68.00000000000001</v>
      </c>
      <c r="AI191" s="103"/>
      <c r="AJ191" s="128">
        <f aca="true" t="shared" si="83" ref="AJ191:AP191">SUM(AJ163:AJ190)</f>
        <v>-65.60000000000001</v>
      </c>
      <c r="AK191" s="129">
        <f t="shared" si="83"/>
        <v>-69.80000000000001</v>
      </c>
      <c r="AL191" s="101">
        <f t="shared" si="83"/>
        <v>0</v>
      </c>
      <c r="AM191" s="102">
        <f t="shared" si="83"/>
        <v>0</v>
      </c>
      <c r="AN191" s="101">
        <f t="shared" si="83"/>
        <v>-2.1000000000000005</v>
      </c>
      <c r="AO191" s="102">
        <f t="shared" si="83"/>
        <v>1.5000000000000002</v>
      </c>
      <c r="AP191" s="101">
        <f t="shared" si="83"/>
        <v>-67.70000000000002</v>
      </c>
      <c r="AQ191" s="102">
        <f>SUM(AQ163:AQ190)</f>
        <v>-68.30000000000001</v>
      </c>
    </row>
    <row r="192" spans="1:43" ht="12.75">
      <c r="A192" s="95"/>
      <c r="B192" s="202"/>
      <c r="C192" s="187"/>
      <c r="D192" s="98"/>
      <c r="E192" s="99"/>
      <c r="F192" s="99"/>
      <c r="G192" s="197"/>
      <c r="H192" s="170"/>
      <c r="I192" s="128"/>
      <c r="J192" s="129"/>
      <c r="K192" s="101"/>
      <c r="L192" s="102"/>
      <c r="M192" s="101"/>
      <c r="N192" s="102"/>
      <c r="O192" s="101"/>
      <c r="P192" s="102"/>
      <c r="Q192" s="130"/>
      <c r="R192" s="128"/>
      <c r="S192" s="129"/>
      <c r="T192" s="101"/>
      <c r="U192" s="102"/>
      <c r="V192" s="101"/>
      <c r="W192" s="102"/>
      <c r="X192" s="101"/>
      <c r="Y192" s="102"/>
      <c r="Z192" s="130"/>
      <c r="AA192" s="101"/>
      <c r="AB192" s="102"/>
      <c r="AC192" s="101"/>
      <c r="AD192" s="102"/>
      <c r="AE192" s="101"/>
      <c r="AF192" s="102"/>
      <c r="AG192" s="101"/>
      <c r="AH192" s="102"/>
      <c r="AI192" s="103"/>
      <c r="AJ192" s="101"/>
      <c r="AK192" s="102"/>
      <c r="AL192" s="101"/>
      <c r="AM192" s="102"/>
      <c r="AN192" s="101"/>
      <c r="AO192" s="102"/>
      <c r="AP192" s="101"/>
      <c r="AQ192" s="102"/>
    </row>
    <row r="193" spans="1:43" ht="12.75">
      <c r="A193" s="95"/>
      <c r="B193" s="202"/>
      <c r="C193" s="187"/>
      <c r="D193" s="98"/>
      <c r="E193" s="99"/>
      <c r="F193" s="99"/>
      <c r="G193" s="197"/>
      <c r="H193" s="170"/>
      <c r="I193" s="128"/>
      <c r="J193" s="129"/>
      <c r="K193" s="101"/>
      <c r="L193" s="102"/>
      <c r="M193" s="101"/>
      <c r="N193" s="102"/>
      <c r="O193" s="101"/>
      <c r="P193" s="102"/>
      <c r="Q193" s="130"/>
      <c r="R193" s="128"/>
      <c r="S193" s="129"/>
      <c r="T193" s="101"/>
      <c r="U193" s="102"/>
      <c r="V193" s="101"/>
      <c r="W193" s="102"/>
      <c r="X193" s="101"/>
      <c r="Y193" s="102"/>
      <c r="Z193" s="130"/>
      <c r="AA193" s="101"/>
      <c r="AB193" s="102"/>
      <c r="AC193" s="101"/>
      <c r="AD193" s="102"/>
      <c r="AE193" s="101"/>
      <c r="AF193" s="102"/>
      <c r="AG193" s="101"/>
      <c r="AH193" s="102"/>
      <c r="AI193" s="103"/>
      <c r="AJ193" s="101"/>
      <c r="AK193" s="102"/>
      <c r="AL193" s="101"/>
      <c r="AM193" s="102"/>
      <c r="AN193" s="101"/>
      <c r="AO193" s="102"/>
      <c r="AP193" s="101"/>
      <c r="AQ193" s="102"/>
    </row>
    <row r="194" spans="1:43" ht="12.75">
      <c r="A194" s="95"/>
      <c r="B194" s="202" t="s">
        <v>248</v>
      </c>
      <c r="C194" s="187">
        <v>568</v>
      </c>
      <c r="D194" s="240">
        <v>40312</v>
      </c>
      <c r="E194" s="99">
        <v>5801</v>
      </c>
      <c r="F194" s="99" t="s">
        <v>68</v>
      </c>
      <c r="G194" s="108" t="s">
        <v>173</v>
      </c>
      <c r="H194" s="170" t="s">
        <v>174</v>
      </c>
      <c r="I194" s="128">
        <v>1.5</v>
      </c>
      <c r="J194" s="129">
        <v>0.3</v>
      </c>
      <c r="K194" s="101">
        <v>-3.7</v>
      </c>
      <c r="L194" s="102">
        <v>1.8</v>
      </c>
      <c r="M194" s="101">
        <v>-0.9</v>
      </c>
      <c r="N194" s="102">
        <v>0</v>
      </c>
      <c r="O194" s="101">
        <f>SUM(I194,K194,M194)</f>
        <v>-3.1</v>
      </c>
      <c r="P194" s="102">
        <f>SUM(J194,L194,N194)</f>
        <v>2.1</v>
      </c>
      <c r="Q194" s="130"/>
      <c r="R194" s="128">
        <v>0.3</v>
      </c>
      <c r="S194" s="129">
        <v>0.3</v>
      </c>
      <c r="T194" s="101">
        <v>1.8</v>
      </c>
      <c r="U194" s="102">
        <v>1.8</v>
      </c>
      <c r="V194" s="101">
        <v>0</v>
      </c>
      <c r="W194" s="102">
        <v>0</v>
      </c>
      <c r="X194" s="101">
        <f>SUM(R194,T194,V194)</f>
        <v>2.1</v>
      </c>
      <c r="Y194" s="102">
        <f>SUM(S194,U194,W194)</f>
        <v>2.1</v>
      </c>
      <c r="Z194" s="130"/>
      <c r="AA194" s="101">
        <v>0.3</v>
      </c>
      <c r="AB194" s="102">
        <v>0.3</v>
      </c>
      <c r="AC194" s="101">
        <v>1.8</v>
      </c>
      <c r="AD194" s="102">
        <v>1.8</v>
      </c>
      <c r="AE194" s="101">
        <v>0</v>
      </c>
      <c r="AF194" s="102">
        <v>0</v>
      </c>
      <c r="AG194" s="101">
        <f>SUM(AA194,AC194,AE194)</f>
        <v>2.1</v>
      </c>
      <c r="AH194" s="102">
        <f>SUM(AB194,AD194,AF194)</f>
        <v>2.1</v>
      </c>
      <c r="AI194" s="103"/>
      <c r="AJ194" s="101">
        <v>0.4</v>
      </c>
      <c r="AK194" s="102">
        <v>0.4</v>
      </c>
      <c r="AL194" s="101">
        <v>1.9</v>
      </c>
      <c r="AM194" s="102">
        <v>1.9</v>
      </c>
      <c r="AN194" s="101">
        <v>0</v>
      </c>
      <c r="AO194" s="102">
        <v>0</v>
      </c>
      <c r="AP194" s="101">
        <f>SUM(AJ194,AL194,AN194)</f>
        <v>2.3</v>
      </c>
      <c r="AQ194" s="102">
        <f>SUM(AK194,AM194,AO194)</f>
        <v>2.3</v>
      </c>
    </row>
    <row r="195" spans="1:43" ht="12.75">
      <c r="A195" s="95"/>
      <c r="B195" s="202"/>
      <c r="C195" s="187"/>
      <c r="D195" s="240"/>
      <c r="E195" s="99"/>
      <c r="F195" s="99"/>
      <c r="G195" s="108"/>
      <c r="H195" s="170"/>
      <c r="I195" s="128"/>
      <c r="J195" s="129"/>
      <c r="K195" s="101"/>
      <c r="L195" s="102"/>
      <c r="M195" s="101"/>
      <c r="N195" s="102"/>
      <c r="O195" s="101"/>
      <c r="P195" s="102"/>
      <c r="Q195" s="130"/>
      <c r="R195" s="128"/>
      <c r="S195" s="129"/>
      <c r="T195" s="101"/>
      <c r="U195" s="102"/>
      <c r="V195" s="101"/>
      <c r="W195" s="102"/>
      <c r="X195" s="101"/>
      <c r="Y195" s="102"/>
      <c r="Z195" s="130"/>
      <c r="AA195" s="101"/>
      <c r="AB195" s="102"/>
      <c r="AC195" s="101"/>
      <c r="AD195" s="102"/>
      <c r="AE195" s="101"/>
      <c r="AF195" s="102"/>
      <c r="AG195" s="101"/>
      <c r="AH195" s="102"/>
      <c r="AI195" s="103"/>
      <c r="AJ195" s="101"/>
      <c r="AK195" s="102"/>
      <c r="AL195" s="101"/>
      <c r="AM195" s="102"/>
      <c r="AN195" s="101"/>
      <c r="AO195" s="102"/>
      <c r="AP195" s="101"/>
      <c r="AQ195" s="102"/>
    </row>
    <row r="196" spans="1:43" ht="12.75">
      <c r="A196" s="95"/>
      <c r="B196" s="202"/>
      <c r="C196" s="187"/>
      <c r="D196" s="98"/>
      <c r="E196" s="99"/>
      <c r="F196" s="99"/>
      <c r="G196" s="124"/>
      <c r="H196" s="170"/>
      <c r="I196" s="128"/>
      <c r="J196" s="129"/>
      <c r="K196" s="101"/>
      <c r="L196" s="102"/>
      <c r="M196" s="101"/>
      <c r="N196" s="102"/>
      <c r="O196" s="101"/>
      <c r="P196" s="102"/>
      <c r="Q196" s="130"/>
      <c r="R196" s="128"/>
      <c r="S196" s="129"/>
      <c r="T196" s="101"/>
      <c r="U196" s="102"/>
      <c r="V196" s="101"/>
      <c r="W196" s="102"/>
      <c r="X196" s="101"/>
      <c r="Y196" s="102"/>
      <c r="Z196" s="130"/>
      <c r="AA196" s="101"/>
      <c r="AB196" s="102"/>
      <c r="AC196" s="101"/>
      <c r="AD196" s="102"/>
      <c r="AE196" s="101"/>
      <c r="AF196" s="102"/>
      <c r="AG196" s="101"/>
      <c r="AH196" s="102"/>
      <c r="AI196" s="103"/>
      <c r="AJ196" s="101"/>
      <c r="AK196" s="102"/>
      <c r="AL196" s="101"/>
      <c r="AM196" s="102"/>
      <c r="AN196" s="101"/>
      <c r="AO196" s="102"/>
      <c r="AP196" s="101"/>
      <c r="AQ196" s="102"/>
    </row>
    <row r="197" spans="1:43" ht="12.75">
      <c r="A197" s="95"/>
      <c r="B197" s="202" t="s">
        <v>197</v>
      </c>
      <c r="C197" s="187">
        <v>18</v>
      </c>
      <c r="D197" s="98">
        <v>40214</v>
      </c>
      <c r="E197" s="99">
        <v>622</v>
      </c>
      <c r="F197" s="99" t="s">
        <v>27</v>
      </c>
      <c r="G197" s="108" t="s">
        <v>81</v>
      </c>
      <c r="H197" s="170" t="s">
        <v>116</v>
      </c>
      <c r="I197" s="128">
        <v>0</v>
      </c>
      <c r="J197" s="129">
        <v>0</v>
      </c>
      <c r="K197" s="101">
        <v>0</v>
      </c>
      <c r="L197" s="102">
        <v>17.9</v>
      </c>
      <c r="M197" s="101">
        <v>0</v>
      </c>
      <c r="N197" s="102">
        <v>0</v>
      </c>
      <c r="O197" s="101">
        <f aca="true" t="shared" si="84" ref="O197:P199">SUM(I197,K197,M197)</f>
        <v>0</v>
      </c>
      <c r="P197" s="102">
        <f t="shared" si="84"/>
        <v>17.9</v>
      </c>
      <c r="Q197" s="130"/>
      <c r="R197" s="128">
        <v>0</v>
      </c>
      <c r="S197" s="129">
        <v>0</v>
      </c>
      <c r="T197" s="101">
        <v>9.1</v>
      </c>
      <c r="U197" s="102">
        <v>18.3</v>
      </c>
      <c r="V197" s="101">
        <v>0</v>
      </c>
      <c r="W197" s="102">
        <v>0</v>
      </c>
      <c r="X197" s="101">
        <f aca="true" t="shared" si="85" ref="X197:Y199">SUM(R197,T197,V197)</f>
        <v>9.1</v>
      </c>
      <c r="Y197" s="102">
        <f t="shared" si="85"/>
        <v>18.3</v>
      </c>
      <c r="Z197" s="130"/>
      <c r="AA197" s="101">
        <v>0</v>
      </c>
      <c r="AB197" s="102">
        <v>0</v>
      </c>
      <c r="AC197" s="101">
        <v>18.7</v>
      </c>
      <c r="AD197" s="102">
        <v>18.7</v>
      </c>
      <c r="AE197" s="101">
        <v>0</v>
      </c>
      <c r="AF197" s="102">
        <v>0</v>
      </c>
      <c r="AG197" s="101">
        <f aca="true" t="shared" si="86" ref="AG197:AH199">SUM(AA197,AC197,AE197)</f>
        <v>18.7</v>
      </c>
      <c r="AH197" s="102">
        <f t="shared" si="86"/>
        <v>18.7</v>
      </c>
      <c r="AI197" s="103"/>
      <c r="AJ197" s="101">
        <v>0</v>
      </c>
      <c r="AK197" s="102">
        <v>0</v>
      </c>
      <c r="AL197" s="101">
        <v>19.1</v>
      </c>
      <c r="AM197" s="102">
        <v>19.1</v>
      </c>
      <c r="AN197" s="101">
        <v>0</v>
      </c>
      <c r="AO197" s="102">
        <v>0</v>
      </c>
      <c r="AP197" s="101">
        <f aca="true" t="shared" si="87" ref="AP197:AQ199">SUM(AJ197,AL197,AN197)</f>
        <v>19.1</v>
      </c>
      <c r="AQ197" s="102">
        <f t="shared" si="87"/>
        <v>19.1</v>
      </c>
    </row>
    <row r="198" spans="1:43" ht="12.75">
      <c r="A198" s="95"/>
      <c r="B198" s="202" t="s">
        <v>197</v>
      </c>
      <c r="C198" s="187">
        <v>21</v>
      </c>
      <c r="D198" s="98">
        <v>40214</v>
      </c>
      <c r="E198" s="99">
        <v>622</v>
      </c>
      <c r="F198" s="99" t="s">
        <v>27</v>
      </c>
      <c r="G198" s="124" t="s">
        <v>84</v>
      </c>
      <c r="H198" s="170" t="s">
        <v>116</v>
      </c>
      <c r="I198" s="128">
        <v>0</v>
      </c>
      <c r="J198" s="129">
        <v>0</v>
      </c>
      <c r="K198" s="101">
        <v>0</v>
      </c>
      <c r="L198" s="102">
        <v>0</v>
      </c>
      <c r="M198" s="101">
        <v>0</v>
      </c>
      <c r="N198" s="102">
        <v>0</v>
      </c>
      <c r="O198" s="101">
        <f t="shared" si="84"/>
        <v>0</v>
      </c>
      <c r="P198" s="102">
        <f t="shared" si="84"/>
        <v>0</v>
      </c>
      <c r="Q198" s="130"/>
      <c r="R198" s="128">
        <v>0</v>
      </c>
      <c r="S198" s="129">
        <v>0</v>
      </c>
      <c r="T198" s="101">
        <v>0</v>
      </c>
      <c r="U198" s="102">
        <v>0</v>
      </c>
      <c r="V198" s="101">
        <v>0</v>
      </c>
      <c r="W198" s="102">
        <v>0</v>
      </c>
      <c r="X198" s="101">
        <f t="shared" si="85"/>
        <v>0</v>
      </c>
      <c r="Y198" s="102">
        <f t="shared" si="85"/>
        <v>0</v>
      </c>
      <c r="Z198" s="130"/>
      <c r="AA198" s="101">
        <v>0</v>
      </c>
      <c r="AB198" s="102">
        <v>0</v>
      </c>
      <c r="AC198" s="101">
        <v>-12.8</v>
      </c>
      <c r="AD198" s="102">
        <v>0</v>
      </c>
      <c r="AE198" s="101">
        <v>0</v>
      </c>
      <c r="AF198" s="102">
        <v>0</v>
      </c>
      <c r="AG198" s="101">
        <f t="shared" si="86"/>
        <v>-12.8</v>
      </c>
      <c r="AH198" s="102">
        <f t="shared" si="86"/>
        <v>0</v>
      </c>
      <c r="AI198" s="103"/>
      <c r="AJ198" s="101">
        <v>0</v>
      </c>
      <c r="AK198" s="102">
        <v>0</v>
      </c>
      <c r="AL198" s="101">
        <v>0</v>
      </c>
      <c r="AM198" s="102">
        <v>0</v>
      </c>
      <c r="AN198" s="101">
        <v>0</v>
      </c>
      <c r="AO198" s="102">
        <v>0</v>
      </c>
      <c r="AP198" s="101">
        <f t="shared" si="87"/>
        <v>0</v>
      </c>
      <c r="AQ198" s="102">
        <f t="shared" si="87"/>
        <v>0</v>
      </c>
    </row>
    <row r="199" spans="1:43" ht="12.75">
      <c r="A199" s="95"/>
      <c r="B199" s="202" t="s">
        <v>197</v>
      </c>
      <c r="C199" s="187">
        <v>24</v>
      </c>
      <c r="D199" s="98">
        <v>40214</v>
      </c>
      <c r="E199" s="99">
        <v>622</v>
      </c>
      <c r="F199" s="99" t="s">
        <v>27</v>
      </c>
      <c r="G199" s="95" t="s">
        <v>85</v>
      </c>
      <c r="H199" s="170" t="s">
        <v>116</v>
      </c>
      <c r="I199" s="128">
        <v>0</v>
      </c>
      <c r="J199" s="129">
        <v>0</v>
      </c>
      <c r="K199" s="101">
        <v>-25</v>
      </c>
      <c r="L199" s="102">
        <v>0</v>
      </c>
      <c r="M199" s="101">
        <v>0</v>
      </c>
      <c r="N199" s="102">
        <v>0</v>
      </c>
      <c r="O199" s="101">
        <f t="shared" si="84"/>
        <v>-25</v>
      </c>
      <c r="P199" s="102">
        <f t="shared" si="84"/>
        <v>0</v>
      </c>
      <c r="Q199" s="130"/>
      <c r="R199" s="128">
        <v>0</v>
      </c>
      <c r="S199" s="129">
        <v>0</v>
      </c>
      <c r="T199" s="101">
        <v>-14.2</v>
      </c>
      <c r="U199" s="102">
        <v>0</v>
      </c>
      <c r="V199" s="101">
        <v>0</v>
      </c>
      <c r="W199" s="102">
        <v>0</v>
      </c>
      <c r="X199" s="101">
        <f t="shared" si="85"/>
        <v>-14.2</v>
      </c>
      <c r="Y199" s="102">
        <f t="shared" si="85"/>
        <v>0</v>
      </c>
      <c r="Z199" s="130"/>
      <c r="AA199" s="101">
        <v>0</v>
      </c>
      <c r="AB199" s="102">
        <v>0</v>
      </c>
      <c r="AC199" s="101">
        <v>-8.7</v>
      </c>
      <c r="AD199" s="102">
        <v>0</v>
      </c>
      <c r="AE199" s="101">
        <v>0</v>
      </c>
      <c r="AF199" s="102">
        <v>0</v>
      </c>
      <c r="AG199" s="101">
        <f t="shared" si="86"/>
        <v>-8.7</v>
      </c>
      <c r="AH199" s="102">
        <f t="shared" si="86"/>
        <v>0</v>
      </c>
      <c r="AI199" s="103"/>
      <c r="AJ199" s="101">
        <v>0</v>
      </c>
      <c r="AK199" s="102">
        <v>0</v>
      </c>
      <c r="AL199" s="101">
        <v>0</v>
      </c>
      <c r="AM199" s="102">
        <v>0</v>
      </c>
      <c r="AN199" s="101">
        <v>0</v>
      </c>
      <c r="AO199" s="102">
        <v>0</v>
      </c>
      <c r="AP199" s="101">
        <f t="shared" si="87"/>
        <v>0</v>
      </c>
      <c r="AQ199" s="102">
        <f t="shared" si="87"/>
        <v>0</v>
      </c>
    </row>
    <row r="200" spans="1:43" ht="12.75">
      <c r="A200" s="95"/>
      <c r="B200" s="202"/>
      <c r="C200" s="187"/>
      <c r="D200" s="98"/>
      <c r="E200" s="99"/>
      <c r="F200" s="99"/>
      <c r="G200" s="95"/>
      <c r="H200" s="244" t="s">
        <v>301</v>
      </c>
      <c r="I200" s="128">
        <f>SUM(I197:I199)</f>
        <v>0</v>
      </c>
      <c r="J200" s="129">
        <f aca="true" t="shared" si="88" ref="J200:P200">SUM(J197:J199)</f>
        <v>0</v>
      </c>
      <c r="K200" s="101">
        <f t="shared" si="88"/>
        <v>-25</v>
      </c>
      <c r="L200" s="102">
        <f t="shared" si="88"/>
        <v>17.9</v>
      </c>
      <c r="M200" s="101">
        <f t="shared" si="88"/>
        <v>0</v>
      </c>
      <c r="N200" s="102">
        <f t="shared" si="88"/>
        <v>0</v>
      </c>
      <c r="O200" s="101">
        <f t="shared" si="88"/>
        <v>-25</v>
      </c>
      <c r="P200" s="102">
        <f t="shared" si="88"/>
        <v>17.9</v>
      </c>
      <c r="Q200" s="130"/>
      <c r="R200" s="128">
        <f aca="true" t="shared" si="89" ref="R200:Y200">SUM(R197:R199)</f>
        <v>0</v>
      </c>
      <c r="S200" s="129">
        <f t="shared" si="89"/>
        <v>0</v>
      </c>
      <c r="T200" s="101">
        <f t="shared" si="89"/>
        <v>-5.1</v>
      </c>
      <c r="U200" s="102">
        <f t="shared" si="89"/>
        <v>18.3</v>
      </c>
      <c r="V200" s="101">
        <f t="shared" si="89"/>
        <v>0</v>
      </c>
      <c r="W200" s="102">
        <f t="shared" si="89"/>
        <v>0</v>
      </c>
      <c r="X200" s="101">
        <f t="shared" si="89"/>
        <v>-5.1</v>
      </c>
      <c r="Y200" s="102">
        <f t="shared" si="89"/>
        <v>18.3</v>
      </c>
      <c r="Z200" s="130"/>
      <c r="AA200" s="128">
        <f aca="true" t="shared" si="90" ref="AA200:AH200">SUM(AA197:AA199)</f>
        <v>0</v>
      </c>
      <c r="AB200" s="129">
        <f t="shared" si="90"/>
        <v>0</v>
      </c>
      <c r="AC200" s="101">
        <f t="shared" si="90"/>
        <v>-2.8000000000000007</v>
      </c>
      <c r="AD200" s="102">
        <f t="shared" si="90"/>
        <v>18.7</v>
      </c>
      <c r="AE200" s="101">
        <f t="shared" si="90"/>
        <v>0</v>
      </c>
      <c r="AF200" s="102">
        <f t="shared" si="90"/>
        <v>0</v>
      </c>
      <c r="AG200" s="101">
        <f t="shared" si="90"/>
        <v>-2.8000000000000007</v>
      </c>
      <c r="AH200" s="102">
        <f t="shared" si="90"/>
        <v>18.7</v>
      </c>
      <c r="AI200" s="103"/>
      <c r="AJ200" s="128">
        <f aca="true" t="shared" si="91" ref="AJ200:AQ200">SUM(AJ197:AJ199)</f>
        <v>0</v>
      </c>
      <c r="AK200" s="129">
        <f t="shared" si="91"/>
        <v>0</v>
      </c>
      <c r="AL200" s="101">
        <f t="shared" si="91"/>
        <v>19.1</v>
      </c>
      <c r="AM200" s="102">
        <f t="shared" si="91"/>
        <v>19.1</v>
      </c>
      <c r="AN200" s="101">
        <f t="shared" si="91"/>
        <v>0</v>
      </c>
      <c r="AO200" s="102">
        <f t="shared" si="91"/>
        <v>0</v>
      </c>
      <c r="AP200" s="101">
        <f t="shared" si="91"/>
        <v>19.1</v>
      </c>
      <c r="AQ200" s="102">
        <f t="shared" si="91"/>
        <v>19.1</v>
      </c>
    </row>
    <row r="201" spans="1:43" ht="12.75">
      <c r="A201" s="95"/>
      <c r="B201" s="202"/>
      <c r="C201" s="187"/>
      <c r="D201" s="98"/>
      <c r="E201" s="99"/>
      <c r="F201" s="99"/>
      <c r="G201" s="95"/>
      <c r="H201" s="170"/>
      <c r="I201" s="128"/>
      <c r="J201" s="129"/>
      <c r="K201" s="101"/>
      <c r="L201" s="102"/>
      <c r="M201" s="101"/>
      <c r="N201" s="102"/>
      <c r="O201" s="101"/>
      <c r="P201" s="102"/>
      <c r="Q201" s="130"/>
      <c r="R201" s="128"/>
      <c r="S201" s="129"/>
      <c r="T201" s="101"/>
      <c r="U201" s="102"/>
      <c r="V201" s="101"/>
      <c r="W201" s="102"/>
      <c r="X201" s="101"/>
      <c r="Y201" s="102"/>
      <c r="Z201" s="130"/>
      <c r="AA201" s="101"/>
      <c r="AB201" s="102"/>
      <c r="AC201" s="101"/>
      <c r="AD201" s="102"/>
      <c r="AE201" s="101"/>
      <c r="AF201" s="102"/>
      <c r="AG201" s="101"/>
      <c r="AH201" s="102"/>
      <c r="AI201" s="103"/>
      <c r="AJ201" s="101"/>
      <c r="AK201" s="102"/>
      <c r="AL201" s="101"/>
      <c r="AM201" s="102"/>
      <c r="AN201" s="101"/>
      <c r="AO201" s="102"/>
      <c r="AP201" s="101"/>
      <c r="AQ201" s="102"/>
    </row>
    <row r="202" spans="1:43" ht="12.75">
      <c r="A202" s="95"/>
      <c r="B202" s="202" t="s">
        <v>214</v>
      </c>
      <c r="C202" s="187">
        <v>229</v>
      </c>
      <c r="D202" s="98">
        <v>40256</v>
      </c>
      <c r="E202" s="99">
        <v>7103</v>
      </c>
      <c r="F202" s="99" t="s">
        <v>57</v>
      </c>
      <c r="G202" s="150" t="s">
        <v>175</v>
      </c>
      <c r="H202" s="170" t="s">
        <v>176</v>
      </c>
      <c r="I202" s="128">
        <v>0</v>
      </c>
      <c r="J202" s="129">
        <v>0</v>
      </c>
      <c r="K202" s="101" t="s">
        <v>86</v>
      </c>
      <c r="L202" s="102" t="s">
        <v>86</v>
      </c>
      <c r="M202" s="101" t="s">
        <v>128</v>
      </c>
      <c r="N202" s="102" t="s">
        <v>128</v>
      </c>
      <c r="O202" s="101" t="s">
        <v>128</v>
      </c>
      <c r="P202" s="102" t="s">
        <v>128</v>
      </c>
      <c r="Q202" s="130"/>
      <c r="R202" s="128">
        <v>0</v>
      </c>
      <c r="S202" s="129">
        <v>0</v>
      </c>
      <c r="T202" s="101" t="s">
        <v>86</v>
      </c>
      <c r="U202" s="102" t="s">
        <v>86</v>
      </c>
      <c r="V202" s="101" t="s">
        <v>128</v>
      </c>
      <c r="W202" s="102" t="s">
        <v>128</v>
      </c>
      <c r="X202" s="101" t="s">
        <v>128</v>
      </c>
      <c r="Y202" s="102" t="s">
        <v>128</v>
      </c>
      <c r="Z202" s="130"/>
      <c r="AA202" s="101">
        <v>0</v>
      </c>
      <c r="AB202" s="102">
        <v>0</v>
      </c>
      <c r="AC202" s="101" t="s">
        <v>86</v>
      </c>
      <c r="AD202" s="102" t="s">
        <v>86</v>
      </c>
      <c r="AE202" s="101" t="s">
        <v>128</v>
      </c>
      <c r="AF202" s="102" t="s">
        <v>128</v>
      </c>
      <c r="AG202" s="101" t="s">
        <v>128</v>
      </c>
      <c r="AH202" s="102" t="s">
        <v>128</v>
      </c>
      <c r="AI202" s="103"/>
      <c r="AJ202" s="101">
        <v>0</v>
      </c>
      <c r="AK202" s="102">
        <v>0</v>
      </c>
      <c r="AL202" s="101" t="s">
        <v>86</v>
      </c>
      <c r="AM202" s="102" t="s">
        <v>86</v>
      </c>
      <c r="AN202" s="101" t="s">
        <v>128</v>
      </c>
      <c r="AO202" s="102" t="s">
        <v>128</v>
      </c>
      <c r="AP202" s="101" t="s">
        <v>128</v>
      </c>
      <c r="AQ202" s="102" t="s">
        <v>128</v>
      </c>
    </row>
    <row r="203" spans="1:43" ht="12.75">
      <c r="A203" s="95"/>
      <c r="B203" s="202"/>
      <c r="C203" s="187"/>
      <c r="D203" s="98"/>
      <c r="E203" s="99"/>
      <c r="F203" s="99"/>
      <c r="G203" s="197"/>
      <c r="H203" s="170"/>
      <c r="I203" s="128"/>
      <c r="J203" s="129"/>
      <c r="K203" s="101"/>
      <c r="L203" s="102"/>
      <c r="M203" s="101"/>
      <c r="N203" s="102"/>
      <c r="O203" s="101"/>
      <c r="P203" s="102"/>
      <c r="Q203" s="130"/>
      <c r="R203" s="128"/>
      <c r="S203" s="129"/>
      <c r="T203" s="101"/>
      <c r="U203" s="102"/>
      <c r="V203" s="101"/>
      <c r="W203" s="102"/>
      <c r="X203" s="101"/>
      <c r="Y203" s="102"/>
      <c r="Z203" s="130"/>
      <c r="AA203" s="101"/>
      <c r="AB203" s="102"/>
      <c r="AC203" s="101"/>
      <c r="AD203" s="102"/>
      <c r="AE203" s="101"/>
      <c r="AF203" s="102"/>
      <c r="AG203" s="101"/>
      <c r="AH203" s="102"/>
      <c r="AI203" s="103"/>
      <c r="AJ203" s="101"/>
      <c r="AK203" s="102"/>
      <c r="AL203" s="101"/>
      <c r="AM203" s="102"/>
      <c r="AN203" s="101"/>
      <c r="AO203" s="102"/>
      <c r="AP203" s="101"/>
      <c r="AQ203" s="102"/>
    </row>
    <row r="204" spans="1:43" ht="12.75">
      <c r="A204" s="95"/>
      <c r="B204" s="202" t="s">
        <v>199</v>
      </c>
      <c r="C204" s="187">
        <v>558</v>
      </c>
      <c r="D204" s="98">
        <v>40310</v>
      </c>
      <c r="E204" s="99">
        <v>1736</v>
      </c>
      <c r="F204" s="99" t="s">
        <v>74</v>
      </c>
      <c r="G204" s="2" t="s">
        <v>125</v>
      </c>
      <c r="H204" s="170" t="s">
        <v>126</v>
      </c>
      <c r="I204" s="128">
        <v>0</v>
      </c>
      <c r="J204" s="129">
        <v>0</v>
      </c>
      <c r="K204" s="101" t="s">
        <v>127</v>
      </c>
      <c r="L204" s="102" t="s">
        <v>127</v>
      </c>
      <c r="M204" s="101">
        <v>0</v>
      </c>
      <c r="N204" s="102">
        <v>0</v>
      </c>
      <c r="O204" s="101" t="s">
        <v>127</v>
      </c>
      <c r="P204" s="102" t="s">
        <v>127</v>
      </c>
      <c r="Q204" s="130"/>
      <c r="R204" s="128">
        <v>0</v>
      </c>
      <c r="S204" s="129">
        <v>0</v>
      </c>
      <c r="T204" s="101" t="s">
        <v>127</v>
      </c>
      <c r="U204" s="102" t="s">
        <v>127</v>
      </c>
      <c r="V204" s="101">
        <v>0</v>
      </c>
      <c r="W204" s="102">
        <v>0</v>
      </c>
      <c r="X204" s="101" t="s">
        <v>127</v>
      </c>
      <c r="Y204" s="102" t="s">
        <v>127</v>
      </c>
      <c r="Z204" s="130"/>
      <c r="AA204" s="101">
        <v>0</v>
      </c>
      <c r="AB204" s="102">
        <v>0</v>
      </c>
      <c r="AC204" s="101" t="s">
        <v>127</v>
      </c>
      <c r="AD204" s="102" t="s">
        <v>127</v>
      </c>
      <c r="AE204" s="101">
        <v>0</v>
      </c>
      <c r="AF204" s="102">
        <v>0</v>
      </c>
      <c r="AG204" s="101" t="s">
        <v>127</v>
      </c>
      <c r="AH204" s="102" t="s">
        <v>127</v>
      </c>
      <c r="AI204" s="103"/>
      <c r="AJ204" s="101">
        <v>0</v>
      </c>
      <c r="AK204" s="102">
        <v>0</v>
      </c>
      <c r="AL204" s="101" t="s">
        <v>127</v>
      </c>
      <c r="AM204" s="102" t="s">
        <v>127</v>
      </c>
      <c r="AN204" s="101">
        <v>0</v>
      </c>
      <c r="AO204" s="102">
        <v>0</v>
      </c>
      <c r="AP204" s="101" t="s">
        <v>127</v>
      </c>
      <c r="AQ204" s="102" t="s">
        <v>127</v>
      </c>
    </row>
    <row r="205" spans="1:43" ht="12.75">
      <c r="A205" s="95"/>
      <c r="B205" s="202" t="s">
        <v>212</v>
      </c>
      <c r="C205" s="187">
        <v>47</v>
      </c>
      <c r="D205" s="98">
        <v>40333</v>
      </c>
      <c r="E205" s="99">
        <v>7033</v>
      </c>
      <c r="F205" s="99" t="s">
        <v>74</v>
      </c>
      <c r="G205" s="2" t="s">
        <v>219</v>
      </c>
      <c r="H205" s="241" t="s">
        <v>126</v>
      </c>
      <c r="I205" s="128">
        <v>0</v>
      </c>
      <c r="J205" s="129">
        <v>0</v>
      </c>
      <c r="K205" s="101">
        <v>-920.8</v>
      </c>
      <c r="L205" s="102">
        <v>-913.9</v>
      </c>
      <c r="M205" s="101">
        <v>0</v>
      </c>
      <c r="N205" s="102">
        <v>0</v>
      </c>
      <c r="O205" s="101">
        <f>SUM(I205,K205,M205)</f>
        <v>-920.8</v>
      </c>
      <c r="P205" s="102">
        <f>SUM(J205,L205,N205)</f>
        <v>-913.9</v>
      </c>
      <c r="Q205" s="130"/>
      <c r="R205" s="128">
        <v>0</v>
      </c>
      <c r="S205" s="129">
        <v>0</v>
      </c>
      <c r="T205" s="101">
        <v>-354.8</v>
      </c>
      <c r="U205" s="102">
        <v>-388.4</v>
      </c>
      <c r="V205" s="101">
        <v>0</v>
      </c>
      <c r="W205" s="102">
        <v>0</v>
      </c>
      <c r="X205" s="101">
        <f>SUM(R205,T205,V205)</f>
        <v>-354.8</v>
      </c>
      <c r="Y205" s="102">
        <f>SUM(S205,U205,W205)</f>
        <v>-388.4</v>
      </c>
      <c r="Z205" s="130"/>
      <c r="AA205" s="101">
        <v>0</v>
      </c>
      <c r="AB205" s="102">
        <v>0</v>
      </c>
      <c r="AC205" s="101">
        <v>-68.2</v>
      </c>
      <c r="AD205" s="102">
        <v>-68.2</v>
      </c>
      <c r="AE205" s="101">
        <v>0</v>
      </c>
      <c r="AF205" s="102">
        <v>0</v>
      </c>
      <c r="AG205" s="101">
        <f>SUM(AA205,AC205,AE205)</f>
        <v>-68.2</v>
      </c>
      <c r="AH205" s="102">
        <f>SUM(AB205,AD205,AF205)</f>
        <v>-68.2</v>
      </c>
      <c r="AI205" s="103"/>
      <c r="AJ205" s="101">
        <v>0</v>
      </c>
      <c r="AK205" s="102">
        <v>0</v>
      </c>
      <c r="AL205" s="101">
        <v>-78.2</v>
      </c>
      <c r="AM205" s="102">
        <v>-78.2</v>
      </c>
      <c r="AN205" s="101">
        <v>0</v>
      </c>
      <c r="AO205" s="102">
        <v>0</v>
      </c>
      <c r="AP205" s="101">
        <f>SUM(AJ205,AL205,AN205)</f>
        <v>-78.2</v>
      </c>
      <c r="AQ205" s="102">
        <f>SUM(AK205,AM205,AO205)</f>
        <v>-78.2</v>
      </c>
    </row>
    <row r="206" spans="1:43" ht="12.75">
      <c r="A206" s="95"/>
      <c r="B206" s="202"/>
      <c r="C206" s="187"/>
      <c r="D206" s="98"/>
      <c r="E206" s="99"/>
      <c r="F206" s="99"/>
      <c r="G206" s="2"/>
      <c r="H206" s="244" t="s">
        <v>301</v>
      </c>
      <c r="I206" s="128">
        <f>SUM(I204:I205)</f>
        <v>0</v>
      </c>
      <c r="J206" s="129">
        <f aca="true" t="shared" si="92" ref="J206:P206">SUM(J204:J205)</f>
        <v>0</v>
      </c>
      <c r="K206" s="101">
        <f t="shared" si="92"/>
        <v>-920.8</v>
      </c>
      <c r="L206" s="102">
        <f t="shared" si="92"/>
        <v>-913.9</v>
      </c>
      <c r="M206" s="101">
        <f t="shared" si="92"/>
        <v>0</v>
      </c>
      <c r="N206" s="102">
        <f t="shared" si="92"/>
        <v>0</v>
      </c>
      <c r="O206" s="101">
        <f t="shared" si="92"/>
        <v>-920.8</v>
      </c>
      <c r="P206" s="102">
        <f t="shared" si="92"/>
        <v>-913.9</v>
      </c>
      <c r="Q206" s="130"/>
      <c r="R206" s="128">
        <f aca="true" t="shared" si="93" ref="R206:Y206">SUM(R204:R205)</f>
        <v>0</v>
      </c>
      <c r="S206" s="129">
        <f t="shared" si="93"/>
        <v>0</v>
      </c>
      <c r="T206" s="101">
        <f t="shared" si="93"/>
        <v>-354.8</v>
      </c>
      <c r="U206" s="102">
        <f t="shared" si="93"/>
        <v>-388.4</v>
      </c>
      <c r="V206" s="101">
        <f t="shared" si="93"/>
        <v>0</v>
      </c>
      <c r="W206" s="102">
        <f t="shared" si="93"/>
        <v>0</v>
      </c>
      <c r="X206" s="101">
        <f t="shared" si="93"/>
        <v>-354.8</v>
      </c>
      <c r="Y206" s="102">
        <f t="shared" si="93"/>
        <v>-388.4</v>
      </c>
      <c r="Z206" s="130"/>
      <c r="AA206" s="128">
        <f aca="true" t="shared" si="94" ref="AA206:AH206">SUM(AA204:AA205)</f>
        <v>0</v>
      </c>
      <c r="AB206" s="129">
        <f t="shared" si="94"/>
        <v>0</v>
      </c>
      <c r="AC206" s="101">
        <f t="shared" si="94"/>
        <v>-68.2</v>
      </c>
      <c r="AD206" s="102">
        <f t="shared" si="94"/>
        <v>-68.2</v>
      </c>
      <c r="AE206" s="101">
        <f t="shared" si="94"/>
        <v>0</v>
      </c>
      <c r="AF206" s="102">
        <f t="shared" si="94"/>
        <v>0</v>
      </c>
      <c r="AG206" s="101">
        <f t="shared" si="94"/>
        <v>-68.2</v>
      </c>
      <c r="AH206" s="102">
        <f t="shared" si="94"/>
        <v>-68.2</v>
      </c>
      <c r="AI206" s="103"/>
      <c r="AJ206" s="128">
        <f aca="true" t="shared" si="95" ref="AJ206:AQ206">SUM(AJ204:AJ205)</f>
        <v>0</v>
      </c>
      <c r="AK206" s="129">
        <f t="shared" si="95"/>
        <v>0</v>
      </c>
      <c r="AL206" s="101">
        <f t="shared" si="95"/>
        <v>-78.2</v>
      </c>
      <c r="AM206" s="102">
        <f t="shared" si="95"/>
        <v>-78.2</v>
      </c>
      <c r="AN206" s="101">
        <f t="shared" si="95"/>
        <v>0</v>
      </c>
      <c r="AO206" s="102">
        <f t="shared" si="95"/>
        <v>0</v>
      </c>
      <c r="AP206" s="101">
        <f t="shared" si="95"/>
        <v>-78.2</v>
      </c>
      <c r="AQ206" s="102">
        <f t="shared" si="95"/>
        <v>-78.2</v>
      </c>
    </row>
    <row r="207" spans="1:43" ht="12.75">
      <c r="A207" s="95"/>
      <c r="B207" s="202"/>
      <c r="C207" s="187"/>
      <c r="D207" s="98"/>
      <c r="E207" s="99"/>
      <c r="F207" s="99"/>
      <c r="G207" s="2"/>
      <c r="H207" s="241"/>
      <c r="I207" s="128"/>
      <c r="J207" s="129"/>
      <c r="K207" s="101"/>
      <c r="L207" s="102"/>
      <c r="M207" s="101"/>
      <c r="N207" s="102"/>
      <c r="O207" s="101"/>
      <c r="P207" s="102"/>
      <c r="Q207" s="130"/>
      <c r="R207" s="128"/>
      <c r="S207" s="129"/>
      <c r="T207" s="101"/>
      <c r="U207" s="102"/>
      <c r="V207" s="101"/>
      <c r="W207" s="102"/>
      <c r="X207" s="101"/>
      <c r="Y207" s="102"/>
      <c r="Z207" s="130"/>
      <c r="AA207" s="101"/>
      <c r="AB207" s="102"/>
      <c r="AC207" s="101"/>
      <c r="AD207" s="102"/>
      <c r="AE207" s="101"/>
      <c r="AF207" s="102"/>
      <c r="AG207" s="101"/>
      <c r="AH207" s="102"/>
      <c r="AI207" s="103"/>
      <c r="AJ207" s="101"/>
      <c r="AK207" s="102"/>
      <c r="AL207" s="101"/>
      <c r="AM207" s="102"/>
      <c r="AN207" s="101"/>
      <c r="AO207" s="102"/>
      <c r="AP207" s="101"/>
      <c r="AQ207" s="102"/>
    </row>
    <row r="208" spans="1:43" ht="12.75">
      <c r="A208" s="150"/>
      <c r="B208" s="202" t="s">
        <v>212</v>
      </c>
      <c r="C208" s="187">
        <v>47</v>
      </c>
      <c r="D208" s="98">
        <v>40333</v>
      </c>
      <c r="E208" s="99">
        <v>7033</v>
      </c>
      <c r="F208" s="99" t="s">
        <v>74</v>
      </c>
      <c r="G208" s="2" t="s">
        <v>220</v>
      </c>
      <c r="H208" s="241" t="s">
        <v>217</v>
      </c>
      <c r="I208" s="128">
        <v>0</v>
      </c>
      <c r="J208" s="129">
        <v>0</v>
      </c>
      <c r="K208" s="101">
        <v>123</v>
      </c>
      <c r="L208" s="102">
        <v>122.4</v>
      </c>
      <c r="M208" s="101">
        <v>0</v>
      </c>
      <c r="N208" s="102">
        <v>0</v>
      </c>
      <c r="O208" s="101">
        <f>SUM(I208,K208,M208)</f>
        <v>123</v>
      </c>
      <c r="P208" s="102">
        <f>SUM(J208,L208,N208)</f>
        <v>122.4</v>
      </c>
      <c r="Q208" s="130"/>
      <c r="R208" s="128">
        <v>0</v>
      </c>
      <c r="S208" s="129">
        <v>0</v>
      </c>
      <c r="T208" s="101">
        <v>193</v>
      </c>
      <c r="U208" s="102">
        <v>192.8</v>
      </c>
      <c r="V208" s="101">
        <v>0</v>
      </c>
      <c r="W208" s="102">
        <v>0</v>
      </c>
      <c r="X208" s="101">
        <f>SUM(R208,T208,V208)</f>
        <v>193</v>
      </c>
      <c r="Y208" s="102">
        <f>SUM(S208,U208,W208)</f>
        <v>192.8</v>
      </c>
      <c r="Z208" s="130"/>
      <c r="AA208" s="101">
        <v>0</v>
      </c>
      <c r="AB208" s="102">
        <v>0</v>
      </c>
      <c r="AC208" s="101">
        <v>161</v>
      </c>
      <c r="AD208" s="102">
        <v>161</v>
      </c>
      <c r="AE208" s="101">
        <v>0</v>
      </c>
      <c r="AF208" s="102">
        <v>0</v>
      </c>
      <c r="AG208" s="101">
        <f>SUM(AA208,AC208,AE208)</f>
        <v>161</v>
      </c>
      <c r="AH208" s="102">
        <f>SUM(AB208,AD208,AF208)</f>
        <v>161</v>
      </c>
      <c r="AI208" s="103"/>
      <c r="AJ208" s="101">
        <v>0</v>
      </c>
      <c r="AK208" s="102">
        <v>0</v>
      </c>
      <c r="AL208" s="101">
        <v>104.3</v>
      </c>
      <c r="AM208" s="102">
        <v>104.3</v>
      </c>
      <c r="AN208" s="101">
        <v>0</v>
      </c>
      <c r="AO208" s="102">
        <v>0</v>
      </c>
      <c r="AP208" s="101">
        <f>SUM(AJ208,AL208,AN208)</f>
        <v>104.3</v>
      </c>
      <c r="AQ208" s="102">
        <f>SUM(AK208,AM208,AO208)</f>
        <v>104.3</v>
      </c>
    </row>
    <row r="209" spans="1:43" ht="12.75">
      <c r="A209" s="150"/>
      <c r="B209" s="202"/>
      <c r="C209" s="187"/>
      <c r="D209" s="98"/>
      <c r="E209" s="99"/>
      <c r="F209" s="99"/>
      <c r="G209" s="2"/>
      <c r="H209" s="241"/>
      <c r="I209" s="128"/>
      <c r="J209" s="129"/>
      <c r="K209" s="101"/>
      <c r="L209" s="102"/>
      <c r="M209" s="101"/>
      <c r="N209" s="102"/>
      <c r="O209" s="101"/>
      <c r="P209" s="102"/>
      <c r="Q209" s="130"/>
      <c r="R209" s="128"/>
      <c r="S209" s="129"/>
      <c r="T209" s="101"/>
      <c r="U209" s="102"/>
      <c r="V209" s="101"/>
      <c r="W209" s="102"/>
      <c r="X209" s="101"/>
      <c r="Y209" s="102"/>
      <c r="Z209" s="130"/>
      <c r="AA209" s="101"/>
      <c r="AB209" s="102"/>
      <c r="AC209" s="101"/>
      <c r="AD209" s="102"/>
      <c r="AE209" s="101"/>
      <c r="AF209" s="102"/>
      <c r="AG209" s="101"/>
      <c r="AH209" s="102"/>
      <c r="AI209" s="103"/>
      <c r="AJ209" s="101"/>
      <c r="AK209" s="102"/>
      <c r="AL209" s="101"/>
      <c r="AM209" s="102"/>
      <c r="AN209" s="101"/>
      <c r="AO209" s="102"/>
      <c r="AP209" s="101"/>
      <c r="AQ209" s="102"/>
    </row>
    <row r="210" spans="1:43" ht="12.75">
      <c r="A210" s="150"/>
      <c r="B210" s="202" t="s">
        <v>212</v>
      </c>
      <c r="C210" s="187">
        <v>47</v>
      </c>
      <c r="D210" s="98">
        <v>40333</v>
      </c>
      <c r="E210" s="99">
        <v>7033</v>
      </c>
      <c r="F210" s="99" t="s">
        <v>74</v>
      </c>
      <c r="G210" s="2" t="s">
        <v>288</v>
      </c>
      <c r="H210" s="241" t="s">
        <v>218</v>
      </c>
      <c r="I210" s="128">
        <v>0</v>
      </c>
      <c r="J210" s="129">
        <v>0</v>
      </c>
      <c r="K210" s="101">
        <v>0.1</v>
      </c>
      <c r="L210" s="102">
        <v>0</v>
      </c>
      <c r="M210" s="101">
        <v>0</v>
      </c>
      <c r="N210" s="102">
        <v>0</v>
      </c>
      <c r="O210" s="101">
        <f>SUM(I210,K210,M210)</f>
        <v>0.1</v>
      </c>
      <c r="P210" s="102">
        <f>SUM(J210,L210,N210)</f>
        <v>0</v>
      </c>
      <c r="Q210" s="130"/>
      <c r="R210" s="128">
        <v>0</v>
      </c>
      <c r="S210" s="129">
        <v>0</v>
      </c>
      <c r="T210" s="101">
        <v>0</v>
      </c>
      <c r="U210" s="102">
        <v>0</v>
      </c>
      <c r="V210" s="101">
        <v>0</v>
      </c>
      <c r="W210" s="102">
        <v>0</v>
      </c>
      <c r="X210" s="101">
        <f>SUM(R210,T210,V210)</f>
        <v>0</v>
      </c>
      <c r="Y210" s="102">
        <f>SUM(S210,U210,W210)</f>
        <v>0</v>
      </c>
      <c r="Z210" s="130"/>
      <c r="AA210" s="101">
        <v>0</v>
      </c>
      <c r="AB210" s="102">
        <v>0</v>
      </c>
      <c r="AC210" s="101">
        <v>0</v>
      </c>
      <c r="AD210" s="102">
        <v>0</v>
      </c>
      <c r="AE210" s="101">
        <v>0</v>
      </c>
      <c r="AF210" s="102">
        <v>0</v>
      </c>
      <c r="AG210" s="101">
        <f>SUM(AA210,AC210,AE210)</f>
        <v>0</v>
      </c>
      <c r="AH210" s="102">
        <f>SUM(AB210,AD210,AF210)</f>
        <v>0</v>
      </c>
      <c r="AI210" s="103"/>
      <c r="AJ210" s="101">
        <v>0</v>
      </c>
      <c r="AK210" s="102">
        <v>0</v>
      </c>
      <c r="AL210" s="101">
        <v>0</v>
      </c>
      <c r="AM210" s="102">
        <v>0</v>
      </c>
      <c r="AN210" s="101">
        <v>0</v>
      </c>
      <c r="AO210" s="102">
        <v>0</v>
      </c>
      <c r="AP210" s="101">
        <f>SUM(AJ210,AL210,AN210)</f>
        <v>0</v>
      </c>
      <c r="AQ210" s="102">
        <f>SUM(AK210,AM210,AO210)</f>
        <v>0</v>
      </c>
    </row>
    <row r="211" spans="1:43" ht="12.75">
      <c r="A211" s="150"/>
      <c r="B211" s="202"/>
      <c r="C211" s="187"/>
      <c r="D211" s="98"/>
      <c r="E211" s="99"/>
      <c r="F211" s="99"/>
      <c r="G211" s="2"/>
      <c r="H211" s="241"/>
      <c r="I211" s="128"/>
      <c r="J211" s="129"/>
      <c r="K211" s="101"/>
      <c r="L211" s="102"/>
      <c r="M211" s="101"/>
      <c r="N211" s="102"/>
      <c r="O211" s="101"/>
      <c r="P211" s="102"/>
      <c r="Q211" s="130"/>
      <c r="R211" s="128"/>
      <c r="S211" s="129"/>
      <c r="T211" s="101"/>
      <c r="U211" s="102"/>
      <c r="V211" s="101"/>
      <c r="W211" s="102"/>
      <c r="X211" s="101"/>
      <c r="Y211" s="102"/>
      <c r="Z211" s="130"/>
      <c r="AA211" s="101"/>
      <c r="AB211" s="102"/>
      <c r="AC211" s="101"/>
      <c r="AD211" s="102"/>
      <c r="AE211" s="101"/>
      <c r="AF211" s="102"/>
      <c r="AG211" s="101"/>
      <c r="AH211" s="102"/>
      <c r="AI211" s="103"/>
      <c r="AJ211" s="101"/>
      <c r="AK211" s="102"/>
      <c r="AL211" s="101"/>
      <c r="AM211" s="102"/>
      <c r="AN211" s="101"/>
      <c r="AO211" s="102"/>
      <c r="AP211" s="101"/>
      <c r="AQ211" s="102"/>
    </row>
    <row r="212" spans="1:43" ht="12.75">
      <c r="A212" s="150"/>
      <c r="B212" s="202" t="s">
        <v>249</v>
      </c>
      <c r="C212" s="236">
        <v>437</v>
      </c>
      <c r="D212" s="98">
        <v>40284</v>
      </c>
      <c r="E212" s="99">
        <v>7157</v>
      </c>
      <c r="F212" s="99" t="s">
        <v>68</v>
      </c>
      <c r="G212" s="2" t="s">
        <v>107</v>
      </c>
      <c r="H212" s="170" t="s">
        <v>177</v>
      </c>
      <c r="I212" s="128" t="s">
        <v>130</v>
      </c>
      <c r="J212" s="129" t="s">
        <v>130</v>
      </c>
      <c r="K212" s="101" t="s">
        <v>130</v>
      </c>
      <c r="L212" s="102" t="s">
        <v>130</v>
      </c>
      <c r="M212" s="101" t="s">
        <v>130</v>
      </c>
      <c r="N212" s="102" t="s">
        <v>130</v>
      </c>
      <c r="O212" s="101" t="s">
        <v>130</v>
      </c>
      <c r="P212" s="102" t="s">
        <v>130</v>
      </c>
      <c r="Q212" s="130"/>
      <c r="R212" s="128" t="s">
        <v>130</v>
      </c>
      <c r="S212" s="129" t="s">
        <v>130</v>
      </c>
      <c r="T212" s="101" t="s">
        <v>130</v>
      </c>
      <c r="U212" s="102" t="s">
        <v>130</v>
      </c>
      <c r="V212" s="101" t="s">
        <v>130</v>
      </c>
      <c r="W212" s="102" t="s">
        <v>130</v>
      </c>
      <c r="X212" s="101" t="s">
        <v>130</v>
      </c>
      <c r="Y212" s="102" t="s">
        <v>130</v>
      </c>
      <c r="Z212" s="130"/>
      <c r="AA212" s="101" t="s">
        <v>130</v>
      </c>
      <c r="AB212" s="102" t="s">
        <v>130</v>
      </c>
      <c r="AC212" s="101" t="s">
        <v>130</v>
      </c>
      <c r="AD212" s="102" t="s">
        <v>130</v>
      </c>
      <c r="AE212" s="101" t="s">
        <v>130</v>
      </c>
      <c r="AF212" s="102" t="s">
        <v>130</v>
      </c>
      <c r="AG212" s="101" t="s">
        <v>130</v>
      </c>
      <c r="AH212" s="102" t="s">
        <v>130</v>
      </c>
      <c r="AI212" s="103"/>
      <c r="AJ212" s="101" t="s">
        <v>130</v>
      </c>
      <c r="AK212" s="102" t="s">
        <v>130</v>
      </c>
      <c r="AL212" s="101" t="s">
        <v>130</v>
      </c>
      <c r="AM212" s="102" t="s">
        <v>130</v>
      </c>
      <c r="AN212" s="101" t="s">
        <v>130</v>
      </c>
      <c r="AO212" s="102" t="s">
        <v>130</v>
      </c>
      <c r="AP212" s="101" t="s">
        <v>130</v>
      </c>
      <c r="AQ212" s="102" t="s">
        <v>130</v>
      </c>
    </row>
    <row r="213" spans="1:43" ht="12.75">
      <c r="A213" s="95"/>
      <c r="B213" s="96"/>
      <c r="C213" s="233"/>
      <c r="D213" s="98"/>
      <c r="E213" s="99"/>
      <c r="F213" s="99"/>
      <c r="G213" s="2"/>
      <c r="H213" s="170"/>
      <c r="I213" s="128"/>
      <c r="J213" s="129"/>
      <c r="K213" s="101"/>
      <c r="L213" s="102"/>
      <c r="M213" s="101"/>
      <c r="N213" s="102"/>
      <c r="O213" s="101"/>
      <c r="P213" s="102"/>
      <c r="Q213" s="130"/>
      <c r="R213" s="128"/>
      <c r="S213" s="129"/>
      <c r="T213" s="101"/>
      <c r="U213" s="102"/>
      <c r="V213" s="101"/>
      <c r="W213" s="102"/>
      <c r="X213" s="101"/>
      <c r="Y213" s="102"/>
      <c r="Z213" s="130"/>
      <c r="AA213" s="101"/>
      <c r="AB213" s="102"/>
      <c r="AC213" s="101"/>
      <c r="AD213" s="102"/>
      <c r="AE213" s="101"/>
      <c r="AF213" s="102"/>
      <c r="AG213" s="101"/>
      <c r="AH213" s="102"/>
      <c r="AI213" s="103"/>
      <c r="AJ213" s="101"/>
      <c r="AK213" s="102"/>
      <c r="AL213" s="101"/>
      <c r="AM213" s="102"/>
      <c r="AN213" s="101"/>
      <c r="AO213" s="102"/>
      <c r="AP213" s="101"/>
      <c r="AQ213" s="102"/>
    </row>
    <row r="214" spans="1:43" ht="12.75">
      <c r="A214" s="95"/>
      <c r="B214" s="96"/>
      <c r="C214" s="233"/>
      <c r="D214" s="98"/>
      <c r="E214" s="99"/>
      <c r="F214" s="99"/>
      <c r="G214" s="2"/>
      <c r="H214" s="170"/>
      <c r="I214" s="128"/>
      <c r="J214" s="129"/>
      <c r="K214" s="101"/>
      <c r="L214" s="102"/>
      <c r="M214" s="101"/>
      <c r="N214" s="102"/>
      <c r="O214" s="101"/>
      <c r="P214" s="102"/>
      <c r="Q214" s="130"/>
      <c r="R214" s="128"/>
      <c r="S214" s="129"/>
      <c r="T214" s="101"/>
      <c r="U214" s="102"/>
      <c r="V214" s="101"/>
      <c r="W214" s="102"/>
      <c r="X214" s="101"/>
      <c r="Y214" s="102"/>
      <c r="Z214" s="130"/>
      <c r="AA214" s="101"/>
      <c r="AB214" s="102"/>
      <c r="AC214" s="101"/>
      <c r="AD214" s="102"/>
      <c r="AE214" s="101"/>
      <c r="AF214" s="102"/>
      <c r="AG214" s="101"/>
      <c r="AH214" s="102"/>
      <c r="AI214" s="103"/>
      <c r="AJ214" s="101"/>
      <c r="AK214" s="102"/>
      <c r="AL214" s="101"/>
      <c r="AM214" s="102"/>
      <c r="AN214" s="101"/>
      <c r="AO214" s="102"/>
      <c r="AP214" s="101"/>
      <c r="AQ214" s="102"/>
    </row>
    <row r="215" spans="1:43" ht="12.75">
      <c r="A215" s="95"/>
      <c r="B215" s="96"/>
      <c r="C215" s="207"/>
      <c r="D215" s="98"/>
      <c r="E215" s="99"/>
      <c r="F215" s="99"/>
      <c r="G215" s="2"/>
      <c r="H215" s="170"/>
      <c r="I215" s="128"/>
      <c r="J215" s="129"/>
      <c r="K215" s="101"/>
      <c r="L215" s="102"/>
      <c r="M215" s="101"/>
      <c r="N215" s="102"/>
      <c r="O215" s="101"/>
      <c r="P215" s="102"/>
      <c r="Q215" s="130"/>
      <c r="R215" s="128"/>
      <c r="S215" s="129"/>
      <c r="T215" s="101"/>
      <c r="U215" s="102"/>
      <c r="V215" s="101"/>
      <c r="W215" s="102"/>
      <c r="X215" s="101"/>
      <c r="Y215" s="102"/>
      <c r="Z215" s="130"/>
      <c r="AA215" s="101"/>
      <c r="AB215" s="102"/>
      <c r="AC215" s="101"/>
      <c r="AD215" s="102"/>
      <c r="AE215" s="101"/>
      <c r="AF215" s="102"/>
      <c r="AG215" s="101"/>
      <c r="AH215" s="102"/>
      <c r="AI215" s="103"/>
      <c r="AJ215" s="101"/>
      <c r="AK215" s="102"/>
      <c r="AL215" s="101"/>
      <c r="AM215" s="102"/>
      <c r="AN215" s="101"/>
      <c r="AO215" s="102"/>
      <c r="AP215" s="101"/>
      <c r="AQ215" s="102"/>
    </row>
    <row r="216" spans="1:43" ht="12.75">
      <c r="A216" s="95"/>
      <c r="B216" s="96"/>
      <c r="C216" s="207"/>
      <c r="D216" s="98"/>
      <c r="E216" s="99"/>
      <c r="F216" s="99"/>
      <c r="G216" s="108"/>
      <c r="H216" s="170"/>
      <c r="I216" s="128"/>
      <c r="J216" s="129"/>
      <c r="K216" s="101"/>
      <c r="L216" s="102"/>
      <c r="M216" s="101"/>
      <c r="N216" s="102"/>
      <c r="O216" s="101"/>
      <c r="P216" s="102"/>
      <c r="Q216" s="130"/>
      <c r="R216" s="128"/>
      <c r="S216" s="129"/>
      <c r="T216" s="101"/>
      <c r="U216" s="102"/>
      <c r="V216" s="101"/>
      <c r="W216" s="102"/>
      <c r="X216" s="101"/>
      <c r="Y216" s="102"/>
      <c r="Z216" s="130"/>
      <c r="AA216" s="101"/>
      <c r="AB216" s="102"/>
      <c r="AC216" s="101"/>
      <c r="AD216" s="102"/>
      <c r="AE216" s="101"/>
      <c r="AF216" s="102"/>
      <c r="AG216" s="101"/>
      <c r="AH216" s="102"/>
      <c r="AI216" s="103"/>
      <c r="AJ216" s="101"/>
      <c r="AK216" s="102"/>
      <c r="AL216" s="101"/>
      <c r="AM216" s="102"/>
      <c r="AN216" s="101"/>
      <c r="AO216" s="102"/>
      <c r="AP216" s="101"/>
      <c r="AQ216" s="102"/>
    </row>
    <row r="217" spans="1:43" ht="12.75">
      <c r="A217" s="209"/>
      <c r="B217" s="210"/>
      <c r="C217" s="211"/>
      <c r="D217" s="106"/>
      <c r="E217" s="212"/>
      <c r="F217" s="212"/>
      <c r="G217" s="213"/>
      <c r="H217" s="228"/>
      <c r="I217" s="215"/>
      <c r="J217" s="216"/>
      <c r="K217" s="217"/>
      <c r="L217" s="218"/>
      <c r="M217" s="217"/>
      <c r="N217" s="218"/>
      <c r="O217" s="217"/>
      <c r="P217" s="218"/>
      <c r="Q217" s="219"/>
      <c r="R217" s="215"/>
      <c r="S217" s="216"/>
      <c r="T217" s="217"/>
      <c r="U217" s="218"/>
      <c r="V217" s="217"/>
      <c r="W217" s="218"/>
      <c r="X217" s="217"/>
      <c r="Y217" s="218"/>
      <c r="Z217" s="219"/>
      <c r="AA217" s="217"/>
      <c r="AB217" s="218"/>
      <c r="AC217" s="217"/>
      <c r="AD217" s="218"/>
      <c r="AE217" s="217"/>
      <c r="AF217" s="218"/>
      <c r="AG217" s="217"/>
      <c r="AH217" s="218"/>
      <c r="AI217" s="107"/>
      <c r="AJ217" s="217"/>
      <c r="AK217" s="218"/>
      <c r="AL217" s="217"/>
      <c r="AM217" s="218"/>
      <c r="AN217" s="217"/>
      <c r="AO217" s="218"/>
      <c r="AP217" s="217"/>
      <c r="AQ217" s="218"/>
    </row>
    <row r="218" spans="2:24" ht="11.25" customHeight="1">
      <c r="B218" s="7"/>
      <c r="C218" s="192"/>
      <c r="D218" s="25"/>
      <c r="E218" s="32"/>
      <c r="F218" s="32"/>
      <c r="G218" s="11"/>
      <c r="H218" s="229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2:43" ht="12.75">
      <c r="B219" s="7"/>
      <c r="C219" s="192"/>
      <c r="D219" s="25"/>
      <c r="E219" s="32"/>
      <c r="F219" s="32"/>
      <c r="G219" s="11"/>
      <c r="H219" s="229" t="s">
        <v>179</v>
      </c>
      <c r="I219" s="11">
        <f aca="true" t="shared" si="96" ref="I219:P219">SUM(I9,I18,I30,I33,I35,I41,I44,I53,I58,I63,I79,I82,I103,I106,I108,I110,I112,I114,I149,I160,I191,I194,I200,I202,I206,I208,I210,I212)</f>
        <v>240.1</v>
      </c>
      <c r="J219" s="11">
        <f t="shared" si="96"/>
        <v>-69.6</v>
      </c>
      <c r="K219" s="11">
        <f t="shared" si="96"/>
        <v>-803.4</v>
      </c>
      <c r="L219" s="11">
        <f t="shared" si="96"/>
        <v>-723.4</v>
      </c>
      <c r="M219" s="11">
        <f t="shared" si="96"/>
        <v>31.199999999999996</v>
      </c>
      <c r="N219" s="11">
        <f t="shared" si="96"/>
        <v>20.799999999999997</v>
      </c>
      <c r="O219" s="11">
        <f t="shared" si="96"/>
        <v>-532.1</v>
      </c>
      <c r="P219" s="11">
        <f t="shared" si="96"/>
        <v>-771.6</v>
      </c>
      <c r="Q219" s="11"/>
      <c r="R219" s="11">
        <f aca="true" t="shared" si="97" ref="R219:Y219">SUM(R9,R18,R30,R33,R35,R41,R44,R53,R58,R63,R79,R82,R103,R106,R108,R110,R112,R114,R149,R160,R191,R194,R200,R202,R206,R208,R210,R212)</f>
        <v>62.60000000000001</v>
      </c>
      <c r="S219" s="11">
        <f t="shared" si="97"/>
        <v>-35.79999999999998</v>
      </c>
      <c r="T219" s="11">
        <f t="shared" si="97"/>
        <v>-121.70000000000005</v>
      </c>
      <c r="U219" s="11">
        <f t="shared" si="97"/>
        <v>-118.39999999999998</v>
      </c>
      <c r="V219" s="11">
        <f t="shared" si="97"/>
        <v>30.9</v>
      </c>
      <c r="W219" s="11">
        <f t="shared" si="97"/>
        <v>55.1</v>
      </c>
      <c r="X219" s="11">
        <f t="shared" si="97"/>
        <v>-27.600000000000023</v>
      </c>
      <c r="Y219" s="11">
        <f t="shared" si="97"/>
        <v>-98.5</v>
      </c>
      <c r="AA219" s="11">
        <f aca="true" t="shared" si="98" ref="AA219:AH219">SUM(AA9,AA18,AA30,AA33,AA35,AA41,AA44,AA53,AA58,AA63,AA79,AA82,AA103,AA106,AA108,AA110,AA112,AA114,AA149,AA160,AA191,AA194,AA200,AA202,AA206,AA208,AA210,AA212)</f>
        <v>133.00000000000003</v>
      </c>
      <c r="AB219" s="11">
        <f t="shared" si="98"/>
        <v>-16.29999999999998</v>
      </c>
      <c r="AC219" s="11">
        <f t="shared" si="98"/>
        <v>147.3</v>
      </c>
      <c r="AD219" s="11">
        <f t="shared" si="98"/>
        <v>175.9</v>
      </c>
      <c r="AE219" s="11">
        <f t="shared" si="98"/>
        <v>69.1</v>
      </c>
      <c r="AF219" s="11">
        <f t="shared" si="98"/>
        <v>73.8</v>
      </c>
      <c r="AG219" s="11">
        <f t="shared" si="98"/>
        <v>350</v>
      </c>
      <c r="AH219" s="11">
        <f t="shared" si="98"/>
        <v>234</v>
      </c>
      <c r="AJ219" s="11">
        <f aca="true" t="shared" si="99" ref="AJ219:AQ219">SUM(AJ9,AJ18,AJ30,AJ33,AJ35,AJ41,AJ44,AJ53,AJ58,AJ63,AJ79,AJ82,AJ103,AJ106,AJ108,AJ110,AJ112,AJ114,AJ149,AJ160,AJ191,AJ194,AJ200,AJ202,AJ206,AJ208,AJ210,AJ212)</f>
        <v>138.30000000000004</v>
      </c>
      <c r="AK219" s="11">
        <f t="shared" si="99"/>
        <v>-0.2999999999999886</v>
      </c>
      <c r="AL219" s="11">
        <f t="shared" si="99"/>
        <v>112.1</v>
      </c>
      <c r="AM219" s="11">
        <f t="shared" si="99"/>
        <v>114.79999999999998</v>
      </c>
      <c r="AN219" s="11">
        <f t="shared" si="99"/>
        <v>88.30000000000001</v>
      </c>
      <c r="AO219" s="11">
        <f t="shared" si="99"/>
        <v>89.2</v>
      </c>
      <c r="AP219" s="11">
        <f t="shared" si="99"/>
        <v>339.3</v>
      </c>
      <c r="AQ219" s="11">
        <f t="shared" si="99"/>
        <v>204.29999999999998</v>
      </c>
    </row>
    <row r="220" spans="2:43" ht="12.75">
      <c r="B220" s="7"/>
      <c r="C220" s="192"/>
      <c r="D220" s="25"/>
      <c r="E220" s="32"/>
      <c r="F220" s="32"/>
      <c r="G220" s="11"/>
      <c r="H220" s="229" t="s">
        <v>215</v>
      </c>
      <c r="I220" s="11">
        <f aca="true" t="shared" si="100" ref="I220:P220">SUM(I15,I16,I35,I57,I69,I133,I134,I135,I147,I202)</f>
        <v>-0.3</v>
      </c>
      <c r="J220" s="11">
        <f t="shared" si="100"/>
        <v>0.10000000000000003</v>
      </c>
      <c r="K220" s="11">
        <f t="shared" si="100"/>
        <v>-0.10000000000000009</v>
      </c>
      <c r="L220" s="11">
        <f t="shared" si="100"/>
        <v>4.9</v>
      </c>
      <c r="M220" s="11">
        <f t="shared" si="100"/>
        <v>0</v>
      </c>
      <c r="N220" s="11">
        <f t="shared" si="100"/>
        <v>-0.1</v>
      </c>
      <c r="O220" s="11">
        <f t="shared" si="100"/>
        <v>-0.3999999999999999</v>
      </c>
      <c r="P220" s="11">
        <f t="shared" si="100"/>
        <v>4.9</v>
      </c>
      <c r="Q220" s="11"/>
      <c r="R220" s="11">
        <f aca="true" t="shared" si="101" ref="R220:Y220">SUM(R15,R16,R35,R57,R69,R133,R134,R135,R147,R202)</f>
        <v>-0.3</v>
      </c>
      <c r="S220" s="11">
        <f t="shared" si="101"/>
        <v>0.10000000000000003</v>
      </c>
      <c r="T220" s="11">
        <f t="shared" si="101"/>
        <v>-0.10000000000000009</v>
      </c>
      <c r="U220" s="11">
        <f t="shared" si="101"/>
        <v>4.9</v>
      </c>
      <c r="V220" s="11">
        <f t="shared" si="101"/>
        <v>-0.1</v>
      </c>
      <c r="W220" s="11">
        <f t="shared" si="101"/>
        <v>-0.1</v>
      </c>
      <c r="X220" s="11">
        <f t="shared" si="101"/>
        <v>-0.5</v>
      </c>
      <c r="Y220" s="11">
        <f t="shared" si="101"/>
        <v>4.9</v>
      </c>
      <c r="AA220" s="11">
        <f aca="true" t="shared" si="102" ref="AA220:AH220">SUM(AA15,AA16,AA35,AA57,AA69,AA133,AA134,AA135,AA147,AA202)</f>
        <v>0.10000000000000003</v>
      </c>
      <c r="AB220" s="11">
        <f t="shared" si="102"/>
        <v>0.10000000000000003</v>
      </c>
      <c r="AC220" s="11">
        <f t="shared" si="102"/>
        <v>4.6</v>
      </c>
      <c r="AD220" s="11">
        <f t="shared" si="102"/>
        <v>5</v>
      </c>
      <c r="AE220" s="11">
        <f t="shared" si="102"/>
        <v>-0.1</v>
      </c>
      <c r="AF220" s="11">
        <f t="shared" si="102"/>
        <v>-0.1</v>
      </c>
      <c r="AG220" s="11">
        <f t="shared" si="102"/>
        <v>4.6000000000000005</v>
      </c>
      <c r="AH220" s="11">
        <f t="shared" si="102"/>
        <v>5</v>
      </c>
      <c r="AJ220" s="11">
        <f aca="true" t="shared" si="103" ref="AJ220:AQ220">SUM(AJ15,AJ16,AJ35,AJ57,AJ69,AJ133,AJ134,AJ135,AJ147,AJ202)</f>
        <v>0.2</v>
      </c>
      <c r="AK220" s="11">
        <f t="shared" si="103"/>
        <v>0.2</v>
      </c>
      <c r="AL220" s="11">
        <f t="shared" si="103"/>
        <v>5</v>
      </c>
      <c r="AM220" s="11">
        <f t="shared" si="103"/>
        <v>5</v>
      </c>
      <c r="AN220" s="11">
        <f t="shared" si="103"/>
        <v>-0.1</v>
      </c>
      <c r="AO220" s="11">
        <f t="shared" si="103"/>
        <v>-0.1</v>
      </c>
      <c r="AP220" s="11">
        <f t="shared" si="103"/>
        <v>5.1</v>
      </c>
      <c r="AQ220" s="11">
        <f t="shared" si="103"/>
        <v>5.1</v>
      </c>
    </row>
    <row r="221" spans="2:43" ht="10.5" customHeight="1">
      <c r="B221" s="7"/>
      <c r="C221" s="192"/>
      <c r="D221" s="25"/>
      <c r="E221" s="32"/>
      <c r="F221" s="32"/>
      <c r="G221" s="11"/>
      <c r="H221" s="229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AA221" s="11"/>
      <c r="AB221" s="11"/>
      <c r="AC221" s="11"/>
      <c r="AD221" s="11"/>
      <c r="AE221" s="11"/>
      <c r="AF221" s="11"/>
      <c r="AG221" s="11"/>
      <c r="AH221" s="11"/>
      <c r="AJ221" s="11"/>
      <c r="AK221" s="11"/>
      <c r="AL221" s="11"/>
      <c r="AM221" s="11"/>
      <c r="AN221" s="11"/>
      <c r="AO221" s="11"/>
      <c r="AP221" s="11"/>
      <c r="AQ221" s="11"/>
    </row>
    <row r="222" spans="2:43" ht="12.75">
      <c r="B222" s="7"/>
      <c r="C222" s="192"/>
      <c r="D222" s="25"/>
      <c r="E222" s="32"/>
      <c r="F222" s="32"/>
      <c r="G222" s="11"/>
      <c r="H222" s="229" t="s">
        <v>216</v>
      </c>
      <c r="I222" s="11">
        <f aca="true" t="shared" si="104" ref="I222:P222">I219-I220</f>
        <v>240.4</v>
      </c>
      <c r="J222" s="11">
        <f t="shared" si="104"/>
        <v>-69.69999999999999</v>
      </c>
      <c r="K222" s="11">
        <f t="shared" si="104"/>
        <v>-803.3</v>
      </c>
      <c r="L222" s="11">
        <f t="shared" si="104"/>
        <v>-728.3</v>
      </c>
      <c r="M222" s="11">
        <f t="shared" si="104"/>
        <v>31.199999999999996</v>
      </c>
      <c r="N222" s="11">
        <f t="shared" si="104"/>
        <v>20.9</v>
      </c>
      <c r="O222" s="11">
        <f t="shared" si="104"/>
        <v>-531.7</v>
      </c>
      <c r="P222" s="11">
        <f t="shared" si="104"/>
        <v>-776.5</v>
      </c>
      <c r="Q222" s="11"/>
      <c r="R222" s="11">
        <f aca="true" t="shared" si="105" ref="R222:Y222">R219-R220</f>
        <v>62.900000000000006</v>
      </c>
      <c r="S222" s="11">
        <f t="shared" si="105"/>
        <v>-35.899999999999984</v>
      </c>
      <c r="T222" s="11">
        <f t="shared" si="105"/>
        <v>-121.60000000000005</v>
      </c>
      <c r="U222" s="11">
        <f t="shared" si="105"/>
        <v>-123.29999999999998</v>
      </c>
      <c r="V222" s="11">
        <f t="shared" si="105"/>
        <v>31</v>
      </c>
      <c r="W222" s="11">
        <f t="shared" si="105"/>
        <v>55.2</v>
      </c>
      <c r="X222" s="11">
        <f t="shared" si="105"/>
        <v>-27.100000000000023</v>
      </c>
      <c r="Y222" s="11">
        <f t="shared" si="105"/>
        <v>-103.4</v>
      </c>
      <c r="AA222" s="11">
        <f aca="true" t="shared" si="106" ref="AA222:AH222">AA219-AA220</f>
        <v>132.90000000000003</v>
      </c>
      <c r="AB222" s="11">
        <f t="shared" si="106"/>
        <v>-16.39999999999998</v>
      </c>
      <c r="AC222" s="11">
        <f t="shared" si="106"/>
        <v>142.70000000000002</v>
      </c>
      <c r="AD222" s="11">
        <f t="shared" si="106"/>
        <v>170.9</v>
      </c>
      <c r="AE222" s="11">
        <f t="shared" si="106"/>
        <v>69.19999999999999</v>
      </c>
      <c r="AF222" s="11">
        <f t="shared" si="106"/>
        <v>73.89999999999999</v>
      </c>
      <c r="AG222" s="11">
        <f t="shared" si="106"/>
        <v>345.4</v>
      </c>
      <c r="AH222" s="11">
        <f t="shared" si="106"/>
        <v>229</v>
      </c>
      <c r="AJ222" s="11">
        <f aca="true" t="shared" si="107" ref="AJ222:AQ222">AJ219-AJ220</f>
        <v>138.10000000000005</v>
      </c>
      <c r="AK222" s="11">
        <f t="shared" si="107"/>
        <v>-0.4999999999999886</v>
      </c>
      <c r="AL222" s="11">
        <f t="shared" si="107"/>
        <v>107.1</v>
      </c>
      <c r="AM222" s="11">
        <f t="shared" si="107"/>
        <v>109.79999999999998</v>
      </c>
      <c r="AN222" s="11">
        <f t="shared" si="107"/>
        <v>88.4</v>
      </c>
      <c r="AO222" s="11">
        <f t="shared" si="107"/>
        <v>89.3</v>
      </c>
      <c r="AP222" s="11">
        <f t="shared" si="107"/>
        <v>334.2</v>
      </c>
      <c r="AQ222" s="11">
        <f t="shared" si="107"/>
        <v>199.2</v>
      </c>
    </row>
    <row r="223" spans="2:43" ht="10.5" customHeight="1">
      <c r="B223" s="7"/>
      <c r="C223" s="192"/>
      <c r="D223" s="25"/>
      <c r="E223" s="32"/>
      <c r="F223" s="32"/>
      <c r="G223" s="11"/>
      <c r="H223" s="229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AA223" s="11"/>
      <c r="AB223" s="11"/>
      <c r="AC223" s="11"/>
      <c r="AD223" s="11"/>
      <c r="AE223" s="11"/>
      <c r="AF223" s="11"/>
      <c r="AG223" s="11"/>
      <c r="AH223" s="11"/>
      <c r="AJ223" s="11"/>
      <c r="AK223" s="11"/>
      <c r="AL223" s="11"/>
      <c r="AM223" s="11"/>
      <c r="AN223" s="11"/>
      <c r="AO223" s="11"/>
      <c r="AP223" s="11"/>
      <c r="AQ223" s="11"/>
    </row>
    <row r="224" spans="2:43" ht="12.75">
      <c r="B224" s="7"/>
      <c r="C224" s="192"/>
      <c r="D224" s="25"/>
      <c r="E224" s="32"/>
      <c r="F224" s="32"/>
      <c r="G224" s="245" t="s">
        <v>310</v>
      </c>
      <c r="H224" s="229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AA224" s="11"/>
      <c r="AB224" s="11"/>
      <c r="AC224" s="11"/>
      <c r="AD224" s="11"/>
      <c r="AE224" s="11"/>
      <c r="AF224" s="11"/>
      <c r="AG224" s="11"/>
      <c r="AH224" s="11"/>
      <c r="AJ224" s="11"/>
      <c r="AK224" s="11"/>
      <c r="AL224" s="11"/>
      <c r="AM224" s="11"/>
      <c r="AN224" s="11"/>
      <c r="AO224" s="11"/>
      <c r="AP224" s="11"/>
      <c r="AQ224" s="11"/>
    </row>
    <row r="225" spans="2:43" ht="10.5" customHeight="1">
      <c r="B225" s="7"/>
      <c r="C225" s="192"/>
      <c r="D225" s="25"/>
      <c r="E225" s="32"/>
      <c r="F225" s="32"/>
      <c r="G225" s="11"/>
      <c r="H225" s="229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2:24" ht="12.75">
      <c r="B226" s="36"/>
      <c r="C226" s="183"/>
      <c r="D226" s="36"/>
      <c r="E226" s="36"/>
      <c r="F226" s="36"/>
      <c r="G226" s="35"/>
      <c r="H226" s="230"/>
      <c r="I226" s="246" t="s">
        <v>17</v>
      </c>
      <c r="J226" s="247"/>
      <c r="K226" s="247"/>
      <c r="L226" s="247"/>
      <c r="M226" s="247"/>
      <c r="N226" s="247"/>
      <c r="O226" s="247"/>
      <c r="P226" s="248"/>
      <c r="Q226" s="11"/>
      <c r="R226" s="11"/>
      <c r="S226" s="11"/>
      <c r="T226" s="11"/>
      <c r="U226" s="11"/>
      <c r="V226" s="11"/>
      <c r="W226" s="11"/>
      <c r="X226" s="11"/>
    </row>
    <row r="227" spans="2:24" ht="12.75">
      <c r="B227" s="37" t="s">
        <v>14</v>
      </c>
      <c r="C227" s="184" t="s">
        <v>12</v>
      </c>
      <c r="D227" s="37"/>
      <c r="E227" s="37"/>
      <c r="F227" s="37"/>
      <c r="G227" s="37"/>
      <c r="H227" s="231"/>
      <c r="I227" s="249" t="s">
        <v>4</v>
      </c>
      <c r="J227" s="250"/>
      <c r="K227" s="249" t="s">
        <v>5</v>
      </c>
      <c r="L227" s="250"/>
      <c r="M227" s="249" t="s">
        <v>3</v>
      </c>
      <c r="N227" s="250"/>
      <c r="O227" s="249" t="s">
        <v>6</v>
      </c>
      <c r="P227" s="250"/>
      <c r="Q227" s="11"/>
      <c r="R227" s="11"/>
      <c r="S227" s="11"/>
      <c r="T227" s="11"/>
      <c r="U227" s="11"/>
      <c r="V227" s="11"/>
      <c r="W227" s="11"/>
      <c r="X227" s="11"/>
    </row>
    <row r="228" spans="2:24" ht="12.75">
      <c r="B228" s="38" t="s">
        <v>15</v>
      </c>
      <c r="C228" s="185" t="s">
        <v>13</v>
      </c>
      <c r="D228" s="38" t="s">
        <v>0</v>
      </c>
      <c r="E228" s="37" t="s">
        <v>7</v>
      </c>
      <c r="F228" s="37" t="s">
        <v>26</v>
      </c>
      <c r="G228" s="38" t="s">
        <v>1</v>
      </c>
      <c r="H228" s="232" t="s">
        <v>8</v>
      </c>
      <c r="I228" s="203" t="s">
        <v>2</v>
      </c>
      <c r="J228" s="203" t="s">
        <v>9</v>
      </c>
      <c r="K228" s="203" t="s">
        <v>2</v>
      </c>
      <c r="L228" s="203" t="s">
        <v>9</v>
      </c>
      <c r="M228" s="203" t="s">
        <v>2</v>
      </c>
      <c r="N228" s="203" t="s">
        <v>9</v>
      </c>
      <c r="O228" s="203" t="s">
        <v>2</v>
      </c>
      <c r="P228" s="203" t="s">
        <v>9</v>
      </c>
      <c r="Q228" s="11"/>
      <c r="R228" s="11"/>
      <c r="S228" s="11"/>
      <c r="T228" s="11"/>
      <c r="U228" s="11"/>
      <c r="V228" s="11"/>
      <c r="W228" s="11"/>
      <c r="X228" s="11"/>
    </row>
    <row r="229" spans="2:24" ht="12.75">
      <c r="B229" s="96"/>
      <c r="C229" s="187"/>
      <c r="D229" s="98"/>
      <c r="E229" s="220"/>
      <c r="F229" s="220"/>
      <c r="G229" s="95"/>
      <c r="H229" s="170"/>
      <c r="I229" s="128"/>
      <c r="J229" s="129"/>
      <c r="K229" s="101"/>
      <c r="L229" s="102"/>
      <c r="M229" s="101"/>
      <c r="N229" s="102"/>
      <c r="O229" s="101"/>
      <c r="P229" s="102"/>
      <c r="Q229" s="4"/>
      <c r="R229" s="4"/>
      <c r="S229" s="4"/>
      <c r="T229" s="4"/>
      <c r="U229" s="4"/>
      <c r="V229" s="4"/>
      <c r="W229" s="4"/>
      <c r="X229" s="4"/>
    </row>
    <row r="230" spans="2:24" ht="12.75">
      <c r="B230" s="202" t="s">
        <v>197</v>
      </c>
      <c r="C230" s="181">
        <v>387</v>
      </c>
      <c r="D230" s="98">
        <v>40280</v>
      </c>
      <c r="E230" s="99">
        <v>622</v>
      </c>
      <c r="F230" s="99" t="s">
        <v>27</v>
      </c>
      <c r="G230" s="150" t="s">
        <v>117</v>
      </c>
      <c r="H230" s="205" t="s">
        <v>118</v>
      </c>
      <c r="I230" s="128">
        <v>287.5</v>
      </c>
      <c r="J230" s="129">
        <v>0</v>
      </c>
      <c r="K230" s="101">
        <v>0</v>
      </c>
      <c r="L230" s="102">
        <v>0</v>
      </c>
      <c r="M230" s="101">
        <v>0</v>
      </c>
      <c r="N230" s="102">
        <v>0</v>
      </c>
      <c r="O230" s="101">
        <f>I230+K230+M230</f>
        <v>287.5</v>
      </c>
      <c r="P230" s="102">
        <f>J230+L230+N230</f>
        <v>0</v>
      </c>
      <c r="Q230" s="11"/>
      <c r="R230" s="11"/>
      <c r="S230" s="11"/>
      <c r="T230" s="11"/>
      <c r="U230" s="11"/>
      <c r="V230" s="11"/>
      <c r="W230" s="11"/>
      <c r="X230" s="11"/>
    </row>
    <row r="231" spans="2:24" ht="9.75" customHeight="1">
      <c r="B231" s="202"/>
      <c r="C231" s="181"/>
      <c r="D231" s="98"/>
      <c r="E231" s="99"/>
      <c r="F231" s="99"/>
      <c r="G231" s="197"/>
      <c r="H231" s="243"/>
      <c r="I231" s="128"/>
      <c r="J231" s="129"/>
      <c r="K231" s="101"/>
      <c r="L231" s="102"/>
      <c r="M231" s="101"/>
      <c r="N231" s="102"/>
      <c r="O231" s="101"/>
      <c r="P231" s="102"/>
      <c r="Q231" s="11"/>
      <c r="R231" s="11"/>
      <c r="S231" s="11"/>
      <c r="T231" s="11"/>
      <c r="U231" s="11"/>
      <c r="V231" s="11"/>
      <c r="W231" s="11"/>
      <c r="X231" s="11"/>
    </row>
    <row r="232" spans="2:24" ht="12.75">
      <c r="B232" s="202" t="s">
        <v>248</v>
      </c>
      <c r="C232" s="195">
        <v>190</v>
      </c>
      <c r="D232" s="98">
        <v>40252</v>
      </c>
      <c r="E232" s="99">
        <v>5801</v>
      </c>
      <c r="F232" s="99"/>
      <c r="G232" s="198" t="s">
        <v>169</v>
      </c>
      <c r="H232" s="243" t="s">
        <v>309</v>
      </c>
      <c r="I232" s="128">
        <v>0</v>
      </c>
      <c r="J232" s="129">
        <v>0</v>
      </c>
      <c r="K232" s="101">
        <v>0</v>
      </c>
      <c r="L232" s="102">
        <v>0</v>
      </c>
      <c r="M232" s="101">
        <v>-0.7</v>
      </c>
      <c r="N232" s="102">
        <v>0</v>
      </c>
      <c r="O232" s="101">
        <f>I232+K232+M232</f>
        <v>-0.7</v>
      </c>
      <c r="P232" s="102">
        <f>J232+L232+N232</f>
        <v>0</v>
      </c>
      <c r="Q232" s="11"/>
      <c r="R232" s="11"/>
      <c r="S232" s="11"/>
      <c r="T232" s="11"/>
      <c r="U232" s="11"/>
      <c r="V232" s="11"/>
      <c r="W232" s="11"/>
      <c r="X232" s="11"/>
    </row>
    <row r="233" spans="2:24" ht="9.75" customHeight="1">
      <c r="B233" s="202"/>
      <c r="C233" s="194"/>
      <c r="D233" s="98"/>
      <c r="E233" s="99"/>
      <c r="F233" s="99"/>
      <c r="G233" s="197"/>
      <c r="H233" s="170"/>
      <c r="I233" s="128"/>
      <c r="J233" s="129"/>
      <c r="K233" s="101"/>
      <c r="L233" s="102"/>
      <c r="M233" s="101"/>
      <c r="N233" s="102"/>
      <c r="O233" s="101"/>
      <c r="P233" s="102"/>
      <c r="Q233" s="11"/>
      <c r="R233" s="11"/>
      <c r="S233" s="11"/>
      <c r="T233" s="11"/>
      <c r="U233" s="11"/>
      <c r="V233" s="11"/>
      <c r="W233" s="11"/>
      <c r="X233" s="11"/>
    </row>
    <row r="234" spans="2:24" ht="12.75">
      <c r="B234" s="202" t="s">
        <v>248</v>
      </c>
      <c r="C234" s="195">
        <v>190</v>
      </c>
      <c r="D234" s="98">
        <v>40252</v>
      </c>
      <c r="E234" s="99">
        <v>5801</v>
      </c>
      <c r="F234" s="99" t="s">
        <v>68</v>
      </c>
      <c r="G234" s="198" t="s">
        <v>169</v>
      </c>
      <c r="H234" s="170" t="s">
        <v>72</v>
      </c>
      <c r="I234" s="128">
        <v>-31.5</v>
      </c>
      <c r="J234" s="129">
        <v>0</v>
      </c>
      <c r="K234" s="101">
        <v>0</v>
      </c>
      <c r="L234" s="102">
        <v>0</v>
      </c>
      <c r="M234" s="101">
        <v>0</v>
      </c>
      <c r="N234" s="102">
        <v>0</v>
      </c>
      <c r="O234" s="101">
        <f>I234+K234+M234</f>
        <v>-31.5</v>
      </c>
      <c r="P234" s="102">
        <f>J234+L234+N234</f>
        <v>0</v>
      </c>
      <c r="Q234" s="11"/>
      <c r="R234" s="11"/>
      <c r="S234" s="11"/>
      <c r="T234" s="11"/>
      <c r="U234" s="11"/>
      <c r="V234" s="11"/>
      <c r="W234" s="11"/>
      <c r="X234" s="11"/>
    </row>
    <row r="235" spans="2:24" ht="10.5" customHeight="1">
      <c r="B235" s="202"/>
      <c r="C235" s="195"/>
      <c r="D235" s="98"/>
      <c r="E235" s="99"/>
      <c r="F235" s="99"/>
      <c r="G235" s="198"/>
      <c r="H235" s="170"/>
      <c r="I235" s="128"/>
      <c r="J235" s="129"/>
      <c r="K235" s="101"/>
      <c r="L235" s="102"/>
      <c r="M235" s="101"/>
      <c r="N235" s="102"/>
      <c r="O235" s="101"/>
      <c r="P235" s="102"/>
      <c r="Q235" s="11"/>
      <c r="R235" s="11"/>
      <c r="S235" s="11"/>
      <c r="T235" s="11"/>
      <c r="U235" s="11"/>
      <c r="V235" s="11"/>
      <c r="W235" s="11"/>
      <c r="X235" s="11"/>
    </row>
    <row r="236" spans="2:24" ht="12.75">
      <c r="B236" s="202" t="s">
        <v>248</v>
      </c>
      <c r="C236" s="195">
        <v>190</v>
      </c>
      <c r="D236" s="98">
        <v>40252</v>
      </c>
      <c r="E236" s="99">
        <v>5801</v>
      </c>
      <c r="F236" s="99"/>
      <c r="G236" s="198" t="s">
        <v>169</v>
      </c>
      <c r="H236" s="243" t="s">
        <v>308</v>
      </c>
      <c r="I236" s="128">
        <v>0</v>
      </c>
      <c r="J236" s="129">
        <v>0</v>
      </c>
      <c r="K236" s="101">
        <v>-0.3</v>
      </c>
      <c r="L236" s="102">
        <v>0</v>
      </c>
      <c r="M236" s="101">
        <v>0</v>
      </c>
      <c r="N236" s="102">
        <v>0</v>
      </c>
      <c r="O236" s="101">
        <f>I236+K236+M236</f>
        <v>-0.3</v>
      </c>
      <c r="P236" s="102">
        <f>J236+L236+N236</f>
        <v>0</v>
      </c>
      <c r="Q236" s="11"/>
      <c r="R236" s="11"/>
      <c r="S236" s="11"/>
      <c r="T236" s="11"/>
      <c r="U236" s="11"/>
      <c r="V236" s="11"/>
      <c r="W236" s="11"/>
      <c r="X236" s="11"/>
    </row>
    <row r="237" spans="2:24" ht="10.5" customHeight="1">
      <c r="B237" s="202"/>
      <c r="C237" s="195"/>
      <c r="D237" s="98"/>
      <c r="E237" s="99"/>
      <c r="F237" s="99"/>
      <c r="G237" s="198"/>
      <c r="H237" s="170"/>
      <c r="I237" s="128"/>
      <c r="J237" s="129"/>
      <c r="K237" s="101"/>
      <c r="L237" s="102"/>
      <c r="M237" s="101"/>
      <c r="N237" s="102"/>
      <c r="O237" s="101"/>
      <c r="P237" s="102"/>
      <c r="Q237" s="11"/>
      <c r="R237" s="11"/>
      <c r="S237" s="11"/>
      <c r="T237" s="11"/>
      <c r="U237" s="11"/>
      <c r="V237" s="11"/>
      <c r="W237" s="11"/>
      <c r="X237" s="11"/>
    </row>
    <row r="238" spans="2:24" ht="12.75">
      <c r="B238" s="202" t="s">
        <v>248</v>
      </c>
      <c r="C238" s="195">
        <v>190</v>
      </c>
      <c r="D238" s="98">
        <v>40252</v>
      </c>
      <c r="E238" s="99">
        <v>5801</v>
      </c>
      <c r="F238" s="99"/>
      <c r="G238" s="198" t="s">
        <v>169</v>
      </c>
      <c r="H238" s="170" t="s">
        <v>95</v>
      </c>
      <c r="I238" s="128">
        <v>-17.7</v>
      </c>
      <c r="J238" s="129">
        <v>0</v>
      </c>
      <c r="K238" s="226" t="s">
        <v>123</v>
      </c>
      <c r="L238" s="102">
        <v>0</v>
      </c>
      <c r="M238" s="101">
        <v>-4</v>
      </c>
      <c r="N238" s="102">
        <v>0</v>
      </c>
      <c r="O238" s="101">
        <f>SUM(I238,K238,M238)</f>
        <v>-21.7</v>
      </c>
      <c r="P238" s="102">
        <v>0</v>
      </c>
      <c r="Q238" s="11"/>
      <c r="R238" s="11"/>
      <c r="S238" s="11"/>
      <c r="T238" s="11"/>
      <c r="U238" s="11"/>
      <c r="V238" s="11"/>
      <c r="W238" s="11"/>
      <c r="X238" s="11"/>
    </row>
    <row r="239" spans="2:24" ht="12.75">
      <c r="B239" s="202" t="s">
        <v>248</v>
      </c>
      <c r="C239" s="195">
        <v>190</v>
      </c>
      <c r="D239" s="98">
        <v>40252</v>
      </c>
      <c r="E239" s="99">
        <v>5801</v>
      </c>
      <c r="F239" s="99"/>
      <c r="G239" s="198" t="s">
        <v>169</v>
      </c>
      <c r="H239" s="170" t="s">
        <v>307</v>
      </c>
      <c r="I239" s="128">
        <v>-0.9</v>
      </c>
      <c r="J239" s="129">
        <v>0</v>
      </c>
      <c r="K239" s="226" t="s">
        <v>123</v>
      </c>
      <c r="L239" s="102">
        <v>0</v>
      </c>
      <c r="M239" s="101">
        <v>-0.1</v>
      </c>
      <c r="N239" s="102">
        <v>0</v>
      </c>
      <c r="O239" s="101">
        <f>SUM(I239,K239,M239)</f>
        <v>-1</v>
      </c>
      <c r="P239" s="102">
        <v>0</v>
      </c>
      <c r="Q239" s="11"/>
      <c r="R239" s="11"/>
      <c r="S239" s="11"/>
      <c r="T239" s="11"/>
      <c r="U239" s="11"/>
      <c r="V239" s="11"/>
      <c r="W239" s="11"/>
      <c r="X239" s="11"/>
    </row>
    <row r="240" spans="2:24" ht="9.75" customHeight="1">
      <c r="B240" s="202"/>
      <c r="C240" s="195"/>
      <c r="D240" s="98"/>
      <c r="E240" s="99"/>
      <c r="F240" s="99"/>
      <c r="G240" s="198"/>
      <c r="H240" s="170"/>
      <c r="I240" s="128"/>
      <c r="J240" s="129"/>
      <c r="K240" s="101"/>
      <c r="L240" s="102"/>
      <c r="M240" s="101"/>
      <c r="N240" s="102"/>
      <c r="O240" s="101"/>
      <c r="P240" s="102"/>
      <c r="Q240" s="11"/>
      <c r="R240" s="11"/>
      <c r="S240" s="11"/>
      <c r="T240" s="11"/>
      <c r="U240" s="11"/>
      <c r="V240" s="11"/>
      <c r="W240" s="11"/>
      <c r="X240" s="11"/>
    </row>
    <row r="241" spans="2:24" ht="12.75">
      <c r="B241" s="202" t="s">
        <v>212</v>
      </c>
      <c r="C241" s="195">
        <v>47</v>
      </c>
      <c r="D241" s="98">
        <v>40333</v>
      </c>
      <c r="E241" s="99">
        <v>7033</v>
      </c>
      <c r="F241" s="99" t="s">
        <v>74</v>
      </c>
      <c r="G241" s="198" t="s">
        <v>219</v>
      </c>
      <c r="H241" s="170" t="s">
        <v>126</v>
      </c>
      <c r="I241" s="128">
        <v>0</v>
      </c>
      <c r="J241" s="129">
        <v>0</v>
      </c>
      <c r="K241" s="101">
        <v>-556.2</v>
      </c>
      <c r="L241" s="102">
        <v>-529.5</v>
      </c>
      <c r="M241" s="101">
        <v>0</v>
      </c>
      <c r="N241" s="102">
        <v>0</v>
      </c>
      <c r="O241" s="101">
        <f>I241+K241+M241</f>
        <v>-556.2</v>
      </c>
      <c r="P241" s="102">
        <f>J241+L241+N241</f>
        <v>-529.5</v>
      </c>
      <c r="Q241" s="11"/>
      <c r="R241" s="11"/>
      <c r="S241" s="11"/>
      <c r="T241" s="11"/>
      <c r="U241" s="11"/>
      <c r="V241" s="11"/>
      <c r="W241" s="11"/>
      <c r="X241" s="11"/>
    </row>
    <row r="242" spans="2:24" ht="12.75">
      <c r="B242" s="202" t="s">
        <v>212</v>
      </c>
      <c r="C242" s="195">
        <v>47</v>
      </c>
      <c r="D242" s="98">
        <v>40333</v>
      </c>
      <c r="E242" s="99">
        <v>7033</v>
      </c>
      <c r="F242" s="99" t="s">
        <v>74</v>
      </c>
      <c r="G242" s="198" t="s">
        <v>288</v>
      </c>
      <c r="H242" s="170" t="s">
        <v>218</v>
      </c>
      <c r="I242" s="128">
        <v>0</v>
      </c>
      <c r="J242" s="129">
        <v>0</v>
      </c>
      <c r="K242" s="101">
        <v>0.1</v>
      </c>
      <c r="L242" s="102">
        <v>0</v>
      </c>
      <c r="M242" s="101">
        <v>0</v>
      </c>
      <c r="N242" s="102">
        <v>0</v>
      </c>
      <c r="O242" s="101">
        <f>I242+K242+M242</f>
        <v>0.1</v>
      </c>
      <c r="P242" s="102">
        <f>J242+L242+N242</f>
        <v>0</v>
      </c>
      <c r="Q242" s="11"/>
      <c r="R242" s="11"/>
      <c r="S242" s="11"/>
      <c r="T242" s="11"/>
      <c r="U242" s="11"/>
      <c r="V242" s="11"/>
      <c r="W242" s="11"/>
      <c r="X242" s="11"/>
    </row>
    <row r="243" spans="2:24" ht="9.75" customHeight="1">
      <c r="B243" s="210"/>
      <c r="C243" s="221"/>
      <c r="D243" s="106"/>
      <c r="E243" s="212"/>
      <c r="F243" s="212"/>
      <c r="G243" s="225"/>
      <c r="H243" s="214"/>
      <c r="I243" s="215"/>
      <c r="J243" s="216"/>
      <c r="K243" s="217"/>
      <c r="L243" s="218"/>
      <c r="M243" s="217"/>
      <c r="N243" s="218"/>
      <c r="O243" s="217"/>
      <c r="P243" s="218"/>
      <c r="Q243" s="11"/>
      <c r="R243" s="11"/>
      <c r="S243" s="11"/>
      <c r="T243" s="11"/>
      <c r="U243" s="11"/>
      <c r="V243" s="11"/>
      <c r="W243" s="11"/>
      <c r="X243" s="11"/>
    </row>
    <row r="244" spans="2:24" ht="12.75">
      <c r="B244" s="206"/>
      <c r="C244" s="207"/>
      <c r="D244" s="119"/>
      <c r="E244" s="208"/>
      <c r="F244" s="208"/>
      <c r="G244" s="124"/>
      <c r="H244" s="4"/>
      <c r="I244" s="4"/>
      <c r="J244" s="4"/>
      <c r="K244" s="4"/>
      <c r="L244" s="4"/>
      <c r="M244" s="4"/>
      <c r="N244" s="4"/>
      <c r="O244" s="4"/>
      <c r="P244" s="4"/>
      <c r="Q244" s="11"/>
      <c r="R244" s="11"/>
      <c r="S244" s="11"/>
      <c r="T244" s="11"/>
      <c r="U244" s="11"/>
      <c r="V244" s="11"/>
      <c r="W244" s="11"/>
      <c r="X244" s="11"/>
    </row>
    <row r="245" spans="2:24" ht="12.75">
      <c r="B245" s="7"/>
      <c r="C245" s="192"/>
      <c r="D245" s="25"/>
      <c r="E245" s="32"/>
      <c r="F245" s="32"/>
      <c r="G245" s="11"/>
      <c r="H245" s="11" t="s">
        <v>179</v>
      </c>
      <c r="I245" s="4">
        <f>SUM(I230:I242)</f>
        <v>237.4</v>
      </c>
      <c r="J245" s="4">
        <f aca="true" t="shared" si="108" ref="J245:P245">SUM(J230:J242)</f>
        <v>0</v>
      </c>
      <c r="K245" s="4">
        <f t="shared" si="108"/>
        <v>-556.4</v>
      </c>
      <c r="L245" s="4">
        <f t="shared" si="108"/>
        <v>-529.5</v>
      </c>
      <c r="M245" s="4">
        <f t="shared" si="108"/>
        <v>-4.8</v>
      </c>
      <c r="N245" s="4">
        <f t="shared" si="108"/>
        <v>0</v>
      </c>
      <c r="O245" s="4">
        <f t="shared" si="108"/>
        <v>-323.8</v>
      </c>
      <c r="P245" s="4">
        <f t="shared" si="108"/>
        <v>-529.5</v>
      </c>
      <c r="Q245" s="11"/>
      <c r="R245" s="11"/>
      <c r="S245" s="11"/>
      <c r="T245" s="11"/>
      <c r="U245" s="11"/>
      <c r="V245" s="11"/>
      <c r="W245" s="11"/>
      <c r="X245" s="11"/>
    </row>
    <row r="246" spans="2:24" ht="12.75">
      <c r="B246" s="7"/>
      <c r="C246" s="192"/>
      <c r="D246" s="25"/>
      <c r="E246" s="32"/>
      <c r="F246" s="32"/>
      <c r="G246" s="11"/>
      <c r="H246" s="11"/>
      <c r="I246" s="4"/>
      <c r="J246" s="4"/>
      <c r="K246" s="4"/>
      <c r="L246" s="4"/>
      <c r="M246" s="4"/>
      <c r="N246" s="4"/>
      <c r="O246" s="4"/>
      <c r="P246" s="4"/>
      <c r="Q246" s="11"/>
      <c r="R246" s="11"/>
      <c r="S246" s="11"/>
      <c r="T246" s="11"/>
      <c r="U246" s="11"/>
      <c r="V246" s="11"/>
      <c r="W246" s="11"/>
      <c r="X246" s="11"/>
    </row>
    <row r="247" spans="2:24" ht="12.75">
      <c r="B247" s="3" t="s">
        <v>278</v>
      </c>
      <c r="C247" s="192"/>
      <c r="D247" s="25"/>
      <c r="E247" s="32"/>
      <c r="F247" s="32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2:24" ht="12.75">
      <c r="B248" s="3" t="s">
        <v>291</v>
      </c>
      <c r="C248" s="192"/>
      <c r="D248" s="25"/>
      <c r="E248" s="32"/>
      <c r="F248" s="32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2:24" ht="12.75">
      <c r="B249" s="3" t="s">
        <v>279</v>
      </c>
      <c r="C249" s="192"/>
      <c r="D249" s="25"/>
      <c r="E249" s="32"/>
      <c r="F249" s="32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2:24" ht="12.75">
      <c r="B250" s="3" t="s">
        <v>280</v>
      </c>
      <c r="C250" s="192"/>
      <c r="D250" s="25"/>
      <c r="E250" s="32"/>
      <c r="F250" s="32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2:24" ht="12.75">
      <c r="B251" s="3" t="s">
        <v>281</v>
      </c>
      <c r="C251" s="192"/>
      <c r="D251" s="25"/>
      <c r="E251" s="32"/>
      <c r="F251" s="32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2:24" ht="12.75">
      <c r="B252" s="3" t="s">
        <v>292</v>
      </c>
      <c r="C252" s="192"/>
      <c r="D252" s="25"/>
      <c r="E252" s="32"/>
      <c r="F252" s="32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</sheetData>
  <sheetProtection/>
  <mergeCells count="28">
    <mergeCell ref="A1:P1"/>
    <mergeCell ref="A2:P2"/>
    <mergeCell ref="A3:P3"/>
    <mergeCell ref="I5:P5"/>
    <mergeCell ref="R5:Y5"/>
    <mergeCell ref="AA5:AH5"/>
    <mergeCell ref="AP6:AQ6"/>
    <mergeCell ref="AC6:AD6"/>
    <mergeCell ref="AE6:AF6"/>
    <mergeCell ref="AG6:AH6"/>
    <mergeCell ref="AJ6:AK6"/>
    <mergeCell ref="AJ5:AQ5"/>
    <mergeCell ref="AA6:AB6"/>
    <mergeCell ref="AL6:AM6"/>
    <mergeCell ref="AN6:AO6"/>
    <mergeCell ref="I226:P226"/>
    <mergeCell ref="I6:J6"/>
    <mergeCell ref="K6:L6"/>
    <mergeCell ref="M6:N6"/>
    <mergeCell ref="O6:P6"/>
    <mergeCell ref="R6:S6"/>
    <mergeCell ref="T6:U6"/>
    <mergeCell ref="I227:J227"/>
    <mergeCell ref="K227:L227"/>
    <mergeCell ref="M227:N227"/>
    <mergeCell ref="O227:P227"/>
    <mergeCell ref="V6:W6"/>
    <mergeCell ref="X6:Y6"/>
  </mergeCells>
  <printOptions/>
  <pageMargins left="0.25" right="0.25" top="0.75" bottom="0.75" header="0.3" footer="0.3"/>
  <pageSetup fitToHeight="9" horizontalDpi="600" verticalDpi="600" orientation="landscape" scale="74" r:id="rId1"/>
  <rowBreaks count="5" manualBreakCount="5">
    <brk id="53" min="1" max="15" man="1"/>
    <brk id="97" min="1" max="15" man="1"/>
    <brk id="114" min="1" max="15" man="1"/>
    <brk id="160" min="1" max="15" man="1"/>
    <brk id="203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8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0" style="0" hidden="1" customWidth="1"/>
    <col min="2" max="2" width="12.57421875" style="0" customWidth="1"/>
    <col min="3" max="3" width="7.57421875" style="0" hidden="1" customWidth="1"/>
    <col min="4" max="4" width="10.421875" style="0" hidden="1" customWidth="1"/>
    <col min="5" max="5" width="7.57421875" style="0" customWidth="1"/>
    <col min="6" max="6" width="51.28125" style="0" hidden="1" customWidth="1"/>
    <col min="7" max="7" width="67.57421875" style="0" customWidth="1"/>
    <col min="8" max="8" width="34.57421875" style="0" customWidth="1"/>
    <col min="9" max="9" width="7.57421875" style="0" customWidth="1"/>
    <col min="10" max="10" width="7.7109375" style="0" customWidth="1"/>
    <col min="11" max="11" width="7.5742187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8.57421875" style="0" bestFit="1" customWidth="1"/>
    <col min="16" max="16" width="7.421875" style="0" customWidth="1"/>
    <col min="17" max="17" width="1.57421875" style="0" customWidth="1"/>
    <col min="18" max="18" width="7.00390625" style="0" customWidth="1"/>
    <col min="19" max="19" width="7.140625" style="0" customWidth="1"/>
    <col min="20" max="20" width="7.421875" style="0" bestFit="1" customWidth="1"/>
    <col min="21" max="21" width="7.8515625" style="0" customWidth="1"/>
    <col min="22" max="22" width="6.8515625" style="0" customWidth="1"/>
    <col min="23" max="23" width="6.421875" style="0" customWidth="1"/>
    <col min="24" max="25" width="7.28125" style="0" customWidth="1"/>
    <col min="26" max="26" width="2.00390625" style="0" customWidth="1"/>
    <col min="27" max="27" width="7.00390625" style="0" customWidth="1"/>
    <col min="28" max="28" width="7.28125" style="0" customWidth="1"/>
    <col min="29" max="29" width="7.140625" style="0" customWidth="1"/>
    <col min="30" max="30" width="7.8515625" style="0" customWidth="1"/>
    <col min="31" max="31" width="5.8515625" style="0" customWidth="1"/>
    <col min="32" max="32" width="6.57421875" style="0" customWidth="1"/>
    <col min="33" max="33" width="7.421875" style="0" customWidth="1"/>
    <col min="34" max="34" width="7.57421875" style="0" customWidth="1"/>
    <col min="35" max="35" width="1.421875" style="0" customWidth="1"/>
    <col min="36" max="36" width="6.7109375" style="0" customWidth="1"/>
    <col min="37" max="37" width="7.421875" style="0" customWidth="1"/>
    <col min="38" max="39" width="7.28125" style="0" customWidth="1"/>
    <col min="40" max="40" width="6.421875" style="0" customWidth="1"/>
    <col min="41" max="41" width="6.8515625" style="0" customWidth="1"/>
    <col min="42" max="42" width="7.421875" style="0" customWidth="1"/>
    <col min="43" max="43" width="7.28125" style="0" customWidth="1"/>
  </cols>
  <sheetData>
    <row r="1" spans="1:26" ht="12.75">
      <c r="A1" s="251" t="s">
        <v>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91"/>
      <c r="R1" s="91"/>
      <c r="S1" s="91"/>
      <c r="T1" s="91"/>
      <c r="U1" s="91"/>
      <c r="V1" s="91"/>
      <c r="W1" s="91"/>
      <c r="X1" s="91"/>
      <c r="Y1" s="91"/>
      <c r="Z1" s="16"/>
    </row>
    <row r="2" spans="1:26" ht="12.75">
      <c r="A2" s="251" t="s">
        <v>11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91"/>
      <c r="R2" s="91"/>
      <c r="S2" s="91"/>
      <c r="T2" s="91"/>
      <c r="U2" s="91"/>
      <c r="V2" s="91"/>
      <c r="W2" s="91"/>
      <c r="X2" s="91"/>
      <c r="Y2" s="91"/>
      <c r="Z2" s="16"/>
    </row>
    <row r="3" spans="1:16" ht="12.75">
      <c r="A3" s="252" t="str">
        <f>Measures!A3</f>
        <v>SECOND REVISED FINAL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3:43" ht="12.75">
      <c r="C4" s="182"/>
      <c r="G4" s="17"/>
      <c r="AA4" s="18"/>
      <c r="AB4" s="18"/>
      <c r="AC4" s="18"/>
      <c r="AD4" s="18"/>
      <c r="AE4" s="18"/>
      <c r="AF4" s="18"/>
      <c r="AG4" s="18"/>
      <c r="AH4" s="18"/>
      <c r="AI4" s="18"/>
      <c r="AJ4" s="5"/>
      <c r="AK4" s="18"/>
      <c r="AL4" s="18"/>
      <c r="AM4" s="18"/>
      <c r="AN4" s="18"/>
      <c r="AO4" s="18"/>
      <c r="AP4" s="18"/>
      <c r="AQ4" s="18"/>
    </row>
    <row r="5" spans="1:43" ht="12.75">
      <c r="A5" s="36"/>
      <c r="B5" s="36"/>
      <c r="C5" s="183"/>
      <c r="D5" s="36"/>
      <c r="E5" s="36"/>
      <c r="F5" s="36"/>
      <c r="G5" s="35"/>
      <c r="H5" s="36"/>
      <c r="I5" s="246" t="s">
        <v>18</v>
      </c>
      <c r="J5" s="247"/>
      <c r="K5" s="247"/>
      <c r="L5" s="247"/>
      <c r="M5" s="247"/>
      <c r="N5" s="247"/>
      <c r="O5" s="247"/>
      <c r="P5" s="248"/>
      <c r="Q5" s="88"/>
      <c r="R5" s="247" t="s">
        <v>19</v>
      </c>
      <c r="S5" s="247"/>
      <c r="T5" s="247"/>
      <c r="U5" s="247"/>
      <c r="V5" s="247"/>
      <c r="W5" s="247"/>
      <c r="X5" s="247"/>
      <c r="Y5" s="248"/>
      <c r="Z5" s="87"/>
      <c r="AA5" s="246" t="s">
        <v>25</v>
      </c>
      <c r="AB5" s="247"/>
      <c r="AC5" s="247"/>
      <c r="AD5" s="247"/>
      <c r="AE5" s="247"/>
      <c r="AF5" s="247"/>
      <c r="AG5" s="247"/>
      <c r="AH5" s="248"/>
      <c r="AI5" s="87"/>
      <c r="AJ5" s="247" t="s">
        <v>78</v>
      </c>
      <c r="AK5" s="247"/>
      <c r="AL5" s="247"/>
      <c r="AM5" s="247"/>
      <c r="AN5" s="247"/>
      <c r="AO5" s="247"/>
      <c r="AP5" s="247"/>
      <c r="AQ5" s="248"/>
    </row>
    <row r="6" spans="1:43" ht="12.75">
      <c r="A6" s="37"/>
      <c r="B6" s="37" t="s">
        <v>14</v>
      </c>
      <c r="C6" s="184" t="s">
        <v>12</v>
      </c>
      <c r="D6" s="37"/>
      <c r="E6" s="37"/>
      <c r="F6" s="37"/>
      <c r="G6" s="37"/>
      <c r="H6" s="37"/>
      <c r="I6" s="249" t="s">
        <v>4</v>
      </c>
      <c r="J6" s="250"/>
      <c r="K6" s="249" t="s">
        <v>5</v>
      </c>
      <c r="L6" s="250"/>
      <c r="M6" s="249" t="s">
        <v>3</v>
      </c>
      <c r="N6" s="250"/>
      <c r="O6" s="249" t="s">
        <v>6</v>
      </c>
      <c r="P6" s="250"/>
      <c r="Q6" s="44"/>
      <c r="R6" s="253" t="s">
        <v>4</v>
      </c>
      <c r="S6" s="250"/>
      <c r="T6" s="249" t="s">
        <v>5</v>
      </c>
      <c r="U6" s="250"/>
      <c r="V6" s="249" t="s">
        <v>3</v>
      </c>
      <c r="W6" s="250"/>
      <c r="X6" s="249" t="s">
        <v>6</v>
      </c>
      <c r="Y6" s="250"/>
      <c r="Z6" s="33"/>
      <c r="AA6" s="249" t="s">
        <v>4</v>
      </c>
      <c r="AB6" s="250"/>
      <c r="AC6" s="249" t="s">
        <v>5</v>
      </c>
      <c r="AD6" s="250"/>
      <c r="AE6" s="249" t="s">
        <v>3</v>
      </c>
      <c r="AF6" s="250"/>
      <c r="AG6" s="249" t="s">
        <v>6</v>
      </c>
      <c r="AH6" s="250"/>
      <c r="AI6" s="33"/>
      <c r="AJ6" s="253" t="s">
        <v>4</v>
      </c>
      <c r="AK6" s="250"/>
      <c r="AL6" s="249" t="s">
        <v>5</v>
      </c>
      <c r="AM6" s="250"/>
      <c r="AN6" s="249" t="s">
        <v>3</v>
      </c>
      <c r="AO6" s="250"/>
      <c r="AP6" s="249" t="s">
        <v>6</v>
      </c>
      <c r="AQ6" s="250"/>
    </row>
    <row r="7" spans="1:43" ht="12.75">
      <c r="A7" s="38" t="s">
        <v>10</v>
      </c>
      <c r="B7" s="38" t="s">
        <v>15</v>
      </c>
      <c r="C7" s="185" t="s">
        <v>13</v>
      </c>
      <c r="D7" s="38" t="s">
        <v>0</v>
      </c>
      <c r="E7" s="37" t="s">
        <v>7</v>
      </c>
      <c r="F7" s="37" t="s">
        <v>26</v>
      </c>
      <c r="G7" s="38" t="s">
        <v>1</v>
      </c>
      <c r="H7" s="38" t="s">
        <v>8</v>
      </c>
      <c r="I7" s="45" t="s">
        <v>2</v>
      </c>
      <c r="J7" s="45" t="s">
        <v>9</v>
      </c>
      <c r="K7" s="45" t="s">
        <v>2</v>
      </c>
      <c r="L7" s="45" t="s">
        <v>9</v>
      </c>
      <c r="M7" s="45" t="s">
        <v>2</v>
      </c>
      <c r="N7" s="45" t="s">
        <v>9</v>
      </c>
      <c r="O7" s="45" t="s">
        <v>2</v>
      </c>
      <c r="P7" s="45" t="s">
        <v>9</v>
      </c>
      <c r="Q7" s="45"/>
      <c r="R7" s="46" t="s">
        <v>2</v>
      </c>
      <c r="S7" s="45" t="s">
        <v>9</v>
      </c>
      <c r="T7" s="45" t="s">
        <v>2</v>
      </c>
      <c r="U7" s="45" t="s">
        <v>9</v>
      </c>
      <c r="V7" s="45" t="s">
        <v>2</v>
      </c>
      <c r="W7" s="45" t="s">
        <v>9</v>
      </c>
      <c r="X7" s="45" t="s">
        <v>2</v>
      </c>
      <c r="Y7" s="45" t="s">
        <v>9</v>
      </c>
      <c r="Z7" s="45"/>
      <c r="AA7" s="45" t="s">
        <v>2</v>
      </c>
      <c r="AB7" s="45" t="s">
        <v>9</v>
      </c>
      <c r="AC7" s="45" t="s">
        <v>2</v>
      </c>
      <c r="AD7" s="45" t="s">
        <v>9</v>
      </c>
      <c r="AE7" s="45" t="s">
        <v>2</v>
      </c>
      <c r="AF7" s="45" t="s">
        <v>9</v>
      </c>
      <c r="AG7" s="45" t="s">
        <v>2</v>
      </c>
      <c r="AH7" s="45" t="s">
        <v>9</v>
      </c>
      <c r="AI7" s="46"/>
      <c r="AJ7" s="46" t="s">
        <v>2</v>
      </c>
      <c r="AK7" s="45" t="s">
        <v>9</v>
      </c>
      <c r="AL7" s="45" t="s">
        <v>2</v>
      </c>
      <c r="AM7" s="45" t="s">
        <v>9</v>
      </c>
      <c r="AN7" s="45" t="s">
        <v>2</v>
      </c>
      <c r="AO7" s="45" t="s">
        <v>9</v>
      </c>
      <c r="AP7" s="45" t="s">
        <v>2</v>
      </c>
      <c r="AQ7" s="45" t="s">
        <v>9</v>
      </c>
    </row>
    <row r="8" spans="1:43" ht="12.75">
      <c r="A8" s="155"/>
      <c r="B8" s="155"/>
      <c r="C8" s="186"/>
      <c r="D8" s="157"/>
      <c r="E8" s="156"/>
      <c r="F8" s="156"/>
      <c r="G8" s="155"/>
      <c r="H8" s="158"/>
      <c r="I8" s="159"/>
      <c r="J8" s="160"/>
      <c r="K8" s="159"/>
      <c r="L8" s="160"/>
      <c r="M8" s="159"/>
      <c r="N8" s="160"/>
      <c r="O8" s="159"/>
      <c r="P8" s="160"/>
      <c r="Q8" s="161"/>
      <c r="R8" s="159"/>
      <c r="S8" s="160"/>
      <c r="T8" s="159"/>
      <c r="U8" s="160"/>
      <c r="V8" s="159"/>
      <c r="W8" s="160"/>
      <c r="X8" s="159"/>
      <c r="Y8" s="160"/>
      <c r="Z8" s="162"/>
      <c r="AA8" s="159"/>
      <c r="AB8" s="160"/>
      <c r="AC8" s="159"/>
      <c r="AD8" s="160"/>
      <c r="AE8" s="159"/>
      <c r="AF8" s="160"/>
      <c r="AG8" s="159"/>
      <c r="AH8" s="160"/>
      <c r="AI8" s="162"/>
      <c r="AJ8" s="159"/>
      <c r="AK8" s="160"/>
      <c r="AL8" s="159"/>
      <c r="AM8" s="160"/>
      <c r="AN8" s="159"/>
      <c r="AO8" s="160"/>
      <c r="AP8" s="159"/>
      <c r="AQ8" s="160"/>
    </row>
    <row r="9" spans="1:43" ht="12.75">
      <c r="A9" s="95"/>
      <c r="B9" s="202"/>
      <c r="C9" s="187"/>
      <c r="D9" s="98"/>
      <c r="E9" s="99"/>
      <c r="F9" s="99"/>
      <c r="G9" s="95"/>
      <c r="H9" s="170"/>
      <c r="I9" s="128"/>
      <c r="J9" s="129"/>
      <c r="K9" s="101"/>
      <c r="L9" s="102"/>
      <c r="M9" s="101"/>
      <c r="N9" s="102"/>
      <c r="O9" s="101"/>
      <c r="P9" s="102"/>
      <c r="Q9" s="130"/>
      <c r="R9" s="128"/>
      <c r="S9" s="129"/>
      <c r="T9" s="101"/>
      <c r="U9" s="102"/>
      <c r="V9" s="101"/>
      <c r="W9" s="102"/>
      <c r="X9" s="101"/>
      <c r="Y9" s="102"/>
      <c r="Z9" s="130"/>
      <c r="AA9" s="101"/>
      <c r="AB9" s="102"/>
      <c r="AC9" s="101"/>
      <c r="AD9" s="102"/>
      <c r="AE9" s="101"/>
      <c r="AF9" s="102"/>
      <c r="AG9" s="101"/>
      <c r="AH9" s="102"/>
      <c r="AI9" s="103"/>
      <c r="AJ9" s="101"/>
      <c r="AK9" s="102"/>
      <c r="AL9" s="101"/>
      <c r="AM9" s="102"/>
      <c r="AN9" s="101"/>
      <c r="AO9" s="102"/>
      <c r="AP9" s="101"/>
      <c r="AQ9" s="102"/>
    </row>
    <row r="10" spans="1:43" ht="12.75">
      <c r="A10" s="95"/>
      <c r="B10" s="202" t="s">
        <v>208</v>
      </c>
      <c r="C10" s="187">
        <v>578</v>
      </c>
      <c r="D10" s="98">
        <v>40312</v>
      </c>
      <c r="E10" s="99">
        <v>325</v>
      </c>
      <c r="F10" s="99" t="s">
        <v>46</v>
      </c>
      <c r="G10" s="150" t="s">
        <v>183</v>
      </c>
      <c r="H10" s="170" t="s">
        <v>167</v>
      </c>
      <c r="I10" s="128">
        <v>1.1</v>
      </c>
      <c r="J10" s="129">
        <v>1.4</v>
      </c>
      <c r="K10" s="101">
        <v>2.7</v>
      </c>
      <c r="L10" s="102">
        <v>3.2</v>
      </c>
      <c r="M10" s="101">
        <v>0</v>
      </c>
      <c r="N10" s="102">
        <v>0</v>
      </c>
      <c r="O10" s="101">
        <f>SUM(M10,K10,I10)</f>
        <v>3.8000000000000003</v>
      </c>
      <c r="P10" s="102">
        <f>SUM(N10,L10,J10)</f>
        <v>4.6</v>
      </c>
      <c r="Q10" s="130"/>
      <c r="R10" s="128">
        <v>2</v>
      </c>
      <c r="S10" s="129">
        <v>2</v>
      </c>
      <c r="T10" s="101">
        <v>4.5</v>
      </c>
      <c r="U10" s="102">
        <v>4.5</v>
      </c>
      <c r="V10" s="101">
        <v>0</v>
      </c>
      <c r="W10" s="102">
        <v>0</v>
      </c>
      <c r="X10" s="101">
        <f>SUM(V10,T10,R10)</f>
        <v>6.5</v>
      </c>
      <c r="Y10" s="102">
        <f>SUM(W10,U10,S10)</f>
        <v>6.5</v>
      </c>
      <c r="Z10" s="130"/>
      <c r="AA10" s="101">
        <v>2.4</v>
      </c>
      <c r="AB10" s="102">
        <v>2.4</v>
      </c>
      <c r="AC10" s="101">
        <v>5.5</v>
      </c>
      <c r="AD10" s="102">
        <v>5.5</v>
      </c>
      <c r="AE10" s="101">
        <v>0</v>
      </c>
      <c r="AF10" s="102">
        <v>0</v>
      </c>
      <c r="AG10" s="101">
        <f>SUM(AE10,AC10,AA10)</f>
        <v>7.9</v>
      </c>
      <c r="AH10" s="102">
        <f>SUM(AF10,AD10,AB10)</f>
        <v>7.9</v>
      </c>
      <c r="AI10" s="103"/>
      <c r="AJ10" s="101">
        <v>2.8</v>
      </c>
      <c r="AK10" s="102">
        <v>2.8</v>
      </c>
      <c r="AL10" s="101">
        <v>6.4</v>
      </c>
      <c r="AM10" s="102">
        <v>6.4</v>
      </c>
      <c r="AN10" s="101">
        <v>0</v>
      </c>
      <c r="AO10" s="102">
        <v>0</v>
      </c>
      <c r="AP10" s="101">
        <f>SUM(AN10,AL10,AJ10)</f>
        <v>9.2</v>
      </c>
      <c r="AQ10" s="102">
        <f>SUM(AO10,AM10,AK10)</f>
        <v>9.2</v>
      </c>
    </row>
    <row r="11" spans="1:43" ht="12.75">
      <c r="A11" s="95"/>
      <c r="B11" s="202" t="s">
        <v>239</v>
      </c>
      <c r="C11" s="187">
        <v>211</v>
      </c>
      <c r="D11" s="98">
        <v>40256</v>
      </c>
      <c r="E11" s="99">
        <v>795</v>
      </c>
      <c r="F11" s="99" t="s">
        <v>52</v>
      </c>
      <c r="G11" s="2" t="s">
        <v>152</v>
      </c>
      <c r="H11" s="170" t="s">
        <v>167</v>
      </c>
      <c r="I11" s="128" t="s">
        <v>127</v>
      </c>
      <c r="J11" s="129" t="s">
        <v>127</v>
      </c>
      <c r="K11" s="101">
        <v>-2.2</v>
      </c>
      <c r="L11" s="102" t="s">
        <v>127</v>
      </c>
      <c r="M11" s="101" t="s">
        <v>127</v>
      </c>
      <c r="N11" s="102" t="s">
        <v>127</v>
      </c>
      <c r="O11" s="101">
        <v>-2.2</v>
      </c>
      <c r="P11" s="102" t="s">
        <v>127</v>
      </c>
      <c r="Q11" s="130"/>
      <c r="R11" s="128" t="s">
        <v>127</v>
      </c>
      <c r="S11" s="129" t="s">
        <v>127</v>
      </c>
      <c r="T11" s="101" t="s">
        <v>127</v>
      </c>
      <c r="U11" s="102" t="s">
        <v>127</v>
      </c>
      <c r="V11" s="101" t="s">
        <v>127</v>
      </c>
      <c r="W11" s="102" t="s">
        <v>127</v>
      </c>
      <c r="X11" s="101" t="s">
        <v>127</v>
      </c>
      <c r="Y11" s="102" t="s">
        <v>127</v>
      </c>
      <c r="Z11" s="130"/>
      <c r="AA11" s="101" t="s">
        <v>127</v>
      </c>
      <c r="AB11" s="102" t="s">
        <v>127</v>
      </c>
      <c r="AC11" s="101" t="s">
        <v>127</v>
      </c>
      <c r="AD11" s="102" t="s">
        <v>127</v>
      </c>
      <c r="AE11" s="101" t="s">
        <v>127</v>
      </c>
      <c r="AF11" s="102" t="s">
        <v>127</v>
      </c>
      <c r="AG11" s="101" t="s">
        <v>127</v>
      </c>
      <c r="AH11" s="102" t="s">
        <v>127</v>
      </c>
      <c r="AI11" s="103"/>
      <c r="AJ11" s="101" t="s">
        <v>127</v>
      </c>
      <c r="AK11" s="102" t="s">
        <v>127</v>
      </c>
      <c r="AL11" s="101" t="s">
        <v>127</v>
      </c>
      <c r="AM11" s="102" t="s">
        <v>127</v>
      </c>
      <c r="AN11" s="101" t="s">
        <v>127</v>
      </c>
      <c r="AO11" s="102" t="s">
        <v>127</v>
      </c>
      <c r="AP11" s="101" t="s">
        <v>127</v>
      </c>
      <c r="AQ11" s="102" t="s">
        <v>127</v>
      </c>
    </row>
    <row r="12" spans="1:43" ht="12.75">
      <c r="A12" s="95"/>
      <c r="B12" s="202" t="s">
        <v>271</v>
      </c>
      <c r="C12" s="234">
        <v>534</v>
      </c>
      <c r="D12" s="98">
        <v>40291</v>
      </c>
      <c r="E12" s="99">
        <v>1271</v>
      </c>
      <c r="F12" s="99" t="s">
        <v>59</v>
      </c>
      <c r="G12" s="198" t="s">
        <v>103</v>
      </c>
      <c r="H12" s="170" t="s">
        <v>167</v>
      </c>
      <c r="I12" s="128">
        <v>-0.5</v>
      </c>
      <c r="J12" s="129">
        <v>-0.7</v>
      </c>
      <c r="K12" s="101">
        <v>-0.6</v>
      </c>
      <c r="L12" s="102">
        <v>-0.8</v>
      </c>
      <c r="M12" s="101">
        <v>0</v>
      </c>
      <c r="N12" s="102">
        <v>0</v>
      </c>
      <c r="O12" s="101">
        <f aca="true" t="shared" si="0" ref="O12:P14">SUM(I12,K12,M12)</f>
        <v>-1.1</v>
      </c>
      <c r="P12" s="102">
        <f t="shared" si="0"/>
        <v>-1.5</v>
      </c>
      <c r="Q12" s="130"/>
      <c r="R12" s="128">
        <v>-0.7</v>
      </c>
      <c r="S12" s="129">
        <v>-0.7</v>
      </c>
      <c r="T12" s="101">
        <v>-0.8</v>
      </c>
      <c r="U12" s="102">
        <v>-0.8</v>
      </c>
      <c r="V12" s="101">
        <v>0</v>
      </c>
      <c r="W12" s="102">
        <v>0</v>
      </c>
      <c r="X12" s="101">
        <f aca="true" t="shared" si="1" ref="X12:Y14">SUM(R12,T12,V12)</f>
        <v>-1.5</v>
      </c>
      <c r="Y12" s="102">
        <f t="shared" si="1"/>
        <v>-1.5</v>
      </c>
      <c r="Z12" s="130"/>
      <c r="AA12" s="101">
        <v>-0.7</v>
      </c>
      <c r="AB12" s="102">
        <v>-0.7</v>
      </c>
      <c r="AC12" s="101">
        <v>-0.9</v>
      </c>
      <c r="AD12" s="102">
        <v>-0.9</v>
      </c>
      <c r="AE12" s="101">
        <v>0</v>
      </c>
      <c r="AF12" s="102">
        <v>0</v>
      </c>
      <c r="AG12" s="101">
        <f aca="true" t="shared" si="2" ref="AG12:AH14">SUM(AA12,AC12,AE12)</f>
        <v>-1.6</v>
      </c>
      <c r="AH12" s="102">
        <f t="shared" si="2"/>
        <v>-1.6</v>
      </c>
      <c r="AI12" s="103"/>
      <c r="AJ12" s="101">
        <v>-0.8</v>
      </c>
      <c r="AK12" s="102">
        <v>-0.8</v>
      </c>
      <c r="AL12" s="101">
        <v>-0.8</v>
      </c>
      <c r="AM12" s="102">
        <v>-0.8</v>
      </c>
      <c r="AN12" s="101">
        <v>0</v>
      </c>
      <c r="AO12" s="102">
        <v>0</v>
      </c>
      <c r="AP12" s="101">
        <f aca="true" t="shared" si="3" ref="AP12:AQ14">SUM(AJ12,AL12,AN12)</f>
        <v>-1.6</v>
      </c>
      <c r="AQ12" s="102">
        <f t="shared" si="3"/>
        <v>-1.6</v>
      </c>
    </row>
    <row r="13" spans="1:43" ht="12.75">
      <c r="A13" s="95"/>
      <c r="B13" s="202" t="s">
        <v>242</v>
      </c>
      <c r="C13" s="187">
        <v>574</v>
      </c>
      <c r="D13" s="98">
        <v>40312</v>
      </c>
      <c r="E13" s="99">
        <v>1411</v>
      </c>
      <c r="F13" s="99" t="s">
        <v>62</v>
      </c>
      <c r="G13" s="150" t="s">
        <v>166</v>
      </c>
      <c r="H13" s="170" t="s">
        <v>167</v>
      </c>
      <c r="I13" s="128">
        <v>0</v>
      </c>
      <c r="J13" s="129" t="s">
        <v>123</v>
      </c>
      <c r="K13" s="101">
        <v>0</v>
      </c>
      <c r="L13" s="102">
        <v>-0.1</v>
      </c>
      <c r="M13" s="101">
        <v>0</v>
      </c>
      <c r="N13" s="102">
        <v>0</v>
      </c>
      <c r="O13" s="101">
        <f t="shared" si="0"/>
        <v>0</v>
      </c>
      <c r="P13" s="102">
        <f t="shared" si="0"/>
        <v>-0.1</v>
      </c>
      <c r="Q13" s="130"/>
      <c r="R13" s="128" t="s">
        <v>123</v>
      </c>
      <c r="S13" s="129" t="s">
        <v>123</v>
      </c>
      <c r="T13" s="101">
        <v>-0.1</v>
      </c>
      <c r="U13" s="102">
        <v>-0.1</v>
      </c>
      <c r="V13" s="101">
        <v>0</v>
      </c>
      <c r="W13" s="102">
        <v>0</v>
      </c>
      <c r="X13" s="101">
        <f t="shared" si="1"/>
        <v>-0.1</v>
      </c>
      <c r="Y13" s="102">
        <f t="shared" si="1"/>
        <v>-0.1</v>
      </c>
      <c r="Z13" s="130"/>
      <c r="AA13" s="101">
        <v>-0.1</v>
      </c>
      <c r="AB13" s="102">
        <v>-0.1</v>
      </c>
      <c r="AC13" s="101">
        <v>-0.2</v>
      </c>
      <c r="AD13" s="102">
        <v>-0.2</v>
      </c>
      <c r="AE13" s="101">
        <v>0</v>
      </c>
      <c r="AF13" s="102">
        <v>0</v>
      </c>
      <c r="AG13" s="101">
        <f t="shared" si="2"/>
        <v>-0.30000000000000004</v>
      </c>
      <c r="AH13" s="102">
        <f t="shared" si="2"/>
        <v>-0.30000000000000004</v>
      </c>
      <c r="AI13" s="103"/>
      <c r="AJ13" s="101">
        <v>-0.1</v>
      </c>
      <c r="AK13" s="102">
        <v>-0.1</v>
      </c>
      <c r="AL13" s="101">
        <v>-0.2</v>
      </c>
      <c r="AM13" s="102">
        <v>-0.2</v>
      </c>
      <c r="AN13" s="101">
        <v>0</v>
      </c>
      <c r="AO13" s="102">
        <v>0</v>
      </c>
      <c r="AP13" s="101">
        <f t="shared" si="3"/>
        <v>-0.30000000000000004</v>
      </c>
      <c r="AQ13" s="102">
        <f t="shared" si="3"/>
        <v>-0.30000000000000004</v>
      </c>
    </row>
    <row r="14" spans="1:43" ht="12.75">
      <c r="A14" s="95"/>
      <c r="B14" s="202" t="s">
        <v>245</v>
      </c>
      <c r="C14" s="187">
        <v>625</v>
      </c>
      <c r="D14" s="98">
        <v>40331</v>
      </c>
      <c r="E14" s="99">
        <v>5401</v>
      </c>
      <c r="F14" s="99" t="s">
        <v>65</v>
      </c>
      <c r="G14" s="150" t="s">
        <v>285</v>
      </c>
      <c r="H14" s="170" t="s">
        <v>167</v>
      </c>
      <c r="I14" s="128">
        <v>0</v>
      </c>
      <c r="J14" s="129">
        <v>0</v>
      </c>
      <c r="K14" s="101">
        <v>0.3</v>
      </c>
      <c r="L14" s="102">
        <v>0.3</v>
      </c>
      <c r="M14" s="101">
        <v>0</v>
      </c>
      <c r="N14" s="102">
        <v>0</v>
      </c>
      <c r="O14" s="101">
        <f t="shared" si="0"/>
        <v>0.3</v>
      </c>
      <c r="P14" s="102">
        <f t="shared" si="0"/>
        <v>0.3</v>
      </c>
      <c r="Q14" s="130"/>
      <c r="R14" s="128">
        <v>0</v>
      </c>
      <c r="S14" s="129">
        <v>0</v>
      </c>
      <c r="T14" s="101">
        <v>0.3</v>
      </c>
      <c r="U14" s="102">
        <v>0.3</v>
      </c>
      <c r="V14" s="101">
        <v>0</v>
      </c>
      <c r="W14" s="102">
        <v>0</v>
      </c>
      <c r="X14" s="101">
        <f t="shared" si="1"/>
        <v>0.3</v>
      </c>
      <c r="Y14" s="102">
        <f t="shared" si="1"/>
        <v>0.3</v>
      </c>
      <c r="Z14" s="130"/>
      <c r="AA14" s="101">
        <v>0</v>
      </c>
      <c r="AB14" s="102">
        <v>0</v>
      </c>
      <c r="AC14" s="101">
        <v>0.3</v>
      </c>
      <c r="AD14" s="102">
        <v>0.3</v>
      </c>
      <c r="AE14" s="101">
        <v>0</v>
      </c>
      <c r="AF14" s="102">
        <v>0</v>
      </c>
      <c r="AG14" s="101">
        <f t="shared" si="2"/>
        <v>0.3</v>
      </c>
      <c r="AH14" s="102">
        <f t="shared" si="2"/>
        <v>0.3</v>
      </c>
      <c r="AI14" s="103"/>
      <c r="AJ14" s="101">
        <v>0</v>
      </c>
      <c r="AK14" s="102">
        <v>0</v>
      </c>
      <c r="AL14" s="101">
        <v>0.3</v>
      </c>
      <c r="AM14" s="102">
        <v>0.3</v>
      </c>
      <c r="AN14" s="101">
        <v>0</v>
      </c>
      <c r="AO14" s="102">
        <v>0</v>
      </c>
      <c r="AP14" s="101">
        <f t="shared" si="3"/>
        <v>0.3</v>
      </c>
      <c r="AQ14" s="102">
        <f t="shared" si="3"/>
        <v>0.3</v>
      </c>
    </row>
    <row r="15" spans="1:43" ht="12.75">
      <c r="A15" s="95"/>
      <c r="B15" s="202" t="s">
        <v>245</v>
      </c>
      <c r="C15" s="187"/>
      <c r="D15" s="98"/>
      <c r="E15" s="99">
        <v>5401</v>
      </c>
      <c r="F15" s="99"/>
      <c r="G15" s="150" t="s">
        <v>257</v>
      </c>
      <c r="H15" s="170" t="s">
        <v>167</v>
      </c>
      <c r="I15" s="128" t="s">
        <v>130</v>
      </c>
      <c r="J15" s="129" t="s">
        <v>130</v>
      </c>
      <c r="K15" s="101" t="s">
        <v>130</v>
      </c>
      <c r="L15" s="102" t="s">
        <v>130</v>
      </c>
      <c r="M15" s="101" t="s">
        <v>130</v>
      </c>
      <c r="N15" s="102" t="s">
        <v>130</v>
      </c>
      <c r="O15" s="101" t="s">
        <v>130</v>
      </c>
      <c r="P15" s="102" t="s">
        <v>130</v>
      </c>
      <c r="Q15" s="130"/>
      <c r="R15" s="128" t="s">
        <v>130</v>
      </c>
      <c r="S15" s="129" t="s">
        <v>130</v>
      </c>
      <c r="T15" s="101" t="s">
        <v>130</v>
      </c>
      <c r="U15" s="102" t="s">
        <v>130</v>
      </c>
      <c r="V15" s="101" t="s">
        <v>130</v>
      </c>
      <c r="W15" s="102" t="s">
        <v>130</v>
      </c>
      <c r="X15" s="101" t="s">
        <v>130</v>
      </c>
      <c r="Y15" s="102" t="s">
        <v>130</v>
      </c>
      <c r="Z15" s="130"/>
      <c r="AA15" s="101" t="s">
        <v>130</v>
      </c>
      <c r="AB15" s="102" t="s">
        <v>130</v>
      </c>
      <c r="AC15" s="101" t="s">
        <v>130</v>
      </c>
      <c r="AD15" s="102" t="s">
        <v>130</v>
      </c>
      <c r="AE15" s="101" t="s">
        <v>130</v>
      </c>
      <c r="AF15" s="102" t="s">
        <v>130</v>
      </c>
      <c r="AG15" s="101" t="s">
        <v>130</v>
      </c>
      <c r="AH15" s="102" t="s">
        <v>130</v>
      </c>
      <c r="AI15" s="103"/>
      <c r="AJ15" s="101" t="s">
        <v>130</v>
      </c>
      <c r="AK15" s="102" t="s">
        <v>130</v>
      </c>
      <c r="AL15" s="101" t="s">
        <v>130</v>
      </c>
      <c r="AM15" s="102" t="s">
        <v>130</v>
      </c>
      <c r="AN15" s="101" t="s">
        <v>130</v>
      </c>
      <c r="AO15" s="102" t="s">
        <v>130</v>
      </c>
      <c r="AP15" s="101" t="s">
        <v>130</v>
      </c>
      <c r="AQ15" s="102" t="s">
        <v>130</v>
      </c>
    </row>
    <row r="16" spans="1:43" ht="12.75">
      <c r="A16" s="95"/>
      <c r="B16" s="202" t="s">
        <v>245</v>
      </c>
      <c r="C16" s="187">
        <v>625</v>
      </c>
      <c r="D16" s="98">
        <v>40331</v>
      </c>
      <c r="E16" s="99">
        <v>5401</v>
      </c>
      <c r="F16" s="99" t="s">
        <v>65</v>
      </c>
      <c r="G16" s="150" t="s">
        <v>258</v>
      </c>
      <c r="H16" s="170" t="s">
        <v>167</v>
      </c>
      <c r="I16" s="128">
        <v>3.5</v>
      </c>
      <c r="J16" s="129">
        <v>3.7</v>
      </c>
      <c r="K16" s="101">
        <v>-3.8</v>
      </c>
      <c r="L16" s="102">
        <v>-4.1</v>
      </c>
      <c r="M16" s="101">
        <v>0</v>
      </c>
      <c r="N16" s="102">
        <v>0</v>
      </c>
      <c r="O16" s="101">
        <f aca="true" t="shared" si="4" ref="O16:P18">SUM(I16,K16,M16)</f>
        <v>-0.2999999999999998</v>
      </c>
      <c r="P16" s="102">
        <f t="shared" si="4"/>
        <v>-0.39999999999999947</v>
      </c>
      <c r="Q16" s="130"/>
      <c r="R16" s="128">
        <v>3.7</v>
      </c>
      <c r="S16" s="129">
        <v>3.7</v>
      </c>
      <c r="T16" s="101">
        <v>-4.1</v>
      </c>
      <c r="U16" s="102">
        <v>-4.1</v>
      </c>
      <c r="V16" s="101">
        <v>0</v>
      </c>
      <c r="W16" s="102">
        <v>0</v>
      </c>
      <c r="X16" s="101">
        <f aca="true" t="shared" si="5" ref="X16:Y18">SUM(R16,T16,V16)</f>
        <v>-0.39999999999999947</v>
      </c>
      <c r="Y16" s="102">
        <f t="shared" si="5"/>
        <v>-0.39999999999999947</v>
      </c>
      <c r="Z16" s="130"/>
      <c r="AA16" s="101">
        <v>3.7</v>
      </c>
      <c r="AB16" s="102">
        <v>3.7</v>
      </c>
      <c r="AC16" s="101">
        <v>-4.1</v>
      </c>
      <c r="AD16" s="102">
        <v>-4.1</v>
      </c>
      <c r="AE16" s="101">
        <v>0</v>
      </c>
      <c r="AF16" s="102">
        <v>0</v>
      </c>
      <c r="AG16" s="101">
        <f aca="true" t="shared" si="6" ref="AG16:AH18">SUM(AA16,AC16,AE16)</f>
        <v>-0.39999999999999947</v>
      </c>
      <c r="AH16" s="102">
        <f t="shared" si="6"/>
        <v>-0.39999999999999947</v>
      </c>
      <c r="AI16" s="103"/>
      <c r="AJ16" s="101">
        <v>3.7</v>
      </c>
      <c r="AK16" s="102">
        <v>3.7</v>
      </c>
      <c r="AL16" s="101">
        <v>-4.1</v>
      </c>
      <c r="AM16" s="102">
        <v>-4.1</v>
      </c>
      <c r="AN16" s="101">
        <v>0</v>
      </c>
      <c r="AO16" s="102">
        <v>0</v>
      </c>
      <c r="AP16" s="101">
        <f aca="true" t="shared" si="7" ref="AP16:AQ18">SUM(AJ16,AL16,AN16)</f>
        <v>-0.39999999999999947</v>
      </c>
      <c r="AQ16" s="102">
        <f t="shared" si="7"/>
        <v>-0.39999999999999947</v>
      </c>
    </row>
    <row r="17" spans="1:43" ht="12.75">
      <c r="A17" s="95"/>
      <c r="B17" s="202" t="s">
        <v>245</v>
      </c>
      <c r="C17" s="187">
        <v>625</v>
      </c>
      <c r="D17" s="98">
        <v>40331</v>
      </c>
      <c r="E17" s="99">
        <v>5401</v>
      </c>
      <c r="F17" s="99" t="s">
        <v>65</v>
      </c>
      <c r="G17" s="150" t="s">
        <v>286</v>
      </c>
      <c r="H17" s="170" t="s">
        <v>167</v>
      </c>
      <c r="I17" s="128">
        <v>0</v>
      </c>
      <c r="J17" s="129">
        <v>0</v>
      </c>
      <c r="K17" s="101">
        <v>0</v>
      </c>
      <c r="L17" s="102">
        <v>0</v>
      </c>
      <c r="M17" s="101">
        <v>0</v>
      </c>
      <c r="N17" s="102">
        <v>0</v>
      </c>
      <c r="O17" s="101">
        <f t="shared" si="4"/>
        <v>0</v>
      </c>
      <c r="P17" s="102">
        <f t="shared" si="4"/>
        <v>0</v>
      </c>
      <c r="Q17" s="130"/>
      <c r="R17" s="128">
        <v>0</v>
      </c>
      <c r="S17" s="129">
        <v>0</v>
      </c>
      <c r="T17" s="101">
        <v>0</v>
      </c>
      <c r="U17" s="102">
        <v>0</v>
      </c>
      <c r="V17" s="101">
        <v>0</v>
      </c>
      <c r="W17" s="102">
        <v>0</v>
      </c>
      <c r="X17" s="101">
        <f t="shared" si="5"/>
        <v>0</v>
      </c>
      <c r="Y17" s="102">
        <f t="shared" si="5"/>
        <v>0</v>
      </c>
      <c r="Z17" s="130"/>
      <c r="AA17" s="101">
        <v>0</v>
      </c>
      <c r="AB17" s="102">
        <v>0</v>
      </c>
      <c r="AC17" s="101">
        <v>0</v>
      </c>
      <c r="AD17" s="102">
        <v>0</v>
      </c>
      <c r="AE17" s="101">
        <v>0</v>
      </c>
      <c r="AF17" s="102">
        <v>0</v>
      </c>
      <c r="AG17" s="101">
        <f t="shared" si="6"/>
        <v>0</v>
      </c>
      <c r="AH17" s="102">
        <f t="shared" si="6"/>
        <v>0</v>
      </c>
      <c r="AI17" s="103"/>
      <c r="AJ17" s="101">
        <v>0</v>
      </c>
      <c r="AK17" s="102">
        <v>0</v>
      </c>
      <c r="AL17" s="101">
        <v>0</v>
      </c>
      <c r="AM17" s="102">
        <v>0</v>
      </c>
      <c r="AN17" s="101">
        <v>0</v>
      </c>
      <c r="AO17" s="102">
        <v>0</v>
      </c>
      <c r="AP17" s="101">
        <f t="shared" si="7"/>
        <v>0</v>
      </c>
      <c r="AQ17" s="102">
        <f t="shared" si="7"/>
        <v>0</v>
      </c>
    </row>
    <row r="18" spans="1:43" ht="12.75">
      <c r="A18" s="95"/>
      <c r="B18" s="202" t="s">
        <v>245</v>
      </c>
      <c r="C18" s="187">
        <v>625</v>
      </c>
      <c r="D18" s="98">
        <v>40331</v>
      </c>
      <c r="E18" s="99">
        <v>5401</v>
      </c>
      <c r="F18" s="99" t="s">
        <v>65</v>
      </c>
      <c r="G18" s="150" t="s">
        <v>259</v>
      </c>
      <c r="H18" s="170" t="s">
        <v>167</v>
      </c>
      <c r="I18" s="128">
        <v>0</v>
      </c>
      <c r="J18" s="129">
        <v>0</v>
      </c>
      <c r="K18" s="101">
        <v>1.7</v>
      </c>
      <c r="L18" s="102">
        <v>1.9</v>
      </c>
      <c r="M18" s="101">
        <v>0</v>
      </c>
      <c r="N18" s="102">
        <v>0</v>
      </c>
      <c r="O18" s="101">
        <f t="shared" si="4"/>
        <v>1.7</v>
      </c>
      <c r="P18" s="102">
        <f t="shared" si="4"/>
        <v>1.9</v>
      </c>
      <c r="Q18" s="130"/>
      <c r="R18" s="128">
        <v>0</v>
      </c>
      <c r="S18" s="129">
        <v>0</v>
      </c>
      <c r="T18" s="101">
        <v>1.9</v>
      </c>
      <c r="U18" s="102">
        <v>1.9</v>
      </c>
      <c r="V18" s="101">
        <v>0</v>
      </c>
      <c r="W18" s="102">
        <v>0</v>
      </c>
      <c r="X18" s="101">
        <f t="shared" si="5"/>
        <v>1.9</v>
      </c>
      <c r="Y18" s="102">
        <f t="shared" si="5"/>
        <v>1.9</v>
      </c>
      <c r="Z18" s="130"/>
      <c r="AA18" s="101">
        <v>0</v>
      </c>
      <c r="AB18" s="102">
        <v>0</v>
      </c>
      <c r="AC18" s="101">
        <v>1.9</v>
      </c>
      <c r="AD18" s="102">
        <v>1.9</v>
      </c>
      <c r="AE18" s="101">
        <v>0</v>
      </c>
      <c r="AF18" s="102">
        <v>0</v>
      </c>
      <c r="AG18" s="101">
        <f t="shared" si="6"/>
        <v>1.9</v>
      </c>
      <c r="AH18" s="102">
        <f t="shared" si="6"/>
        <v>1.9</v>
      </c>
      <c r="AI18" s="103"/>
      <c r="AJ18" s="101">
        <v>0</v>
      </c>
      <c r="AK18" s="102">
        <v>0</v>
      </c>
      <c r="AL18" s="101">
        <v>1.9</v>
      </c>
      <c r="AM18" s="102">
        <v>1.9</v>
      </c>
      <c r="AN18" s="101">
        <v>0</v>
      </c>
      <c r="AO18" s="102">
        <v>0</v>
      </c>
      <c r="AP18" s="101">
        <f t="shared" si="7"/>
        <v>1.9</v>
      </c>
      <c r="AQ18" s="102">
        <f t="shared" si="7"/>
        <v>1.9</v>
      </c>
    </row>
    <row r="19" spans="1:43" ht="12.75">
      <c r="A19" s="95"/>
      <c r="B19" s="202"/>
      <c r="C19" s="187"/>
      <c r="D19" s="98"/>
      <c r="E19" s="99"/>
      <c r="F19" s="99"/>
      <c r="G19" s="150"/>
      <c r="H19" s="244" t="s">
        <v>301</v>
      </c>
      <c r="I19" s="128">
        <f>SUM(I10:I18)</f>
        <v>4.1</v>
      </c>
      <c r="J19" s="129">
        <f aca="true" t="shared" si="8" ref="J19:P19">SUM(J10:J18)</f>
        <v>4.4</v>
      </c>
      <c r="K19" s="101">
        <f t="shared" si="8"/>
        <v>-1.8999999999999997</v>
      </c>
      <c r="L19" s="102">
        <f t="shared" si="8"/>
        <v>0.40000000000000036</v>
      </c>
      <c r="M19" s="101">
        <f t="shared" si="8"/>
        <v>0</v>
      </c>
      <c r="N19" s="102">
        <f t="shared" si="8"/>
        <v>0</v>
      </c>
      <c r="O19" s="101">
        <f t="shared" si="8"/>
        <v>2.2</v>
      </c>
      <c r="P19" s="102">
        <f t="shared" si="8"/>
        <v>4.8</v>
      </c>
      <c r="Q19" s="130"/>
      <c r="R19" s="128">
        <f>SUM(R10:R18)</f>
        <v>5</v>
      </c>
      <c r="S19" s="129">
        <f aca="true" t="shared" si="9" ref="S19:Y19">SUM(S10:S18)</f>
        <v>5</v>
      </c>
      <c r="T19" s="101">
        <f t="shared" si="9"/>
        <v>1.7000000000000002</v>
      </c>
      <c r="U19" s="102">
        <f t="shared" si="9"/>
        <v>1.7000000000000002</v>
      </c>
      <c r="V19" s="101">
        <f t="shared" si="9"/>
        <v>0</v>
      </c>
      <c r="W19" s="102">
        <f t="shared" si="9"/>
        <v>0</v>
      </c>
      <c r="X19" s="101">
        <f t="shared" si="9"/>
        <v>6.700000000000001</v>
      </c>
      <c r="Y19" s="102">
        <f t="shared" si="9"/>
        <v>6.700000000000001</v>
      </c>
      <c r="Z19" s="130"/>
      <c r="AA19" s="128">
        <f>SUM(AA10:AA18)</f>
        <v>5.3</v>
      </c>
      <c r="AB19" s="129">
        <f aca="true" t="shared" si="10" ref="AB19:AH19">SUM(AB10:AB18)</f>
        <v>5.3</v>
      </c>
      <c r="AC19" s="101">
        <f t="shared" si="10"/>
        <v>2.4999999999999996</v>
      </c>
      <c r="AD19" s="102">
        <f t="shared" si="10"/>
        <v>2.4999999999999996</v>
      </c>
      <c r="AE19" s="101">
        <f t="shared" si="10"/>
        <v>0</v>
      </c>
      <c r="AF19" s="102">
        <f t="shared" si="10"/>
        <v>0</v>
      </c>
      <c r="AG19" s="101">
        <f t="shared" si="10"/>
        <v>7.800000000000001</v>
      </c>
      <c r="AH19" s="102">
        <f t="shared" si="10"/>
        <v>7.800000000000001</v>
      </c>
      <c r="AI19" s="103"/>
      <c r="AJ19" s="128">
        <f>SUM(AJ10:AJ18)</f>
        <v>5.6</v>
      </c>
      <c r="AK19" s="129">
        <f aca="true" t="shared" si="11" ref="AK19:AQ19">SUM(AK10:AK18)</f>
        <v>5.6</v>
      </c>
      <c r="AL19" s="101">
        <f t="shared" si="11"/>
        <v>3.5000000000000004</v>
      </c>
      <c r="AM19" s="102">
        <f t="shared" si="11"/>
        <v>3.5000000000000004</v>
      </c>
      <c r="AN19" s="101">
        <f t="shared" si="11"/>
        <v>0</v>
      </c>
      <c r="AO19" s="102">
        <f t="shared" si="11"/>
        <v>0</v>
      </c>
      <c r="AP19" s="101">
        <f t="shared" si="11"/>
        <v>9.1</v>
      </c>
      <c r="AQ19" s="102">
        <f t="shared" si="11"/>
        <v>9.1</v>
      </c>
    </row>
    <row r="20" spans="1:43" ht="12.75">
      <c r="A20" s="95"/>
      <c r="B20" s="202"/>
      <c r="C20" s="187"/>
      <c r="D20" s="98"/>
      <c r="E20" s="99"/>
      <c r="F20" s="99"/>
      <c r="G20" s="150"/>
      <c r="H20" s="170"/>
      <c r="I20" s="128"/>
      <c r="J20" s="129"/>
      <c r="K20" s="101"/>
      <c r="L20" s="102"/>
      <c r="M20" s="101"/>
      <c r="N20" s="102"/>
      <c r="O20" s="101"/>
      <c r="P20" s="102"/>
      <c r="Q20" s="130"/>
      <c r="R20" s="128"/>
      <c r="S20" s="129"/>
      <c r="T20" s="101"/>
      <c r="U20" s="102"/>
      <c r="V20" s="101"/>
      <c r="W20" s="102"/>
      <c r="X20" s="101"/>
      <c r="Y20" s="102"/>
      <c r="Z20" s="130"/>
      <c r="AA20" s="101"/>
      <c r="AB20" s="102"/>
      <c r="AC20" s="101"/>
      <c r="AD20" s="102"/>
      <c r="AE20" s="101"/>
      <c r="AF20" s="102"/>
      <c r="AG20" s="101"/>
      <c r="AH20" s="102"/>
      <c r="AI20" s="103"/>
      <c r="AJ20" s="101"/>
      <c r="AK20" s="102"/>
      <c r="AL20" s="101"/>
      <c r="AM20" s="102"/>
      <c r="AN20" s="101"/>
      <c r="AO20" s="102"/>
      <c r="AP20" s="101"/>
      <c r="AQ20" s="102"/>
    </row>
    <row r="21" spans="1:43" ht="12.75">
      <c r="A21" s="95"/>
      <c r="B21" s="202"/>
      <c r="C21" s="187"/>
      <c r="D21" s="98"/>
      <c r="E21" s="99"/>
      <c r="F21" s="99"/>
      <c r="G21" s="150"/>
      <c r="H21" s="170"/>
      <c r="I21" s="128"/>
      <c r="J21" s="129"/>
      <c r="K21" s="101"/>
      <c r="L21" s="102"/>
      <c r="M21" s="101"/>
      <c r="N21" s="102"/>
      <c r="O21" s="101"/>
      <c r="P21" s="102"/>
      <c r="Q21" s="130"/>
      <c r="R21" s="128"/>
      <c r="S21" s="129"/>
      <c r="T21" s="101"/>
      <c r="U21" s="102"/>
      <c r="V21" s="101"/>
      <c r="W21" s="102"/>
      <c r="X21" s="101"/>
      <c r="Y21" s="102"/>
      <c r="Z21" s="130"/>
      <c r="AA21" s="101"/>
      <c r="AB21" s="102"/>
      <c r="AC21" s="101"/>
      <c r="AD21" s="102"/>
      <c r="AE21" s="101"/>
      <c r="AF21" s="102"/>
      <c r="AG21" s="101"/>
      <c r="AH21" s="102"/>
      <c r="AI21" s="103"/>
      <c r="AJ21" s="101"/>
      <c r="AK21" s="102"/>
      <c r="AL21" s="101"/>
      <c r="AM21" s="102"/>
      <c r="AN21" s="101"/>
      <c r="AO21" s="102"/>
      <c r="AP21" s="101"/>
      <c r="AQ21" s="102"/>
    </row>
    <row r="22" spans="1:43" ht="25.5">
      <c r="A22" s="95"/>
      <c r="B22" s="202" t="s">
        <v>200</v>
      </c>
      <c r="C22" s="187">
        <v>144</v>
      </c>
      <c r="D22" s="98">
        <v>40249</v>
      </c>
      <c r="E22" s="99">
        <v>2126</v>
      </c>
      <c r="F22" s="99" t="s">
        <v>38</v>
      </c>
      <c r="G22" s="150" t="s">
        <v>134</v>
      </c>
      <c r="H22" s="170" t="s">
        <v>293</v>
      </c>
      <c r="I22" s="128">
        <v>-24.8</v>
      </c>
      <c r="J22" s="129">
        <v>-183</v>
      </c>
      <c r="K22" s="101">
        <v>0</v>
      </c>
      <c r="L22" s="102">
        <v>0</v>
      </c>
      <c r="M22" s="101">
        <v>0</v>
      </c>
      <c r="N22" s="102">
        <v>0</v>
      </c>
      <c r="O22" s="101">
        <f>I22+K22+M22</f>
        <v>-24.8</v>
      </c>
      <c r="P22" s="102">
        <f>J22+L22+N22</f>
        <v>-183</v>
      </c>
      <c r="Q22" s="130"/>
      <c r="R22" s="128">
        <v>-52</v>
      </c>
      <c r="S22" s="129">
        <v>-183</v>
      </c>
      <c r="T22" s="101">
        <v>0</v>
      </c>
      <c r="U22" s="102">
        <v>0</v>
      </c>
      <c r="V22" s="101">
        <v>0</v>
      </c>
      <c r="W22" s="102">
        <v>0</v>
      </c>
      <c r="X22" s="101">
        <f>R22+T22+V22</f>
        <v>-52</v>
      </c>
      <c r="Y22" s="102">
        <f>S22+U22+W22</f>
        <v>-183</v>
      </c>
      <c r="Z22" s="130"/>
      <c r="AA22" s="128">
        <v>-86.2</v>
      </c>
      <c r="AB22" s="129">
        <v>-183</v>
      </c>
      <c r="AC22" s="101">
        <v>0</v>
      </c>
      <c r="AD22" s="102">
        <v>0</v>
      </c>
      <c r="AE22" s="101">
        <v>0</v>
      </c>
      <c r="AF22" s="102">
        <v>0</v>
      </c>
      <c r="AG22" s="101">
        <f>AA22+AC22+AE22</f>
        <v>-86.2</v>
      </c>
      <c r="AH22" s="102">
        <f>AB22+AD22+AF22</f>
        <v>-183</v>
      </c>
      <c r="AI22" s="103"/>
      <c r="AJ22" s="128">
        <v>-129.1</v>
      </c>
      <c r="AK22" s="129">
        <v>-183</v>
      </c>
      <c r="AL22" s="101">
        <v>0</v>
      </c>
      <c r="AM22" s="102">
        <v>0</v>
      </c>
      <c r="AN22" s="101">
        <v>0</v>
      </c>
      <c r="AO22" s="102">
        <v>0</v>
      </c>
      <c r="AP22" s="101">
        <f>AJ22+AL22+AN22</f>
        <v>-129.1</v>
      </c>
      <c r="AQ22" s="102">
        <f>AK22+AM22+AO22</f>
        <v>-183</v>
      </c>
    </row>
    <row r="23" spans="1:43" ht="12.75">
      <c r="A23" s="95"/>
      <c r="B23" s="202"/>
      <c r="C23" s="235"/>
      <c r="D23" s="98"/>
      <c r="E23" s="99"/>
      <c r="F23" s="99"/>
      <c r="G23" s="198"/>
      <c r="H23" s="170"/>
      <c r="I23" s="128"/>
      <c r="J23" s="129"/>
      <c r="K23" s="101"/>
      <c r="L23" s="102"/>
      <c r="M23" s="101"/>
      <c r="N23" s="102"/>
      <c r="O23" s="101"/>
      <c r="P23" s="102"/>
      <c r="Q23" s="130"/>
      <c r="R23" s="128"/>
      <c r="S23" s="129"/>
      <c r="T23" s="101"/>
      <c r="U23" s="102"/>
      <c r="V23" s="101"/>
      <c r="W23" s="102"/>
      <c r="X23" s="101"/>
      <c r="Y23" s="102"/>
      <c r="Z23" s="130"/>
      <c r="AA23" s="128"/>
      <c r="AB23" s="129"/>
      <c r="AC23" s="101"/>
      <c r="AD23" s="102"/>
      <c r="AE23" s="101"/>
      <c r="AF23" s="102"/>
      <c r="AG23" s="101"/>
      <c r="AH23" s="102"/>
      <c r="AI23" s="103"/>
      <c r="AJ23" s="128"/>
      <c r="AK23" s="129"/>
      <c r="AL23" s="101"/>
      <c r="AM23" s="102"/>
      <c r="AN23" s="101"/>
      <c r="AO23" s="102"/>
      <c r="AP23" s="101"/>
      <c r="AQ23" s="102"/>
    </row>
    <row r="24" spans="1:43" ht="12.75">
      <c r="A24" s="95"/>
      <c r="B24" s="202"/>
      <c r="C24" s="235"/>
      <c r="D24" s="98"/>
      <c r="E24" s="99"/>
      <c r="F24" s="99"/>
      <c r="G24" s="198"/>
      <c r="H24" s="170"/>
      <c r="I24" s="128"/>
      <c r="J24" s="129"/>
      <c r="K24" s="101"/>
      <c r="L24" s="102"/>
      <c r="M24" s="101"/>
      <c r="N24" s="102"/>
      <c r="O24" s="101"/>
      <c r="P24" s="102"/>
      <c r="Q24" s="130"/>
      <c r="R24" s="128"/>
      <c r="S24" s="129"/>
      <c r="T24" s="101"/>
      <c r="U24" s="102"/>
      <c r="V24" s="101"/>
      <c r="W24" s="102"/>
      <c r="X24" s="101"/>
      <c r="Y24" s="102"/>
      <c r="Z24" s="130"/>
      <c r="AA24" s="101"/>
      <c r="AB24" s="102"/>
      <c r="AC24" s="101"/>
      <c r="AD24" s="102"/>
      <c r="AE24" s="101"/>
      <c r="AF24" s="102"/>
      <c r="AG24" s="101"/>
      <c r="AH24" s="102"/>
      <c r="AI24" s="103"/>
      <c r="AJ24" s="101"/>
      <c r="AK24" s="102"/>
      <c r="AL24" s="101"/>
      <c r="AM24" s="102"/>
      <c r="AN24" s="101"/>
      <c r="AO24" s="102"/>
      <c r="AP24" s="101"/>
      <c r="AQ24" s="102"/>
    </row>
    <row r="25" spans="1:43" ht="12.75">
      <c r="A25" s="95"/>
      <c r="B25" s="202" t="s">
        <v>247</v>
      </c>
      <c r="C25" s="187">
        <v>193</v>
      </c>
      <c r="D25" s="98">
        <v>40252</v>
      </c>
      <c r="E25" s="99">
        <v>5505</v>
      </c>
      <c r="F25" s="99" t="s">
        <v>66</v>
      </c>
      <c r="G25" s="2" t="s">
        <v>196</v>
      </c>
      <c r="H25" s="170" t="s">
        <v>168</v>
      </c>
      <c r="I25" s="128">
        <v>16.4</v>
      </c>
      <c r="J25" s="129">
        <v>8.8</v>
      </c>
      <c r="K25" s="101">
        <v>0</v>
      </c>
      <c r="L25" s="102">
        <v>0</v>
      </c>
      <c r="M25" s="101">
        <v>0</v>
      </c>
      <c r="N25" s="102">
        <v>0</v>
      </c>
      <c r="O25" s="101">
        <f>SUM(I25,K25,M25)</f>
        <v>16.4</v>
      </c>
      <c r="P25" s="102">
        <f>SUM(J25,L25,N25)</f>
        <v>8.8</v>
      </c>
      <c r="Q25" s="130"/>
      <c r="R25" s="128">
        <v>9.6</v>
      </c>
      <c r="S25" s="129">
        <v>8.8</v>
      </c>
      <c r="T25" s="101">
        <v>0</v>
      </c>
      <c r="U25" s="102">
        <v>0</v>
      </c>
      <c r="V25" s="101">
        <v>0</v>
      </c>
      <c r="W25" s="102">
        <v>0</v>
      </c>
      <c r="X25" s="101">
        <f>SUM(R25,T25,V25)</f>
        <v>9.6</v>
      </c>
      <c r="Y25" s="102">
        <f>SUM(S25,U25,W25)</f>
        <v>8.8</v>
      </c>
      <c r="Z25" s="130"/>
      <c r="AA25" s="101">
        <v>8.6</v>
      </c>
      <c r="AB25" s="102">
        <v>8.8</v>
      </c>
      <c r="AC25" s="101">
        <v>0</v>
      </c>
      <c r="AD25" s="102">
        <v>0</v>
      </c>
      <c r="AE25" s="101">
        <v>0</v>
      </c>
      <c r="AF25" s="102">
        <v>0</v>
      </c>
      <c r="AG25" s="101">
        <f>SUM(AA25,AC25,AE25)</f>
        <v>8.6</v>
      </c>
      <c r="AH25" s="102">
        <f>SUM(AB25,AD25,AF25)</f>
        <v>8.8</v>
      </c>
      <c r="AI25" s="103"/>
      <c r="AJ25" s="101">
        <v>8.8</v>
      </c>
      <c r="AK25" s="102">
        <v>8.8</v>
      </c>
      <c r="AL25" s="101">
        <v>0</v>
      </c>
      <c r="AM25" s="102">
        <v>0</v>
      </c>
      <c r="AN25" s="101">
        <v>0</v>
      </c>
      <c r="AO25" s="102">
        <v>0</v>
      </c>
      <c r="AP25" s="101">
        <f>SUM(AJ25,AL25,AN25)</f>
        <v>8.8</v>
      </c>
      <c r="AQ25" s="102">
        <f>SUM(AK25,AM25,AO25)</f>
        <v>8.8</v>
      </c>
    </row>
    <row r="26" spans="1:43" ht="12.75">
      <c r="A26" s="95"/>
      <c r="B26" s="202"/>
      <c r="C26" s="187"/>
      <c r="D26" s="98"/>
      <c r="E26" s="99"/>
      <c r="F26" s="99"/>
      <c r="G26" s="2"/>
      <c r="H26" s="170"/>
      <c r="I26" s="128"/>
      <c r="J26" s="129"/>
      <c r="K26" s="101"/>
      <c r="L26" s="102"/>
      <c r="M26" s="101"/>
      <c r="N26" s="102"/>
      <c r="O26" s="101"/>
      <c r="P26" s="102"/>
      <c r="Q26" s="130"/>
      <c r="R26" s="128"/>
      <c r="S26" s="129"/>
      <c r="T26" s="101"/>
      <c r="U26" s="102"/>
      <c r="V26" s="101"/>
      <c r="W26" s="102"/>
      <c r="X26" s="101"/>
      <c r="Y26" s="102"/>
      <c r="Z26" s="130"/>
      <c r="AA26" s="101"/>
      <c r="AB26" s="102"/>
      <c r="AC26" s="101"/>
      <c r="AD26" s="102"/>
      <c r="AE26" s="101"/>
      <c r="AF26" s="102"/>
      <c r="AG26" s="101"/>
      <c r="AH26" s="102"/>
      <c r="AI26" s="103"/>
      <c r="AJ26" s="101"/>
      <c r="AK26" s="102"/>
      <c r="AL26" s="101"/>
      <c r="AM26" s="102"/>
      <c r="AN26" s="101"/>
      <c r="AO26" s="102"/>
      <c r="AP26" s="101"/>
      <c r="AQ26" s="102"/>
    </row>
    <row r="27" spans="1:43" ht="12.75">
      <c r="A27" s="95"/>
      <c r="B27" s="202"/>
      <c r="C27" s="187"/>
      <c r="D27" s="98"/>
      <c r="E27" s="99"/>
      <c r="F27" s="99"/>
      <c r="G27" s="2"/>
      <c r="H27" s="170"/>
      <c r="I27" s="128"/>
      <c r="J27" s="129"/>
      <c r="K27" s="101"/>
      <c r="L27" s="102"/>
      <c r="M27" s="101"/>
      <c r="N27" s="102"/>
      <c r="O27" s="101"/>
      <c r="P27" s="102"/>
      <c r="Q27" s="130"/>
      <c r="R27" s="128"/>
      <c r="S27" s="129"/>
      <c r="T27" s="101"/>
      <c r="U27" s="102"/>
      <c r="V27" s="101"/>
      <c r="W27" s="102"/>
      <c r="X27" s="101"/>
      <c r="Y27" s="102"/>
      <c r="Z27" s="130"/>
      <c r="AA27" s="101"/>
      <c r="AB27" s="102"/>
      <c r="AC27" s="101"/>
      <c r="AD27" s="102"/>
      <c r="AE27" s="101"/>
      <c r="AF27" s="102"/>
      <c r="AG27" s="101"/>
      <c r="AH27" s="102"/>
      <c r="AI27" s="103"/>
      <c r="AJ27" s="101"/>
      <c r="AK27" s="102"/>
      <c r="AL27" s="101"/>
      <c r="AM27" s="102"/>
      <c r="AN27" s="101"/>
      <c r="AO27" s="102"/>
      <c r="AP27" s="101"/>
      <c r="AQ27" s="102"/>
    </row>
    <row r="28" spans="1:43" ht="12.75">
      <c r="A28" s="95"/>
      <c r="B28" s="202" t="s">
        <v>240</v>
      </c>
      <c r="C28" s="187">
        <v>80</v>
      </c>
      <c r="D28" s="98">
        <v>40233</v>
      </c>
      <c r="E28" s="99">
        <v>843</v>
      </c>
      <c r="F28" s="99" t="s">
        <v>53</v>
      </c>
      <c r="G28" s="95" t="s">
        <v>154</v>
      </c>
      <c r="H28" s="170" t="s">
        <v>72</v>
      </c>
      <c r="I28" s="128" t="s">
        <v>123</v>
      </c>
      <c r="J28" s="129" t="s">
        <v>123</v>
      </c>
      <c r="K28" s="101">
        <v>0</v>
      </c>
      <c r="L28" s="102">
        <v>0</v>
      </c>
      <c r="M28" s="101">
        <v>0</v>
      </c>
      <c r="N28" s="102">
        <v>0</v>
      </c>
      <c r="O28" s="128" t="s">
        <v>123</v>
      </c>
      <c r="P28" s="129" t="s">
        <v>123</v>
      </c>
      <c r="Q28" s="130"/>
      <c r="R28" s="128" t="s">
        <v>123</v>
      </c>
      <c r="S28" s="129" t="s">
        <v>123</v>
      </c>
      <c r="T28" s="101">
        <v>0</v>
      </c>
      <c r="U28" s="102">
        <v>0</v>
      </c>
      <c r="V28" s="101">
        <v>0</v>
      </c>
      <c r="W28" s="102">
        <v>0</v>
      </c>
      <c r="X28" s="128" t="s">
        <v>123</v>
      </c>
      <c r="Y28" s="129" t="s">
        <v>123</v>
      </c>
      <c r="Z28" s="130"/>
      <c r="AA28" s="128" t="s">
        <v>123</v>
      </c>
      <c r="AB28" s="129" t="s">
        <v>123</v>
      </c>
      <c r="AC28" s="101">
        <v>0</v>
      </c>
      <c r="AD28" s="102">
        <v>0</v>
      </c>
      <c r="AE28" s="101">
        <v>0</v>
      </c>
      <c r="AF28" s="102">
        <v>0</v>
      </c>
      <c r="AG28" s="128" t="s">
        <v>123</v>
      </c>
      <c r="AH28" s="129" t="s">
        <v>123</v>
      </c>
      <c r="AI28" s="103"/>
      <c r="AJ28" s="128" t="s">
        <v>123</v>
      </c>
      <c r="AK28" s="129" t="s">
        <v>123</v>
      </c>
      <c r="AL28" s="101">
        <v>0</v>
      </c>
      <c r="AM28" s="102">
        <v>0</v>
      </c>
      <c r="AN28" s="101">
        <v>0</v>
      </c>
      <c r="AO28" s="102">
        <v>0</v>
      </c>
      <c r="AP28" s="128" t="s">
        <v>123</v>
      </c>
      <c r="AQ28" s="129" t="s">
        <v>123</v>
      </c>
    </row>
    <row r="29" spans="1:43" ht="12.75">
      <c r="A29" s="150"/>
      <c r="B29" s="202" t="s">
        <v>232</v>
      </c>
      <c r="C29" s="188">
        <v>129</v>
      </c>
      <c r="D29" s="167">
        <v>40310</v>
      </c>
      <c r="E29" s="99">
        <v>1752</v>
      </c>
      <c r="F29" s="99" t="s">
        <v>35</v>
      </c>
      <c r="G29" s="198" t="s">
        <v>94</v>
      </c>
      <c r="H29" s="170" t="s">
        <v>72</v>
      </c>
      <c r="I29" s="171">
        <v>0</v>
      </c>
      <c r="J29" s="172">
        <v>0</v>
      </c>
      <c r="K29" s="173">
        <v>0</v>
      </c>
      <c r="L29" s="174">
        <v>0</v>
      </c>
      <c r="M29" s="173">
        <v>0</v>
      </c>
      <c r="N29" s="174">
        <v>0</v>
      </c>
      <c r="O29" s="101">
        <f aca="true" t="shared" si="12" ref="O29:P31">SUM(I29,K29,M29)</f>
        <v>0</v>
      </c>
      <c r="P29" s="102">
        <f t="shared" si="12"/>
        <v>0</v>
      </c>
      <c r="Q29" s="175"/>
      <c r="R29" s="171">
        <v>-5</v>
      </c>
      <c r="S29" s="172">
        <v>0</v>
      </c>
      <c r="T29" s="173">
        <v>0</v>
      </c>
      <c r="U29" s="174">
        <v>0</v>
      </c>
      <c r="V29" s="173">
        <v>0</v>
      </c>
      <c r="W29" s="174">
        <v>0</v>
      </c>
      <c r="X29" s="101">
        <f aca="true" t="shared" si="13" ref="X29:Y32">SUM(R29,T29,V29)</f>
        <v>-5</v>
      </c>
      <c r="Y29" s="102">
        <f t="shared" si="13"/>
        <v>0</v>
      </c>
      <c r="Z29" s="175"/>
      <c r="AA29" s="173">
        <v>-5</v>
      </c>
      <c r="AB29" s="174">
        <v>0</v>
      </c>
      <c r="AC29" s="173">
        <v>0</v>
      </c>
      <c r="AD29" s="174">
        <v>0</v>
      </c>
      <c r="AE29" s="173">
        <v>0</v>
      </c>
      <c r="AF29" s="174">
        <v>0</v>
      </c>
      <c r="AG29" s="173">
        <f>AA29+AC29+AE29</f>
        <v>-5</v>
      </c>
      <c r="AH29" s="174">
        <f>AB29+AD29+AF29</f>
        <v>0</v>
      </c>
      <c r="AI29" s="176"/>
      <c r="AJ29" s="173">
        <v>0</v>
      </c>
      <c r="AK29" s="174">
        <v>0</v>
      </c>
      <c r="AL29" s="173">
        <v>0</v>
      </c>
      <c r="AM29" s="174">
        <v>0</v>
      </c>
      <c r="AN29" s="173">
        <v>0</v>
      </c>
      <c r="AO29" s="174">
        <v>0</v>
      </c>
      <c r="AP29" s="101">
        <f aca="true" t="shared" si="14" ref="AP29:AQ32">SUM(AJ29,AL29,AN29)</f>
        <v>0</v>
      </c>
      <c r="AQ29" s="102">
        <f t="shared" si="14"/>
        <v>0</v>
      </c>
    </row>
    <row r="30" spans="1:43" ht="12.75">
      <c r="A30" s="95"/>
      <c r="B30" s="202" t="s">
        <v>232</v>
      </c>
      <c r="C30" s="188">
        <v>563</v>
      </c>
      <c r="D30" s="167">
        <v>40310</v>
      </c>
      <c r="E30" s="99">
        <v>1752</v>
      </c>
      <c r="F30" s="99" t="s">
        <v>35</v>
      </c>
      <c r="G30" s="205" t="s">
        <v>129</v>
      </c>
      <c r="H30" s="170" t="s">
        <v>72</v>
      </c>
      <c r="I30" s="171">
        <v>0</v>
      </c>
      <c r="J30" s="172">
        <v>-7.6</v>
      </c>
      <c r="K30" s="173">
        <v>0</v>
      </c>
      <c r="L30" s="174">
        <v>0</v>
      </c>
      <c r="M30" s="173">
        <v>0</v>
      </c>
      <c r="N30" s="174">
        <v>0</v>
      </c>
      <c r="O30" s="101">
        <f t="shared" si="12"/>
        <v>0</v>
      </c>
      <c r="P30" s="102">
        <f t="shared" si="12"/>
        <v>-7.6</v>
      </c>
      <c r="Q30" s="175"/>
      <c r="R30" s="171">
        <v>-10.7</v>
      </c>
      <c r="S30" s="172">
        <v>-7.6</v>
      </c>
      <c r="T30" s="173">
        <v>0</v>
      </c>
      <c r="U30" s="174">
        <v>0</v>
      </c>
      <c r="V30" s="173">
        <v>0</v>
      </c>
      <c r="W30" s="174">
        <v>0</v>
      </c>
      <c r="X30" s="101">
        <f t="shared" si="13"/>
        <v>-10.7</v>
      </c>
      <c r="Y30" s="102">
        <f t="shared" si="13"/>
        <v>-7.6</v>
      </c>
      <c r="Z30" s="175"/>
      <c r="AA30" s="173">
        <v>-14.9</v>
      </c>
      <c r="AB30" s="174">
        <v>-7.6</v>
      </c>
      <c r="AC30" s="173">
        <v>0</v>
      </c>
      <c r="AD30" s="174">
        <v>0</v>
      </c>
      <c r="AE30" s="173">
        <v>0</v>
      </c>
      <c r="AF30" s="174">
        <v>0</v>
      </c>
      <c r="AG30" s="101">
        <f aca="true" t="shared" si="15" ref="AG30:AH32">SUM(AA30,AC30,AE30)</f>
        <v>-14.9</v>
      </c>
      <c r="AH30" s="102">
        <f t="shared" si="15"/>
        <v>-7.6</v>
      </c>
      <c r="AI30" s="176"/>
      <c r="AJ30" s="173">
        <v>-7.6</v>
      </c>
      <c r="AK30" s="174">
        <v>-7.6</v>
      </c>
      <c r="AL30" s="173">
        <v>0</v>
      </c>
      <c r="AM30" s="174">
        <v>0</v>
      </c>
      <c r="AN30" s="173">
        <v>0</v>
      </c>
      <c r="AO30" s="174">
        <v>0</v>
      </c>
      <c r="AP30" s="101">
        <f t="shared" si="14"/>
        <v>-7.6</v>
      </c>
      <c r="AQ30" s="102">
        <f t="shared" si="14"/>
        <v>-7.6</v>
      </c>
    </row>
    <row r="31" spans="1:43" ht="12.75">
      <c r="A31" s="95"/>
      <c r="B31" s="202" t="s">
        <v>248</v>
      </c>
      <c r="C31" s="187">
        <v>190</v>
      </c>
      <c r="D31" s="239">
        <v>40252</v>
      </c>
      <c r="E31" s="99">
        <v>5801</v>
      </c>
      <c r="F31" s="99" t="s">
        <v>68</v>
      </c>
      <c r="G31" s="205" t="s">
        <v>169</v>
      </c>
      <c r="H31" s="170" t="s">
        <v>72</v>
      </c>
      <c r="I31" s="128">
        <v>70</v>
      </c>
      <c r="J31" s="129">
        <v>0</v>
      </c>
      <c r="K31" s="101">
        <v>0</v>
      </c>
      <c r="L31" s="102">
        <v>0</v>
      </c>
      <c r="M31" s="101">
        <v>0</v>
      </c>
      <c r="N31" s="102">
        <v>0</v>
      </c>
      <c r="O31" s="101">
        <f t="shared" si="12"/>
        <v>70</v>
      </c>
      <c r="P31" s="102">
        <f t="shared" si="12"/>
        <v>0</v>
      </c>
      <c r="Q31" s="130"/>
      <c r="R31" s="128">
        <v>0</v>
      </c>
      <c r="S31" s="129">
        <v>0</v>
      </c>
      <c r="T31" s="101">
        <v>0</v>
      </c>
      <c r="U31" s="102">
        <v>0</v>
      </c>
      <c r="V31" s="101">
        <v>0</v>
      </c>
      <c r="W31" s="102">
        <v>0</v>
      </c>
      <c r="X31" s="101">
        <f t="shared" si="13"/>
        <v>0</v>
      </c>
      <c r="Y31" s="102">
        <f t="shared" si="13"/>
        <v>0</v>
      </c>
      <c r="Z31" s="130"/>
      <c r="AA31" s="128">
        <v>0</v>
      </c>
      <c r="AB31" s="129">
        <v>0</v>
      </c>
      <c r="AC31" s="101">
        <v>0</v>
      </c>
      <c r="AD31" s="102">
        <v>0</v>
      </c>
      <c r="AE31" s="101">
        <v>0</v>
      </c>
      <c r="AF31" s="102">
        <v>0</v>
      </c>
      <c r="AG31" s="101">
        <f t="shared" si="15"/>
        <v>0</v>
      </c>
      <c r="AH31" s="102">
        <f t="shared" si="15"/>
        <v>0</v>
      </c>
      <c r="AI31" s="103"/>
      <c r="AJ31" s="128">
        <v>0</v>
      </c>
      <c r="AK31" s="129">
        <v>0</v>
      </c>
      <c r="AL31" s="101">
        <v>0</v>
      </c>
      <c r="AM31" s="102">
        <v>0</v>
      </c>
      <c r="AN31" s="101">
        <v>0</v>
      </c>
      <c r="AO31" s="102">
        <v>0</v>
      </c>
      <c r="AP31" s="101">
        <f t="shared" si="14"/>
        <v>0</v>
      </c>
      <c r="AQ31" s="102">
        <f t="shared" si="14"/>
        <v>0</v>
      </c>
    </row>
    <row r="32" spans="1:43" ht="12.75">
      <c r="A32" s="95"/>
      <c r="B32" s="202" t="s">
        <v>248</v>
      </c>
      <c r="C32" s="187">
        <v>334</v>
      </c>
      <c r="D32" s="238">
        <v>40267</v>
      </c>
      <c r="E32" s="99">
        <v>5801</v>
      </c>
      <c r="F32" s="99" t="s">
        <v>68</v>
      </c>
      <c r="G32" s="150" t="s">
        <v>171</v>
      </c>
      <c r="H32" s="170" t="s">
        <v>72</v>
      </c>
      <c r="I32" s="128" t="s">
        <v>130</v>
      </c>
      <c r="J32" s="129">
        <v>0</v>
      </c>
      <c r="K32" s="101" t="s">
        <v>130</v>
      </c>
      <c r="L32" s="102">
        <v>0</v>
      </c>
      <c r="M32" s="101" t="s">
        <v>130</v>
      </c>
      <c r="N32" s="102">
        <v>0</v>
      </c>
      <c r="O32" s="101" t="s">
        <v>130</v>
      </c>
      <c r="P32" s="102">
        <f>SUM(J32,L32,N32)</f>
        <v>0</v>
      </c>
      <c r="Q32" s="130"/>
      <c r="R32" s="128">
        <v>0</v>
      </c>
      <c r="S32" s="129">
        <v>0</v>
      </c>
      <c r="T32" s="101">
        <v>0</v>
      </c>
      <c r="U32" s="102">
        <v>0</v>
      </c>
      <c r="V32" s="101">
        <v>0</v>
      </c>
      <c r="W32" s="102">
        <v>0</v>
      </c>
      <c r="X32" s="101">
        <f t="shared" si="13"/>
        <v>0</v>
      </c>
      <c r="Y32" s="102">
        <f t="shared" si="13"/>
        <v>0</v>
      </c>
      <c r="Z32" s="130"/>
      <c r="AA32" s="101">
        <v>0</v>
      </c>
      <c r="AB32" s="102">
        <v>0</v>
      </c>
      <c r="AC32" s="101">
        <v>0</v>
      </c>
      <c r="AD32" s="102">
        <v>0</v>
      </c>
      <c r="AE32" s="101">
        <v>0</v>
      </c>
      <c r="AF32" s="102">
        <v>0</v>
      </c>
      <c r="AG32" s="101">
        <f t="shared" si="15"/>
        <v>0</v>
      </c>
      <c r="AH32" s="102">
        <f t="shared" si="15"/>
        <v>0</v>
      </c>
      <c r="AI32" s="103"/>
      <c r="AJ32" s="101">
        <v>0</v>
      </c>
      <c r="AK32" s="102">
        <v>0</v>
      </c>
      <c r="AL32" s="101">
        <v>0</v>
      </c>
      <c r="AM32" s="102">
        <v>0</v>
      </c>
      <c r="AN32" s="101">
        <v>0</v>
      </c>
      <c r="AO32" s="102">
        <v>0</v>
      </c>
      <c r="AP32" s="101">
        <f t="shared" si="14"/>
        <v>0</v>
      </c>
      <c r="AQ32" s="102">
        <f t="shared" si="14"/>
        <v>0</v>
      </c>
    </row>
    <row r="33" spans="1:43" ht="12.75">
      <c r="A33" s="95"/>
      <c r="B33" s="202" t="s">
        <v>249</v>
      </c>
      <c r="C33" s="235">
        <v>199</v>
      </c>
      <c r="D33" s="98">
        <v>40256</v>
      </c>
      <c r="E33" s="99">
        <v>7157</v>
      </c>
      <c r="F33" s="99" t="s">
        <v>68</v>
      </c>
      <c r="G33" s="198" t="s">
        <v>111</v>
      </c>
      <c r="H33" s="170" t="s">
        <v>72</v>
      </c>
      <c r="I33" s="128" t="s">
        <v>128</v>
      </c>
      <c r="J33" s="129" t="s">
        <v>128</v>
      </c>
      <c r="K33" s="101">
        <v>0</v>
      </c>
      <c r="L33" s="102">
        <v>0</v>
      </c>
      <c r="M33" s="101">
        <v>0</v>
      </c>
      <c r="N33" s="102">
        <v>0</v>
      </c>
      <c r="O33" s="128" t="s">
        <v>128</v>
      </c>
      <c r="P33" s="129" t="s">
        <v>128</v>
      </c>
      <c r="Q33" s="130"/>
      <c r="R33" s="128" t="s">
        <v>128</v>
      </c>
      <c r="S33" s="129" t="s">
        <v>128</v>
      </c>
      <c r="T33" s="101">
        <v>0</v>
      </c>
      <c r="U33" s="102">
        <v>0</v>
      </c>
      <c r="V33" s="101">
        <v>0</v>
      </c>
      <c r="W33" s="102">
        <v>0</v>
      </c>
      <c r="X33" s="128" t="s">
        <v>128</v>
      </c>
      <c r="Y33" s="129" t="s">
        <v>128</v>
      </c>
      <c r="Z33" s="130"/>
      <c r="AA33" s="128" t="s">
        <v>128</v>
      </c>
      <c r="AB33" s="129" t="s">
        <v>128</v>
      </c>
      <c r="AC33" s="101">
        <v>0</v>
      </c>
      <c r="AD33" s="102">
        <v>0</v>
      </c>
      <c r="AE33" s="101">
        <v>0</v>
      </c>
      <c r="AF33" s="102">
        <v>0</v>
      </c>
      <c r="AG33" s="128" t="s">
        <v>128</v>
      </c>
      <c r="AH33" s="129" t="s">
        <v>128</v>
      </c>
      <c r="AI33" s="103"/>
      <c r="AJ33" s="128" t="s">
        <v>128</v>
      </c>
      <c r="AK33" s="129" t="s">
        <v>128</v>
      </c>
      <c r="AL33" s="101">
        <v>0</v>
      </c>
      <c r="AM33" s="102">
        <v>0</v>
      </c>
      <c r="AN33" s="101">
        <v>0</v>
      </c>
      <c r="AO33" s="102">
        <v>0</v>
      </c>
      <c r="AP33" s="128" t="s">
        <v>128</v>
      </c>
      <c r="AQ33" s="129" t="s">
        <v>128</v>
      </c>
    </row>
    <row r="34" spans="1:43" ht="12.75">
      <c r="A34" s="95"/>
      <c r="B34" s="202" t="s">
        <v>252</v>
      </c>
      <c r="C34" s="187">
        <v>393</v>
      </c>
      <c r="D34" s="98">
        <v>40280</v>
      </c>
      <c r="E34" s="99">
        <v>7219</v>
      </c>
      <c r="F34" s="99" t="s">
        <v>72</v>
      </c>
      <c r="G34" s="150" t="s">
        <v>178</v>
      </c>
      <c r="H34" s="170" t="s">
        <v>72</v>
      </c>
      <c r="I34" s="128" t="s">
        <v>128</v>
      </c>
      <c r="J34" s="129">
        <v>0</v>
      </c>
      <c r="K34" s="101">
        <v>0</v>
      </c>
      <c r="L34" s="102">
        <v>0</v>
      </c>
      <c r="M34" s="101">
        <v>0</v>
      </c>
      <c r="N34" s="102">
        <v>0</v>
      </c>
      <c r="O34" s="101" t="s">
        <v>128</v>
      </c>
      <c r="P34" s="102">
        <f>J34+L34+N34</f>
        <v>0</v>
      </c>
      <c r="Q34" s="130"/>
      <c r="R34" s="128" t="s">
        <v>128</v>
      </c>
      <c r="S34" s="129">
        <v>0</v>
      </c>
      <c r="T34" s="101">
        <v>0</v>
      </c>
      <c r="U34" s="102">
        <v>0</v>
      </c>
      <c r="V34" s="101">
        <v>0</v>
      </c>
      <c r="W34" s="102">
        <v>0</v>
      </c>
      <c r="X34" s="101" t="s">
        <v>128</v>
      </c>
      <c r="Y34" s="102">
        <f>SUM(S34,U34,W34)</f>
        <v>0</v>
      </c>
      <c r="Z34" s="130"/>
      <c r="AA34" s="101" t="s">
        <v>130</v>
      </c>
      <c r="AB34" s="102">
        <v>0</v>
      </c>
      <c r="AC34" s="101">
        <v>0</v>
      </c>
      <c r="AD34" s="102">
        <v>0</v>
      </c>
      <c r="AE34" s="101">
        <v>0</v>
      </c>
      <c r="AF34" s="102">
        <v>0</v>
      </c>
      <c r="AG34" s="101" t="s">
        <v>130</v>
      </c>
      <c r="AH34" s="102">
        <f>SUM(AB34,AD34,AF34)</f>
        <v>0</v>
      </c>
      <c r="AI34" s="103"/>
      <c r="AJ34" s="101" t="s">
        <v>130</v>
      </c>
      <c r="AK34" s="102">
        <v>0</v>
      </c>
      <c r="AL34" s="101">
        <v>0</v>
      </c>
      <c r="AM34" s="102">
        <v>0</v>
      </c>
      <c r="AN34" s="101">
        <v>0</v>
      </c>
      <c r="AO34" s="102">
        <v>0</v>
      </c>
      <c r="AP34" s="101" t="s">
        <v>130</v>
      </c>
      <c r="AQ34" s="102">
        <f>SUM(AK34,AM34,AO34)</f>
        <v>0</v>
      </c>
    </row>
    <row r="35" spans="1:43" ht="12.75">
      <c r="A35" s="95"/>
      <c r="B35" s="202"/>
      <c r="C35" s="187"/>
      <c r="D35" s="98"/>
      <c r="E35" s="99"/>
      <c r="F35" s="99"/>
      <c r="G35" s="150"/>
      <c r="H35" s="244" t="s">
        <v>301</v>
      </c>
      <c r="I35" s="128">
        <f>SUM(I28:I34)</f>
        <v>70</v>
      </c>
      <c r="J35" s="129">
        <f aca="true" t="shared" si="16" ref="J35:P35">SUM(J28:J34)</f>
        <v>-7.6</v>
      </c>
      <c r="K35" s="101">
        <f t="shared" si="16"/>
        <v>0</v>
      </c>
      <c r="L35" s="102">
        <f t="shared" si="16"/>
        <v>0</v>
      </c>
      <c r="M35" s="101">
        <f t="shared" si="16"/>
        <v>0</v>
      </c>
      <c r="N35" s="102">
        <f t="shared" si="16"/>
        <v>0</v>
      </c>
      <c r="O35" s="101">
        <f t="shared" si="16"/>
        <v>70</v>
      </c>
      <c r="P35" s="102">
        <f t="shared" si="16"/>
        <v>-7.6</v>
      </c>
      <c r="Q35" s="130"/>
      <c r="R35" s="128">
        <f>SUM(R28:R34)</f>
        <v>-15.7</v>
      </c>
      <c r="S35" s="129">
        <f aca="true" t="shared" si="17" ref="S35:Y35">SUM(S28:S34)</f>
        <v>-7.6</v>
      </c>
      <c r="T35" s="101">
        <f t="shared" si="17"/>
        <v>0</v>
      </c>
      <c r="U35" s="102">
        <f t="shared" si="17"/>
        <v>0</v>
      </c>
      <c r="V35" s="101">
        <f t="shared" si="17"/>
        <v>0</v>
      </c>
      <c r="W35" s="102">
        <f t="shared" si="17"/>
        <v>0</v>
      </c>
      <c r="X35" s="101">
        <f t="shared" si="17"/>
        <v>-15.7</v>
      </c>
      <c r="Y35" s="102">
        <f t="shared" si="17"/>
        <v>-7.6</v>
      </c>
      <c r="Z35" s="130"/>
      <c r="AA35" s="128">
        <f>SUM(AA28:AA34)</f>
        <v>-19.9</v>
      </c>
      <c r="AB35" s="129">
        <f aca="true" t="shared" si="18" ref="AB35:AH35">SUM(AB28:AB34)</f>
        <v>-7.6</v>
      </c>
      <c r="AC35" s="101">
        <f t="shared" si="18"/>
        <v>0</v>
      </c>
      <c r="AD35" s="102">
        <f t="shared" si="18"/>
        <v>0</v>
      </c>
      <c r="AE35" s="101">
        <f t="shared" si="18"/>
        <v>0</v>
      </c>
      <c r="AF35" s="102">
        <f t="shared" si="18"/>
        <v>0</v>
      </c>
      <c r="AG35" s="101">
        <f t="shared" si="18"/>
        <v>-19.9</v>
      </c>
      <c r="AH35" s="102">
        <f t="shared" si="18"/>
        <v>-7.6</v>
      </c>
      <c r="AI35" s="103"/>
      <c r="AJ35" s="128">
        <f>SUM(AJ28:AJ34)</f>
        <v>-7.6</v>
      </c>
      <c r="AK35" s="129">
        <f aca="true" t="shared" si="19" ref="AK35:AQ35">SUM(AK28:AK34)</f>
        <v>-7.6</v>
      </c>
      <c r="AL35" s="101">
        <f t="shared" si="19"/>
        <v>0</v>
      </c>
      <c r="AM35" s="102">
        <f t="shared" si="19"/>
        <v>0</v>
      </c>
      <c r="AN35" s="101">
        <f t="shared" si="19"/>
        <v>0</v>
      </c>
      <c r="AO35" s="102">
        <f t="shared" si="19"/>
        <v>0</v>
      </c>
      <c r="AP35" s="101">
        <f t="shared" si="19"/>
        <v>-7.6</v>
      </c>
      <c r="AQ35" s="102">
        <f t="shared" si="19"/>
        <v>-7.6</v>
      </c>
    </row>
    <row r="36" spans="1:43" ht="12.75">
      <c r="A36" s="95"/>
      <c r="B36" s="202"/>
      <c r="C36" s="187"/>
      <c r="D36" s="98"/>
      <c r="E36" s="99"/>
      <c r="F36" s="99"/>
      <c r="G36" s="150"/>
      <c r="H36" s="170"/>
      <c r="I36" s="128"/>
      <c r="J36" s="129"/>
      <c r="K36" s="101"/>
      <c r="L36" s="102"/>
      <c r="M36" s="101"/>
      <c r="N36" s="102"/>
      <c r="O36" s="101"/>
      <c r="P36" s="102"/>
      <c r="Q36" s="130"/>
      <c r="R36" s="128"/>
      <c r="S36" s="129"/>
      <c r="T36" s="101"/>
      <c r="U36" s="102"/>
      <c r="V36" s="101"/>
      <c r="W36" s="102"/>
      <c r="X36" s="101"/>
      <c r="Y36" s="102"/>
      <c r="Z36" s="130"/>
      <c r="AA36" s="101"/>
      <c r="AB36" s="102"/>
      <c r="AC36" s="101"/>
      <c r="AD36" s="102"/>
      <c r="AE36" s="101"/>
      <c r="AF36" s="102"/>
      <c r="AG36" s="101"/>
      <c r="AH36" s="102"/>
      <c r="AI36" s="103"/>
      <c r="AJ36" s="101"/>
      <c r="AK36" s="102"/>
      <c r="AL36" s="101"/>
      <c r="AM36" s="102"/>
      <c r="AN36" s="101"/>
      <c r="AO36" s="102"/>
      <c r="AP36" s="101"/>
      <c r="AQ36" s="102"/>
    </row>
    <row r="37" spans="1:43" ht="12.75">
      <c r="A37" s="95"/>
      <c r="B37" s="202"/>
      <c r="C37" s="187"/>
      <c r="D37" s="98"/>
      <c r="E37" s="99"/>
      <c r="F37" s="99"/>
      <c r="G37" s="150"/>
      <c r="H37" s="170"/>
      <c r="I37" s="128"/>
      <c r="J37" s="129"/>
      <c r="K37" s="101"/>
      <c r="L37" s="102"/>
      <c r="M37" s="101"/>
      <c r="N37" s="102"/>
      <c r="O37" s="101"/>
      <c r="P37" s="102"/>
      <c r="Q37" s="130"/>
      <c r="R37" s="128"/>
      <c r="S37" s="129"/>
      <c r="T37" s="101"/>
      <c r="U37" s="102"/>
      <c r="V37" s="101"/>
      <c r="W37" s="102"/>
      <c r="X37" s="101"/>
      <c r="Y37" s="102"/>
      <c r="Z37" s="130"/>
      <c r="AA37" s="101"/>
      <c r="AB37" s="102"/>
      <c r="AC37" s="101"/>
      <c r="AD37" s="102"/>
      <c r="AE37" s="101"/>
      <c r="AF37" s="102"/>
      <c r="AG37" s="101"/>
      <c r="AH37" s="102"/>
      <c r="AI37" s="103"/>
      <c r="AJ37" s="101"/>
      <c r="AK37" s="102"/>
      <c r="AL37" s="101"/>
      <c r="AM37" s="102"/>
      <c r="AN37" s="101"/>
      <c r="AO37" s="102"/>
      <c r="AP37" s="101"/>
      <c r="AQ37" s="102"/>
    </row>
    <row r="38" spans="1:43" ht="12.75">
      <c r="A38" s="95"/>
      <c r="B38" s="202"/>
      <c r="C38" s="187"/>
      <c r="D38" s="98"/>
      <c r="E38" s="99"/>
      <c r="F38" s="99"/>
      <c r="G38" s="150"/>
      <c r="H38" s="170"/>
      <c r="I38" s="128"/>
      <c r="J38" s="129"/>
      <c r="K38" s="101"/>
      <c r="L38" s="102"/>
      <c r="M38" s="101"/>
      <c r="N38" s="102"/>
      <c r="O38" s="101"/>
      <c r="P38" s="102"/>
      <c r="Q38" s="130"/>
      <c r="R38" s="128"/>
      <c r="S38" s="129"/>
      <c r="T38" s="101"/>
      <c r="U38" s="102"/>
      <c r="V38" s="101"/>
      <c r="W38" s="102"/>
      <c r="X38" s="101"/>
      <c r="Y38" s="102"/>
      <c r="Z38" s="130"/>
      <c r="AA38" s="101"/>
      <c r="AB38" s="102"/>
      <c r="AC38" s="101"/>
      <c r="AD38" s="102"/>
      <c r="AE38" s="101"/>
      <c r="AF38" s="102"/>
      <c r="AG38" s="101"/>
      <c r="AH38" s="102"/>
      <c r="AI38" s="103"/>
      <c r="AJ38" s="101"/>
      <c r="AK38" s="102"/>
      <c r="AL38" s="101"/>
      <c r="AM38" s="102"/>
      <c r="AN38" s="101"/>
      <c r="AO38" s="102"/>
      <c r="AP38" s="101"/>
      <c r="AQ38" s="102"/>
    </row>
    <row r="39" spans="1:43" ht="12.75">
      <c r="A39" s="95"/>
      <c r="B39" s="202" t="s">
        <v>202</v>
      </c>
      <c r="C39" s="187">
        <v>78</v>
      </c>
      <c r="D39" s="98">
        <v>40233</v>
      </c>
      <c r="E39" s="99">
        <v>109</v>
      </c>
      <c r="F39" s="99" t="s">
        <v>41</v>
      </c>
      <c r="G39" s="150" t="s">
        <v>222</v>
      </c>
      <c r="H39" s="170" t="s">
        <v>139</v>
      </c>
      <c r="I39" s="128"/>
      <c r="J39" s="129"/>
      <c r="K39" s="101"/>
      <c r="L39" s="102"/>
      <c r="M39" s="101"/>
      <c r="N39" s="102"/>
      <c r="O39" s="101"/>
      <c r="P39" s="102"/>
      <c r="Q39" s="130"/>
      <c r="R39" s="128"/>
      <c r="S39" s="129"/>
      <c r="T39" s="101"/>
      <c r="U39" s="102"/>
      <c r="V39" s="101"/>
      <c r="W39" s="102"/>
      <c r="X39" s="101"/>
      <c r="Y39" s="102"/>
      <c r="Z39" s="130"/>
      <c r="AA39" s="101"/>
      <c r="AB39" s="102"/>
      <c r="AC39" s="101"/>
      <c r="AD39" s="102"/>
      <c r="AE39" s="101"/>
      <c r="AF39" s="102"/>
      <c r="AG39" s="101"/>
      <c r="AH39" s="102"/>
      <c r="AI39" s="103"/>
      <c r="AJ39" s="101"/>
      <c r="AK39" s="102"/>
      <c r="AL39" s="101"/>
      <c r="AM39" s="102"/>
      <c r="AN39" s="101"/>
      <c r="AO39" s="102"/>
      <c r="AP39" s="101"/>
      <c r="AQ39" s="102"/>
    </row>
    <row r="40" spans="1:43" ht="12.75">
      <c r="A40" s="95"/>
      <c r="B40" s="202" t="s">
        <v>249</v>
      </c>
      <c r="C40" s="236">
        <v>78</v>
      </c>
      <c r="D40" s="98">
        <v>40233</v>
      </c>
      <c r="E40" s="99">
        <v>7157</v>
      </c>
      <c r="F40" s="99" t="s">
        <v>68</v>
      </c>
      <c r="G40" s="150" t="s">
        <v>108</v>
      </c>
      <c r="H40" s="170" t="s">
        <v>139</v>
      </c>
      <c r="I40" s="128">
        <v>0</v>
      </c>
      <c r="J40" s="129">
        <v>0</v>
      </c>
      <c r="K40" s="101">
        <v>0</v>
      </c>
      <c r="L40" s="102">
        <v>0</v>
      </c>
      <c r="M40" s="101">
        <v>0</v>
      </c>
      <c r="N40" s="102">
        <v>0</v>
      </c>
      <c r="O40" s="101">
        <f>I40+K40+M40</f>
        <v>0</v>
      </c>
      <c r="P40" s="102">
        <f>J40+L40+N40</f>
        <v>0</v>
      </c>
      <c r="Q40" s="130"/>
      <c r="R40" s="128">
        <v>0</v>
      </c>
      <c r="S40" s="129">
        <v>0</v>
      </c>
      <c r="T40" s="101">
        <v>0</v>
      </c>
      <c r="U40" s="102">
        <v>0</v>
      </c>
      <c r="V40" s="101">
        <v>0</v>
      </c>
      <c r="W40" s="102">
        <v>0</v>
      </c>
      <c r="X40" s="101">
        <f>SUM(R40,T40,V40)</f>
        <v>0</v>
      </c>
      <c r="Y40" s="102">
        <f>SUM(S40,U40,W40)</f>
        <v>0</v>
      </c>
      <c r="Z40" s="130"/>
      <c r="AA40" s="101">
        <v>0</v>
      </c>
      <c r="AB40" s="102">
        <v>0</v>
      </c>
      <c r="AC40" s="101">
        <v>0</v>
      </c>
      <c r="AD40" s="102">
        <v>0</v>
      </c>
      <c r="AE40" s="101">
        <v>0</v>
      </c>
      <c r="AF40" s="102">
        <v>0</v>
      </c>
      <c r="AG40" s="101">
        <f>SUM(AA40,AC40,AE40)</f>
        <v>0</v>
      </c>
      <c r="AH40" s="102">
        <f>SUM(AB40,AD40,AF40)</f>
        <v>0</v>
      </c>
      <c r="AI40" s="103"/>
      <c r="AJ40" s="101">
        <v>0</v>
      </c>
      <c r="AK40" s="102">
        <v>0</v>
      </c>
      <c r="AL40" s="101">
        <v>0</v>
      </c>
      <c r="AM40" s="102">
        <v>0</v>
      </c>
      <c r="AN40" s="101">
        <v>0</v>
      </c>
      <c r="AO40" s="102">
        <v>0</v>
      </c>
      <c r="AP40" s="101">
        <f>SUM(AJ40,AL40,AN40)</f>
        <v>0</v>
      </c>
      <c r="AQ40" s="102">
        <f>SUM(AK40,AM40,AO40)</f>
        <v>0</v>
      </c>
    </row>
    <row r="41" spans="1:43" ht="12.75">
      <c r="A41" s="95"/>
      <c r="B41" s="202"/>
      <c r="C41" s="236"/>
      <c r="D41" s="98"/>
      <c r="E41" s="99"/>
      <c r="F41" s="99"/>
      <c r="G41" s="150"/>
      <c r="H41" s="244" t="s">
        <v>301</v>
      </c>
      <c r="I41" s="128">
        <v>0</v>
      </c>
      <c r="J41" s="129">
        <v>0</v>
      </c>
      <c r="K41" s="101">
        <v>0</v>
      </c>
      <c r="L41" s="102">
        <v>0</v>
      </c>
      <c r="M41" s="101">
        <v>0</v>
      </c>
      <c r="N41" s="102">
        <v>0</v>
      </c>
      <c r="O41" s="101">
        <f>I41+K41+M41</f>
        <v>0</v>
      </c>
      <c r="P41" s="102">
        <f>J41+L41+N41</f>
        <v>0</v>
      </c>
      <c r="Q41" s="130"/>
      <c r="R41" s="128">
        <v>0</v>
      </c>
      <c r="S41" s="129">
        <v>0</v>
      </c>
      <c r="T41" s="101">
        <v>0</v>
      </c>
      <c r="U41" s="102">
        <v>0</v>
      </c>
      <c r="V41" s="101">
        <v>0</v>
      </c>
      <c r="W41" s="102">
        <v>0</v>
      </c>
      <c r="X41" s="101">
        <f>SUM(R41,T41,V41)</f>
        <v>0</v>
      </c>
      <c r="Y41" s="102">
        <f>SUM(S41,U41,W41)</f>
        <v>0</v>
      </c>
      <c r="Z41" s="130"/>
      <c r="AA41" s="101">
        <v>0</v>
      </c>
      <c r="AB41" s="102">
        <v>0</v>
      </c>
      <c r="AC41" s="101">
        <v>0</v>
      </c>
      <c r="AD41" s="102">
        <v>0</v>
      </c>
      <c r="AE41" s="101">
        <v>0</v>
      </c>
      <c r="AF41" s="102">
        <v>0</v>
      </c>
      <c r="AG41" s="101">
        <f>SUM(AA41,AC41,AE41)</f>
        <v>0</v>
      </c>
      <c r="AH41" s="102">
        <f>SUM(AB41,AD41,AF41)</f>
        <v>0</v>
      </c>
      <c r="AI41" s="103"/>
      <c r="AJ41" s="101">
        <v>0</v>
      </c>
      <c r="AK41" s="102">
        <v>0</v>
      </c>
      <c r="AL41" s="101">
        <v>0</v>
      </c>
      <c r="AM41" s="102">
        <v>0</v>
      </c>
      <c r="AN41" s="101">
        <v>0</v>
      </c>
      <c r="AO41" s="102">
        <v>0</v>
      </c>
      <c r="AP41" s="101">
        <f>SUM(AJ41,AL41,AN41)</f>
        <v>0</v>
      </c>
      <c r="AQ41" s="102">
        <f>SUM(AK41,AM41,AO41)</f>
        <v>0</v>
      </c>
    </row>
    <row r="42" spans="1:43" ht="12.75">
      <c r="A42" s="95"/>
      <c r="B42" s="202"/>
      <c r="C42" s="236"/>
      <c r="D42" s="98"/>
      <c r="E42" s="99"/>
      <c r="F42" s="99"/>
      <c r="G42" s="150"/>
      <c r="H42" s="170"/>
      <c r="I42" s="128"/>
      <c r="J42" s="129"/>
      <c r="K42" s="101"/>
      <c r="L42" s="102"/>
      <c r="M42" s="101"/>
      <c r="N42" s="102"/>
      <c r="O42" s="101"/>
      <c r="P42" s="102"/>
      <c r="Q42" s="130"/>
      <c r="R42" s="128"/>
      <c r="S42" s="129"/>
      <c r="T42" s="101"/>
      <c r="U42" s="102"/>
      <c r="V42" s="101"/>
      <c r="W42" s="102"/>
      <c r="X42" s="101"/>
      <c r="Y42" s="102"/>
      <c r="Z42" s="130"/>
      <c r="AA42" s="101"/>
      <c r="AB42" s="102"/>
      <c r="AC42" s="101"/>
      <c r="AD42" s="102"/>
      <c r="AE42" s="101"/>
      <c r="AF42" s="102"/>
      <c r="AG42" s="101"/>
      <c r="AH42" s="102"/>
      <c r="AI42" s="103"/>
      <c r="AJ42" s="101"/>
      <c r="AK42" s="102"/>
      <c r="AL42" s="101"/>
      <c r="AM42" s="102"/>
      <c r="AN42" s="101"/>
      <c r="AO42" s="102"/>
      <c r="AP42" s="101"/>
      <c r="AQ42" s="102"/>
    </row>
    <row r="43" spans="1:43" ht="12.75">
      <c r="A43" s="95"/>
      <c r="B43" s="202"/>
      <c r="C43" s="236"/>
      <c r="D43" s="98"/>
      <c r="E43" s="99"/>
      <c r="F43" s="99"/>
      <c r="G43" s="150"/>
      <c r="H43" s="170"/>
      <c r="I43" s="128"/>
      <c r="J43" s="129"/>
      <c r="K43" s="101"/>
      <c r="L43" s="102"/>
      <c r="M43" s="101"/>
      <c r="N43" s="102"/>
      <c r="O43" s="101"/>
      <c r="P43" s="102"/>
      <c r="Q43" s="130"/>
      <c r="R43" s="128"/>
      <c r="S43" s="129"/>
      <c r="T43" s="101"/>
      <c r="U43" s="102"/>
      <c r="V43" s="101"/>
      <c r="W43" s="102"/>
      <c r="X43" s="101"/>
      <c r="Y43" s="102"/>
      <c r="Z43" s="130"/>
      <c r="AA43" s="101"/>
      <c r="AB43" s="102"/>
      <c r="AC43" s="101"/>
      <c r="AD43" s="102"/>
      <c r="AE43" s="101"/>
      <c r="AF43" s="102"/>
      <c r="AG43" s="101"/>
      <c r="AH43" s="102"/>
      <c r="AI43" s="103"/>
      <c r="AJ43" s="101"/>
      <c r="AK43" s="102"/>
      <c r="AL43" s="101"/>
      <c r="AM43" s="102"/>
      <c r="AN43" s="101"/>
      <c r="AO43" s="102"/>
      <c r="AP43" s="101"/>
      <c r="AQ43" s="102"/>
    </row>
    <row r="44" spans="1:43" ht="12.75">
      <c r="A44" s="149"/>
      <c r="B44" s="202" t="s">
        <v>207</v>
      </c>
      <c r="C44" s="187">
        <v>542</v>
      </c>
      <c r="D44" s="98">
        <v>40310</v>
      </c>
      <c r="E44" s="99">
        <v>303</v>
      </c>
      <c r="F44" s="99" t="s">
        <v>45</v>
      </c>
      <c r="G44" s="2" t="s">
        <v>146</v>
      </c>
      <c r="H44" s="170" t="s">
        <v>295</v>
      </c>
      <c r="I44" s="128">
        <v>0</v>
      </c>
      <c r="J44" s="129" t="s">
        <v>86</v>
      </c>
      <c r="K44" s="101">
        <v>0</v>
      </c>
      <c r="L44" s="102">
        <v>0</v>
      </c>
      <c r="M44" s="101">
        <v>0</v>
      </c>
      <c r="N44" s="102">
        <v>0</v>
      </c>
      <c r="O44" s="101">
        <f aca="true" t="shared" si="20" ref="O44:O55">SUM(I44,K44,M44)</f>
        <v>0</v>
      </c>
      <c r="P44" s="227" t="s">
        <v>86</v>
      </c>
      <c r="Q44" s="130"/>
      <c r="R44" s="128">
        <v>0.1</v>
      </c>
      <c r="S44" s="129" t="s">
        <v>86</v>
      </c>
      <c r="T44" s="101">
        <v>0</v>
      </c>
      <c r="U44" s="102">
        <v>0</v>
      </c>
      <c r="V44" s="101">
        <v>0</v>
      </c>
      <c r="W44" s="102">
        <v>0</v>
      </c>
      <c r="X44" s="101">
        <f aca="true" t="shared" si="21" ref="X44:X55">SUM(R44,T44,V44)</f>
        <v>0.1</v>
      </c>
      <c r="Y44" s="227" t="s">
        <v>86</v>
      </c>
      <c r="Z44" s="130"/>
      <c r="AA44" s="226" t="s">
        <v>86</v>
      </c>
      <c r="AB44" s="227" t="s">
        <v>86</v>
      </c>
      <c r="AC44" s="101">
        <v>0</v>
      </c>
      <c r="AD44" s="102">
        <v>0</v>
      </c>
      <c r="AE44" s="101">
        <v>0</v>
      </c>
      <c r="AF44" s="102">
        <v>0</v>
      </c>
      <c r="AG44" s="226" t="s">
        <v>86</v>
      </c>
      <c r="AH44" s="227" t="s">
        <v>86</v>
      </c>
      <c r="AI44" s="103"/>
      <c r="AJ44" s="226" t="s">
        <v>86</v>
      </c>
      <c r="AK44" s="227" t="s">
        <v>86</v>
      </c>
      <c r="AL44" s="101">
        <v>0</v>
      </c>
      <c r="AM44" s="102">
        <v>0</v>
      </c>
      <c r="AN44" s="101">
        <v>0</v>
      </c>
      <c r="AO44" s="102">
        <v>0</v>
      </c>
      <c r="AP44" s="226" t="s">
        <v>86</v>
      </c>
      <c r="AQ44" s="227" t="s">
        <v>86</v>
      </c>
    </row>
    <row r="45" spans="1:43" ht="12.75">
      <c r="A45" s="149"/>
      <c r="B45" s="202" t="s">
        <v>208</v>
      </c>
      <c r="C45" s="187">
        <v>578</v>
      </c>
      <c r="D45" s="98">
        <v>40312</v>
      </c>
      <c r="E45" s="99">
        <v>325</v>
      </c>
      <c r="F45" s="99" t="s">
        <v>46</v>
      </c>
      <c r="G45" s="197" t="s">
        <v>183</v>
      </c>
      <c r="H45" s="170" t="s">
        <v>295</v>
      </c>
      <c r="I45" s="128">
        <v>0.7</v>
      </c>
      <c r="J45" s="129">
        <v>0.8</v>
      </c>
      <c r="K45" s="101">
        <v>0</v>
      </c>
      <c r="L45" s="102">
        <v>0</v>
      </c>
      <c r="M45" s="101">
        <v>0</v>
      </c>
      <c r="N45" s="102">
        <v>0</v>
      </c>
      <c r="O45" s="101">
        <f t="shared" si="20"/>
        <v>0.7</v>
      </c>
      <c r="P45" s="102">
        <f aca="true" t="shared" si="22" ref="P45:P55">SUM(J45,L45,N45)</f>
        <v>0.8</v>
      </c>
      <c r="Q45" s="130"/>
      <c r="R45" s="128">
        <v>1.4</v>
      </c>
      <c r="S45" s="129">
        <v>1.4</v>
      </c>
      <c r="T45" s="101">
        <v>0</v>
      </c>
      <c r="U45" s="102">
        <v>0</v>
      </c>
      <c r="V45" s="101">
        <v>0</v>
      </c>
      <c r="W45" s="102">
        <v>0</v>
      </c>
      <c r="X45" s="101">
        <f t="shared" si="21"/>
        <v>1.4</v>
      </c>
      <c r="Y45" s="102">
        <f aca="true" t="shared" si="23" ref="Y45:Y55">SUM(S45,U45,W45)</f>
        <v>1.4</v>
      </c>
      <c r="Z45" s="130"/>
      <c r="AA45" s="101">
        <v>1.8</v>
      </c>
      <c r="AB45" s="102">
        <v>1.8</v>
      </c>
      <c r="AC45" s="101">
        <v>0</v>
      </c>
      <c r="AD45" s="102">
        <v>0</v>
      </c>
      <c r="AE45" s="101">
        <v>0</v>
      </c>
      <c r="AF45" s="102">
        <v>0</v>
      </c>
      <c r="AG45" s="101">
        <f aca="true" t="shared" si="24" ref="AG45:AH55">SUM(AA45,AC45,AE45)</f>
        <v>1.8</v>
      </c>
      <c r="AH45" s="102">
        <f t="shared" si="24"/>
        <v>1.8</v>
      </c>
      <c r="AI45" s="103"/>
      <c r="AJ45" s="101">
        <v>2.1</v>
      </c>
      <c r="AK45" s="102">
        <v>2.1</v>
      </c>
      <c r="AL45" s="101">
        <v>0</v>
      </c>
      <c r="AM45" s="102">
        <v>0</v>
      </c>
      <c r="AN45" s="101">
        <v>0</v>
      </c>
      <c r="AO45" s="102">
        <v>0</v>
      </c>
      <c r="AP45" s="101">
        <f aca="true" t="shared" si="25" ref="AP45:AQ55">SUM(AJ45,AL45,AN45)</f>
        <v>2.1</v>
      </c>
      <c r="AQ45" s="102">
        <f t="shared" si="25"/>
        <v>2.1</v>
      </c>
    </row>
    <row r="46" spans="1:43" ht="12.75">
      <c r="A46" s="149"/>
      <c r="B46" s="202" t="s">
        <v>262</v>
      </c>
      <c r="C46" s="187">
        <v>543</v>
      </c>
      <c r="D46" s="98">
        <v>40310</v>
      </c>
      <c r="E46" s="99">
        <v>663</v>
      </c>
      <c r="F46" s="99" t="s">
        <v>48</v>
      </c>
      <c r="G46" s="2" t="s">
        <v>151</v>
      </c>
      <c r="H46" s="170" t="s">
        <v>295</v>
      </c>
      <c r="I46" s="128">
        <v>0.2</v>
      </c>
      <c r="J46" s="129">
        <v>0.2</v>
      </c>
      <c r="K46" s="101">
        <v>0</v>
      </c>
      <c r="L46" s="102">
        <v>0</v>
      </c>
      <c r="M46" s="101">
        <v>0</v>
      </c>
      <c r="N46" s="102">
        <v>0</v>
      </c>
      <c r="O46" s="101">
        <f t="shared" si="20"/>
        <v>0.2</v>
      </c>
      <c r="P46" s="102">
        <f t="shared" si="22"/>
        <v>0.2</v>
      </c>
      <c r="Q46" s="130"/>
      <c r="R46" s="128">
        <v>0.3</v>
      </c>
      <c r="S46" s="129">
        <v>0.3</v>
      </c>
      <c r="T46" s="101">
        <v>0</v>
      </c>
      <c r="U46" s="102">
        <v>0</v>
      </c>
      <c r="V46" s="101">
        <v>0</v>
      </c>
      <c r="W46" s="102">
        <v>0</v>
      </c>
      <c r="X46" s="101">
        <f t="shared" si="21"/>
        <v>0.3</v>
      </c>
      <c r="Y46" s="102">
        <f t="shared" si="23"/>
        <v>0.3</v>
      </c>
      <c r="Z46" s="130"/>
      <c r="AA46" s="101">
        <v>0.4</v>
      </c>
      <c r="AB46" s="102">
        <v>0.4</v>
      </c>
      <c r="AC46" s="101">
        <v>0</v>
      </c>
      <c r="AD46" s="102">
        <v>0</v>
      </c>
      <c r="AE46" s="101">
        <v>0</v>
      </c>
      <c r="AF46" s="102">
        <v>0</v>
      </c>
      <c r="AG46" s="101">
        <f t="shared" si="24"/>
        <v>0.4</v>
      </c>
      <c r="AH46" s="102">
        <f t="shared" si="24"/>
        <v>0.4</v>
      </c>
      <c r="AI46" s="103"/>
      <c r="AJ46" s="101">
        <v>0.4</v>
      </c>
      <c r="AK46" s="102">
        <v>0.4</v>
      </c>
      <c r="AL46" s="101">
        <v>0</v>
      </c>
      <c r="AM46" s="102">
        <v>0</v>
      </c>
      <c r="AN46" s="101">
        <v>0</v>
      </c>
      <c r="AO46" s="102">
        <v>0</v>
      </c>
      <c r="AP46" s="101">
        <f t="shared" si="25"/>
        <v>0.4</v>
      </c>
      <c r="AQ46" s="102">
        <f t="shared" si="25"/>
        <v>0.4</v>
      </c>
    </row>
    <row r="47" spans="1:43" ht="12.75">
      <c r="A47" s="149"/>
      <c r="B47" s="202" t="s">
        <v>271</v>
      </c>
      <c r="C47" s="234">
        <v>534</v>
      </c>
      <c r="D47" s="98">
        <v>40291</v>
      </c>
      <c r="E47" s="99">
        <v>1271</v>
      </c>
      <c r="F47" s="99" t="s">
        <v>59</v>
      </c>
      <c r="G47" s="198" t="s">
        <v>103</v>
      </c>
      <c r="H47" s="170" t="s">
        <v>295</v>
      </c>
      <c r="I47" s="128">
        <v>-0.2</v>
      </c>
      <c r="J47" s="129">
        <v>-0.3</v>
      </c>
      <c r="K47" s="101">
        <v>0</v>
      </c>
      <c r="L47" s="102">
        <v>0</v>
      </c>
      <c r="M47" s="101">
        <v>0</v>
      </c>
      <c r="N47" s="102">
        <v>0</v>
      </c>
      <c r="O47" s="101">
        <f t="shared" si="20"/>
        <v>-0.2</v>
      </c>
      <c r="P47" s="102">
        <f t="shared" si="22"/>
        <v>-0.3</v>
      </c>
      <c r="Q47" s="130"/>
      <c r="R47" s="128">
        <v>-0.3</v>
      </c>
      <c r="S47" s="129">
        <v>-0.3</v>
      </c>
      <c r="T47" s="101">
        <v>0</v>
      </c>
      <c r="U47" s="102">
        <v>0</v>
      </c>
      <c r="V47" s="101">
        <v>0</v>
      </c>
      <c r="W47" s="102">
        <v>0</v>
      </c>
      <c r="X47" s="101">
        <f t="shared" si="21"/>
        <v>-0.3</v>
      </c>
      <c r="Y47" s="102">
        <f t="shared" si="23"/>
        <v>-0.3</v>
      </c>
      <c r="Z47" s="130"/>
      <c r="AA47" s="101">
        <v>-0.3</v>
      </c>
      <c r="AB47" s="102">
        <v>-0.3</v>
      </c>
      <c r="AC47" s="101">
        <v>0</v>
      </c>
      <c r="AD47" s="102">
        <v>0</v>
      </c>
      <c r="AE47" s="101">
        <v>0</v>
      </c>
      <c r="AF47" s="102">
        <v>0</v>
      </c>
      <c r="AG47" s="101">
        <f t="shared" si="24"/>
        <v>-0.3</v>
      </c>
      <c r="AH47" s="102">
        <f t="shared" si="24"/>
        <v>-0.3</v>
      </c>
      <c r="AI47" s="103"/>
      <c r="AJ47" s="101">
        <v>-0.3</v>
      </c>
      <c r="AK47" s="102">
        <v>-0.3</v>
      </c>
      <c r="AL47" s="101">
        <v>0</v>
      </c>
      <c r="AM47" s="102">
        <v>0</v>
      </c>
      <c r="AN47" s="101">
        <v>0</v>
      </c>
      <c r="AO47" s="102">
        <v>0</v>
      </c>
      <c r="AP47" s="101">
        <f t="shared" si="25"/>
        <v>-0.3</v>
      </c>
      <c r="AQ47" s="102">
        <f t="shared" si="25"/>
        <v>-0.3</v>
      </c>
    </row>
    <row r="48" spans="1:43" ht="12.75">
      <c r="A48" s="205"/>
      <c r="B48" s="202" t="s">
        <v>245</v>
      </c>
      <c r="C48" s="187">
        <v>625</v>
      </c>
      <c r="D48" s="98">
        <v>40331</v>
      </c>
      <c r="E48" s="99">
        <v>5401</v>
      </c>
      <c r="F48" s="99" t="s">
        <v>65</v>
      </c>
      <c r="G48" s="2" t="s">
        <v>258</v>
      </c>
      <c r="H48" s="170" t="s">
        <v>295</v>
      </c>
      <c r="I48" s="128">
        <v>0.3</v>
      </c>
      <c r="J48" s="129">
        <v>0.4</v>
      </c>
      <c r="K48" s="101">
        <v>0</v>
      </c>
      <c r="L48" s="102">
        <v>0</v>
      </c>
      <c r="M48" s="101">
        <v>0</v>
      </c>
      <c r="N48" s="102">
        <v>0</v>
      </c>
      <c r="O48" s="101">
        <f t="shared" si="20"/>
        <v>0.3</v>
      </c>
      <c r="P48" s="102">
        <f t="shared" si="22"/>
        <v>0.4</v>
      </c>
      <c r="Q48" s="130"/>
      <c r="R48" s="128">
        <v>0.4</v>
      </c>
      <c r="S48" s="129">
        <v>0.4</v>
      </c>
      <c r="T48" s="101">
        <v>0</v>
      </c>
      <c r="U48" s="102">
        <v>0</v>
      </c>
      <c r="V48" s="101">
        <v>0</v>
      </c>
      <c r="W48" s="102">
        <v>0</v>
      </c>
      <c r="X48" s="101">
        <f t="shared" si="21"/>
        <v>0.4</v>
      </c>
      <c r="Y48" s="102">
        <f t="shared" si="23"/>
        <v>0.4</v>
      </c>
      <c r="Z48" s="130"/>
      <c r="AA48" s="128">
        <v>0.4</v>
      </c>
      <c r="AB48" s="129">
        <v>0.4</v>
      </c>
      <c r="AC48" s="101">
        <v>0</v>
      </c>
      <c r="AD48" s="102">
        <v>0</v>
      </c>
      <c r="AE48" s="101">
        <v>0</v>
      </c>
      <c r="AF48" s="102">
        <v>0</v>
      </c>
      <c r="AG48" s="101">
        <f t="shared" si="24"/>
        <v>0.4</v>
      </c>
      <c r="AH48" s="102">
        <f t="shared" si="24"/>
        <v>0.4</v>
      </c>
      <c r="AI48" s="103"/>
      <c r="AJ48" s="128">
        <v>0.4</v>
      </c>
      <c r="AK48" s="129">
        <v>0.4</v>
      </c>
      <c r="AL48" s="101">
        <v>0</v>
      </c>
      <c r="AM48" s="102">
        <v>0</v>
      </c>
      <c r="AN48" s="101">
        <v>0</v>
      </c>
      <c r="AO48" s="102">
        <v>0</v>
      </c>
      <c r="AP48" s="101">
        <f t="shared" si="25"/>
        <v>0.4</v>
      </c>
      <c r="AQ48" s="102">
        <f t="shared" si="25"/>
        <v>0.4</v>
      </c>
    </row>
    <row r="49" spans="1:43" ht="12.75">
      <c r="A49" s="149"/>
      <c r="B49" s="202" t="s">
        <v>245</v>
      </c>
      <c r="C49" s="187">
        <v>625</v>
      </c>
      <c r="D49" s="98">
        <v>40331</v>
      </c>
      <c r="E49" s="99">
        <v>5401</v>
      </c>
      <c r="F49" s="99" t="s">
        <v>65</v>
      </c>
      <c r="G49" s="2" t="s">
        <v>259</v>
      </c>
      <c r="H49" s="170" t="s">
        <v>295</v>
      </c>
      <c r="I49" s="128">
        <v>0.2</v>
      </c>
      <c r="J49" s="129">
        <v>0.2</v>
      </c>
      <c r="K49" s="101">
        <v>0</v>
      </c>
      <c r="L49" s="102">
        <v>0</v>
      </c>
      <c r="M49" s="101">
        <v>0</v>
      </c>
      <c r="N49" s="102">
        <v>0</v>
      </c>
      <c r="O49" s="101">
        <f t="shared" si="20"/>
        <v>0.2</v>
      </c>
      <c r="P49" s="102">
        <f t="shared" si="22"/>
        <v>0.2</v>
      </c>
      <c r="Q49" s="130"/>
      <c r="R49" s="128">
        <v>0.2</v>
      </c>
      <c r="S49" s="129">
        <v>0.2</v>
      </c>
      <c r="T49" s="101">
        <v>0</v>
      </c>
      <c r="U49" s="102">
        <v>0</v>
      </c>
      <c r="V49" s="101">
        <v>0</v>
      </c>
      <c r="W49" s="102">
        <v>0</v>
      </c>
      <c r="X49" s="101">
        <f t="shared" si="21"/>
        <v>0.2</v>
      </c>
      <c r="Y49" s="102">
        <f t="shared" si="23"/>
        <v>0.2</v>
      </c>
      <c r="Z49" s="130"/>
      <c r="AA49" s="128">
        <v>0.2</v>
      </c>
      <c r="AB49" s="129">
        <v>0.2</v>
      </c>
      <c r="AC49" s="101">
        <v>0</v>
      </c>
      <c r="AD49" s="102">
        <v>0</v>
      </c>
      <c r="AE49" s="101">
        <v>0</v>
      </c>
      <c r="AF49" s="102">
        <v>0</v>
      </c>
      <c r="AG49" s="101">
        <f t="shared" si="24"/>
        <v>0.2</v>
      </c>
      <c r="AH49" s="102">
        <f t="shared" si="24"/>
        <v>0.2</v>
      </c>
      <c r="AI49" s="103"/>
      <c r="AJ49" s="128">
        <v>0.2</v>
      </c>
      <c r="AK49" s="129">
        <v>0.2</v>
      </c>
      <c r="AL49" s="101">
        <v>0</v>
      </c>
      <c r="AM49" s="102">
        <v>0</v>
      </c>
      <c r="AN49" s="101">
        <v>0</v>
      </c>
      <c r="AO49" s="102">
        <v>0</v>
      </c>
      <c r="AP49" s="101">
        <f t="shared" si="25"/>
        <v>0.2</v>
      </c>
      <c r="AQ49" s="102">
        <f t="shared" si="25"/>
        <v>0.2</v>
      </c>
    </row>
    <row r="50" spans="1:43" ht="12.75">
      <c r="A50" s="149"/>
      <c r="B50" s="202" t="s">
        <v>248</v>
      </c>
      <c r="C50" s="187">
        <v>568</v>
      </c>
      <c r="D50" s="240">
        <v>40312</v>
      </c>
      <c r="E50" s="99">
        <v>5801</v>
      </c>
      <c r="F50" s="99" t="s">
        <v>68</v>
      </c>
      <c r="G50" s="108" t="s">
        <v>173</v>
      </c>
      <c r="H50" s="170" t="s">
        <v>295</v>
      </c>
      <c r="I50" s="128">
        <v>-1.5</v>
      </c>
      <c r="J50" s="129">
        <v>0</v>
      </c>
      <c r="K50" s="101">
        <v>0</v>
      </c>
      <c r="L50" s="102">
        <v>0</v>
      </c>
      <c r="M50" s="101">
        <v>0</v>
      </c>
      <c r="N50" s="102">
        <v>0</v>
      </c>
      <c r="O50" s="101">
        <f t="shared" si="20"/>
        <v>-1.5</v>
      </c>
      <c r="P50" s="102">
        <f t="shared" si="22"/>
        <v>0</v>
      </c>
      <c r="Q50" s="130"/>
      <c r="R50" s="128">
        <v>0</v>
      </c>
      <c r="S50" s="129">
        <v>0</v>
      </c>
      <c r="T50" s="101">
        <v>0</v>
      </c>
      <c r="U50" s="102">
        <v>0</v>
      </c>
      <c r="V50" s="101">
        <v>0</v>
      </c>
      <c r="W50" s="102">
        <v>0</v>
      </c>
      <c r="X50" s="101">
        <f t="shared" si="21"/>
        <v>0</v>
      </c>
      <c r="Y50" s="102">
        <f t="shared" si="23"/>
        <v>0</v>
      </c>
      <c r="Z50" s="130"/>
      <c r="AA50" s="128">
        <v>0</v>
      </c>
      <c r="AB50" s="129">
        <v>0</v>
      </c>
      <c r="AC50" s="101">
        <v>0</v>
      </c>
      <c r="AD50" s="102">
        <v>0</v>
      </c>
      <c r="AE50" s="101">
        <v>0</v>
      </c>
      <c r="AF50" s="102">
        <v>0</v>
      </c>
      <c r="AG50" s="101">
        <f t="shared" si="24"/>
        <v>0</v>
      </c>
      <c r="AH50" s="102">
        <f>SUM(AB50,AD50,AF50)</f>
        <v>0</v>
      </c>
      <c r="AI50" s="103"/>
      <c r="AJ50" s="128">
        <v>0</v>
      </c>
      <c r="AK50" s="129">
        <v>0</v>
      </c>
      <c r="AL50" s="101">
        <v>0</v>
      </c>
      <c r="AM50" s="102">
        <v>0</v>
      </c>
      <c r="AN50" s="101">
        <v>0</v>
      </c>
      <c r="AO50" s="102">
        <v>0</v>
      </c>
      <c r="AP50" s="101">
        <f t="shared" si="25"/>
        <v>0</v>
      </c>
      <c r="AQ50" s="102">
        <f>SUM(AK50,AM50,AO50)</f>
        <v>0</v>
      </c>
    </row>
    <row r="51" spans="1:43" ht="12.75">
      <c r="A51" s="149"/>
      <c r="B51" s="202" t="s">
        <v>197</v>
      </c>
      <c r="C51" s="187">
        <v>15</v>
      </c>
      <c r="D51" s="98">
        <v>40214</v>
      </c>
      <c r="E51" s="99">
        <v>622</v>
      </c>
      <c r="F51" s="99" t="s">
        <v>27</v>
      </c>
      <c r="G51" s="95" t="s">
        <v>79</v>
      </c>
      <c r="H51" s="170" t="s">
        <v>295</v>
      </c>
      <c r="I51" s="128">
        <v>0.1</v>
      </c>
      <c r="J51" s="129">
        <v>0.1</v>
      </c>
      <c r="K51" s="101">
        <v>0</v>
      </c>
      <c r="L51" s="102">
        <v>0</v>
      </c>
      <c r="M51" s="101">
        <v>0</v>
      </c>
      <c r="N51" s="102">
        <v>0</v>
      </c>
      <c r="O51" s="101">
        <f t="shared" si="20"/>
        <v>0.1</v>
      </c>
      <c r="P51" s="102">
        <f t="shared" si="22"/>
        <v>0.1</v>
      </c>
      <c r="Q51" s="130"/>
      <c r="R51" s="128">
        <v>0.1</v>
      </c>
      <c r="S51" s="129">
        <v>0.1</v>
      </c>
      <c r="T51" s="101">
        <v>0</v>
      </c>
      <c r="U51" s="102">
        <v>0</v>
      </c>
      <c r="V51" s="101">
        <v>0</v>
      </c>
      <c r="W51" s="102">
        <v>0</v>
      </c>
      <c r="X51" s="101">
        <f t="shared" si="21"/>
        <v>0.1</v>
      </c>
      <c r="Y51" s="102">
        <f t="shared" si="23"/>
        <v>0.1</v>
      </c>
      <c r="Z51" s="130"/>
      <c r="AA51" s="101">
        <v>0.1</v>
      </c>
      <c r="AB51" s="102">
        <v>0.1</v>
      </c>
      <c r="AC51" s="101">
        <v>0</v>
      </c>
      <c r="AD51" s="102">
        <v>0</v>
      </c>
      <c r="AE51" s="101">
        <v>0</v>
      </c>
      <c r="AF51" s="102">
        <v>0</v>
      </c>
      <c r="AG51" s="101">
        <f t="shared" si="24"/>
        <v>0.1</v>
      </c>
      <c r="AH51" s="102">
        <f t="shared" si="24"/>
        <v>0.1</v>
      </c>
      <c r="AI51" s="103"/>
      <c r="AJ51" s="101">
        <v>0.1</v>
      </c>
      <c r="AK51" s="102">
        <v>0.1</v>
      </c>
      <c r="AL51" s="101">
        <v>0</v>
      </c>
      <c r="AM51" s="102">
        <v>0</v>
      </c>
      <c r="AN51" s="101">
        <v>0</v>
      </c>
      <c r="AO51" s="102">
        <v>0</v>
      </c>
      <c r="AP51" s="101">
        <f t="shared" si="25"/>
        <v>0.1</v>
      </c>
      <c r="AQ51" s="102">
        <f t="shared" si="25"/>
        <v>0.1</v>
      </c>
    </row>
    <row r="52" spans="1:43" ht="12.75">
      <c r="A52" s="149"/>
      <c r="B52" s="202" t="s">
        <v>197</v>
      </c>
      <c r="C52" s="187">
        <v>15</v>
      </c>
      <c r="D52" s="98">
        <v>40214</v>
      </c>
      <c r="E52" s="99">
        <v>622</v>
      </c>
      <c r="F52" s="99" t="s">
        <v>27</v>
      </c>
      <c r="G52" s="95" t="s">
        <v>80</v>
      </c>
      <c r="H52" s="170" t="s">
        <v>295</v>
      </c>
      <c r="I52" s="128">
        <v>0.1</v>
      </c>
      <c r="J52" s="129">
        <v>0.1</v>
      </c>
      <c r="K52" s="101">
        <v>0</v>
      </c>
      <c r="L52" s="102">
        <v>0</v>
      </c>
      <c r="M52" s="101">
        <v>0</v>
      </c>
      <c r="N52" s="102">
        <v>0</v>
      </c>
      <c r="O52" s="101">
        <f t="shared" si="20"/>
        <v>0.1</v>
      </c>
      <c r="P52" s="102">
        <f t="shared" si="22"/>
        <v>0.1</v>
      </c>
      <c r="Q52" s="130"/>
      <c r="R52" s="128">
        <v>0.1</v>
      </c>
      <c r="S52" s="129">
        <v>0.1</v>
      </c>
      <c r="T52" s="101">
        <v>0</v>
      </c>
      <c r="U52" s="102">
        <v>0</v>
      </c>
      <c r="V52" s="101">
        <v>0</v>
      </c>
      <c r="W52" s="102">
        <v>0</v>
      </c>
      <c r="X52" s="101">
        <f t="shared" si="21"/>
        <v>0.1</v>
      </c>
      <c r="Y52" s="102">
        <f t="shared" si="23"/>
        <v>0.1</v>
      </c>
      <c r="Z52" s="130"/>
      <c r="AA52" s="128">
        <v>0.1</v>
      </c>
      <c r="AB52" s="129">
        <v>0.1</v>
      </c>
      <c r="AC52" s="101">
        <v>0</v>
      </c>
      <c r="AD52" s="102">
        <v>0</v>
      </c>
      <c r="AE52" s="101">
        <v>0</v>
      </c>
      <c r="AF52" s="102">
        <v>0</v>
      </c>
      <c r="AG52" s="101">
        <f t="shared" si="24"/>
        <v>0.1</v>
      </c>
      <c r="AH52" s="102">
        <f t="shared" si="24"/>
        <v>0.1</v>
      </c>
      <c r="AI52" s="103"/>
      <c r="AJ52" s="128">
        <v>0.1</v>
      </c>
      <c r="AK52" s="129">
        <v>0.1</v>
      </c>
      <c r="AL52" s="101">
        <v>0</v>
      </c>
      <c r="AM52" s="102">
        <v>0</v>
      </c>
      <c r="AN52" s="101">
        <v>0</v>
      </c>
      <c r="AO52" s="102">
        <v>0</v>
      </c>
      <c r="AP52" s="101">
        <f t="shared" si="25"/>
        <v>0.1</v>
      </c>
      <c r="AQ52" s="102">
        <f t="shared" si="25"/>
        <v>0.1</v>
      </c>
    </row>
    <row r="53" spans="1:43" ht="12.75">
      <c r="A53" s="149"/>
      <c r="B53" s="202" t="s">
        <v>197</v>
      </c>
      <c r="C53" s="187">
        <v>20</v>
      </c>
      <c r="D53" s="98">
        <v>40214</v>
      </c>
      <c r="E53" s="99">
        <v>622</v>
      </c>
      <c r="F53" s="99" t="s">
        <v>27</v>
      </c>
      <c r="G53" s="95" t="s">
        <v>84</v>
      </c>
      <c r="H53" s="170" t="s">
        <v>295</v>
      </c>
      <c r="I53" s="128">
        <v>0</v>
      </c>
      <c r="J53" s="129">
        <v>0</v>
      </c>
      <c r="K53" s="101">
        <v>0</v>
      </c>
      <c r="L53" s="102">
        <v>0</v>
      </c>
      <c r="M53" s="101">
        <v>0</v>
      </c>
      <c r="N53" s="102">
        <v>0</v>
      </c>
      <c r="O53" s="101">
        <f t="shared" si="20"/>
        <v>0</v>
      </c>
      <c r="P53" s="102">
        <f t="shared" si="22"/>
        <v>0</v>
      </c>
      <c r="Q53" s="130"/>
      <c r="R53" s="128">
        <v>0</v>
      </c>
      <c r="S53" s="129">
        <v>0</v>
      </c>
      <c r="T53" s="101">
        <v>0</v>
      </c>
      <c r="U53" s="102">
        <v>0</v>
      </c>
      <c r="V53" s="101">
        <v>0</v>
      </c>
      <c r="W53" s="102">
        <v>0</v>
      </c>
      <c r="X53" s="101">
        <f t="shared" si="21"/>
        <v>0</v>
      </c>
      <c r="Y53" s="102">
        <f t="shared" si="23"/>
        <v>0</v>
      </c>
      <c r="Z53" s="130"/>
      <c r="AA53" s="101">
        <v>-0.2</v>
      </c>
      <c r="AB53" s="102">
        <v>0</v>
      </c>
      <c r="AC53" s="101">
        <v>0</v>
      </c>
      <c r="AD53" s="102">
        <v>0</v>
      </c>
      <c r="AE53" s="101">
        <v>0</v>
      </c>
      <c r="AF53" s="102">
        <v>0</v>
      </c>
      <c r="AG53" s="101">
        <f t="shared" si="24"/>
        <v>-0.2</v>
      </c>
      <c r="AH53" s="102">
        <f t="shared" si="24"/>
        <v>0</v>
      </c>
      <c r="AI53" s="103"/>
      <c r="AJ53" s="101">
        <v>0</v>
      </c>
      <c r="AK53" s="102">
        <v>0</v>
      </c>
      <c r="AL53" s="101">
        <v>0</v>
      </c>
      <c r="AM53" s="102">
        <v>0</v>
      </c>
      <c r="AN53" s="101">
        <v>0</v>
      </c>
      <c r="AO53" s="102">
        <v>0</v>
      </c>
      <c r="AP53" s="101">
        <f t="shared" si="25"/>
        <v>0</v>
      </c>
      <c r="AQ53" s="102">
        <f t="shared" si="25"/>
        <v>0</v>
      </c>
    </row>
    <row r="54" spans="1:43" ht="12.75">
      <c r="A54" s="149"/>
      <c r="B54" s="202" t="s">
        <v>197</v>
      </c>
      <c r="C54" s="187">
        <v>18</v>
      </c>
      <c r="D54" s="98">
        <v>40214</v>
      </c>
      <c r="E54" s="99">
        <v>622</v>
      </c>
      <c r="F54" s="99" t="s">
        <v>27</v>
      </c>
      <c r="G54" s="124" t="s">
        <v>81</v>
      </c>
      <c r="H54" s="170" t="s">
        <v>295</v>
      </c>
      <c r="I54" s="128">
        <v>0</v>
      </c>
      <c r="J54" s="129">
        <v>0.2</v>
      </c>
      <c r="K54" s="101">
        <v>0</v>
      </c>
      <c r="L54" s="102">
        <v>0</v>
      </c>
      <c r="M54" s="101">
        <v>0</v>
      </c>
      <c r="N54" s="102">
        <v>0</v>
      </c>
      <c r="O54" s="101">
        <f t="shared" si="20"/>
        <v>0</v>
      </c>
      <c r="P54" s="102">
        <f t="shared" si="22"/>
        <v>0.2</v>
      </c>
      <c r="Q54" s="130"/>
      <c r="R54" s="128">
        <v>0.2</v>
      </c>
      <c r="S54" s="129">
        <v>0.2</v>
      </c>
      <c r="T54" s="101">
        <v>0</v>
      </c>
      <c r="U54" s="102">
        <v>0</v>
      </c>
      <c r="V54" s="101">
        <v>0</v>
      </c>
      <c r="W54" s="102">
        <v>0</v>
      </c>
      <c r="X54" s="101">
        <f t="shared" si="21"/>
        <v>0.2</v>
      </c>
      <c r="Y54" s="102">
        <f t="shared" si="23"/>
        <v>0.2</v>
      </c>
      <c r="Z54" s="130"/>
      <c r="AA54" s="128">
        <v>0.2</v>
      </c>
      <c r="AB54" s="129">
        <v>0.2</v>
      </c>
      <c r="AC54" s="101">
        <v>0</v>
      </c>
      <c r="AD54" s="102">
        <v>0</v>
      </c>
      <c r="AE54" s="101">
        <v>0</v>
      </c>
      <c r="AF54" s="102">
        <v>0</v>
      </c>
      <c r="AG54" s="101">
        <f t="shared" si="24"/>
        <v>0.2</v>
      </c>
      <c r="AH54" s="102">
        <f t="shared" si="24"/>
        <v>0.2</v>
      </c>
      <c r="AI54" s="103"/>
      <c r="AJ54" s="128">
        <v>0.2</v>
      </c>
      <c r="AK54" s="129">
        <v>0.2</v>
      </c>
      <c r="AL54" s="101">
        <v>0</v>
      </c>
      <c r="AM54" s="102">
        <v>0</v>
      </c>
      <c r="AN54" s="101">
        <v>0</v>
      </c>
      <c r="AO54" s="102">
        <v>0</v>
      </c>
      <c r="AP54" s="101">
        <f t="shared" si="25"/>
        <v>0.2</v>
      </c>
      <c r="AQ54" s="102">
        <f t="shared" si="25"/>
        <v>0.2</v>
      </c>
    </row>
    <row r="55" spans="1:43" ht="12.75">
      <c r="A55" s="149"/>
      <c r="B55" s="202" t="s">
        <v>197</v>
      </c>
      <c r="C55" s="187">
        <v>23</v>
      </c>
      <c r="D55" s="98">
        <v>40214</v>
      </c>
      <c r="E55" s="99">
        <v>622</v>
      </c>
      <c r="F55" s="99" t="s">
        <v>27</v>
      </c>
      <c r="G55" s="95" t="s">
        <v>83</v>
      </c>
      <c r="H55" s="170" t="s">
        <v>295</v>
      </c>
      <c r="I55" s="128">
        <v>-0.2</v>
      </c>
      <c r="J55" s="129">
        <v>-0.5</v>
      </c>
      <c r="K55" s="101">
        <v>0</v>
      </c>
      <c r="L55" s="102">
        <v>0</v>
      </c>
      <c r="M55" s="101">
        <v>0</v>
      </c>
      <c r="N55" s="102">
        <v>0</v>
      </c>
      <c r="O55" s="101">
        <f t="shared" si="20"/>
        <v>-0.2</v>
      </c>
      <c r="P55" s="102">
        <f t="shared" si="22"/>
        <v>-0.5</v>
      </c>
      <c r="Q55" s="130"/>
      <c r="R55" s="128">
        <v>-0.5</v>
      </c>
      <c r="S55" s="129">
        <v>-0.5</v>
      </c>
      <c r="T55" s="101">
        <v>0</v>
      </c>
      <c r="U55" s="102">
        <v>0</v>
      </c>
      <c r="V55" s="101">
        <v>0</v>
      </c>
      <c r="W55" s="102">
        <v>0</v>
      </c>
      <c r="X55" s="101">
        <f t="shared" si="21"/>
        <v>-0.5</v>
      </c>
      <c r="Y55" s="102">
        <f t="shared" si="23"/>
        <v>-0.5</v>
      </c>
      <c r="Z55" s="130"/>
      <c r="AA55" s="101">
        <v>-0.5</v>
      </c>
      <c r="AB55" s="102">
        <v>-0.5</v>
      </c>
      <c r="AC55" s="101">
        <v>0</v>
      </c>
      <c r="AD55" s="102">
        <v>0</v>
      </c>
      <c r="AE55" s="101">
        <v>0</v>
      </c>
      <c r="AF55" s="102">
        <v>0</v>
      </c>
      <c r="AG55" s="101">
        <f t="shared" si="24"/>
        <v>-0.5</v>
      </c>
      <c r="AH55" s="102">
        <f t="shared" si="24"/>
        <v>-0.5</v>
      </c>
      <c r="AI55" s="103"/>
      <c r="AJ55" s="101">
        <v>-0.5</v>
      </c>
      <c r="AK55" s="102">
        <v>-0.5</v>
      </c>
      <c r="AL55" s="101">
        <v>0</v>
      </c>
      <c r="AM55" s="102">
        <v>0</v>
      </c>
      <c r="AN55" s="101">
        <v>0</v>
      </c>
      <c r="AO55" s="102">
        <v>0</v>
      </c>
      <c r="AP55" s="101">
        <f t="shared" si="25"/>
        <v>-0.5</v>
      </c>
      <c r="AQ55" s="102">
        <f t="shared" si="25"/>
        <v>-0.5</v>
      </c>
    </row>
    <row r="56" spans="1:43" ht="12.75">
      <c r="A56" s="149"/>
      <c r="B56" s="202"/>
      <c r="C56" s="187"/>
      <c r="D56" s="98"/>
      <c r="E56" s="99"/>
      <c r="F56" s="99"/>
      <c r="G56" s="2"/>
      <c r="H56" s="244" t="s">
        <v>301</v>
      </c>
      <c r="I56" s="128">
        <f>SUM(I44:I55)</f>
        <v>-0.30000000000000004</v>
      </c>
      <c r="J56" s="129">
        <f aca="true" t="shared" si="26" ref="J56:P56">SUM(J44:J55)</f>
        <v>1.2000000000000002</v>
      </c>
      <c r="K56" s="101">
        <f t="shared" si="26"/>
        <v>0</v>
      </c>
      <c r="L56" s="102">
        <f t="shared" si="26"/>
        <v>0</v>
      </c>
      <c r="M56" s="101">
        <f t="shared" si="26"/>
        <v>0</v>
      </c>
      <c r="N56" s="102">
        <f t="shared" si="26"/>
        <v>0</v>
      </c>
      <c r="O56" s="101">
        <f t="shared" si="26"/>
        <v>-0.30000000000000004</v>
      </c>
      <c r="P56" s="102">
        <f t="shared" si="26"/>
        <v>1.2000000000000002</v>
      </c>
      <c r="Q56" s="130"/>
      <c r="R56" s="128">
        <f aca="true" t="shared" si="27" ref="R56:Y56">SUM(R44:R55)</f>
        <v>2.0000000000000004</v>
      </c>
      <c r="S56" s="129">
        <f t="shared" si="27"/>
        <v>1.9</v>
      </c>
      <c r="T56" s="101">
        <f t="shared" si="27"/>
        <v>0</v>
      </c>
      <c r="U56" s="102">
        <f t="shared" si="27"/>
        <v>0</v>
      </c>
      <c r="V56" s="101">
        <f t="shared" si="27"/>
        <v>0</v>
      </c>
      <c r="W56" s="102">
        <f t="shared" si="27"/>
        <v>0</v>
      </c>
      <c r="X56" s="101">
        <f t="shared" si="27"/>
        <v>2.0000000000000004</v>
      </c>
      <c r="Y56" s="102">
        <f t="shared" si="27"/>
        <v>1.9</v>
      </c>
      <c r="Z56" s="130"/>
      <c r="AA56" s="128">
        <f aca="true" t="shared" si="28" ref="AA56:AH56">SUM(AA44:AA55)</f>
        <v>2.2000000000000006</v>
      </c>
      <c r="AB56" s="129">
        <f t="shared" si="28"/>
        <v>2.400000000000001</v>
      </c>
      <c r="AC56" s="101">
        <f t="shared" si="28"/>
        <v>0</v>
      </c>
      <c r="AD56" s="102">
        <f t="shared" si="28"/>
        <v>0</v>
      </c>
      <c r="AE56" s="101">
        <f t="shared" si="28"/>
        <v>0</v>
      </c>
      <c r="AF56" s="102">
        <f t="shared" si="28"/>
        <v>0</v>
      </c>
      <c r="AG56" s="101">
        <f t="shared" si="28"/>
        <v>2.2000000000000006</v>
      </c>
      <c r="AH56" s="102">
        <f t="shared" si="28"/>
        <v>2.400000000000001</v>
      </c>
      <c r="AI56" s="103"/>
      <c r="AJ56" s="128">
        <f aca="true" t="shared" si="29" ref="AJ56:AQ56">SUM(AJ44:AJ55)</f>
        <v>2.7000000000000006</v>
      </c>
      <c r="AK56" s="129">
        <f t="shared" si="29"/>
        <v>2.7000000000000006</v>
      </c>
      <c r="AL56" s="101">
        <f t="shared" si="29"/>
        <v>0</v>
      </c>
      <c r="AM56" s="102">
        <f t="shared" si="29"/>
        <v>0</v>
      </c>
      <c r="AN56" s="101">
        <f t="shared" si="29"/>
        <v>0</v>
      </c>
      <c r="AO56" s="102">
        <f t="shared" si="29"/>
        <v>0</v>
      </c>
      <c r="AP56" s="101">
        <f t="shared" si="29"/>
        <v>2.7000000000000006</v>
      </c>
      <c r="AQ56" s="102">
        <f t="shared" si="29"/>
        <v>2.7000000000000006</v>
      </c>
    </row>
    <row r="57" spans="1:43" ht="12.75">
      <c r="A57" s="149"/>
      <c r="B57" s="202"/>
      <c r="C57" s="187"/>
      <c r="D57" s="98"/>
      <c r="E57" s="99"/>
      <c r="F57" s="99"/>
      <c r="G57" s="2"/>
      <c r="H57" s="170"/>
      <c r="I57" s="128"/>
      <c r="J57" s="129"/>
      <c r="K57" s="101"/>
      <c r="L57" s="102"/>
      <c r="M57" s="101"/>
      <c r="N57" s="102"/>
      <c r="O57" s="101"/>
      <c r="P57" s="102"/>
      <c r="Q57" s="130"/>
      <c r="R57" s="128"/>
      <c r="S57" s="129"/>
      <c r="T57" s="101"/>
      <c r="U57" s="102"/>
      <c r="V57" s="101"/>
      <c r="W57" s="102"/>
      <c r="X57" s="101"/>
      <c r="Y57" s="102"/>
      <c r="Z57" s="130"/>
      <c r="AA57" s="128"/>
      <c r="AB57" s="129"/>
      <c r="AC57" s="101"/>
      <c r="AD57" s="102"/>
      <c r="AE57" s="101"/>
      <c r="AF57" s="102"/>
      <c r="AG57" s="101"/>
      <c r="AH57" s="102"/>
      <c r="AI57" s="103"/>
      <c r="AJ57" s="128"/>
      <c r="AK57" s="129"/>
      <c r="AL57" s="101"/>
      <c r="AM57" s="102"/>
      <c r="AN57" s="101"/>
      <c r="AO57" s="102"/>
      <c r="AP57" s="101"/>
      <c r="AQ57" s="102"/>
    </row>
    <row r="58" spans="1:43" ht="12.75">
      <c r="A58" s="149"/>
      <c r="B58" s="202"/>
      <c r="C58" s="187"/>
      <c r="D58" s="98"/>
      <c r="E58" s="99"/>
      <c r="F58" s="99"/>
      <c r="G58" s="2"/>
      <c r="H58" s="170"/>
      <c r="I58" s="128"/>
      <c r="J58" s="129"/>
      <c r="K58" s="101"/>
      <c r="L58" s="102"/>
      <c r="M58" s="101"/>
      <c r="N58" s="102"/>
      <c r="O58" s="101"/>
      <c r="P58" s="102"/>
      <c r="Q58" s="130"/>
      <c r="R58" s="128"/>
      <c r="S58" s="129"/>
      <c r="T58" s="101"/>
      <c r="U58" s="102"/>
      <c r="V58" s="101"/>
      <c r="W58" s="102"/>
      <c r="X58" s="101"/>
      <c r="Y58" s="102"/>
      <c r="Z58" s="130"/>
      <c r="AA58" s="128"/>
      <c r="AB58" s="129"/>
      <c r="AC58" s="101"/>
      <c r="AD58" s="102"/>
      <c r="AE58" s="101"/>
      <c r="AF58" s="102"/>
      <c r="AG58" s="101"/>
      <c r="AH58" s="102"/>
      <c r="AI58" s="103"/>
      <c r="AJ58" s="128"/>
      <c r="AK58" s="129"/>
      <c r="AL58" s="101"/>
      <c r="AM58" s="102"/>
      <c r="AN58" s="101"/>
      <c r="AO58" s="102"/>
      <c r="AP58" s="101"/>
      <c r="AQ58" s="102"/>
    </row>
    <row r="59" spans="1:43" ht="12.75">
      <c r="A59" s="149"/>
      <c r="B59" s="202" t="s">
        <v>208</v>
      </c>
      <c r="C59" s="187">
        <v>578</v>
      </c>
      <c r="D59" s="98">
        <v>40312</v>
      </c>
      <c r="E59" s="99">
        <v>325</v>
      </c>
      <c r="F59" s="99" t="s">
        <v>46</v>
      </c>
      <c r="G59" s="2" t="s">
        <v>183</v>
      </c>
      <c r="H59" s="170" t="s">
        <v>153</v>
      </c>
      <c r="I59" s="128">
        <v>28.5</v>
      </c>
      <c r="J59" s="129">
        <v>32.5</v>
      </c>
      <c r="K59" s="101">
        <v>3.5999999999999996</v>
      </c>
      <c r="L59" s="102">
        <v>4.1000000000000005</v>
      </c>
      <c r="M59" s="101">
        <v>0</v>
      </c>
      <c r="N59" s="102">
        <v>0</v>
      </c>
      <c r="O59" s="101">
        <v>32.1</v>
      </c>
      <c r="P59" s="102">
        <v>36.6</v>
      </c>
      <c r="Q59" s="130"/>
      <c r="R59" s="128">
        <v>64.8</v>
      </c>
      <c r="S59" s="129">
        <v>64.8</v>
      </c>
      <c r="T59" s="101">
        <v>9.099999999999998</v>
      </c>
      <c r="U59" s="102">
        <v>9.099999999999998</v>
      </c>
      <c r="V59" s="101">
        <v>0</v>
      </c>
      <c r="W59" s="102">
        <v>0</v>
      </c>
      <c r="X59" s="101">
        <v>73.89999999999999</v>
      </c>
      <c r="Y59" s="102">
        <v>73.89999999999999</v>
      </c>
      <c r="Z59" s="130"/>
      <c r="AA59" s="101">
        <v>83.39999999999999</v>
      </c>
      <c r="AB59" s="102">
        <v>83.39999999999999</v>
      </c>
      <c r="AC59" s="101">
        <v>11.7</v>
      </c>
      <c r="AD59" s="102">
        <v>11.7</v>
      </c>
      <c r="AE59" s="101">
        <v>0</v>
      </c>
      <c r="AF59" s="102">
        <v>0</v>
      </c>
      <c r="AG59" s="101">
        <v>95.1</v>
      </c>
      <c r="AH59" s="102">
        <v>95.1</v>
      </c>
      <c r="AI59" s="103"/>
      <c r="AJ59" s="101">
        <v>98.8</v>
      </c>
      <c r="AK59" s="102">
        <v>98.8</v>
      </c>
      <c r="AL59" s="101">
        <v>13.899999999999999</v>
      </c>
      <c r="AM59" s="102">
        <v>13.899999999999999</v>
      </c>
      <c r="AN59" s="101">
        <v>0</v>
      </c>
      <c r="AO59" s="102">
        <v>0</v>
      </c>
      <c r="AP59" s="101">
        <v>112.69999999999999</v>
      </c>
      <c r="AQ59" s="102">
        <v>112.69999999999999</v>
      </c>
    </row>
    <row r="60" spans="1:43" ht="12.75">
      <c r="A60" s="149"/>
      <c r="B60" s="202" t="s">
        <v>270</v>
      </c>
      <c r="C60" s="187">
        <v>609</v>
      </c>
      <c r="D60" s="98">
        <v>40331</v>
      </c>
      <c r="E60" s="99">
        <v>631</v>
      </c>
      <c r="F60" s="99" t="s">
        <v>47</v>
      </c>
      <c r="G60" s="2" t="s">
        <v>253</v>
      </c>
      <c r="H60" s="170" t="s">
        <v>153</v>
      </c>
      <c r="I60" s="101">
        <v>0</v>
      </c>
      <c r="J60" s="102">
        <v>0</v>
      </c>
      <c r="K60" s="101" t="s">
        <v>130</v>
      </c>
      <c r="L60" s="102" t="s">
        <v>130</v>
      </c>
      <c r="M60" s="101">
        <v>0</v>
      </c>
      <c r="N60" s="102">
        <v>0</v>
      </c>
      <c r="O60" s="101" t="s">
        <v>130</v>
      </c>
      <c r="P60" s="102" t="s">
        <v>130</v>
      </c>
      <c r="Q60" s="130"/>
      <c r="R60" s="101">
        <v>0</v>
      </c>
      <c r="S60" s="102">
        <v>0</v>
      </c>
      <c r="T60" s="101" t="s">
        <v>130</v>
      </c>
      <c r="U60" s="102" t="s">
        <v>130</v>
      </c>
      <c r="V60" s="101">
        <v>0</v>
      </c>
      <c r="W60" s="102">
        <v>0</v>
      </c>
      <c r="X60" s="101" t="s">
        <v>130</v>
      </c>
      <c r="Y60" s="102" t="s">
        <v>130</v>
      </c>
      <c r="Z60" s="130"/>
      <c r="AA60" s="101">
        <v>0</v>
      </c>
      <c r="AB60" s="102">
        <v>0</v>
      </c>
      <c r="AC60" s="101" t="s">
        <v>130</v>
      </c>
      <c r="AD60" s="102" t="s">
        <v>130</v>
      </c>
      <c r="AE60" s="101">
        <v>0</v>
      </c>
      <c r="AF60" s="102">
        <v>0</v>
      </c>
      <c r="AG60" s="101" t="s">
        <v>130</v>
      </c>
      <c r="AH60" s="102" t="s">
        <v>130</v>
      </c>
      <c r="AI60" s="103"/>
      <c r="AJ60" s="101">
        <v>0</v>
      </c>
      <c r="AK60" s="102">
        <v>0</v>
      </c>
      <c r="AL60" s="101" t="s">
        <v>130</v>
      </c>
      <c r="AM60" s="102" t="s">
        <v>130</v>
      </c>
      <c r="AN60" s="101">
        <v>0</v>
      </c>
      <c r="AO60" s="102">
        <v>0</v>
      </c>
      <c r="AP60" s="101" t="s">
        <v>130</v>
      </c>
      <c r="AQ60" s="102" t="s">
        <v>130</v>
      </c>
    </row>
    <row r="61" spans="1:43" ht="12.75">
      <c r="A61" s="149"/>
      <c r="B61" s="202" t="s">
        <v>239</v>
      </c>
      <c r="C61" s="187">
        <v>211</v>
      </c>
      <c r="D61" s="98">
        <v>40256</v>
      </c>
      <c r="E61" s="99">
        <v>795</v>
      </c>
      <c r="F61" s="99" t="s">
        <v>52</v>
      </c>
      <c r="G61" s="197" t="s">
        <v>152</v>
      </c>
      <c r="H61" s="170" t="s">
        <v>153</v>
      </c>
      <c r="I61" s="128">
        <v>-0.4</v>
      </c>
      <c r="J61" s="129">
        <v>-0.6</v>
      </c>
      <c r="K61" s="101">
        <v>-0.6999999999999997</v>
      </c>
      <c r="L61" s="102" t="s">
        <v>127</v>
      </c>
      <c r="M61" s="101">
        <v>0</v>
      </c>
      <c r="N61" s="102" t="s">
        <v>127</v>
      </c>
      <c r="O61" s="101">
        <v>-1.0999999999999996</v>
      </c>
      <c r="P61" s="102" t="s">
        <v>127</v>
      </c>
      <c r="Q61" s="130"/>
      <c r="R61" s="128">
        <v>-0.6</v>
      </c>
      <c r="S61" s="129">
        <v>-0.6</v>
      </c>
      <c r="T61" s="101" t="s">
        <v>127</v>
      </c>
      <c r="U61" s="102" t="s">
        <v>127</v>
      </c>
      <c r="V61" s="101" t="s">
        <v>127</v>
      </c>
      <c r="W61" s="102" t="s">
        <v>127</v>
      </c>
      <c r="X61" s="101" t="s">
        <v>127</v>
      </c>
      <c r="Y61" s="102" t="s">
        <v>127</v>
      </c>
      <c r="Z61" s="130"/>
      <c r="AA61" s="101">
        <v>-0.6</v>
      </c>
      <c r="AB61" s="102">
        <v>-0.6</v>
      </c>
      <c r="AC61" s="101" t="s">
        <v>127</v>
      </c>
      <c r="AD61" s="102" t="s">
        <v>127</v>
      </c>
      <c r="AE61" s="101" t="s">
        <v>127</v>
      </c>
      <c r="AF61" s="102" t="s">
        <v>127</v>
      </c>
      <c r="AG61" s="101" t="s">
        <v>127</v>
      </c>
      <c r="AH61" s="102" t="s">
        <v>127</v>
      </c>
      <c r="AI61" s="103"/>
      <c r="AJ61" s="101">
        <v>-0.6</v>
      </c>
      <c r="AK61" s="102">
        <v>-0.6</v>
      </c>
      <c r="AL61" s="101" t="s">
        <v>127</v>
      </c>
      <c r="AM61" s="102" t="s">
        <v>127</v>
      </c>
      <c r="AN61" s="101" t="s">
        <v>127</v>
      </c>
      <c r="AO61" s="102" t="s">
        <v>127</v>
      </c>
      <c r="AP61" s="101" t="s">
        <v>127</v>
      </c>
      <c r="AQ61" s="102" t="s">
        <v>127</v>
      </c>
    </row>
    <row r="62" spans="1:43" ht="12.75">
      <c r="A62" s="149"/>
      <c r="B62" s="202" t="s">
        <v>277</v>
      </c>
      <c r="C62" s="187">
        <v>381</v>
      </c>
      <c r="D62" s="98">
        <v>40276</v>
      </c>
      <c r="E62" s="99">
        <v>971</v>
      </c>
      <c r="F62" s="99" t="s">
        <v>56</v>
      </c>
      <c r="G62" s="2" t="s">
        <v>125</v>
      </c>
      <c r="H62" s="170" t="s">
        <v>153</v>
      </c>
      <c r="I62" s="128">
        <v>-1</v>
      </c>
      <c r="J62" s="129">
        <v>-1.3</v>
      </c>
      <c r="K62" s="101" t="s">
        <v>158</v>
      </c>
      <c r="L62" s="102" t="s">
        <v>158</v>
      </c>
      <c r="M62" s="101">
        <v>0</v>
      </c>
      <c r="N62" s="102">
        <v>0</v>
      </c>
      <c r="O62" s="101">
        <f>SUM(I62,K62,M62)</f>
        <v>-1</v>
      </c>
      <c r="P62" s="102">
        <f>SUM(J62,L62,N62)</f>
        <v>-1.3</v>
      </c>
      <c r="Q62" s="130"/>
      <c r="R62" s="128">
        <v>-1.3</v>
      </c>
      <c r="S62" s="129">
        <v>-1.3</v>
      </c>
      <c r="T62" s="101" t="s">
        <v>158</v>
      </c>
      <c r="U62" s="102" t="s">
        <v>158</v>
      </c>
      <c r="V62" s="101">
        <v>0</v>
      </c>
      <c r="W62" s="102">
        <v>0</v>
      </c>
      <c r="X62" s="101">
        <f>SUM(R62,T62,V62)</f>
        <v>-1.3</v>
      </c>
      <c r="Y62" s="102">
        <f>SUM(S62,U62,W62)</f>
        <v>-1.3</v>
      </c>
      <c r="Z62" s="130"/>
      <c r="AA62" s="101">
        <v>-1.3</v>
      </c>
      <c r="AB62" s="102">
        <v>-1.3</v>
      </c>
      <c r="AC62" s="101" t="s">
        <v>158</v>
      </c>
      <c r="AD62" s="102" t="s">
        <v>158</v>
      </c>
      <c r="AE62" s="101">
        <v>0</v>
      </c>
      <c r="AF62" s="102">
        <v>0</v>
      </c>
      <c r="AG62" s="101">
        <f>SUM(AA62,AC62,AE62)</f>
        <v>-1.3</v>
      </c>
      <c r="AH62" s="102">
        <f>SUM(AB62,AD62,AF62)</f>
        <v>-1.3</v>
      </c>
      <c r="AI62" s="103"/>
      <c r="AJ62" s="101">
        <v>-1.3</v>
      </c>
      <c r="AK62" s="102">
        <v>-1.3</v>
      </c>
      <c r="AL62" s="101" t="s">
        <v>158</v>
      </c>
      <c r="AM62" s="102" t="s">
        <v>158</v>
      </c>
      <c r="AN62" s="101">
        <v>0</v>
      </c>
      <c r="AO62" s="102">
        <v>0</v>
      </c>
      <c r="AP62" s="101">
        <f>SUM(AJ62,AL62,AN62)</f>
        <v>-1.3</v>
      </c>
      <c r="AQ62" s="102">
        <f>SUM(AK62,AM62,AO62)</f>
        <v>-1.3</v>
      </c>
    </row>
    <row r="63" spans="1:43" ht="12.75">
      <c r="A63" s="149"/>
      <c r="B63" s="202" t="s">
        <v>271</v>
      </c>
      <c r="C63" s="234">
        <v>523</v>
      </c>
      <c r="D63" s="98">
        <v>40291</v>
      </c>
      <c r="E63" s="99">
        <v>1271</v>
      </c>
      <c r="F63" s="99" t="s">
        <v>59</v>
      </c>
      <c r="G63" s="223" t="s">
        <v>102</v>
      </c>
      <c r="H63" s="170" t="s">
        <v>153</v>
      </c>
      <c r="I63" s="128">
        <v>0</v>
      </c>
      <c r="J63" s="129">
        <v>0</v>
      </c>
      <c r="K63" s="101" t="s">
        <v>128</v>
      </c>
      <c r="L63" s="102" t="s">
        <v>128</v>
      </c>
      <c r="M63" s="101">
        <v>0</v>
      </c>
      <c r="N63" s="102">
        <v>0</v>
      </c>
      <c r="O63" s="101" t="s">
        <v>128</v>
      </c>
      <c r="P63" s="102" t="s">
        <v>128</v>
      </c>
      <c r="Q63" s="130"/>
      <c r="R63" s="128">
        <v>0</v>
      </c>
      <c r="S63" s="129">
        <v>0</v>
      </c>
      <c r="T63" s="101" t="s">
        <v>128</v>
      </c>
      <c r="U63" s="102" t="s">
        <v>128</v>
      </c>
      <c r="V63" s="101">
        <v>0</v>
      </c>
      <c r="W63" s="102">
        <v>0</v>
      </c>
      <c r="X63" s="101" t="s">
        <v>128</v>
      </c>
      <c r="Y63" s="102" t="s">
        <v>128</v>
      </c>
      <c r="Z63" s="130"/>
      <c r="AA63" s="101">
        <v>0</v>
      </c>
      <c r="AB63" s="102">
        <v>0</v>
      </c>
      <c r="AC63" s="101" t="s">
        <v>128</v>
      </c>
      <c r="AD63" s="102" t="s">
        <v>128</v>
      </c>
      <c r="AE63" s="101">
        <v>0</v>
      </c>
      <c r="AF63" s="102">
        <v>0</v>
      </c>
      <c r="AG63" s="101" t="s">
        <v>128</v>
      </c>
      <c r="AH63" s="102" t="s">
        <v>128</v>
      </c>
      <c r="AI63" s="103"/>
      <c r="AJ63" s="101">
        <v>0</v>
      </c>
      <c r="AK63" s="102">
        <v>0</v>
      </c>
      <c r="AL63" s="101" t="s">
        <v>128</v>
      </c>
      <c r="AM63" s="102" t="s">
        <v>128</v>
      </c>
      <c r="AN63" s="101">
        <v>0</v>
      </c>
      <c r="AO63" s="102">
        <v>0</v>
      </c>
      <c r="AP63" s="101" t="s">
        <v>128</v>
      </c>
      <c r="AQ63" s="102" t="s">
        <v>128</v>
      </c>
    </row>
    <row r="64" spans="1:43" ht="12.75">
      <c r="A64" s="149"/>
      <c r="B64" s="202" t="s">
        <v>246</v>
      </c>
      <c r="C64" s="187">
        <v>588</v>
      </c>
      <c r="D64" s="98">
        <v>40318</v>
      </c>
      <c r="E64" s="99">
        <v>5501</v>
      </c>
      <c r="F64" s="99" t="s">
        <v>43</v>
      </c>
      <c r="G64" s="2" t="s">
        <v>101</v>
      </c>
      <c r="H64" s="170" t="s">
        <v>153</v>
      </c>
      <c r="I64" s="128" t="s">
        <v>130</v>
      </c>
      <c r="J64" s="129" t="s">
        <v>130</v>
      </c>
      <c r="K64" s="101" t="s">
        <v>130</v>
      </c>
      <c r="L64" s="102" t="s">
        <v>130</v>
      </c>
      <c r="M64" s="101">
        <v>0</v>
      </c>
      <c r="N64" s="102">
        <v>0</v>
      </c>
      <c r="O64" s="101" t="s">
        <v>130</v>
      </c>
      <c r="P64" s="102" t="s">
        <v>130</v>
      </c>
      <c r="Q64" s="130"/>
      <c r="R64" s="128" t="s">
        <v>130</v>
      </c>
      <c r="S64" s="129" t="s">
        <v>130</v>
      </c>
      <c r="T64" s="101" t="s">
        <v>130</v>
      </c>
      <c r="U64" s="102" t="s">
        <v>130</v>
      </c>
      <c r="V64" s="101">
        <v>0</v>
      </c>
      <c r="W64" s="102">
        <v>0</v>
      </c>
      <c r="X64" s="101" t="s">
        <v>130</v>
      </c>
      <c r="Y64" s="102" t="s">
        <v>130</v>
      </c>
      <c r="Z64" s="130"/>
      <c r="AA64" s="101" t="s">
        <v>130</v>
      </c>
      <c r="AB64" s="102" t="s">
        <v>130</v>
      </c>
      <c r="AC64" s="101" t="s">
        <v>130</v>
      </c>
      <c r="AD64" s="102" t="s">
        <v>130</v>
      </c>
      <c r="AE64" s="101">
        <v>0</v>
      </c>
      <c r="AF64" s="102">
        <v>0</v>
      </c>
      <c r="AG64" s="101" t="s">
        <v>130</v>
      </c>
      <c r="AH64" s="102" t="s">
        <v>130</v>
      </c>
      <c r="AI64" s="103"/>
      <c r="AJ64" s="101" t="s">
        <v>130</v>
      </c>
      <c r="AK64" s="102" t="s">
        <v>130</v>
      </c>
      <c r="AL64" s="101" t="s">
        <v>130</v>
      </c>
      <c r="AM64" s="102" t="s">
        <v>130</v>
      </c>
      <c r="AN64" s="101">
        <v>0</v>
      </c>
      <c r="AO64" s="102">
        <v>0</v>
      </c>
      <c r="AP64" s="101" t="s">
        <v>130</v>
      </c>
      <c r="AQ64" s="102" t="s">
        <v>130</v>
      </c>
    </row>
    <row r="65" spans="1:43" ht="12.75" customHeight="1">
      <c r="A65" s="149"/>
      <c r="B65" s="202" t="s">
        <v>204</v>
      </c>
      <c r="C65" s="187">
        <v>474</v>
      </c>
      <c r="D65" s="98">
        <v>40288</v>
      </c>
      <c r="E65" s="99">
        <v>263</v>
      </c>
      <c r="F65" s="99" t="s">
        <v>43</v>
      </c>
      <c r="G65" s="95" t="s">
        <v>142</v>
      </c>
      <c r="H65" s="170" t="s">
        <v>299</v>
      </c>
      <c r="I65" s="128">
        <v>0</v>
      </c>
      <c r="J65" s="129">
        <v>0</v>
      </c>
      <c r="K65" s="101">
        <v>0.1</v>
      </c>
      <c r="L65" s="102">
        <v>0.1</v>
      </c>
      <c r="M65" s="101">
        <v>0</v>
      </c>
      <c r="N65" s="102">
        <v>0</v>
      </c>
      <c r="O65" s="101">
        <f>SUM(I65,K65,M65)</f>
        <v>0.1</v>
      </c>
      <c r="P65" s="102">
        <f>SUM(J65,L65,N65)</f>
        <v>0.1</v>
      </c>
      <c r="Q65" s="130"/>
      <c r="R65" s="128">
        <v>0</v>
      </c>
      <c r="S65" s="129">
        <v>0</v>
      </c>
      <c r="T65" s="101">
        <v>0.1</v>
      </c>
      <c r="U65" s="102">
        <v>0.1</v>
      </c>
      <c r="V65" s="101">
        <v>0</v>
      </c>
      <c r="W65" s="102">
        <v>0</v>
      </c>
      <c r="X65" s="101">
        <f>SUM(R65,T65,V65)</f>
        <v>0.1</v>
      </c>
      <c r="Y65" s="102">
        <f>SUM(S65,U65,W65)</f>
        <v>0.1</v>
      </c>
      <c r="Z65" s="130"/>
      <c r="AA65" s="101">
        <v>0</v>
      </c>
      <c r="AB65" s="102">
        <v>0</v>
      </c>
      <c r="AC65" s="101">
        <v>0.1</v>
      </c>
      <c r="AD65" s="102">
        <v>0.1</v>
      </c>
      <c r="AE65" s="101">
        <v>0</v>
      </c>
      <c r="AF65" s="102">
        <v>0</v>
      </c>
      <c r="AG65" s="101">
        <f>SUM(AA65,AC65,AE65)</f>
        <v>0.1</v>
      </c>
      <c r="AH65" s="102">
        <f>SUM(AB65,AD65,AF65)</f>
        <v>0.1</v>
      </c>
      <c r="AI65" s="103"/>
      <c r="AJ65" s="101">
        <v>0</v>
      </c>
      <c r="AK65" s="102">
        <v>0</v>
      </c>
      <c r="AL65" s="101">
        <v>0.1</v>
      </c>
      <c r="AM65" s="102">
        <v>0.1</v>
      </c>
      <c r="AN65" s="101">
        <v>0</v>
      </c>
      <c r="AO65" s="102">
        <v>0</v>
      </c>
      <c r="AP65" s="101">
        <f>SUM(AJ65,AL65,AN65)</f>
        <v>0.1</v>
      </c>
      <c r="AQ65" s="102">
        <f>SUM(AK65,AM65,AO65)</f>
        <v>0.1</v>
      </c>
    </row>
    <row r="66" spans="1:43" ht="25.5">
      <c r="A66" s="149"/>
      <c r="B66" s="202" t="s">
        <v>209</v>
      </c>
      <c r="C66" s="187">
        <v>302</v>
      </c>
      <c r="D66" s="98">
        <v>40263</v>
      </c>
      <c r="E66" s="99">
        <v>399</v>
      </c>
      <c r="F66" s="99" t="s">
        <v>47</v>
      </c>
      <c r="G66" s="150" t="s">
        <v>149</v>
      </c>
      <c r="H66" s="170" t="s">
        <v>299</v>
      </c>
      <c r="I66" s="128">
        <v>0</v>
      </c>
      <c r="J66" s="129">
        <v>0</v>
      </c>
      <c r="K66" s="101">
        <v>0.1</v>
      </c>
      <c r="L66" s="102">
        <v>0.2</v>
      </c>
      <c r="M66" s="101">
        <v>0</v>
      </c>
      <c r="N66" s="102">
        <v>0</v>
      </c>
      <c r="O66" s="101">
        <f>SUM(I66,K66,M66)</f>
        <v>0.1</v>
      </c>
      <c r="P66" s="102">
        <f>SUM(J66,L66,N66)</f>
        <v>0.2</v>
      </c>
      <c r="Q66" s="130"/>
      <c r="R66" s="128">
        <v>0</v>
      </c>
      <c r="S66" s="129">
        <v>0</v>
      </c>
      <c r="T66" s="101">
        <v>0.2</v>
      </c>
      <c r="U66" s="102">
        <v>0.2</v>
      </c>
      <c r="V66" s="101">
        <v>0</v>
      </c>
      <c r="W66" s="102">
        <v>0</v>
      </c>
      <c r="X66" s="101">
        <f>SUM(R66,T66,V66)</f>
        <v>0.2</v>
      </c>
      <c r="Y66" s="102">
        <f>SUM(S66,U66,W66)</f>
        <v>0.2</v>
      </c>
      <c r="Z66" s="130"/>
      <c r="AA66" s="128">
        <v>0</v>
      </c>
      <c r="AB66" s="129">
        <v>0</v>
      </c>
      <c r="AC66" s="101">
        <v>0.2</v>
      </c>
      <c r="AD66" s="102">
        <v>0.2</v>
      </c>
      <c r="AE66" s="101">
        <v>0</v>
      </c>
      <c r="AF66" s="102">
        <v>0</v>
      </c>
      <c r="AG66" s="101">
        <f>SUM(AA66,AC66,AE66)</f>
        <v>0.2</v>
      </c>
      <c r="AH66" s="102">
        <f>SUM(AB66,AD66,AF66)</f>
        <v>0.2</v>
      </c>
      <c r="AI66" s="103"/>
      <c r="AJ66" s="128">
        <v>0</v>
      </c>
      <c r="AK66" s="129">
        <v>0</v>
      </c>
      <c r="AL66" s="101">
        <v>0.2</v>
      </c>
      <c r="AM66" s="102">
        <v>0.2</v>
      </c>
      <c r="AN66" s="101">
        <v>0</v>
      </c>
      <c r="AO66" s="102">
        <v>0</v>
      </c>
      <c r="AP66" s="101">
        <f>SUM(AJ66,AL66,AN66)</f>
        <v>0.2</v>
      </c>
      <c r="AQ66" s="102">
        <f>SUM(AK66,AM66,AO66)</f>
        <v>0.2</v>
      </c>
    </row>
    <row r="67" spans="1:43" ht="12.75">
      <c r="A67" s="149"/>
      <c r="B67" s="202" t="s">
        <v>277</v>
      </c>
      <c r="C67" s="187">
        <v>540</v>
      </c>
      <c r="D67" s="98">
        <v>40310</v>
      </c>
      <c r="E67" s="99">
        <v>971</v>
      </c>
      <c r="F67" s="99" t="s">
        <v>56</v>
      </c>
      <c r="G67" s="2" t="s">
        <v>159</v>
      </c>
      <c r="H67" s="170" t="s">
        <v>299</v>
      </c>
      <c r="I67" s="128" t="s">
        <v>130</v>
      </c>
      <c r="J67" s="129" t="s">
        <v>130</v>
      </c>
      <c r="K67" s="101" t="s">
        <v>130</v>
      </c>
      <c r="L67" s="102" t="s">
        <v>130</v>
      </c>
      <c r="M67" s="101">
        <v>0</v>
      </c>
      <c r="N67" s="102">
        <v>0</v>
      </c>
      <c r="O67" s="101" t="s">
        <v>130</v>
      </c>
      <c r="P67" s="102" t="s">
        <v>130</v>
      </c>
      <c r="Q67" s="130"/>
      <c r="R67" s="128" t="s">
        <v>130</v>
      </c>
      <c r="S67" s="129" t="s">
        <v>130</v>
      </c>
      <c r="T67" s="101" t="s">
        <v>130</v>
      </c>
      <c r="U67" s="102" t="s">
        <v>130</v>
      </c>
      <c r="V67" s="101">
        <v>0</v>
      </c>
      <c r="W67" s="102">
        <v>0</v>
      </c>
      <c r="X67" s="101" t="s">
        <v>130</v>
      </c>
      <c r="Y67" s="102" t="s">
        <v>130</v>
      </c>
      <c r="Z67" s="130"/>
      <c r="AA67" s="101" t="s">
        <v>130</v>
      </c>
      <c r="AB67" s="102" t="s">
        <v>130</v>
      </c>
      <c r="AC67" s="101" t="s">
        <v>130</v>
      </c>
      <c r="AD67" s="102" t="s">
        <v>130</v>
      </c>
      <c r="AE67" s="101">
        <v>0</v>
      </c>
      <c r="AF67" s="102">
        <v>0</v>
      </c>
      <c r="AG67" s="101" t="s">
        <v>130</v>
      </c>
      <c r="AH67" s="102" t="s">
        <v>130</v>
      </c>
      <c r="AI67" s="103"/>
      <c r="AJ67" s="101" t="s">
        <v>130</v>
      </c>
      <c r="AK67" s="102" t="s">
        <v>130</v>
      </c>
      <c r="AL67" s="101" t="s">
        <v>130</v>
      </c>
      <c r="AM67" s="102" t="s">
        <v>130</v>
      </c>
      <c r="AN67" s="101">
        <v>0</v>
      </c>
      <c r="AO67" s="102">
        <v>0</v>
      </c>
      <c r="AP67" s="101" t="s">
        <v>130</v>
      </c>
      <c r="AQ67" s="102" t="s">
        <v>130</v>
      </c>
    </row>
    <row r="68" spans="1:43" ht="12.75">
      <c r="A68" s="149"/>
      <c r="B68" s="202" t="s">
        <v>201</v>
      </c>
      <c r="C68" s="187">
        <v>537</v>
      </c>
      <c r="D68" s="98">
        <v>40294</v>
      </c>
      <c r="E68" s="99">
        <v>53</v>
      </c>
      <c r="F68" s="99" t="s">
        <v>39</v>
      </c>
      <c r="G68" s="150" t="s">
        <v>136</v>
      </c>
      <c r="H68" s="170" t="s">
        <v>300</v>
      </c>
      <c r="I68" s="128">
        <v>0</v>
      </c>
      <c r="J68" s="129">
        <v>0</v>
      </c>
      <c r="K68" s="101" t="s">
        <v>130</v>
      </c>
      <c r="L68" s="102" t="s">
        <v>130</v>
      </c>
      <c r="M68" s="101">
        <v>0</v>
      </c>
      <c r="N68" s="102">
        <v>0</v>
      </c>
      <c r="O68" s="101" t="s">
        <v>130</v>
      </c>
      <c r="P68" s="102" t="s">
        <v>130</v>
      </c>
      <c r="Q68" s="130"/>
      <c r="R68" s="128">
        <v>0</v>
      </c>
      <c r="S68" s="129">
        <v>0</v>
      </c>
      <c r="T68" s="101" t="s">
        <v>130</v>
      </c>
      <c r="U68" s="102" t="s">
        <v>130</v>
      </c>
      <c r="V68" s="101">
        <v>0</v>
      </c>
      <c r="W68" s="102">
        <v>0</v>
      </c>
      <c r="X68" s="101" t="s">
        <v>130</v>
      </c>
      <c r="Y68" s="102" t="s">
        <v>130</v>
      </c>
      <c r="Z68" s="130"/>
      <c r="AA68" s="101">
        <v>0</v>
      </c>
      <c r="AB68" s="102">
        <v>0</v>
      </c>
      <c r="AC68" s="101" t="s">
        <v>130</v>
      </c>
      <c r="AD68" s="102" t="s">
        <v>130</v>
      </c>
      <c r="AE68" s="101">
        <v>0</v>
      </c>
      <c r="AF68" s="102">
        <v>0</v>
      </c>
      <c r="AG68" s="101" t="s">
        <v>130</v>
      </c>
      <c r="AH68" s="102" t="s">
        <v>130</v>
      </c>
      <c r="AI68" s="103"/>
      <c r="AJ68" s="101">
        <v>0</v>
      </c>
      <c r="AK68" s="102">
        <v>0</v>
      </c>
      <c r="AL68" s="101" t="s">
        <v>130</v>
      </c>
      <c r="AM68" s="102" t="s">
        <v>130</v>
      </c>
      <c r="AN68" s="101">
        <v>0</v>
      </c>
      <c r="AO68" s="102">
        <v>0</v>
      </c>
      <c r="AP68" s="101" t="s">
        <v>130</v>
      </c>
      <c r="AQ68" s="102" t="s">
        <v>130</v>
      </c>
    </row>
    <row r="69" spans="1:43" ht="12.75">
      <c r="A69" s="149"/>
      <c r="B69" s="202" t="s">
        <v>273</v>
      </c>
      <c r="C69" s="187">
        <v>571</v>
      </c>
      <c r="D69" s="98">
        <v>40312</v>
      </c>
      <c r="E69" s="99">
        <v>83</v>
      </c>
      <c r="F69" s="99" t="s">
        <v>40</v>
      </c>
      <c r="G69" s="150" t="s">
        <v>137</v>
      </c>
      <c r="H69" s="170" t="s">
        <v>300</v>
      </c>
      <c r="I69" s="128">
        <v>0</v>
      </c>
      <c r="J69" s="129">
        <v>0</v>
      </c>
      <c r="K69" s="101" t="s">
        <v>130</v>
      </c>
      <c r="L69" s="102" t="s">
        <v>130</v>
      </c>
      <c r="M69" s="101">
        <v>0</v>
      </c>
      <c r="N69" s="102">
        <v>0</v>
      </c>
      <c r="O69" s="101" t="s">
        <v>130</v>
      </c>
      <c r="P69" s="102" t="s">
        <v>130</v>
      </c>
      <c r="Q69" s="130"/>
      <c r="R69" s="128">
        <v>0</v>
      </c>
      <c r="S69" s="129">
        <v>0</v>
      </c>
      <c r="T69" s="101" t="s">
        <v>130</v>
      </c>
      <c r="U69" s="102" t="s">
        <v>130</v>
      </c>
      <c r="V69" s="101">
        <v>0</v>
      </c>
      <c r="W69" s="102">
        <v>0</v>
      </c>
      <c r="X69" s="101" t="s">
        <v>130</v>
      </c>
      <c r="Y69" s="102" t="s">
        <v>130</v>
      </c>
      <c r="Z69" s="130"/>
      <c r="AA69" s="101">
        <v>0</v>
      </c>
      <c r="AB69" s="102">
        <v>0</v>
      </c>
      <c r="AC69" s="101" t="s">
        <v>130</v>
      </c>
      <c r="AD69" s="102" t="s">
        <v>130</v>
      </c>
      <c r="AE69" s="101">
        <v>0</v>
      </c>
      <c r="AF69" s="102">
        <v>0</v>
      </c>
      <c r="AG69" s="101" t="s">
        <v>130</v>
      </c>
      <c r="AH69" s="102" t="s">
        <v>130</v>
      </c>
      <c r="AI69" s="103"/>
      <c r="AJ69" s="101">
        <v>0</v>
      </c>
      <c r="AK69" s="102">
        <v>0</v>
      </c>
      <c r="AL69" s="101" t="s">
        <v>130</v>
      </c>
      <c r="AM69" s="102" t="s">
        <v>130</v>
      </c>
      <c r="AN69" s="101">
        <v>0</v>
      </c>
      <c r="AO69" s="102">
        <v>0</v>
      </c>
      <c r="AP69" s="101" t="s">
        <v>130</v>
      </c>
      <c r="AQ69" s="102" t="s">
        <v>130</v>
      </c>
    </row>
    <row r="70" spans="1:43" ht="12.75" customHeight="1">
      <c r="A70" s="149"/>
      <c r="B70" s="202" t="s">
        <v>204</v>
      </c>
      <c r="C70" s="187">
        <v>474</v>
      </c>
      <c r="D70" s="98">
        <v>40288</v>
      </c>
      <c r="E70" s="99">
        <v>263</v>
      </c>
      <c r="F70" s="99" t="s">
        <v>43</v>
      </c>
      <c r="G70" s="95" t="s">
        <v>142</v>
      </c>
      <c r="H70" s="170" t="s">
        <v>300</v>
      </c>
      <c r="I70" s="128">
        <v>0</v>
      </c>
      <c r="J70" s="129">
        <v>0</v>
      </c>
      <c r="K70" s="226" t="s">
        <v>86</v>
      </c>
      <c r="L70" s="227" t="s">
        <v>86</v>
      </c>
      <c r="M70" s="101">
        <v>0</v>
      </c>
      <c r="N70" s="102">
        <v>0</v>
      </c>
      <c r="O70" s="226" t="s">
        <v>86</v>
      </c>
      <c r="P70" s="227" t="s">
        <v>86</v>
      </c>
      <c r="Q70" s="130"/>
      <c r="R70" s="128">
        <v>0</v>
      </c>
      <c r="S70" s="129">
        <v>0</v>
      </c>
      <c r="T70" s="226" t="s">
        <v>86</v>
      </c>
      <c r="U70" s="227" t="s">
        <v>86</v>
      </c>
      <c r="V70" s="101">
        <v>0</v>
      </c>
      <c r="W70" s="102">
        <v>0</v>
      </c>
      <c r="X70" s="226" t="s">
        <v>86</v>
      </c>
      <c r="Y70" s="227" t="s">
        <v>86</v>
      </c>
      <c r="Z70" s="130"/>
      <c r="AA70" s="128">
        <v>0</v>
      </c>
      <c r="AB70" s="129">
        <v>0</v>
      </c>
      <c r="AC70" s="226" t="s">
        <v>86</v>
      </c>
      <c r="AD70" s="227" t="s">
        <v>86</v>
      </c>
      <c r="AE70" s="101">
        <v>0</v>
      </c>
      <c r="AF70" s="102">
        <v>0</v>
      </c>
      <c r="AG70" s="226" t="s">
        <v>86</v>
      </c>
      <c r="AH70" s="227" t="s">
        <v>86</v>
      </c>
      <c r="AI70" s="103"/>
      <c r="AJ70" s="128">
        <v>0</v>
      </c>
      <c r="AK70" s="129">
        <v>0</v>
      </c>
      <c r="AL70" s="226" t="s">
        <v>86</v>
      </c>
      <c r="AM70" s="227" t="s">
        <v>86</v>
      </c>
      <c r="AN70" s="101">
        <v>0</v>
      </c>
      <c r="AO70" s="102">
        <v>0</v>
      </c>
      <c r="AP70" s="226" t="s">
        <v>86</v>
      </c>
      <c r="AQ70" s="227" t="s">
        <v>86</v>
      </c>
    </row>
    <row r="71" spans="1:43" ht="12.75">
      <c r="A71" s="149"/>
      <c r="B71" s="202" t="s">
        <v>274</v>
      </c>
      <c r="C71" s="187">
        <v>589</v>
      </c>
      <c r="D71" s="98">
        <v>40318</v>
      </c>
      <c r="E71" s="99">
        <v>289</v>
      </c>
      <c r="F71" s="99" t="s">
        <v>40</v>
      </c>
      <c r="G71" s="150" t="s">
        <v>99</v>
      </c>
      <c r="H71" s="170" t="s">
        <v>300</v>
      </c>
      <c r="I71" s="128">
        <v>0</v>
      </c>
      <c r="J71" s="129">
        <v>0</v>
      </c>
      <c r="K71" s="101" t="s">
        <v>130</v>
      </c>
      <c r="L71" s="102" t="s">
        <v>130</v>
      </c>
      <c r="M71" s="101">
        <v>0</v>
      </c>
      <c r="N71" s="102">
        <v>0</v>
      </c>
      <c r="O71" s="101" t="s">
        <v>130</v>
      </c>
      <c r="P71" s="102" t="s">
        <v>130</v>
      </c>
      <c r="Q71" s="130"/>
      <c r="R71" s="128">
        <v>0</v>
      </c>
      <c r="S71" s="129">
        <v>0</v>
      </c>
      <c r="T71" s="101" t="s">
        <v>130</v>
      </c>
      <c r="U71" s="102" t="s">
        <v>130</v>
      </c>
      <c r="V71" s="101">
        <v>0</v>
      </c>
      <c r="W71" s="102">
        <v>0</v>
      </c>
      <c r="X71" s="101" t="s">
        <v>130</v>
      </c>
      <c r="Y71" s="102" t="s">
        <v>130</v>
      </c>
      <c r="Z71" s="130"/>
      <c r="AA71" s="101">
        <v>0</v>
      </c>
      <c r="AB71" s="102">
        <v>0</v>
      </c>
      <c r="AC71" s="101" t="s">
        <v>130</v>
      </c>
      <c r="AD71" s="102" t="s">
        <v>130</v>
      </c>
      <c r="AE71" s="101">
        <v>0</v>
      </c>
      <c r="AF71" s="102">
        <v>0</v>
      </c>
      <c r="AG71" s="101" t="s">
        <v>130</v>
      </c>
      <c r="AH71" s="102" t="s">
        <v>130</v>
      </c>
      <c r="AI71" s="103"/>
      <c r="AJ71" s="101">
        <v>0</v>
      </c>
      <c r="AK71" s="102">
        <v>0</v>
      </c>
      <c r="AL71" s="101" t="s">
        <v>130</v>
      </c>
      <c r="AM71" s="102" t="s">
        <v>130</v>
      </c>
      <c r="AN71" s="101">
        <v>0</v>
      </c>
      <c r="AO71" s="102">
        <v>0</v>
      </c>
      <c r="AP71" s="101" t="s">
        <v>130</v>
      </c>
      <c r="AQ71" s="102" t="s">
        <v>130</v>
      </c>
    </row>
    <row r="72" spans="1:43" ht="25.5">
      <c r="A72" s="149"/>
      <c r="B72" s="202" t="s">
        <v>236</v>
      </c>
      <c r="C72" s="187">
        <v>541</v>
      </c>
      <c r="D72" s="98">
        <v>40310</v>
      </c>
      <c r="E72" s="99">
        <v>351</v>
      </c>
      <c r="F72" s="99" t="s">
        <v>40</v>
      </c>
      <c r="G72" s="95" t="s">
        <v>148</v>
      </c>
      <c r="H72" s="170" t="s">
        <v>300</v>
      </c>
      <c r="I72" s="128">
        <v>0</v>
      </c>
      <c r="J72" s="129">
        <v>0</v>
      </c>
      <c r="K72" s="101" t="s">
        <v>130</v>
      </c>
      <c r="L72" s="102" t="s">
        <v>130</v>
      </c>
      <c r="M72" s="101">
        <v>0</v>
      </c>
      <c r="N72" s="102">
        <v>0</v>
      </c>
      <c r="O72" s="101" t="s">
        <v>130</v>
      </c>
      <c r="P72" s="102" t="s">
        <v>130</v>
      </c>
      <c r="Q72" s="130"/>
      <c r="R72" s="128">
        <v>0</v>
      </c>
      <c r="S72" s="129">
        <v>0</v>
      </c>
      <c r="T72" s="101" t="s">
        <v>130</v>
      </c>
      <c r="U72" s="102" t="s">
        <v>130</v>
      </c>
      <c r="V72" s="101">
        <v>0</v>
      </c>
      <c r="W72" s="102">
        <v>0</v>
      </c>
      <c r="X72" s="101" t="s">
        <v>130</v>
      </c>
      <c r="Y72" s="102" t="s">
        <v>130</v>
      </c>
      <c r="Z72" s="130"/>
      <c r="AA72" s="101">
        <v>0</v>
      </c>
      <c r="AB72" s="102">
        <v>0</v>
      </c>
      <c r="AC72" s="101" t="s">
        <v>130</v>
      </c>
      <c r="AD72" s="102" t="s">
        <v>130</v>
      </c>
      <c r="AE72" s="101">
        <v>0</v>
      </c>
      <c r="AF72" s="102">
        <v>0</v>
      </c>
      <c r="AG72" s="101" t="s">
        <v>130</v>
      </c>
      <c r="AH72" s="102" t="s">
        <v>130</v>
      </c>
      <c r="AI72" s="103"/>
      <c r="AJ72" s="101">
        <v>0</v>
      </c>
      <c r="AK72" s="102">
        <v>0</v>
      </c>
      <c r="AL72" s="101" t="s">
        <v>130</v>
      </c>
      <c r="AM72" s="102" t="s">
        <v>130</v>
      </c>
      <c r="AN72" s="101">
        <v>0</v>
      </c>
      <c r="AO72" s="102">
        <v>0</v>
      </c>
      <c r="AP72" s="101" t="s">
        <v>130</v>
      </c>
      <c r="AQ72" s="102" t="s">
        <v>130</v>
      </c>
    </row>
    <row r="73" spans="1:43" ht="25.5">
      <c r="A73" s="149"/>
      <c r="B73" s="202" t="s">
        <v>209</v>
      </c>
      <c r="C73" s="187">
        <v>302</v>
      </c>
      <c r="D73" s="98">
        <v>40263</v>
      </c>
      <c r="E73" s="99">
        <v>399</v>
      </c>
      <c r="F73" s="99" t="s">
        <v>47</v>
      </c>
      <c r="G73" s="150" t="s">
        <v>149</v>
      </c>
      <c r="H73" s="170" t="s">
        <v>300</v>
      </c>
      <c r="I73" s="128">
        <v>0</v>
      </c>
      <c r="J73" s="129">
        <v>0</v>
      </c>
      <c r="K73" s="101">
        <v>0.1</v>
      </c>
      <c r="L73" s="102">
        <v>0.1</v>
      </c>
      <c r="M73" s="101">
        <v>0</v>
      </c>
      <c r="N73" s="102">
        <v>0</v>
      </c>
      <c r="O73" s="101">
        <f aca="true" t="shared" si="30" ref="O73:P75">SUM(I73,K73,M73)</f>
        <v>0.1</v>
      </c>
      <c r="P73" s="102">
        <f t="shared" si="30"/>
        <v>0.1</v>
      </c>
      <c r="Q73" s="130"/>
      <c r="R73" s="128">
        <v>0</v>
      </c>
      <c r="S73" s="129">
        <v>0</v>
      </c>
      <c r="T73" s="101">
        <v>0.1</v>
      </c>
      <c r="U73" s="102">
        <v>0.1</v>
      </c>
      <c r="V73" s="101">
        <v>0</v>
      </c>
      <c r="W73" s="102">
        <v>0</v>
      </c>
      <c r="X73" s="101">
        <f>SUM(R73,T73,V73)</f>
        <v>0.1</v>
      </c>
      <c r="Y73" s="102">
        <f>SUM(S73,U73,W73)</f>
        <v>0.1</v>
      </c>
      <c r="Z73" s="130"/>
      <c r="AA73" s="128">
        <v>0</v>
      </c>
      <c r="AB73" s="129">
        <v>0</v>
      </c>
      <c r="AC73" s="101">
        <v>0.1</v>
      </c>
      <c r="AD73" s="102">
        <v>0.1</v>
      </c>
      <c r="AE73" s="101">
        <v>0</v>
      </c>
      <c r="AF73" s="102">
        <v>0</v>
      </c>
      <c r="AG73" s="101">
        <f>SUM(AA73,AC73,AE73)</f>
        <v>0.1</v>
      </c>
      <c r="AH73" s="102">
        <f>SUM(AB73,AD73,AF73)</f>
        <v>0.1</v>
      </c>
      <c r="AI73" s="103"/>
      <c r="AJ73" s="128">
        <v>0</v>
      </c>
      <c r="AK73" s="129">
        <v>0</v>
      </c>
      <c r="AL73" s="101">
        <v>0.1</v>
      </c>
      <c r="AM73" s="102">
        <v>0.1</v>
      </c>
      <c r="AN73" s="101">
        <v>0</v>
      </c>
      <c r="AO73" s="102">
        <v>0</v>
      </c>
      <c r="AP73" s="101">
        <f>SUM(AJ73,AL73,AN73)</f>
        <v>0.1</v>
      </c>
      <c r="AQ73" s="102">
        <f>SUM(AK73,AM73,AO73)</f>
        <v>0.1</v>
      </c>
    </row>
    <row r="74" spans="1:43" ht="12.75">
      <c r="A74" s="149"/>
      <c r="B74" s="202" t="s">
        <v>267</v>
      </c>
      <c r="C74" s="187">
        <v>311</v>
      </c>
      <c r="D74" s="98">
        <v>40263</v>
      </c>
      <c r="E74" s="99">
        <v>488</v>
      </c>
      <c r="F74" s="99" t="s">
        <v>29</v>
      </c>
      <c r="G74" s="150" t="s">
        <v>180</v>
      </c>
      <c r="H74" s="170" t="s">
        <v>300</v>
      </c>
      <c r="I74" s="128">
        <v>0</v>
      </c>
      <c r="J74" s="129">
        <v>0</v>
      </c>
      <c r="K74" s="101" t="s">
        <v>86</v>
      </c>
      <c r="L74" s="102" t="s">
        <v>86</v>
      </c>
      <c r="M74" s="101">
        <v>0</v>
      </c>
      <c r="N74" s="102">
        <v>0</v>
      </c>
      <c r="O74" s="101">
        <f t="shared" si="30"/>
        <v>0</v>
      </c>
      <c r="P74" s="102">
        <f t="shared" si="30"/>
        <v>0</v>
      </c>
      <c r="Q74" s="130"/>
      <c r="R74" s="128">
        <v>0</v>
      </c>
      <c r="S74" s="129">
        <v>0</v>
      </c>
      <c r="T74" s="101" t="s">
        <v>86</v>
      </c>
      <c r="U74" s="102" t="s">
        <v>86</v>
      </c>
      <c r="V74" s="101">
        <v>0</v>
      </c>
      <c r="W74" s="102">
        <v>0</v>
      </c>
      <c r="X74" s="101" t="s">
        <v>86</v>
      </c>
      <c r="Y74" s="102" t="s">
        <v>86</v>
      </c>
      <c r="Z74" s="130"/>
      <c r="AA74" s="101">
        <v>0</v>
      </c>
      <c r="AB74" s="102">
        <v>0</v>
      </c>
      <c r="AC74" s="101" t="s">
        <v>86</v>
      </c>
      <c r="AD74" s="102" t="s">
        <v>86</v>
      </c>
      <c r="AE74" s="101">
        <v>0</v>
      </c>
      <c r="AF74" s="102">
        <v>0</v>
      </c>
      <c r="AG74" s="101" t="s">
        <v>86</v>
      </c>
      <c r="AH74" s="102" t="s">
        <v>86</v>
      </c>
      <c r="AI74" s="103"/>
      <c r="AJ74" s="101">
        <v>0</v>
      </c>
      <c r="AK74" s="102">
        <v>0</v>
      </c>
      <c r="AL74" s="101" t="s">
        <v>86</v>
      </c>
      <c r="AM74" s="102" t="s">
        <v>86</v>
      </c>
      <c r="AN74" s="101">
        <v>0</v>
      </c>
      <c r="AO74" s="102">
        <v>0</v>
      </c>
      <c r="AP74" s="101" t="s">
        <v>86</v>
      </c>
      <c r="AQ74" s="102" t="s">
        <v>86</v>
      </c>
    </row>
    <row r="75" spans="1:43" ht="12.75">
      <c r="A75" s="149"/>
      <c r="B75" s="202" t="s">
        <v>271</v>
      </c>
      <c r="C75" s="237">
        <v>383</v>
      </c>
      <c r="D75" s="98">
        <v>40276</v>
      </c>
      <c r="E75" s="99">
        <v>1271</v>
      </c>
      <c r="F75" s="99" t="s">
        <v>59</v>
      </c>
      <c r="G75" s="150" t="s">
        <v>104</v>
      </c>
      <c r="H75" s="170" t="s">
        <v>300</v>
      </c>
      <c r="I75" s="128">
        <v>-0.1</v>
      </c>
      <c r="J75" s="129">
        <v>-0.1</v>
      </c>
      <c r="K75" s="101">
        <v>-0.2</v>
      </c>
      <c r="L75" s="102">
        <v>-0.2</v>
      </c>
      <c r="M75" s="101">
        <v>0</v>
      </c>
      <c r="N75" s="102">
        <v>0</v>
      </c>
      <c r="O75" s="101">
        <f t="shared" si="30"/>
        <v>-0.30000000000000004</v>
      </c>
      <c r="P75" s="102">
        <f t="shared" si="30"/>
        <v>-0.30000000000000004</v>
      </c>
      <c r="Q75" s="130"/>
      <c r="R75" s="128">
        <v>-0.1</v>
      </c>
      <c r="S75" s="129">
        <v>-0.1</v>
      </c>
      <c r="T75" s="101">
        <v>-0.2</v>
      </c>
      <c r="U75" s="102">
        <v>-0.2</v>
      </c>
      <c r="V75" s="101">
        <v>0</v>
      </c>
      <c r="W75" s="102">
        <v>0</v>
      </c>
      <c r="X75" s="101">
        <f>SUM(R75,T75,V75)</f>
        <v>-0.30000000000000004</v>
      </c>
      <c r="Y75" s="102">
        <f>SUM(S75,U75,W75)</f>
        <v>-0.30000000000000004</v>
      </c>
      <c r="Z75" s="130"/>
      <c r="AA75" s="101">
        <v>-0.1</v>
      </c>
      <c r="AB75" s="102">
        <v>-0.1</v>
      </c>
      <c r="AC75" s="101">
        <v>-0.2</v>
      </c>
      <c r="AD75" s="102">
        <v>-0.2</v>
      </c>
      <c r="AE75" s="101">
        <v>0</v>
      </c>
      <c r="AF75" s="102">
        <v>0</v>
      </c>
      <c r="AG75" s="101">
        <f>SUM(AA75,AC75,AE75)</f>
        <v>-0.30000000000000004</v>
      </c>
      <c r="AH75" s="102">
        <f>SUM(AB75,AD75,AF75)</f>
        <v>-0.30000000000000004</v>
      </c>
      <c r="AI75" s="103"/>
      <c r="AJ75" s="101">
        <v>-0.1</v>
      </c>
      <c r="AK75" s="102">
        <v>-0.1</v>
      </c>
      <c r="AL75" s="101">
        <v>-0.2</v>
      </c>
      <c r="AM75" s="102">
        <v>-0.2</v>
      </c>
      <c r="AN75" s="101">
        <v>0</v>
      </c>
      <c r="AO75" s="102">
        <v>0</v>
      </c>
      <c r="AP75" s="101">
        <f>SUM(AJ75,AL75,AN75)</f>
        <v>-0.30000000000000004</v>
      </c>
      <c r="AQ75" s="102">
        <f>SUM(AK75,AM75,AO75)</f>
        <v>-0.30000000000000004</v>
      </c>
    </row>
    <row r="76" spans="1:43" ht="12.75">
      <c r="A76" s="149"/>
      <c r="B76" s="202"/>
      <c r="C76" s="187"/>
      <c r="D76" s="98"/>
      <c r="E76" s="99"/>
      <c r="F76" s="99"/>
      <c r="G76" s="2"/>
      <c r="H76" s="244" t="s">
        <v>301</v>
      </c>
      <c r="I76" s="128">
        <f>SUM(I59:I75)</f>
        <v>27</v>
      </c>
      <c r="J76" s="129">
        <f aca="true" t="shared" si="31" ref="J76:P76">SUM(J59:J75)</f>
        <v>30.499999999999996</v>
      </c>
      <c r="K76" s="101">
        <f t="shared" si="31"/>
        <v>3</v>
      </c>
      <c r="L76" s="102">
        <f t="shared" si="31"/>
        <v>4.3</v>
      </c>
      <c r="M76" s="101">
        <f t="shared" si="31"/>
        <v>0</v>
      </c>
      <c r="N76" s="102">
        <f t="shared" si="31"/>
        <v>0</v>
      </c>
      <c r="O76" s="101">
        <f t="shared" si="31"/>
        <v>30.000000000000004</v>
      </c>
      <c r="P76" s="102">
        <f t="shared" si="31"/>
        <v>35.40000000000001</v>
      </c>
      <c r="Q76" s="130"/>
      <c r="R76" s="128">
        <f>SUM(R59:R75)</f>
        <v>62.800000000000004</v>
      </c>
      <c r="S76" s="129">
        <f aca="true" t="shared" si="32" ref="S76:Y76">SUM(S59:S75)</f>
        <v>62.800000000000004</v>
      </c>
      <c r="T76" s="101">
        <f t="shared" si="32"/>
        <v>9.299999999999997</v>
      </c>
      <c r="U76" s="102">
        <f t="shared" si="32"/>
        <v>9.299999999999997</v>
      </c>
      <c r="V76" s="101">
        <f t="shared" si="32"/>
        <v>0</v>
      </c>
      <c r="W76" s="102">
        <f t="shared" si="32"/>
        <v>0</v>
      </c>
      <c r="X76" s="101">
        <f t="shared" si="32"/>
        <v>72.69999999999999</v>
      </c>
      <c r="Y76" s="102">
        <f t="shared" si="32"/>
        <v>72.69999999999999</v>
      </c>
      <c r="Z76" s="130"/>
      <c r="AA76" s="128">
        <f>SUM(AA59:AA75)</f>
        <v>81.4</v>
      </c>
      <c r="AB76" s="129">
        <f aca="true" t="shared" si="33" ref="AB76:AH76">SUM(AB59:AB75)</f>
        <v>81.4</v>
      </c>
      <c r="AC76" s="101">
        <f t="shared" si="33"/>
        <v>11.899999999999999</v>
      </c>
      <c r="AD76" s="102">
        <f t="shared" si="33"/>
        <v>11.899999999999999</v>
      </c>
      <c r="AE76" s="101">
        <f t="shared" si="33"/>
        <v>0</v>
      </c>
      <c r="AF76" s="102">
        <f t="shared" si="33"/>
        <v>0</v>
      </c>
      <c r="AG76" s="101">
        <f t="shared" si="33"/>
        <v>93.89999999999999</v>
      </c>
      <c r="AH76" s="102">
        <f t="shared" si="33"/>
        <v>93.89999999999999</v>
      </c>
      <c r="AI76" s="103"/>
      <c r="AJ76" s="128">
        <f>SUM(AJ59:AJ75)</f>
        <v>96.80000000000001</v>
      </c>
      <c r="AK76" s="129">
        <f aca="true" t="shared" si="34" ref="AK76:AQ76">SUM(AK59:AK75)</f>
        <v>96.80000000000001</v>
      </c>
      <c r="AL76" s="101">
        <f t="shared" si="34"/>
        <v>14.099999999999998</v>
      </c>
      <c r="AM76" s="102">
        <f t="shared" si="34"/>
        <v>14.099999999999998</v>
      </c>
      <c r="AN76" s="101">
        <f t="shared" si="34"/>
        <v>0</v>
      </c>
      <c r="AO76" s="102">
        <f t="shared" si="34"/>
        <v>0</v>
      </c>
      <c r="AP76" s="101">
        <f t="shared" si="34"/>
        <v>111.49999999999999</v>
      </c>
      <c r="AQ76" s="102">
        <f t="shared" si="34"/>
        <v>111.49999999999999</v>
      </c>
    </row>
    <row r="77" spans="1:43" ht="12.75">
      <c r="A77" s="149"/>
      <c r="B77" s="202"/>
      <c r="C77" s="187"/>
      <c r="D77" s="98"/>
      <c r="E77" s="99"/>
      <c r="F77" s="99"/>
      <c r="G77" s="2"/>
      <c r="H77" s="170"/>
      <c r="I77" s="128"/>
      <c r="J77" s="129"/>
      <c r="K77" s="101"/>
      <c r="L77" s="102"/>
      <c r="M77" s="101"/>
      <c r="N77" s="102"/>
      <c r="O77" s="101"/>
      <c r="P77" s="102"/>
      <c r="Q77" s="130"/>
      <c r="R77" s="128"/>
      <c r="S77" s="129"/>
      <c r="T77" s="101"/>
      <c r="U77" s="102"/>
      <c r="V77" s="101"/>
      <c r="W77" s="102"/>
      <c r="X77" s="101"/>
      <c r="Y77" s="102"/>
      <c r="Z77" s="130"/>
      <c r="AA77" s="101"/>
      <c r="AB77" s="102"/>
      <c r="AC77" s="101"/>
      <c r="AD77" s="102"/>
      <c r="AE77" s="101"/>
      <c r="AF77" s="102"/>
      <c r="AG77" s="101"/>
      <c r="AH77" s="102"/>
      <c r="AI77" s="103"/>
      <c r="AJ77" s="101"/>
      <c r="AK77" s="102"/>
      <c r="AL77" s="101"/>
      <c r="AM77" s="102"/>
      <c r="AN77" s="101"/>
      <c r="AO77" s="102"/>
      <c r="AP77" s="101"/>
      <c r="AQ77" s="102"/>
    </row>
    <row r="78" spans="1:43" ht="12.75">
      <c r="A78" s="149"/>
      <c r="B78" s="202"/>
      <c r="C78" s="187"/>
      <c r="D78" s="98"/>
      <c r="E78" s="99"/>
      <c r="F78" s="99"/>
      <c r="G78" s="2"/>
      <c r="H78" s="170"/>
      <c r="I78" s="128"/>
      <c r="J78" s="129"/>
      <c r="K78" s="101"/>
      <c r="L78" s="102"/>
      <c r="M78" s="101"/>
      <c r="N78" s="102"/>
      <c r="O78" s="101"/>
      <c r="P78" s="102"/>
      <c r="Q78" s="130"/>
      <c r="R78" s="128"/>
      <c r="S78" s="129"/>
      <c r="T78" s="101"/>
      <c r="U78" s="102"/>
      <c r="V78" s="101"/>
      <c r="W78" s="102"/>
      <c r="X78" s="101"/>
      <c r="Y78" s="102"/>
      <c r="Z78" s="130"/>
      <c r="AA78" s="101"/>
      <c r="AB78" s="102"/>
      <c r="AC78" s="101"/>
      <c r="AD78" s="102"/>
      <c r="AE78" s="101"/>
      <c r="AF78" s="102"/>
      <c r="AG78" s="101"/>
      <c r="AH78" s="102"/>
      <c r="AI78" s="103"/>
      <c r="AJ78" s="101"/>
      <c r="AK78" s="102"/>
      <c r="AL78" s="101"/>
      <c r="AM78" s="102"/>
      <c r="AN78" s="101"/>
      <c r="AO78" s="102"/>
      <c r="AP78" s="101"/>
      <c r="AQ78" s="102"/>
    </row>
    <row r="79" spans="1:43" ht="12.75">
      <c r="A79" s="149"/>
      <c r="B79" s="202" t="s">
        <v>197</v>
      </c>
      <c r="C79" s="187">
        <v>387</v>
      </c>
      <c r="D79" s="98">
        <v>40280</v>
      </c>
      <c r="E79" s="99">
        <v>622</v>
      </c>
      <c r="F79" s="99" t="s">
        <v>27</v>
      </c>
      <c r="G79" s="197" t="s">
        <v>117</v>
      </c>
      <c r="H79" s="243" t="s">
        <v>118</v>
      </c>
      <c r="I79" s="128">
        <v>145.5</v>
      </c>
      <c r="J79" s="129">
        <v>145.5</v>
      </c>
      <c r="K79" s="101">
        <v>0</v>
      </c>
      <c r="L79" s="102">
        <v>0</v>
      </c>
      <c r="M79" s="101">
        <v>4.5</v>
      </c>
      <c r="N79" s="102">
        <v>4.5</v>
      </c>
      <c r="O79" s="101">
        <f>SUM(I79,K79,M79)</f>
        <v>150</v>
      </c>
      <c r="P79" s="102">
        <f>SUM(J79,L79,N79)</f>
        <v>150</v>
      </c>
      <c r="Q79" s="130"/>
      <c r="R79" s="128">
        <v>145.5</v>
      </c>
      <c r="S79" s="129">
        <v>145.5</v>
      </c>
      <c r="T79" s="101">
        <v>0</v>
      </c>
      <c r="U79" s="102">
        <v>0</v>
      </c>
      <c r="V79" s="101">
        <v>4.5</v>
      </c>
      <c r="W79" s="102">
        <v>4.5</v>
      </c>
      <c r="X79" s="101">
        <f>SUM(R79,T79,V79)</f>
        <v>150</v>
      </c>
      <c r="Y79" s="102">
        <f>SUM(S79,U79,W79)</f>
        <v>150</v>
      </c>
      <c r="Z79" s="130"/>
      <c r="AA79" s="101">
        <v>226</v>
      </c>
      <c r="AB79" s="102">
        <v>145.5</v>
      </c>
      <c r="AC79" s="101">
        <v>0</v>
      </c>
      <c r="AD79" s="102">
        <v>0</v>
      </c>
      <c r="AE79" s="101">
        <v>7</v>
      </c>
      <c r="AF79" s="102">
        <v>4.5</v>
      </c>
      <c r="AG79" s="101">
        <f>SUM(AA79,AC79,AE79)</f>
        <v>233</v>
      </c>
      <c r="AH79" s="102">
        <f>SUM(AB79,AD79,AF79)</f>
        <v>150</v>
      </c>
      <c r="AI79" s="103"/>
      <c r="AJ79" s="101">
        <v>226</v>
      </c>
      <c r="AK79" s="102">
        <v>145.5</v>
      </c>
      <c r="AL79" s="101">
        <v>0</v>
      </c>
      <c r="AM79" s="102">
        <v>0</v>
      </c>
      <c r="AN79" s="101">
        <v>7</v>
      </c>
      <c r="AO79" s="102">
        <v>4.5</v>
      </c>
      <c r="AP79" s="101">
        <f>SUM(AJ79,AL79,AN79)</f>
        <v>233</v>
      </c>
      <c r="AQ79" s="102">
        <f>SUM(AK79,AM79,AO79)</f>
        <v>150</v>
      </c>
    </row>
    <row r="80" spans="1:43" ht="12.75">
      <c r="A80" s="149"/>
      <c r="B80" s="202"/>
      <c r="C80" s="187"/>
      <c r="D80" s="98"/>
      <c r="E80" s="99"/>
      <c r="F80" s="99"/>
      <c r="G80" s="197"/>
      <c r="H80" s="243"/>
      <c r="I80" s="128"/>
      <c r="J80" s="129"/>
      <c r="K80" s="101"/>
      <c r="L80" s="102"/>
      <c r="M80" s="101"/>
      <c r="N80" s="102"/>
      <c r="O80" s="101"/>
      <c r="P80" s="102"/>
      <c r="Q80" s="130"/>
      <c r="R80" s="128"/>
      <c r="S80" s="129"/>
      <c r="T80" s="101"/>
      <c r="U80" s="102"/>
      <c r="V80" s="101"/>
      <c r="W80" s="102"/>
      <c r="X80" s="101"/>
      <c r="Y80" s="102"/>
      <c r="Z80" s="130"/>
      <c r="AA80" s="101"/>
      <c r="AB80" s="102"/>
      <c r="AC80" s="101"/>
      <c r="AD80" s="102"/>
      <c r="AE80" s="101"/>
      <c r="AF80" s="102"/>
      <c r="AG80" s="101"/>
      <c r="AH80" s="102"/>
      <c r="AI80" s="103"/>
      <c r="AJ80" s="101"/>
      <c r="AK80" s="102"/>
      <c r="AL80" s="101"/>
      <c r="AM80" s="102"/>
      <c r="AN80" s="101"/>
      <c r="AO80" s="102"/>
      <c r="AP80" s="101"/>
      <c r="AQ80" s="102"/>
    </row>
    <row r="81" spans="1:43" ht="12.75">
      <c r="A81" s="95"/>
      <c r="B81" s="202" t="s">
        <v>197</v>
      </c>
      <c r="C81" s="187">
        <v>15</v>
      </c>
      <c r="D81" s="98">
        <v>40214</v>
      </c>
      <c r="E81" s="99">
        <v>622</v>
      </c>
      <c r="F81" s="99" t="s">
        <v>27</v>
      </c>
      <c r="G81" s="95" t="s">
        <v>79</v>
      </c>
      <c r="H81" s="170" t="s">
        <v>114</v>
      </c>
      <c r="I81" s="128">
        <v>1.4</v>
      </c>
      <c r="J81" s="129">
        <v>1.4</v>
      </c>
      <c r="K81" s="101">
        <v>0</v>
      </c>
      <c r="L81" s="102">
        <v>0</v>
      </c>
      <c r="M81" s="101">
        <v>0</v>
      </c>
      <c r="N81" s="102">
        <v>0</v>
      </c>
      <c r="O81" s="101">
        <f aca="true" t="shared" si="35" ref="O81:P88">SUM(I81,K81,M81)</f>
        <v>1.4</v>
      </c>
      <c r="P81" s="102">
        <f t="shared" si="35"/>
        <v>1.4</v>
      </c>
      <c r="Q81" s="130"/>
      <c r="R81" s="128">
        <v>1.4</v>
      </c>
      <c r="S81" s="129">
        <v>1.4</v>
      </c>
      <c r="T81" s="101">
        <v>0</v>
      </c>
      <c r="U81" s="102">
        <v>0</v>
      </c>
      <c r="V81" s="101">
        <v>0</v>
      </c>
      <c r="W81" s="102">
        <v>0</v>
      </c>
      <c r="X81" s="101">
        <f aca="true" t="shared" si="36" ref="X81:Y88">SUM(R81,T81,V81)</f>
        <v>1.4</v>
      </c>
      <c r="Y81" s="102">
        <f t="shared" si="36"/>
        <v>1.4</v>
      </c>
      <c r="Z81" s="130"/>
      <c r="AA81" s="128">
        <v>1.4</v>
      </c>
      <c r="AB81" s="129">
        <v>1.4</v>
      </c>
      <c r="AC81" s="101">
        <v>0</v>
      </c>
      <c r="AD81" s="102">
        <v>0</v>
      </c>
      <c r="AE81" s="101">
        <v>0</v>
      </c>
      <c r="AF81" s="102">
        <v>0</v>
      </c>
      <c r="AG81" s="101">
        <f aca="true" t="shared" si="37" ref="AG81:AH88">SUM(AA81,AC81,AE81)</f>
        <v>1.4</v>
      </c>
      <c r="AH81" s="102">
        <f t="shared" si="37"/>
        <v>1.4</v>
      </c>
      <c r="AI81" s="103"/>
      <c r="AJ81" s="128">
        <v>1.4</v>
      </c>
      <c r="AK81" s="129">
        <v>1.4</v>
      </c>
      <c r="AL81" s="101">
        <v>0</v>
      </c>
      <c r="AM81" s="102">
        <v>0</v>
      </c>
      <c r="AN81" s="101">
        <v>0</v>
      </c>
      <c r="AO81" s="102">
        <v>0</v>
      </c>
      <c r="AP81" s="101">
        <f aca="true" t="shared" si="38" ref="AP81:AQ88">SUM(AJ81,AL81,AN81)</f>
        <v>1.4</v>
      </c>
      <c r="AQ81" s="102">
        <f t="shared" si="38"/>
        <v>1.4</v>
      </c>
    </row>
    <row r="82" spans="1:43" ht="12.75">
      <c r="A82" s="95"/>
      <c r="B82" s="202" t="s">
        <v>197</v>
      </c>
      <c r="C82" s="187">
        <v>15</v>
      </c>
      <c r="D82" s="98">
        <v>40214</v>
      </c>
      <c r="E82" s="99">
        <v>622</v>
      </c>
      <c r="F82" s="99" t="s">
        <v>27</v>
      </c>
      <c r="G82" s="95" t="s">
        <v>80</v>
      </c>
      <c r="H82" s="170" t="s">
        <v>114</v>
      </c>
      <c r="I82" s="128">
        <v>1.2</v>
      </c>
      <c r="J82" s="129">
        <v>1.2</v>
      </c>
      <c r="K82" s="101">
        <v>0</v>
      </c>
      <c r="L82" s="102">
        <v>0</v>
      </c>
      <c r="M82" s="101">
        <v>0</v>
      </c>
      <c r="N82" s="102">
        <v>0</v>
      </c>
      <c r="O82" s="101">
        <f t="shared" si="35"/>
        <v>1.2</v>
      </c>
      <c r="P82" s="102">
        <f t="shared" si="35"/>
        <v>1.2</v>
      </c>
      <c r="Q82" s="130"/>
      <c r="R82" s="128">
        <v>1.2</v>
      </c>
      <c r="S82" s="129">
        <v>1.2</v>
      </c>
      <c r="T82" s="101">
        <v>0</v>
      </c>
      <c r="U82" s="102">
        <v>0</v>
      </c>
      <c r="V82" s="101">
        <v>0</v>
      </c>
      <c r="W82" s="102">
        <v>0</v>
      </c>
      <c r="X82" s="101">
        <f t="shared" si="36"/>
        <v>1.2</v>
      </c>
      <c r="Y82" s="102">
        <f t="shared" si="36"/>
        <v>1.2</v>
      </c>
      <c r="Z82" s="130"/>
      <c r="AA82" s="128">
        <v>1.2</v>
      </c>
      <c r="AB82" s="129">
        <v>1.2</v>
      </c>
      <c r="AC82" s="101">
        <v>0</v>
      </c>
      <c r="AD82" s="102">
        <v>0</v>
      </c>
      <c r="AE82" s="101">
        <v>0</v>
      </c>
      <c r="AF82" s="102">
        <v>0</v>
      </c>
      <c r="AG82" s="101">
        <f t="shared" si="37"/>
        <v>1.2</v>
      </c>
      <c r="AH82" s="102">
        <f t="shared" si="37"/>
        <v>1.2</v>
      </c>
      <c r="AI82" s="103"/>
      <c r="AJ82" s="128">
        <v>1.2</v>
      </c>
      <c r="AK82" s="129">
        <v>1.2</v>
      </c>
      <c r="AL82" s="101">
        <v>0</v>
      </c>
      <c r="AM82" s="102">
        <v>0</v>
      </c>
      <c r="AN82" s="101">
        <v>0</v>
      </c>
      <c r="AO82" s="102">
        <v>0</v>
      </c>
      <c r="AP82" s="101">
        <f t="shared" si="38"/>
        <v>1.2</v>
      </c>
      <c r="AQ82" s="102">
        <f t="shared" si="38"/>
        <v>1.2</v>
      </c>
    </row>
    <row r="83" spans="1:43" ht="12.75">
      <c r="A83" s="95"/>
      <c r="B83" s="202" t="s">
        <v>197</v>
      </c>
      <c r="C83" s="187">
        <v>8</v>
      </c>
      <c r="D83" s="98">
        <v>40214</v>
      </c>
      <c r="E83" s="99">
        <v>622</v>
      </c>
      <c r="F83" s="99" t="s">
        <v>27</v>
      </c>
      <c r="G83" s="95" t="s">
        <v>82</v>
      </c>
      <c r="H83" s="170" t="s">
        <v>114</v>
      </c>
      <c r="I83" s="128">
        <v>0</v>
      </c>
      <c r="J83" s="129">
        <v>0.6</v>
      </c>
      <c r="K83" s="101">
        <v>0</v>
      </c>
      <c r="L83" s="102">
        <v>0</v>
      </c>
      <c r="M83" s="101">
        <v>0</v>
      </c>
      <c r="N83" s="102">
        <v>0</v>
      </c>
      <c r="O83" s="101">
        <f t="shared" si="35"/>
        <v>0</v>
      </c>
      <c r="P83" s="102">
        <f t="shared" si="35"/>
        <v>0.6</v>
      </c>
      <c r="Q83" s="130"/>
      <c r="R83" s="128" t="s">
        <v>86</v>
      </c>
      <c r="S83" s="129">
        <v>0.6</v>
      </c>
      <c r="T83" s="101">
        <v>0</v>
      </c>
      <c r="U83" s="102">
        <v>0</v>
      </c>
      <c r="V83" s="101">
        <v>0</v>
      </c>
      <c r="W83" s="102">
        <v>0</v>
      </c>
      <c r="X83" s="101">
        <f t="shared" si="36"/>
        <v>0</v>
      </c>
      <c r="Y83" s="102">
        <f t="shared" si="36"/>
        <v>0.6</v>
      </c>
      <c r="Z83" s="130"/>
      <c r="AA83" s="101">
        <v>0.6</v>
      </c>
      <c r="AB83" s="102">
        <v>0.6</v>
      </c>
      <c r="AC83" s="101">
        <v>0</v>
      </c>
      <c r="AD83" s="102">
        <v>0</v>
      </c>
      <c r="AE83" s="101">
        <v>0</v>
      </c>
      <c r="AF83" s="102">
        <v>0</v>
      </c>
      <c r="AG83" s="101">
        <f t="shared" si="37"/>
        <v>0.6</v>
      </c>
      <c r="AH83" s="102">
        <f t="shared" si="37"/>
        <v>0.6</v>
      </c>
      <c r="AI83" s="103"/>
      <c r="AJ83" s="101">
        <v>0.6</v>
      </c>
      <c r="AK83" s="102">
        <v>0.6</v>
      </c>
      <c r="AL83" s="101">
        <v>0</v>
      </c>
      <c r="AM83" s="102">
        <v>0</v>
      </c>
      <c r="AN83" s="101">
        <v>0</v>
      </c>
      <c r="AO83" s="102">
        <v>0</v>
      </c>
      <c r="AP83" s="101">
        <f t="shared" si="38"/>
        <v>0.6</v>
      </c>
      <c r="AQ83" s="102">
        <f t="shared" si="38"/>
        <v>0.6</v>
      </c>
    </row>
    <row r="84" spans="1:43" ht="12.75">
      <c r="A84" s="95"/>
      <c r="B84" s="202" t="s">
        <v>197</v>
      </c>
      <c r="C84" s="187">
        <v>20</v>
      </c>
      <c r="D84" s="98">
        <v>40214</v>
      </c>
      <c r="E84" s="99">
        <v>622</v>
      </c>
      <c r="F84" s="99" t="s">
        <v>27</v>
      </c>
      <c r="G84" s="95" t="s">
        <v>84</v>
      </c>
      <c r="H84" s="170" t="s">
        <v>114</v>
      </c>
      <c r="I84" s="128">
        <v>0</v>
      </c>
      <c r="J84" s="129">
        <v>0</v>
      </c>
      <c r="K84" s="101">
        <v>0</v>
      </c>
      <c r="L84" s="102">
        <v>0</v>
      </c>
      <c r="M84" s="101">
        <v>0</v>
      </c>
      <c r="N84" s="102">
        <v>0</v>
      </c>
      <c r="O84" s="101">
        <f t="shared" si="35"/>
        <v>0</v>
      </c>
      <c r="P84" s="102">
        <f t="shared" si="35"/>
        <v>0</v>
      </c>
      <c r="Q84" s="130"/>
      <c r="R84" s="128">
        <v>0</v>
      </c>
      <c r="S84" s="129">
        <v>0</v>
      </c>
      <c r="T84" s="101">
        <v>0</v>
      </c>
      <c r="U84" s="102">
        <v>0</v>
      </c>
      <c r="V84" s="101">
        <v>0</v>
      </c>
      <c r="W84" s="102">
        <v>0</v>
      </c>
      <c r="X84" s="101">
        <f t="shared" si="36"/>
        <v>0</v>
      </c>
      <c r="Y84" s="102">
        <f t="shared" si="36"/>
        <v>0</v>
      </c>
      <c r="Z84" s="130"/>
      <c r="AA84" s="101">
        <v>-2.1</v>
      </c>
      <c r="AB84" s="102">
        <v>0</v>
      </c>
      <c r="AC84" s="101">
        <v>0</v>
      </c>
      <c r="AD84" s="102">
        <v>0</v>
      </c>
      <c r="AE84" s="101">
        <v>0</v>
      </c>
      <c r="AF84" s="102">
        <v>0</v>
      </c>
      <c r="AG84" s="101">
        <f t="shared" si="37"/>
        <v>-2.1</v>
      </c>
      <c r="AH84" s="102">
        <f t="shared" si="37"/>
        <v>0</v>
      </c>
      <c r="AI84" s="103"/>
      <c r="AJ84" s="101">
        <v>0</v>
      </c>
      <c r="AK84" s="102">
        <v>0</v>
      </c>
      <c r="AL84" s="101">
        <v>0</v>
      </c>
      <c r="AM84" s="102">
        <v>0</v>
      </c>
      <c r="AN84" s="101">
        <v>0</v>
      </c>
      <c r="AO84" s="102">
        <v>0</v>
      </c>
      <c r="AP84" s="101">
        <f t="shared" si="38"/>
        <v>0</v>
      </c>
      <c r="AQ84" s="102">
        <f t="shared" si="38"/>
        <v>0</v>
      </c>
    </row>
    <row r="85" spans="1:43" ht="12.75">
      <c r="A85" s="95"/>
      <c r="B85" s="202" t="s">
        <v>197</v>
      </c>
      <c r="C85" s="187">
        <v>13</v>
      </c>
      <c r="D85" s="98">
        <v>40214</v>
      </c>
      <c r="E85" s="99">
        <v>622</v>
      </c>
      <c r="F85" s="99" t="s">
        <v>27</v>
      </c>
      <c r="G85" s="150" t="s">
        <v>181</v>
      </c>
      <c r="H85" s="170" t="s">
        <v>114</v>
      </c>
      <c r="I85" s="128">
        <v>0</v>
      </c>
      <c r="J85" s="129">
        <v>0.3</v>
      </c>
      <c r="K85" s="101">
        <v>0</v>
      </c>
      <c r="L85" s="102">
        <v>0</v>
      </c>
      <c r="M85" s="101">
        <v>0</v>
      </c>
      <c r="N85" s="102">
        <v>0</v>
      </c>
      <c r="O85" s="101">
        <f t="shared" si="35"/>
        <v>0</v>
      </c>
      <c r="P85" s="102">
        <f t="shared" si="35"/>
        <v>0.3</v>
      </c>
      <c r="Q85" s="130"/>
      <c r="R85" s="128">
        <v>0.1</v>
      </c>
      <c r="S85" s="129">
        <v>0.3</v>
      </c>
      <c r="T85" s="101">
        <v>0</v>
      </c>
      <c r="U85" s="102">
        <v>0</v>
      </c>
      <c r="V85" s="101">
        <v>0</v>
      </c>
      <c r="W85" s="102">
        <v>0</v>
      </c>
      <c r="X85" s="101">
        <f t="shared" si="36"/>
        <v>0.1</v>
      </c>
      <c r="Y85" s="102">
        <f t="shared" si="36"/>
        <v>0.3</v>
      </c>
      <c r="Z85" s="130"/>
      <c r="AA85" s="101">
        <v>0.3</v>
      </c>
      <c r="AB85" s="102">
        <v>0.3</v>
      </c>
      <c r="AC85" s="101">
        <v>0</v>
      </c>
      <c r="AD85" s="102">
        <v>0</v>
      </c>
      <c r="AE85" s="101">
        <v>0</v>
      </c>
      <c r="AF85" s="102">
        <v>0</v>
      </c>
      <c r="AG85" s="101">
        <f t="shared" si="37"/>
        <v>0.3</v>
      </c>
      <c r="AH85" s="102">
        <f t="shared" si="37"/>
        <v>0.3</v>
      </c>
      <c r="AI85" s="103"/>
      <c r="AJ85" s="101">
        <v>0.3</v>
      </c>
      <c r="AK85" s="102">
        <v>0.3</v>
      </c>
      <c r="AL85" s="101">
        <v>0</v>
      </c>
      <c r="AM85" s="102">
        <v>0</v>
      </c>
      <c r="AN85" s="101">
        <v>0</v>
      </c>
      <c r="AO85" s="102">
        <v>0</v>
      </c>
      <c r="AP85" s="101">
        <f t="shared" si="38"/>
        <v>0.3</v>
      </c>
      <c r="AQ85" s="102">
        <f t="shared" si="38"/>
        <v>0.3</v>
      </c>
    </row>
    <row r="86" spans="1:43" ht="12.75" customHeight="1">
      <c r="A86" s="95"/>
      <c r="B86" s="202" t="s">
        <v>197</v>
      </c>
      <c r="C86" s="187">
        <v>10</v>
      </c>
      <c r="D86" s="98">
        <v>40214</v>
      </c>
      <c r="E86" s="99">
        <v>622</v>
      </c>
      <c r="F86" s="99" t="s">
        <v>27</v>
      </c>
      <c r="G86" s="197" t="s">
        <v>182</v>
      </c>
      <c r="H86" s="170" t="s">
        <v>114</v>
      </c>
      <c r="I86" s="128">
        <v>0.3</v>
      </c>
      <c r="J86" s="129">
        <v>0.3</v>
      </c>
      <c r="K86" s="101">
        <v>0</v>
      </c>
      <c r="L86" s="102">
        <v>0</v>
      </c>
      <c r="M86" s="101">
        <v>0</v>
      </c>
      <c r="N86" s="102">
        <v>0</v>
      </c>
      <c r="O86" s="101">
        <f t="shared" si="35"/>
        <v>0.3</v>
      </c>
      <c r="P86" s="102">
        <f t="shared" si="35"/>
        <v>0.3</v>
      </c>
      <c r="Q86" s="130"/>
      <c r="R86" s="128">
        <v>0.3</v>
      </c>
      <c r="S86" s="129">
        <v>0.3</v>
      </c>
      <c r="T86" s="101">
        <v>0</v>
      </c>
      <c r="U86" s="102">
        <v>0</v>
      </c>
      <c r="V86" s="101">
        <v>0</v>
      </c>
      <c r="W86" s="102">
        <v>0</v>
      </c>
      <c r="X86" s="101">
        <f t="shared" si="36"/>
        <v>0.3</v>
      </c>
      <c r="Y86" s="102">
        <f t="shared" si="36"/>
        <v>0.3</v>
      </c>
      <c r="Z86" s="130"/>
      <c r="AA86" s="101">
        <v>0.3</v>
      </c>
      <c r="AB86" s="102">
        <v>0.3</v>
      </c>
      <c r="AC86" s="101">
        <v>0</v>
      </c>
      <c r="AD86" s="102">
        <v>0</v>
      </c>
      <c r="AE86" s="101">
        <v>0</v>
      </c>
      <c r="AF86" s="102">
        <v>0</v>
      </c>
      <c r="AG86" s="101">
        <f t="shared" si="37"/>
        <v>0.3</v>
      </c>
      <c r="AH86" s="102">
        <f t="shared" si="37"/>
        <v>0.3</v>
      </c>
      <c r="AI86" s="103"/>
      <c r="AJ86" s="101">
        <v>0.3</v>
      </c>
      <c r="AK86" s="102">
        <v>0.3</v>
      </c>
      <c r="AL86" s="101">
        <v>0</v>
      </c>
      <c r="AM86" s="102">
        <v>0</v>
      </c>
      <c r="AN86" s="101">
        <v>0</v>
      </c>
      <c r="AO86" s="102">
        <v>0</v>
      </c>
      <c r="AP86" s="101">
        <f t="shared" si="38"/>
        <v>0.3</v>
      </c>
      <c r="AQ86" s="102">
        <f t="shared" si="38"/>
        <v>0.3</v>
      </c>
    </row>
    <row r="87" spans="1:43" ht="12.75" customHeight="1">
      <c r="A87" s="95"/>
      <c r="B87" s="202" t="s">
        <v>197</v>
      </c>
      <c r="C87" s="187">
        <v>18</v>
      </c>
      <c r="D87" s="98">
        <v>40214</v>
      </c>
      <c r="E87" s="99">
        <v>622</v>
      </c>
      <c r="F87" s="99" t="s">
        <v>27</v>
      </c>
      <c r="G87" s="124" t="s">
        <v>81</v>
      </c>
      <c r="H87" s="170" t="s">
        <v>302</v>
      </c>
      <c r="I87" s="128">
        <v>0</v>
      </c>
      <c r="J87" s="129">
        <v>1.8</v>
      </c>
      <c r="K87" s="101">
        <v>0</v>
      </c>
      <c r="L87" s="102">
        <v>0</v>
      </c>
      <c r="M87" s="101">
        <v>0</v>
      </c>
      <c r="N87" s="102">
        <v>0</v>
      </c>
      <c r="O87" s="101">
        <f t="shared" si="35"/>
        <v>0</v>
      </c>
      <c r="P87" s="102">
        <f t="shared" si="35"/>
        <v>1.8</v>
      </c>
      <c r="Q87" s="130"/>
      <c r="R87" s="128">
        <v>1.8</v>
      </c>
      <c r="S87" s="129">
        <v>1.8</v>
      </c>
      <c r="T87" s="101">
        <v>0</v>
      </c>
      <c r="U87" s="102">
        <v>0</v>
      </c>
      <c r="V87" s="101">
        <v>0</v>
      </c>
      <c r="W87" s="102">
        <v>0</v>
      </c>
      <c r="X87" s="101">
        <f t="shared" si="36"/>
        <v>1.8</v>
      </c>
      <c r="Y87" s="102">
        <f t="shared" si="36"/>
        <v>1.8</v>
      </c>
      <c r="Z87" s="130"/>
      <c r="AA87" s="128">
        <v>1.8</v>
      </c>
      <c r="AB87" s="129">
        <v>1.8</v>
      </c>
      <c r="AC87" s="101">
        <v>0</v>
      </c>
      <c r="AD87" s="102">
        <v>0</v>
      </c>
      <c r="AE87" s="101">
        <v>0</v>
      </c>
      <c r="AF87" s="102">
        <v>0</v>
      </c>
      <c r="AG87" s="101">
        <f t="shared" si="37"/>
        <v>1.8</v>
      </c>
      <c r="AH87" s="102">
        <f t="shared" si="37"/>
        <v>1.8</v>
      </c>
      <c r="AI87" s="103"/>
      <c r="AJ87" s="128">
        <v>1.8</v>
      </c>
      <c r="AK87" s="129">
        <v>1.8</v>
      </c>
      <c r="AL87" s="101">
        <v>0</v>
      </c>
      <c r="AM87" s="102">
        <v>0</v>
      </c>
      <c r="AN87" s="101">
        <v>0</v>
      </c>
      <c r="AO87" s="102">
        <v>0</v>
      </c>
      <c r="AP87" s="101">
        <f t="shared" si="38"/>
        <v>1.8</v>
      </c>
      <c r="AQ87" s="102">
        <f t="shared" si="38"/>
        <v>1.8</v>
      </c>
    </row>
    <row r="88" spans="1:43" ht="12.75" customHeight="1">
      <c r="A88" s="95"/>
      <c r="B88" s="202" t="s">
        <v>197</v>
      </c>
      <c r="C88" s="187">
        <v>23</v>
      </c>
      <c r="D88" s="98">
        <v>40214</v>
      </c>
      <c r="E88" s="99">
        <v>622</v>
      </c>
      <c r="F88" s="99" t="s">
        <v>27</v>
      </c>
      <c r="G88" s="95" t="s">
        <v>83</v>
      </c>
      <c r="H88" s="170" t="s">
        <v>302</v>
      </c>
      <c r="I88" s="128">
        <v>-2.8</v>
      </c>
      <c r="J88" s="129">
        <v>-5.5</v>
      </c>
      <c r="K88" s="101">
        <v>0</v>
      </c>
      <c r="L88" s="102">
        <v>0</v>
      </c>
      <c r="M88" s="101">
        <v>0</v>
      </c>
      <c r="N88" s="102">
        <v>0</v>
      </c>
      <c r="O88" s="101">
        <f t="shared" si="35"/>
        <v>-2.8</v>
      </c>
      <c r="P88" s="102">
        <f t="shared" si="35"/>
        <v>-5.5</v>
      </c>
      <c r="Q88" s="130"/>
      <c r="R88" s="128">
        <v>-5.5</v>
      </c>
      <c r="S88" s="129">
        <v>-5.5</v>
      </c>
      <c r="T88" s="101">
        <v>0</v>
      </c>
      <c r="U88" s="102">
        <v>0</v>
      </c>
      <c r="V88" s="101">
        <v>0</v>
      </c>
      <c r="W88" s="102">
        <v>0</v>
      </c>
      <c r="X88" s="101">
        <f t="shared" si="36"/>
        <v>-5.5</v>
      </c>
      <c r="Y88" s="102">
        <f t="shared" si="36"/>
        <v>-5.5</v>
      </c>
      <c r="Z88" s="130"/>
      <c r="AA88" s="101">
        <v>-5.5</v>
      </c>
      <c r="AB88" s="102">
        <v>-5.5</v>
      </c>
      <c r="AC88" s="101">
        <v>0</v>
      </c>
      <c r="AD88" s="102">
        <v>0</v>
      </c>
      <c r="AE88" s="101">
        <v>0</v>
      </c>
      <c r="AF88" s="102">
        <v>0</v>
      </c>
      <c r="AG88" s="101">
        <f t="shared" si="37"/>
        <v>-5.5</v>
      </c>
      <c r="AH88" s="102">
        <f t="shared" si="37"/>
        <v>-5.5</v>
      </c>
      <c r="AI88" s="103"/>
      <c r="AJ88" s="101">
        <v>-5.5</v>
      </c>
      <c r="AK88" s="102">
        <v>-5.5</v>
      </c>
      <c r="AL88" s="101">
        <v>0</v>
      </c>
      <c r="AM88" s="102">
        <v>0</v>
      </c>
      <c r="AN88" s="101">
        <v>0</v>
      </c>
      <c r="AO88" s="102">
        <v>0</v>
      </c>
      <c r="AP88" s="101">
        <f t="shared" si="38"/>
        <v>-5.5</v>
      </c>
      <c r="AQ88" s="102">
        <f t="shared" si="38"/>
        <v>-5.5</v>
      </c>
    </row>
    <row r="89" spans="1:43" ht="12.75">
      <c r="A89" s="95"/>
      <c r="B89" s="202"/>
      <c r="C89" s="187"/>
      <c r="D89" s="98"/>
      <c r="E89" s="99"/>
      <c r="F89" s="99"/>
      <c r="G89" s="197"/>
      <c r="H89" s="244" t="s">
        <v>301</v>
      </c>
      <c r="I89" s="128">
        <f>SUM(I81:I88)</f>
        <v>0.09999999999999964</v>
      </c>
      <c r="J89" s="129">
        <f aca="true" t="shared" si="39" ref="J89:P89">SUM(J81:J88)</f>
        <v>0.09999999999999964</v>
      </c>
      <c r="K89" s="101">
        <f t="shared" si="39"/>
        <v>0</v>
      </c>
      <c r="L89" s="102">
        <f t="shared" si="39"/>
        <v>0</v>
      </c>
      <c r="M89" s="101">
        <f t="shared" si="39"/>
        <v>0</v>
      </c>
      <c r="N89" s="102">
        <f t="shared" si="39"/>
        <v>0</v>
      </c>
      <c r="O89" s="101">
        <f t="shared" si="39"/>
        <v>0.09999999999999964</v>
      </c>
      <c r="P89" s="102">
        <f t="shared" si="39"/>
        <v>0.09999999999999964</v>
      </c>
      <c r="Q89" s="130"/>
      <c r="R89" s="128">
        <f>SUM(R81:R88)</f>
        <v>-0.7000000000000002</v>
      </c>
      <c r="S89" s="129">
        <f aca="true" t="shared" si="40" ref="S89:Y89">SUM(S81:S88)</f>
        <v>0.09999999999999964</v>
      </c>
      <c r="T89" s="101">
        <f t="shared" si="40"/>
        <v>0</v>
      </c>
      <c r="U89" s="102">
        <f t="shared" si="40"/>
        <v>0</v>
      </c>
      <c r="V89" s="101">
        <f t="shared" si="40"/>
        <v>0</v>
      </c>
      <c r="W89" s="102">
        <f t="shared" si="40"/>
        <v>0</v>
      </c>
      <c r="X89" s="101">
        <f t="shared" si="40"/>
        <v>-0.7000000000000002</v>
      </c>
      <c r="Y89" s="102">
        <f t="shared" si="40"/>
        <v>0.09999999999999964</v>
      </c>
      <c r="Z89" s="130"/>
      <c r="AA89" s="128">
        <f>SUM(AA81:AA88)</f>
        <v>-2</v>
      </c>
      <c r="AB89" s="129">
        <f aca="true" t="shared" si="41" ref="AB89:AH89">SUM(AB81:AB88)</f>
        <v>0.09999999999999964</v>
      </c>
      <c r="AC89" s="101">
        <f t="shared" si="41"/>
        <v>0</v>
      </c>
      <c r="AD89" s="102">
        <f t="shared" si="41"/>
        <v>0</v>
      </c>
      <c r="AE89" s="101">
        <f t="shared" si="41"/>
        <v>0</v>
      </c>
      <c r="AF89" s="102">
        <f t="shared" si="41"/>
        <v>0</v>
      </c>
      <c r="AG89" s="101">
        <f t="shared" si="41"/>
        <v>-2</v>
      </c>
      <c r="AH89" s="102">
        <f t="shared" si="41"/>
        <v>0.09999999999999964</v>
      </c>
      <c r="AI89" s="103"/>
      <c r="AJ89" s="128">
        <f>SUM(AJ81:AJ88)</f>
        <v>0.09999999999999964</v>
      </c>
      <c r="AK89" s="129">
        <f aca="true" t="shared" si="42" ref="AK89:AQ89">SUM(AK81:AK88)</f>
        <v>0.09999999999999964</v>
      </c>
      <c r="AL89" s="101">
        <f t="shared" si="42"/>
        <v>0</v>
      </c>
      <c r="AM89" s="102">
        <f t="shared" si="42"/>
        <v>0</v>
      </c>
      <c r="AN89" s="101">
        <f t="shared" si="42"/>
        <v>0</v>
      </c>
      <c r="AO89" s="102">
        <f t="shared" si="42"/>
        <v>0</v>
      </c>
      <c r="AP89" s="101">
        <f t="shared" si="42"/>
        <v>0.09999999999999964</v>
      </c>
      <c r="AQ89" s="102">
        <f t="shared" si="42"/>
        <v>0.09999999999999964</v>
      </c>
    </row>
    <row r="90" spans="1:43" ht="6.75" customHeight="1">
      <c r="A90" s="95"/>
      <c r="B90" s="202"/>
      <c r="C90" s="187"/>
      <c r="D90" s="98"/>
      <c r="E90" s="99"/>
      <c r="F90" s="99"/>
      <c r="G90" s="197"/>
      <c r="H90" s="170"/>
      <c r="I90" s="128"/>
      <c r="J90" s="129"/>
      <c r="K90" s="101"/>
      <c r="L90" s="102"/>
      <c r="M90" s="101"/>
      <c r="N90" s="102"/>
      <c r="O90" s="101"/>
      <c r="P90" s="102"/>
      <c r="Q90" s="130"/>
      <c r="R90" s="128"/>
      <c r="S90" s="129"/>
      <c r="T90" s="101"/>
      <c r="U90" s="102"/>
      <c r="V90" s="101"/>
      <c r="W90" s="102"/>
      <c r="X90" s="101"/>
      <c r="Y90" s="102"/>
      <c r="Z90" s="130"/>
      <c r="AA90" s="101"/>
      <c r="AB90" s="102"/>
      <c r="AC90" s="101"/>
      <c r="AD90" s="102"/>
      <c r="AE90" s="101"/>
      <c r="AF90" s="102"/>
      <c r="AG90" s="101"/>
      <c r="AH90" s="102"/>
      <c r="AI90" s="103"/>
      <c r="AJ90" s="101"/>
      <c r="AK90" s="102"/>
      <c r="AL90" s="101"/>
      <c r="AM90" s="102"/>
      <c r="AN90" s="101"/>
      <c r="AO90" s="102"/>
      <c r="AP90" s="101"/>
      <c r="AQ90" s="102"/>
    </row>
    <row r="91" spans="1:43" ht="9.75" customHeight="1">
      <c r="A91" s="95"/>
      <c r="B91" s="202"/>
      <c r="C91" s="187"/>
      <c r="D91" s="98"/>
      <c r="E91" s="99"/>
      <c r="F91" s="99"/>
      <c r="G91" s="197"/>
      <c r="H91" s="170"/>
      <c r="I91" s="128"/>
      <c r="J91" s="129"/>
      <c r="K91" s="101"/>
      <c r="L91" s="102"/>
      <c r="M91" s="101"/>
      <c r="N91" s="102"/>
      <c r="O91" s="101"/>
      <c r="P91" s="102"/>
      <c r="Q91" s="130"/>
      <c r="R91" s="128"/>
      <c r="S91" s="129"/>
      <c r="T91" s="101"/>
      <c r="U91" s="102"/>
      <c r="V91" s="101"/>
      <c r="W91" s="102"/>
      <c r="X91" s="101"/>
      <c r="Y91" s="102"/>
      <c r="Z91" s="130"/>
      <c r="AA91" s="101"/>
      <c r="AB91" s="102"/>
      <c r="AC91" s="101"/>
      <c r="AD91" s="102"/>
      <c r="AE91" s="101"/>
      <c r="AF91" s="102"/>
      <c r="AG91" s="101"/>
      <c r="AH91" s="102"/>
      <c r="AI91" s="103"/>
      <c r="AJ91" s="101"/>
      <c r="AK91" s="102"/>
      <c r="AL91" s="101"/>
      <c r="AM91" s="102"/>
      <c r="AN91" s="101"/>
      <c r="AO91" s="102"/>
      <c r="AP91" s="101"/>
      <c r="AQ91" s="102"/>
    </row>
    <row r="92" spans="1:43" ht="12.75">
      <c r="A92" s="95"/>
      <c r="B92" s="202" t="s">
        <v>235</v>
      </c>
      <c r="C92" s="187">
        <v>164</v>
      </c>
      <c r="D92" s="98">
        <v>40249</v>
      </c>
      <c r="E92" s="99">
        <v>173</v>
      </c>
      <c r="F92" s="99" t="s">
        <v>42</v>
      </c>
      <c r="G92" s="197" t="s">
        <v>223</v>
      </c>
      <c r="H92" s="170" t="s">
        <v>95</v>
      </c>
      <c r="I92" s="128"/>
      <c r="J92" s="129"/>
      <c r="K92" s="101"/>
      <c r="L92" s="102"/>
      <c r="M92" s="101"/>
      <c r="N92" s="102"/>
      <c r="O92" s="101"/>
      <c r="P92" s="102"/>
      <c r="Q92" s="130"/>
      <c r="R92" s="128"/>
      <c r="S92" s="129"/>
      <c r="T92" s="101"/>
      <c r="U92" s="102"/>
      <c r="V92" s="101"/>
      <c r="W92" s="102"/>
      <c r="X92" s="101"/>
      <c r="Y92" s="102"/>
      <c r="Z92" s="130"/>
      <c r="AA92" s="101"/>
      <c r="AB92" s="102"/>
      <c r="AC92" s="101"/>
      <c r="AD92" s="102"/>
      <c r="AE92" s="101"/>
      <c r="AF92" s="102"/>
      <c r="AG92" s="101"/>
      <c r="AH92" s="102"/>
      <c r="AI92" s="103"/>
      <c r="AJ92" s="101"/>
      <c r="AK92" s="102"/>
      <c r="AL92" s="101"/>
      <c r="AM92" s="102"/>
      <c r="AN92" s="101"/>
      <c r="AO92" s="102"/>
      <c r="AP92" s="101"/>
      <c r="AQ92" s="102"/>
    </row>
    <row r="93" spans="1:43" ht="12.75">
      <c r="A93" s="95"/>
      <c r="B93" s="202" t="s">
        <v>235</v>
      </c>
      <c r="C93" s="187">
        <v>164</v>
      </c>
      <c r="D93" s="98">
        <v>40249</v>
      </c>
      <c r="E93" s="99">
        <v>173</v>
      </c>
      <c r="F93" s="99" t="s">
        <v>42</v>
      </c>
      <c r="G93" s="205" t="s">
        <v>224</v>
      </c>
      <c r="H93" s="170" t="s">
        <v>95</v>
      </c>
      <c r="I93" s="128"/>
      <c r="J93" s="129"/>
      <c r="K93" s="101"/>
      <c r="L93" s="102"/>
      <c r="M93" s="101"/>
      <c r="N93" s="102"/>
      <c r="O93" s="101"/>
      <c r="P93" s="102"/>
      <c r="Q93" s="130"/>
      <c r="R93" s="128"/>
      <c r="S93" s="129"/>
      <c r="T93" s="101"/>
      <c r="U93" s="102"/>
      <c r="V93" s="101"/>
      <c r="W93" s="102"/>
      <c r="X93" s="101"/>
      <c r="Y93" s="102"/>
      <c r="Z93" s="130"/>
      <c r="AA93" s="101"/>
      <c r="AB93" s="102"/>
      <c r="AC93" s="101"/>
      <c r="AD93" s="102"/>
      <c r="AE93" s="101"/>
      <c r="AF93" s="102"/>
      <c r="AG93" s="101"/>
      <c r="AH93" s="102"/>
      <c r="AI93" s="103"/>
      <c r="AJ93" s="101"/>
      <c r="AK93" s="102"/>
      <c r="AL93" s="101"/>
      <c r="AM93" s="102"/>
      <c r="AN93" s="101"/>
      <c r="AO93" s="102"/>
      <c r="AP93" s="101"/>
      <c r="AQ93" s="102"/>
    </row>
    <row r="94" spans="1:43" ht="12.75">
      <c r="A94" s="95"/>
      <c r="B94" s="202" t="s">
        <v>235</v>
      </c>
      <c r="C94" s="187">
        <v>602</v>
      </c>
      <c r="D94" s="98">
        <v>40318</v>
      </c>
      <c r="E94" s="99">
        <v>173</v>
      </c>
      <c r="F94" s="99" t="s">
        <v>42</v>
      </c>
      <c r="G94" s="2" t="s">
        <v>192</v>
      </c>
      <c r="H94" s="170" t="s">
        <v>95</v>
      </c>
      <c r="I94" s="128">
        <v>-0.1</v>
      </c>
      <c r="J94" s="129">
        <v>-0.1</v>
      </c>
      <c r="K94" s="101" t="s">
        <v>123</v>
      </c>
      <c r="L94" s="102" t="s">
        <v>123</v>
      </c>
      <c r="M94" s="101" t="s">
        <v>123</v>
      </c>
      <c r="N94" s="102" t="s">
        <v>123</v>
      </c>
      <c r="O94" s="101">
        <f>SUM(I94,K94,M94)</f>
        <v>-0.1</v>
      </c>
      <c r="P94" s="102">
        <f>SUM(J94,L94,N94)</f>
        <v>-0.1</v>
      </c>
      <c r="Q94" s="130"/>
      <c r="R94" s="128">
        <v>-0.1</v>
      </c>
      <c r="S94" s="129">
        <v>-0.1</v>
      </c>
      <c r="T94" s="101" t="s">
        <v>123</v>
      </c>
      <c r="U94" s="102" t="s">
        <v>123</v>
      </c>
      <c r="V94" s="101" t="s">
        <v>123</v>
      </c>
      <c r="W94" s="102" t="s">
        <v>123</v>
      </c>
      <c r="X94" s="101">
        <f>SUM(R94,T94,V94)</f>
        <v>-0.1</v>
      </c>
      <c r="Y94" s="102">
        <f>SUM(S94,U94,W94)</f>
        <v>-0.1</v>
      </c>
      <c r="Z94" s="130"/>
      <c r="AA94" s="101">
        <v>-0.1</v>
      </c>
      <c r="AB94" s="102">
        <v>-0.1</v>
      </c>
      <c r="AC94" s="101" t="s">
        <v>123</v>
      </c>
      <c r="AD94" s="102" t="s">
        <v>123</v>
      </c>
      <c r="AE94" s="101" t="s">
        <v>123</v>
      </c>
      <c r="AF94" s="102" t="s">
        <v>123</v>
      </c>
      <c r="AG94" s="101">
        <f>SUM(AA94,AC94,AE94)</f>
        <v>-0.1</v>
      </c>
      <c r="AH94" s="102">
        <f>SUM(AB94,AD94,AF94)</f>
        <v>-0.1</v>
      </c>
      <c r="AI94" s="103"/>
      <c r="AJ94" s="101">
        <v>-0.1</v>
      </c>
      <c r="AK94" s="102">
        <v>-0.1</v>
      </c>
      <c r="AL94" s="101" t="s">
        <v>123</v>
      </c>
      <c r="AM94" s="102" t="s">
        <v>123</v>
      </c>
      <c r="AN94" s="101" t="s">
        <v>123</v>
      </c>
      <c r="AO94" s="102" t="s">
        <v>123</v>
      </c>
      <c r="AP94" s="101">
        <f>SUM(AJ94,AL94,AN94)</f>
        <v>-0.1</v>
      </c>
      <c r="AQ94" s="102">
        <f>SUM(AK94,AM94,AO94)</f>
        <v>-0.1</v>
      </c>
    </row>
    <row r="95" spans="1:43" ht="25.5" customHeight="1">
      <c r="A95" s="95"/>
      <c r="B95" s="202" t="s">
        <v>237</v>
      </c>
      <c r="C95" s="187">
        <v>267</v>
      </c>
      <c r="D95" s="98">
        <v>40260</v>
      </c>
      <c r="E95" s="99">
        <v>483</v>
      </c>
      <c r="F95" s="99" t="s">
        <v>42</v>
      </c>
      <c r="G95" s="150" t="s">
        <v>150</v>
      </c>
      <c r="H95" s="170" t="s">
        <v>95</v>
      </c>
      <c r="I95" s="128">
        <v>-21.3</v>
      </c>
      <c r="J95" s="129">
        <v>0</v>
      </c>
      <c r="K95" s="101" t="s">
        <v>123</v>
      </c>
      <c r="L95" s="102">
        <v>0</v>
      </c>
      <c r="M95" s="101">
        <v>-4.8</v>
      </c>
      <c r="N95" s="102">
        <v>0</v>
      </c>
      <c r="O95" s="101">
        <f>SUM(I95,K95,M95)</f>
        <v>-26.1</v>
      </c>
      <c r="P95" s="102">
        <f>SUM(J95,L95,N95)</f>
        <v>0</v>
      </c>
      <c r="Q95" s="130"/>
      <c r="R95" s="128">
        <v>0</v>
      </c>
      <c r="S95" s="129">
        <v>0</v>
      </c>
      <c r="T95" s="101">
        <v>0</v>
      </c>
      <c r="U95" s="102">
        <v>0</v>
      </c>
      <c r="V95" s="101">
        <v>0</v>
      </c>
      <c r="W95" s="102">
        <v>0</v>
      </c>
      <c r="X95" s="101">
        <f>SUM(R95,T95,V95)</f>
        <v>0</v>
      </c>
      <c r="Y95" s="102">
        <f>SUM(S95,U95,W95)</f>
        <v>0</v>
      </c>
      <c r="Z95" s="130"/>
      <c r="AA95" s="101">
        <v>0</v>
      </c>
      <c r="AB95" s="102">
        <v>0</v>
      </c>
      <c r="AC95" s="101">
        <v>0</v>
      </c>
      <c r="AD95" s="102">
        <v>0</v>
      </c>
      <c r="AE95" s="101">
        <v>0</v>
      </c>
      <c r="AF95" s="102">
        <v>0</v>
      </c>
      <c r="AG95" s="101">
        <f>SUM(AA95,AC95,AE95)</f>
        <v>0</v>
      </c>
      <c r="AH95" s="102">
        <f>SUM(AB95,AD95,AF95)</f>
        <v>0</v>
      </c>
      <c r="AI95" s="103"/>
      <c r="AJ95" s="101">
        <v>0</v>
      </c>
      <c r="AK95" s="102">
        <v>0</v>
      </c>
      <c r="AL95" s="101">
        <v>0</v>
      </c>
      <c r="AM95" s="102">
        <v>0</v>
      </c>
      <c r="AN95" s="101">
        <v>0</v>
      </c>
      <c r="AO95" s="102">
        <v>0</v>
      </c>
      <c r="AP95" s="101">
        <f>SUM(AJ95,AL95,AN95)</f>
        <v>0</v>
      </c>
      <c r="AQ95" s="102">
        <f>SUM(AK95,AM95,AO95)</f>
        <v>0</v>
      </c>
    </row>
    <row r="96" spans="1:43" ht="12.75">
      <c r="A96" s="150"/>
      <c r="B96" s="202" t="s">
        <v>240</v>
      </c>
      <c r="C96" s="187">
        <v>80</v>
      </c>
      <c r="D96" s="98">
        <v>40233</v>
      </c>
      <c r="E96" s="99">
        <v>843</v>
      </c>
      <c r="F96" s="99" t="s">
        <v>53</v>
      </c>
      <c r="G96" s="124" t="s">
        <v>154</v>
      </c>
      <c r="H96" s="170" t="s">
        <v>95</v>
      </c>
      <c r="I96" s="128" t="s">
        <v>123</v>
      </c>
      <c r="J96" s="129" t="s">
        <v>123</v>
      </c>
      <c r="K96" s="101" t="s">
        <v>123</v>
      </c>
      <c r="L96" s="102" t="s">
        <v>123</v>
      </c>
      <c r="M96" s="101" t="s">
        <v>123</v>
      </c>
      <c r="N96" s="102" t="s">
        <v>123</v>
      </c>
      <c r="O96" s="101" t="s">
        <v>123</v>
      </c>
      <c r="P96" s="102" t="s">
        <v>123</v>
      </c>
      <c r="Q96" s="130"/>
      <c r="R96" s="128" t="s">
        <v>123</v>
      </c>
      <c r="S96" s="129" t="s">
        <v>123</v>
      </c>
      <c r="T96" s="101" t="s">
        <v>123</v>
      </c>
      <c r="U96" s="102" t="s">
        <v>123</v>
      </c>
      <c r="V96" s="101" t="s">
        <v>123</v>
      </c>
      <c r="W96" s="102" t="s">
        <v>123</v>
      </c>
      <c r="X96" s="101" t="s">
        <v>123</v>
      </c>
      <c r="Y96" s="102" t="s">
        <v>123</v>
      </c>
      <c r="Z96" s="130"/>
      <c r="AA96" s="101" t="s">
        <v>123</v>
      </c>
      <c r="AB96" s="102" t="s">
        <v>123</v>
      </c>
      <c r="AC96" s="101" t="s">
        <v>123</v>
      </c>
      <c r="AD96" s="102" t="s">
        <v>123</v>
      </c>
      <c r="AE96" s="101" t="s">
        <v>123</v>
      </c>
      <c r="AF96" s="102" t="s">
        <v>123</v>
      </c>
      <c r="AG96" s="101" t="s">
        <v>123</v>
      </c>
      <c r="AH96" s="102" t="s">
        <v>123</v>
      </c>
      <c r="AI96" s="103"/>
      <c r="AJ96" s="101" t="s">
        <v>123</v>
      </c>
      <c r="AK96" s="102" t="s">
        <v>123</v>
      </c>
      <c r="AL96" s="101" t="s">
        <v>123</v>
      </c>
      <c r="AM96" s="102" t="s">
        <v>123</v>
      </c>
      <c r="AN96" s="101" t="s">
        <v>123</v>
      </c>
      <c r="AO96" s="102" t="s">
        <v>123</v>
      </c>
      <c r="AP96" s="101" t="s">
        <v>123</v>
      </c>
      <c r="AQ96" s="102" t="s">
        <v>123</v>
      </c>
    </row>
    <row r="97" spans="1:43" ht="12.75">
      <c r="A97" s="95"/>
      <c r="B97" s="202" t="s">
        <v>232</v>
      </c>
      <c r="C97" s="188">
        <v>125</v>
      </c>
      <c r="D97" s="167">
        <v>40262</v>
      </c>
      <c r="E97" s="99">
        <v>1752</v>
      </c>
      <c r="F97" s="99" t="s">
        <v>35</v>
      </c>
      <c r="G97" s="205" t="s">
        <v>87</v>
      </c>
      <c r="H97" s="170" t="s">
        <v>95</v>
      </c>
      <c r="I97" s="171">
        <v>-0.3</v>
      </c>
      <c r="J97" s="172" t="s">
        <v>123</v>
      </c>
      <c r="K97" s="173" t="s">
        <v>123</v>
      </c>
      <c r="L97" s="174" t="s">
        <v>123</v>
      </c>
      <c r="M97" s="173" t="s">
        <v>123</v>
      </c>
      <c r="N97" s="174" t="s">
        <v>123</v>
      </c>
      <c r="O97" s="101">
        <f>SUM(I97,K97,M97)</f>
        <v>-0.3</v>
      </c>
      <c r="P97" s="174" t="s">
        <v>123</v>
      </c>
      <c r="Q97" s="175"/>
      <c r="R97" s="171">
        <v>-0.2</v>
      </c>
      <c r="S97" s="172" t="s">
        <v>123</v>
      </c>
      <c r="T97" s="173" t="s">
        <v>123</v>
      </c>
      <c r="U97" s="174" t="s">
        <v>123</v>
      </c>
      <c r="V97" s="173" t="s">
        <v>123</v>
      </c>
      <c r="W97" s="174" t="s">
        <v>123</v>
      </c>
      <c r="X97" s="101">
        <f aca="true" t="shared" si="43" ref="X97:X104">SUM(R97,T97,V97)</f>
        <v>-0.2</v>
      </c>
      <c r="Y97" s="174" t="s">
        <v>123</v>
      </c>
      <c r="Z97" s="175"/>
      <c r="AA97" s="173">
        <v>-0.1</v>
      </c>
      <c r="AB97" s="174" t="s">
        <v>123</v>
      </c>
      <c r="AC97" s="173" t="s">
        <v>123</v>
      </c>
      <c r="AD97" s="174" t="s">
        <v>123</v>
      </c>
      <c r="AE97" s="173" t="s">
        <v>123</v>
      </c>
      <c r="AF97" s="174" t="s">
        <v>123</v>
      </c>
      <c r="AG97" s="101">
        <f>SUM(AA97,AC97,AE97)</f>
        <v>-0.1</v>
      </c>
      <c r="AH97" s="174" t="s">
        <v>123</v>
      </c>
      <c r="AI97" s="176"/>
      <c r="AJ97" s="173" t="s">
        <v>123</v>
      </c>
      <c r="AK97" s="174" t="s">
        <v>123</v>
      </c>
      <c r="AL97" s="173" t="s">
        <v>123</v>
      </c>
      <c r="AM97" s="174" t="s">
        <v>123</v>
      </c>
      <c r="AN97" s="173" t="s">
        <v>123</v>
      </c>
      <c r="AO97" s="174" t="s">
        <v>123</v>
      </c>
      <c r="AP97" s="173" t="s">
        <v>123</v>
      </c>
      <c r="AQ97" s="174" t="s">
        <v>123</v>
      </c>
    </row>
    <row r="98" spans="1:43" ht="12.75">
      <c r="A98" s="95"/>
      <c r="B98" s="202" t="s">
        <v>232</v>
      </c>
      <c r="C98" s="188">
        <v>257</v>
      </c>
      <c r="D98" s="167">
        <v>40257</v>
      </c>
      <c r="E98" s="99">
        <v>1752</v>
      </c>
      <c r="F98" s="99" t="s">
        <v>35</v>
      </c>
      <c r="G98" s="223" t="s">
        <v>88</v>
      </c>
      <c r="H98" s="170" t="s">
        <v>95</v>
      </c>
      <c r="I98" s="171">
        <v>-1.5</v>
      </c>
      <c r="J98" s="172">
        <v>-1.1</v>
      </c>
      <c r="K98" s="173" t="s">
        <v>123</v>
      </c>
      <c r="L98" s="174" t="s">
        <v>123</v>
      </c>
      <c r="M98" s="173">
        <v>-0.2</v>
      </c>
      <c r="N98" s="174">
        <v>-0.2</v>
      </c>
      <c r="O98" s="101">
        <f>SUM(I98,K98,M98)</f>
        <v>-1.7</v>
      </c>
      <c r="P98" s="102">
        <f>SUM(J98,L98,N98)</f>
        <v>-1.3</v>
      </c>
      <c r="Q98" s="175"/>
      <c r="R98" s="171">
        <v>-1.2</v>
      </c>
      <c r="S98" s="172">
        <v>-1.2</v>
      </c>
      <c r="T98" s="173" t="s">
        <v>123</v>
      </c>
      <c r="U98" s="174" t="s">
        <v>123</v>
      </c>
      <c r="V98" s="173">
        <v>-0.2</v>
      </c>
      <c r="W98" s="174">
        <v>-0.2</v>
      </c>
      <c r="X98" s="101">
        <f t="shared" si="43"/>
        <v>-1.4</v>
      </c>
      <c r="Y98" s="102">
        <f>SUM(S98,U98,W98)</f>
        <v>-1.4</v>
      </c>
      <c r="Z98" s="175"/>
      <c r="AA98" s="173">
        <v>-1.2</v>
      </c>
      <c r="AB98" s="174">
        <v>-1.2</v>
      </c>
      <c r="AC98" s="173" t="s">
        <v>123</v>
      </c>
      <c r="AD98" s="174" t="s">
        <v>123</v>
      </c>
      <c r="AE98" s="173">
        <v>-0.2</v>
      </c>
      <c r="AF98" s="174">
        <v>-0.2</v>
      </c>
      <c r="AG98" s="101">
        <f>SUM(AA98,AC98,AE98)</f>
        <v>-1.4</v>
      </c>
      <c r="AH98" s="102">
        <f>SUM(AB98,AD98,AF98)</f>
        <v>-1.4</v>
      </c>
      <c r="AI98" s="176"/>
      <c r="AJ98" s="173">
        <v>-1.2</v>
      </c>
      <c r="AK98" s="174">
        <v>-1.2</v>
      </c>
      <c r="AL98" s="173" t="s">
        <v>123</v>
      </c>
      <c r="AM98" s="174" t="s">
        <v>123</v>
      </c>
      <c r="AN98" s="173">
        <v>-0.2</v>
      </c>
      <c r="AO98" s="174">
        <v>-0.2</v>
      </c>
      <c r="AP98" s="101">
        <f>SUM(AJ98,AL98,AN98)</f>
        <v>-1.4</v>
      </c>
      <c r="AQ98" s="102">
        <f>SUM(AK98,AM98,AO98)</f>
        <v>-1.4</v>
      </c>
    </row>
    <row r="99" spans="1:43" ht="12.75">
      <c r="A99" s="95"/>
      <c r="B99" s="202" t="s">
        <v>232</v>
      </c>
      <c r="C99" s="188">
        <v>560</v>
      </c>
      <c r="D99" s="167">
        <v>40310</v>
      </c>
      <c r="E99" s="99">
        <v>1752</v>
      </c>
      <c r="F99" s="99" t="s">
        <v>35</v>
      </c>
      <c r="G99" s="223" t="s">
        <v>97</v>
      </c>
      <c r="H99" s="170" t="s">
        <v>95</v>
      </c>
      <c r="I99" s="171">
        <v>0</v>
      </c>
      <c r="J99" s="172" t="s">
        <v>128</v>
      </c>
      <c r="K99" s="173">
        <v>0</v>
      </c>
      <c r="L99" s="174" t="s">
        <v>128</v>
      </c>
      <c r="M99" s="173">
        <v>0</v>
      </c>
      <c r="N99" s="174" t="s">
        <v>128</v>
      </c>
      <c r="O99" s="173">
        <v>0</v>
      </c>
      <c r="P99" s="174" t="s">
        <v>128</v>
      </c>
      <c r="Q99" s="175"/>
      <c r="R99" s="171">
        <v>-0.7</v>
      </c>
      <c r="S99" s="172" t="s">
        <v>128</v>
      </c>
      <c r="T99" s="173" t="s">
        <v>123</v>
      </c>
      <c r="U99" s="174" t="s">
        <v>128</v>
      </c>
      <c r="V99" s="173">
        <v>-0.2</v>
      </c>
      <c r="W99" s="174" t="s">
        <v>128</v>
      </c>
      <c r="X99" s="101">
        <f t="shared" si="43"/>
        <v>-0.8999999999999999</v>
      </c>
      <c r="Y99" s="174" t="s">
        <v>128</v>
      </c>
      <c r="Z99" s="175"/>
      <c r="AA99" s="173" t="s">
        <v>128</v>
      </c>
      <c r="AB99" s="174" t="s">
        <v>128</v>
      </c>
      <c r="AC99" s="173" t="s">
        <v>128</v>
      </c>
      <c r="AD99" s="174" t="s">
        <v>128</v>
      </c>
      <c r="AE99" s="173" t="s">
        <v>128</v>
      </c>
      <c r="AF99" s="174" t="s">
        <v>128</v>
      </c>
      <c r="AG99" s="173" t="s">
        <v>128</v>
      </c>
      <c r="AH99" s="174" t="s">
        <v>128</v>
      </c>
      <c r="AI99" s="176"/>
      <c r="AJ99" s="173" t="s">
        <v>128</v>
      </c>
      <c r="AK99" s="174" t="s">
        <v>128</v>
      </c>
      <c r="AL99" s="173" t="s">
        <v>128</v>
      </c>
      <c r="AM99" s="174" t="s">
        <v>128</v>
      </c>
      <c r="AN99" s="173" t="s">
        <v>128</v>
      </c>
      <c r="AO99" s="174" t="s">
        <v>128</v>
      </c>
      <c r="AP99" s="173" t="s">
        <v>128</v>
      </c>
      <c r="AQ99" s="174" t="s">
        <v>128</v>
      </c>
    </row>
    <row r="100" spans="1:43" ht="12.75">
      <c r="A100" s="150"/>
      <c r="B100" s="202" t="s">
        <v>232</v>
      </c>
      <c r="C100" s="188">
        <v>79</v>
      </c>
      <c r="D100" s="167">
        <v>40233</v>
      </c>
      <c r="E100" s="99">
        <v>1752</v>
      </c>
      <c r="F100" s="99" t="s">
        <v>35</v>
      </c>
      <c r="G100" s="205" t="s">
        <v>89</v>
      </c>
      <c r="H100" s="170" t="s">
        <v>95</v>
      </c>
      <c r="I100" s="171">
        <v>-0.2</v>
      </c>
      <c r="J100" s="172">
        <v>-0.2</v>
      </c>
      <c r="K100" s="173" t="s">
        <v>123</v>
      </c>
      <c r="L100" s="174" t="s">
        <v>123</v>
      </c>
      <c r="M100" s="173" t="s">
        <v>123</v>
      </c>
      <c r="N100" s="174" t="s">
        <v>123</v>
      </c>
      <c r="O100" s="101">
        <f aca="true" t="shared" si="44" ref="O100:P104">SUM(I100,K100,M100)</f>
        <v>-0.2</v>
      </c>
      <c r="P100" s="102">
        <f t="shared" si="44"/>
        <v>-0.2</v>
      </c>
      <c r="Q100" s="175"/>
      <c r="R100" s="171">
        <v>-0.2</v>
      </c>
      <c r="S100" s="172">
        <v>-0.2</v>
      </c>
      <c r="T100" s="173" t="s">
        <v>123</v>
      </c>
      <c r="U100" s="174" t="s">
        <v>123</v>
      </c>
      <c r="V100" s="173" t="s">
        <v>123</v>
      </c>
      <c r="W100" s="174" t="s">
        <v>123</v>
      </c>
      <c r="X100" s="101">
        <f t="shared" si="43"/>
        <v>-0.2</v>
      </c>
      <c r="Y100" s="102">
        <f>SUM(S100,U100,W100)</f>
        <v>-0.2</v>
      </c>
      <c r="Z100" s="175"/>
      <c r="AA100" s="173">
        <v>-0.2</v>
      </c>
      <c r="AB100" s="174">
        <v>-0.2</v>
      </c>
      <c r="AC100" s="173" t="s">
        <v>123</v>
      </c>
      <c r="AD100" s="174" t="s">
        <v>123</v>
      </c>
      <c r="AE100" s="173" t="s">
        <v>123</v>
      </c>
      <c r="AF100" s="174" t="s">
        <v>123</v>
      </c>
      <c r="AG100" s="101">
        <f>SUM(AA100,AC100,AE100)</f>
        <v>-0.2</v>
      </c>
      <c r="AH100" s="102">
        <f>SUM(AB100,AD100,AF100)</f>
        <v>-0.2</v>
      </c>
      <c r="AI100" s="176"/>
      <c r="AJ100" s="173">
        <v>-0.2</v>
      </c>
      <c r="AK100" s="174">
        <v>-0.2</v>
      </c>
      <c r="AL100" s="173" t="s">
        <v>123</v>
      </c>
      <c r="AM100" s="174" t="s">
        <v>123</v>
      </c>
      <c r="AN100" s="173" t="s">
        <v>123</v>
      </c>
      <c r="AO100" s="174" t="s">
        <v>123</v>
      </c>
      <c r="AP100" s="101">
        <f aca="true" t="shared" si="45" ref="AP100:AQ104">SUM(AJ100,AL100,AN100)</f>
        <v>-0.2</v>
      </c>
      <c r="AQ100" s="102">
        <f t="shared" si="45"/>
        <v>-0.2</v>
      </c>
    </row>
    <row r="101" spans="1:43" ht="12.75">
      <c r="A101" s="95"/>
      <c r="B101" s="202" t="s">
        <v>232</v>
      </c>
      <c r="C101" s="188">
        <v>161</v>
      </c>
      <c r="D101" s="167">
        <v>40249</v>
      </c>
      <c r="E101" s="99">
        <v>1752</v>
      </c>
      <c r="F101" s="99" t="s">
        <v>35</v>
      </c>
      <c r="G101" s="205" t="s">
        <v>90</v>
      </c>
      <c r="H101" s="170" t="s">
        <v>95</v>
      </c>
      <c r="I101" s="171">
        <v>-1.4</v>
      </c>
      <c r="J101" s="172">
        <v>-1.5</v>
      </c>
      <c r="K101" s="173" t="s">
        <v>123</v>
      </c>
      <c r="L101" s="174" t="s">
        <v>123</v>
      </c>
      <c r="M101" s="173">
        <v>-0.2</v>
      </c>
      <c r="N101" s="174">
        <v>-0.2</v>
      </c>
      <c r="O101" s="101">
        <f t="shared" si="44"/>
        <v>-1.5999999999999999</v>
      </c>
      <c r="P101" s="102">
        <f t="shared" si="44"/>
        <v>-1.7</v>
      </c>
      <c r="Q101" s="175"/>
      <c r="R101" s="171">
        <v>-1.5</v>
      </c>
      <c r="S101" s="172">
        <v>-1.5</v>
      </c>
      <c r="T101" s="173" t="s">
        <v>123</v>
      </c>
      <c r="U101" s="174" t="s">
        <v>123</v>
      </c>
      <c r="V101" s="173">
        <v>-0.3</v>
      </c>
      <c r="W101" s="174">
        <v>-0.3</v>
      </c>
      <c r="X101" s="101">
        <f t="shared" si="43"/>
        <v>-1.8</v>
      </c>
      <c r="Y101" s="102">
        <f>SUM(S101,U101,W101)</f>
        <v>-1.8</v>
      </c>
      <c r="Z101" s="175"/>
      <c r="AA101" s="173">
        <v>-1.6</v>
      </c>
      <c r="AB101" s="174">
        <v>-1.6</v>
      </c>
      <c r="AC101" s="173" t="s">
        <v>123</v>
      </c>
      <c r="AD101" s="174" t="s">
        <v>123</v>
      </c>
      <c r="AE101" s="173">
        <v>-0.3</v>
      </c>
      <c r="AF101" s="174">
        <v>-0.3</v>
      </c>
      <c r="AG101" s="101">
        <f>SUM(AA101,AC101,AE101)</f>
        <v>-1.9000000000000001</v>
      </c>
      <c r="AH101" s="102">
        <f>SUM(AB101,AD101,AF101)</f>
        <v>-1.9000000000000001</v>
      </c>
      <c r="AI101" s="176"/>
      <c r="AJ101" s="173">
        <v>-1.7</v>
      </c>
      <c r="AK101" s="174">
        <v>-1.7</v>
      </c>
      <c r="AL101" s="173" t="s">
        <v>123</v>
      </c>
      <c r="AM101" s="174" t="s">
        <v>123</v>
      </c>
      <c r="AN101" s="173">
        <v>-0.3</v>
      </c>
      <c r="AO101" s="174">
        <v>-0.3</v>
      </c>
      <c r="AP101" s="101">
        <f t="shared" si="45"/>
        <v>-2</v>
      </c>
      <c r="AQ101" s="102">
        <f t="shared" si="45"/>
        <v>-2</v>
      </c>
    </row>
    <row r="102" spans="1:43" ht="12.75">
      <c r="A102" s="150"/>
      <c r="B102" s="202" t="s">
        <v>232</v>
      </c>
      <c r="C102" s="188">
        <v>567</v>
      </c>
      <c r="D102" s="167">
        <v>40312</v>
      </c>
      <c r="E102" s="99">
        <v>1752</v>
      </c>
      <c r="F102" s="99" t="s">
        <v>35</v>
      </c>
      <c r="G102" s="2" t="s">
        <v>226</v>
      </c>
      <c r="H102" s="170" t="s">
        <v>95</v>
      </c>
      <c r="I102" s="171">
        <v>-16.8</v>
      </c>
      <c r="J102" s="172">
        <v>0</v>
      </c>
      <c r="K102" s="173" t="s">
        <v>123</v>
      </c>
      <c r="L102" s="174">
        <v>0</v>
      </c>
      <c r="M102" s="173">
        <v>-2.2</v>
      </c>
      <c r="N102" s="174">
        <v>0</v>
      </c>
      <c r="O102" s="101">
        <f t="shared" si="44"/>
        <v>-19</v>
      </c>
      <c r="P102" s="102">
        <f t="shared" si="44"/>
        <v>0</v>
      </c>
      <c r="Q102" s="175"/>
      <c r="R102" s="171">
        <v>-21.3</v>
      </c>
      <c r="S102" s="172">
        <v>0</v>
      </c>
      <c r="T102" s="173" t="s">
        <v>123</v>
      </c>
      <c r="U102" s="174">
        <v>0</v>
      </c>
      <c r="V102" s="173">
        <v>-2.7</v>
      </c>
      <c r="W102" s="174">
        <v>0</v>
      </c>
      <c r="X102" s="101">
        <f t="shared" si="43"/>
        <v>-24</v>
      </c>
      <c r="Y102" s="102">
        <f>SUM(S102,U102,W102)</f>
        <v>0</v>
      </c>
      <c r="Z102" s="175"/>
      <c r="AA102" s="173">
        <v>0</v>
      </c>
      <c r="AB102" s="174">
        <v>0</v>
      </c>
      <c r="AC102" s="173">
        <v>0</v>
      </c>
      <c r="AD102" s="174">
        <v>0</v>
      </c>
      <c r="AE102" s="173">
        <v>0</v>
      </c>
      <c r="AF102" s="174">
        <v>0</v>
      </c>
      <c r="AG102" s="173">
        <f>AA102+AC102+AE102</f>
        <v>0</v>
      </c>
      <c r="AH102" s="174">
        <f>AB102+AD102+AF102</f>
        <v>0</v>
      </c>
      <c r="AI102" s="176"/>
      <c r="AJ102" s="173">
        <v>0</v>
      </c>
      <c r="AK102" s="174">
        <v>0</v>
      </c>
      <c r="AL102" s="173">
        <v>0</v>
      </c>
      <c r="AM102" s="174">
        <v>0</v>
      </c>
      <c r="AN102" s="173">
        <v>0</v>
      </c>
      <c r="AO102" s="174">
        <v>0</v>
      </c>
      <c r="AP102" s="101">
        <f t="shared" si="45"/>
        <v>0</v>
      </c>
      <c r="AQ102" s="102">
        <f t="shared" si="45"/>
        <v>0</v>
      </c>
    </row>
    <row r="103" spans="1:43" ht="12.75">
      <c r="A103" s="95"/>
      <c r="B103" s="202" t="s">
        <v>232</v>
      </c>
      <c r="C103" s="188">
        <v>224</v>
      </c>
      <c r="D103" s="167">
        <v>40256</v>
      </c>
      <c r="E103" s="99">
        <v>1752</v>
      </c>
      <c r="F103" s="99" t="s">
        <v>35</v>
      </c>
      <c r="G103" s="205" t="s">
        <v>227</v>
      </c>
      <c r="H103" s="170" t="s">
        <v>95</v>
      </c>
      <c r="I103" s="171">
        <v>-0.5</v>
      </c>
      <c r="J103" s="172">
        <v>-0.5</v>
      </c>
      <c r="K103" s="173" t="s">
        <v>123</v>
      </c>
      <c r="L103" s="174" t="s">
        <v>123</v>
      </c>
      <c r="M103" s="173">
        <v>-0.1</v>
      </c>
      <c r="N103" s="174">
        <v>-0.1</v>
      </c>
      <c r="O103" s="101">
        <f t="shared" si="44"/>
        <v>-0.6</v>
      </c>
      <c r="P103" s="102">
        <f t="shared" si="44"/>
        <v>-0.6</v>
      </c>
      <c r="Q103" s="175"/>
      <c r="R103" s="171">
        <v>-0.5</v>
      </c>
      <c r="S103" s="172">
        <v>-0.5</v>
      </c>
      <c r="T103" s="173" t="s">
        <v>123</v>
      </c>
      <c r="U103" s="174" t="s">
        <v>123</v>
      </c>
      <c r="V103" s="173">
        <v>-0.1</v>
      </c>
      <c r="W103" s="174">
        <v>-0.1</v>
      </c>
      <c r="X103" s="101">
        <f t="shared" si="43"/>
        <v>-0.6</v>
      </c>
      <c r="Y103" s="102">
        <f>SUM(S103,U103,W103)</f>
        <v>-0.6</v>
      </c>
      <c r="Z103" s="175"/>
      <c r="AA103" s="173">
        <v>-0.5</v>
      </c>
      <c r="AB103" s="174">
        <v>-0.5</v>
      </c>
      <c r="AC103" s="173" t="s">
        <v>123</v>
      </c>
      <c r="AD103" s="174" t="s">
        <v>123</v>
      </c>
      <c r="AE103" s="173">
        <v>-0.1</v>
      </c>
      <c r="AF103" s="174">
        <v>-0.1</v>
      </c>
      <c r="AG103" s="101">
        <f>SUM(AA103,AC103,AE103)</f>
        <v>-0.6</v>
      </c>
      <c r="AH103" s="102">
        <f>SUM(AB103,AD103,AF103)</f>
        <v>-0.6</v>
      </c>
      <c r="AI103" s="176"/>
      <c r="AJ103" s="173">
        <v>-0.5</v>
      </c>
      <c r="AK103" s="174">
        <v>-0.5</v>
      </c>
      <c r="AL103" s="173" t="s">
        <v>123</v>
      </c>
      <c r="AM103" s="174" t="s">
        <v>123</v>
      </c>
      <c r="AN103" s="173">
        <v>-0.1</v>
      </c>
      <c r="AO103" s="174">
        <v>-0.1</v>
      </c>
      <c r="AP103" s="101">
        <f t="shared" si="45"/>
        <v>-0.6</v>
      </c>
      <c r="AQ103" s="102">
        <f t="shared" si="45"/>
        <v>-0.6</v>
      </c>
    </row>
    <row r="104" spans="1:43" ht="12.75">
      <c r="A104" s="150"/>
      <c r="B104" s="202" t="s">
        <v>232</v>
      </c>
      <c r="C104" s="188">
        <v>84</v>
      </c>
      <c r="D104" s="167">
        <v>40284</v>
      </c>
      <c r="E104" s="99">
        <v>1752</v>
      </c>
      <c r="F104" s="99" t="s">
        <v>35</v>
      </c>
      <c r="G104" s="224" t="s">
        <v>91</v>
      </c>
      <c r="H104" s="170" t="s">
        <v>95</v>
      </c>
      <c r="I104" s="171">
        <v>3.3</v>
      </c>
      <c r="J104" s="172">
        <v>13.2</v>
      </c>
      <c r="K104" s="173" t="s">
        <v>86</v>
      </c>
      <c r="L104" s="174" t="s">
        <v>86</v>
      </c>
      <c r="M104" s="173">
        <v>1.3</v>
      </c>
      <c r="N104" s="174">
        <v>5</v>
      </c>
      <c r="O104" s="101">
        <f t="shared" si="44"/>
        <v>4.6</v>
      </c>
      <c r="P104" s="102">
        <f t="shared" si="44"/>
        <v>18.2</v>
      </c>
      <c r="Q104" s="175"/>
      <c r="R104" s="171">
        <v>6.9</v>
      </c>
      <c r="S104" s="172">
        <v>13.2</v>
      </c>
      <c r="T104" s="173" t="s">
        <v>86</v>
      </c>
      <c r="U104" s="174" t="s">
        <v>86</v>
      </c>
      <c r="V104" s="173">
        <v>2.7</v>
      </c>
      <c r="W104" s="174">
        <v>5</v>
      </c>
      <c r="X104" s="101">
        <f t="shared" si="43"/>
        <v>9.600000000000001</v>
      </c>
      <c r="Y104" s="102">
        <f>SUM(S104,U104,W104)</f>
        <v>18.2</v>
      </c>
      <c r="Z104" s="175"/>
      <c r="AA104" s="173">
        <v>2</v>
      </c>
      <c r="AB104" s="174">
        <v>13.2</v>
      </c>
      <c r="AC104" s="173" t="s">
        <v>86</v>
      </c>
      <c r="AD104" s="174" t="s">
        <v>86</v>
      </c>
      <c r="AE104" s="173">
        <v>0.8</v>
      </c>
      <c r="AF104" s="174">
        <v>5</v>
      </c>
      <c r="AG104" s="101">
        <f>SUM(AA104,AC104,AE104)</f>
        <v>2.8</v>
      </c>
      <c r="AH104" s="102">
        <f>SUM(AB104,AD104,AF104)</f>
        <v>18.2</v>
      </c>
      <c r="AI104" s="176"/>
      <c r="AJ104" s="173">
        <v>3.9</v>
      </c>
      <c r="AK104" s="174">
        <v>13.2</v>
      </c>
      <c r="AL104" s="173" t="s">
        <v>86</v>
      </c>
      <c r="AM104" s="174" t="s">
        <v>86</v>
      </c>
      <c r="AN104" s="173">
        <v>1.4</v>
      </c>
      <c r="AO104" s="174">
        <v>5</v>
      </c>
      <c r="AP104" s="101">
        <f t="shared" si="45"/>
        <v>5.3</v>
      </c>
      <c r="AQ104" s="102">
        <f t="shared" si="45"/>
        <v>18.2</v>
      </c>
    </row>
    <row r="105" spans="1:43" ht="12.75">
      <c r="A105" s="95"/>
      <c r="B105" s="202" t="s">
        <v>232</v>
      </c>
      <c r="C105" s="188">
        <v>164</v>
      </c>
      <c r="D105" s="167">
        <v>40249</v>
      </c>
      <c r="E105" s="99">
        <v>1752</v>
      </c>
      <c r="F105" s="99" t="s">
        <v>35</v>
      </c>
      <c r="G105" s="205" t="s">
        <v>92</v>
      </c>
      <c r="H105" s="170" t="s">
        <v>95</v>
      </c>
      <c r="I105" s="171" t="s">
        <v>123</v>
      </c>
      <c r="J105" s="172" t="s">
        <v>123</v>
      </c>
      <c r="K105" s="173" t="s">
        <v>123</v>
      </c>
      <c r="L105" s="174" t="s">
        <v>123</v>
      </c>
      <c r="M105" s="173" t="s">
        <v>123</v>
      </c>
      <c r="N105" s="174" t="s">
        <v>123</v>
      </c>
      <c r="O105" s="173" t="s">
        <v>123</v>
      </c>
      <c r="P105" s="174" t="s">
        <v>123</v>
      </c>
      <c r="Q105" s="175"/>
      <c r="R105" s="171" t="s">
        <v>123</v>
      </c>
      <c r="S105" s="172" t="s">
        <v>123</v>
      </c>
      <c r="T105" s="173" t="s">
        <v>123</v>
      </c>
      <c r="U105" s="174" t="s">
        <v>123</v>
      </c>
      <c r="V105" s="173" t="s">
        <v>123</v>
      </c>
      <c r="W105" s="174" t="s">
        <v>123</v>
      </c>
      <c r="X105" s="173" t="s">
        <v>123</v>
      </c>
      <c r="Y105" s="174" t="s">
        <v>123</v>
      </c>
      <c r="Z105" s="175"/>
      <c r="AA105" s="173" t="s">
        <v>123</v>
      </c>
      <c r="AB105" s="174" t="s">
        <v>123</v>
      </c>
      <c r="AC105" s="173" t="s">
        <v>123</v>
      </c>
      <c r="AD105" s="174" t="s">
        <v>123</v>
      </c>
      <c r="AE105" s="173" t="s">
        <v>123</v>
      </c>
      <c r="AF105" s="174" t="s">
        <v>123</v>
      </c>
      <c r="AG105" s="173" t="s">
        <v>123</v>
      </c>
      <c r="AH105" s="174" t="s">
        <v>123</v>
      </c>
      <c r="AI105" s="176"/>
      <c r="AJ105" s="173" t="s">
        <v>123</v>
      </c>
      <c r="AK105" s="174" t="s">
        <v>123</v>
      </c>
      <c r="AL105" s="173" t="s">
        <v>123</v>
      </c>
      <c r="AM105" s="174" t="s">
        <v>123</v>
      </c>
      <c r="AN105" s="173" t="s">
        <v>123</v>
      </c>
      <c r="AO105" s="174" t="s">
        <v>123</v>
      </c>
      <c r="AP105" s="173" t="s">
        <v>123</v>
      </c>
      <c r="AQ105" s="174" t="s">
        <v>123</v>
      </c>
    </row>
    <row r="106" spans="1:43" ht="12.75">
      <c r="A106" s="150"/>
      <c r="B106" s="202" t="s">
        <v>232</v>
      </c>
      <c r="C106" s="188">
        <v>164</v>
      </c>
      <c r="D106" s="167">
        <v>40249</v>
      </c>
      <c r="E106" s="99">
        <v>1752</v>
      </c>
      <c r="F106" s="99" t="s">
        <v>35</v>
      </c>
      <c r="G106" s="205" t="s">
        <v>93</v>
      </c>
      <c r="H106" s="170" t="s">
        <v>95</v>
      </c>
      <c r="I106" s="171" t="s">
        <v>123</v>
      </c>
      <c r="J106" s="172" t="s">
        <v>123</v>
      </c>
      <c r="K106" s="173" t="s">
        <v>123</v>
      </c>
      <c r="L106" s="174" t="s">
        <v>123</v>
      </c>
      <c r="M106" s="173" t="s">
        <v>123</v>
      </c>
      <c r="N106" s="174" t="s">
        <v>123</v>
      </c>
      <c r="O106" s="173" t="s">
        <v>123</v>
      </c>
      <c r="P106" s="174" t="s">
        <v>123</v>
      </c>
      <c r="Q106" s="175"/>
      <c r="R106" s="171" t="s">
        <v>123</v>
      </c>
      <c r="S106" s="172" t="s">
        <v>123</v>
      </c>
      <c r="T106" s="173" t="s">
        <v>123</v>
      </c>
      <c r="U106" s="174" t="s">
        <v>123</v>
      </c>
      <c r="V106" s="173" t="s">
        <v>123</v>
      </c>
      <c r="W106" s="174" t="s">
        <v>123</v>
      </c>
      <c r="X106" s="173" t="s">
        <v>123</v>
      </c>
      <c r="Y106" s="174" t="s">
        <v>123</v>
      </c>
      <c r="Z106" s="175"/>
      <c r="AA106" s="173" t="s">
        <v>123</v>
      </c>
      <c r="AB106" s="174" t="s">
        <v>123</v>
      </c>
      <c r="AC106" s="173" t="s">
        <v>123</v>
      </c>
      <c r="AD106" s="174" t="s">
        <v>123</v>
      </c>
      <c r="AE106" s="173" t="s">
        <v>123</v>
      </c>
      <c r="AF106" s="174" t="s">
        <v>123</v>
      </c>
      <c r="AG106" s="173" t="s">
        <v>123</v>
      </c>
      <c r="AH106" s="174" t="s">
        <v>123</v>
      </c>
      <c r="AI106" s="176"/>
      <c r="AJ106" s="173" t="s">
        <v>123</v>
      </c>
      <c r="AK106" s="174" t="s">
        <v>123</v>
      </c>
      <c r="AL106" s="173" t="s">
        <v>123</v>
      </c>
      <c r="AM106" s="174" t="s">
        <v>123</v>
      </c>
      <c r="AN106" s="173" t="s">
        <v>123</v>
      </c>
      <c r="AO106" s="174" t="s">
        <v>123</v>
      </c>
      <c r="AP106" s="173" t="s">
        <v>123</v>
      </c>
      <c r="AQ106" s="174" t="s">
        <v>123</v>
      </c>
    </row>
    <row r="107" spans="1:43" ht="12.75">
      <c r="A107" s="95"/>
      <c r="B107" s="202" t="s">
        <v>232</v>
      </c>
      <c r="C107" s="188">
        <v>563</v>
      </c>
      <c r="D107" s="167">
        <v>40310</v>
      </c>
      <c r="E107" s="99">
        <v>1752</v>
      </c>
      <c r="F107" s="99" t="s">
        <v>35</v>
      </c>
      <c r="G107" s="205" t="s">
        <v>129</v>
      </c>
      <c r="H107" s="170" t="s">
        <v>95</v>
      </c>
      <c r="I107" s="171">
        <v>0</v>
      </c>
      <c r="J107" s="172">
        <v>-26.9</v>
      </c>
      <c r="K107" s="173">
        <v>0</v>
      </c>
      <c r="L107" s="174" t="s">
        <v>123</v>
      </c>
      <c r="M107" s="173">
        <v>0</v>
      </c>
      <c r="N107" s="174">
        <v>-3.5</v>
      </c>
      <c r="O107" s="101">
        <f>SUM(I107,K107,M107)</f>
        <v>0</v>
      </c>
      <c r="P107" s="102">
        <f>SUM(J107,L107,N107)</f>
        <v>-30.4</v>
      </c>
      <c r="Q107" s="175"/>
      <c r="R107" s="171">
        <v>-37.9</v>
      </c>
      <c r="S107" s="172">
        <v>-26.9</v>
      </c>
      <c r="T107" s="173" t="s">
        <v>123</v>
      </c>
      <c r="U107" s="174" t="s">
        <v>123</v>
      </c>
      <c r="V107" s="173">
        <v>-4.9</v>
      </c>
      <c r="W107" s="174">
        <v>-3.5</v>
      </c>
      <c r="X107" s="101">
        <f>SUM(R107,T107,V107)</f>
        <v>-42.8</v>
      </c>
      <c r="Y107" s="102">
        <f>SUM(S107,U107,W107)</f>
        <v>-30.4</v>
      </c>
      <c r="Z107" s="175"/>
      <c r="AA107" s="173">
        <v>-52.9</v>
      </c>
      <c r="AB107" s="174">
        <v>-26.9</v>
      </c>
      <c r="AC107" s="173" t="s">
        <v>123</v>
      </c>
      <c r="AD107" s="174" t="s">
        <v>123</v>
      </c>
      <c r="AE107" s="173">
        <v>-6.7</v>
      </c>
      <c r="AF107" s="174">
        <v>-3.5</v>
      </c>
      <c r="AG107" s="101">
        <f>SUM(AA107,AC107,AE107)</f>
        <v>-59.6</v>
      </c>
      <c r="AH107" s="102">
        <f>SUM(AB107,AD107,AF107)</f>
        <v>-30.4</v>
      </c>
      <c r="AI107" s="176"/>
      <c r="AJ107" s="173">
        <v>-26.9</v>
      </c>
      <c r="AK107" s="174">
        <v>-26.9</v>
      </c>
      <c r="AL107" s="173" t="s">
        <v>123</v>
      </c>
      <c r="AM107" s="174" t="s">
        <v>123</v>
      </c>
      <c r="AN107" s="173">
        <v>-3.5</v>
      </c>
      <c r="AO107" s="174">
        <v>-3.5</v>
      </c>
      <c r="AP107" s="101">
        <f>SUM(AJ107,AL107,AN107)</f>
        <v>-30.4</v>
      </c>
      <c r="AQ107" s="102">
        <f>SUM(AK107,AM107,AO107)</f>
        <v>-30.4</v>
      </c>
    </row>
    <row r="108" spans="1:43" ht="12.75">
      <c r="A108" s="95"/>
      <c r="B108" s="202" t="s">
        <v>232</v>
      </c>
      <c r="C108" s="188">
        <v>438</v>
      </c>
      <c r="D108" s="167">
        <v>40284</v>
      </c>
      <c r="E108" s="99">
        <v>1752</v>
      </c>
      <c r="F108" s="99" t="s">
        <v>35</v>
      </c>
      <c r="G108" s="205" t="s">
        <v>98</v>
      </c>
      <c r="H108" s="170" t="s">
        <v>95</v>
      </c>
      <c r="I108" s="171" t="s">
        <v>130</v>
      </c>
      <c r="J108" s="172" t="s">
        <v>130</v>
      </c>
      <c r="K108" s="173" t="s">
        <v>130</v>
      </c>
      <c r="L108" s="174" t="s">
        <v>130</v>
      </c>
      <c r="M108" s="173" t="s">
        <v>130</v>
      </c>
      <c r="N108" s="174" t="s">
        <v>130</v>
      </c>
      <c r="O108" s="173" t="s">
        <v>130</v>
      </c>
      <c r="P108" s="174" t="s">
        <v>130</v>
      </c>
      <c r="Q108" s="175"/>
      <c r="R108" s="171" t="s">
        <v>130</v>
      </c>
      <c r="S108" s="172" t="s">
        <v>130</v>
      </c>
      <c r="T108" s="173" t="s">
        <v>130</v>
      </c>
      <c r="U108" s="174" t="s">
        <v>130</v>
      </c>
      <c r="V108" s="173" t="s">
        <v>130</v>
      </c>
      <c r="W108" s="174" t="s">
        <v>130</v>
      </c>
      <c r="X108" s="173" t="s">
        <v>130</v>
      </c>
      <c r="Y108" s="174" t="s">
        <v>130</v>
      </c>
      <c r="Z108" s="175"/>
      <c r="AA108" s="173" t="s">
        <v>130</v>
      </c>
      <c r="AB108" s="174" t="s">
        <v>130</v>
      </c>
      <c r="AC108" s="173" t="s">
        <v>130</v>
      </c>
      <c r="AD108" s="174" t="s">
        <v>130</v>
      </c>
      <c r="AE108" s="173" t="s">
        <v>130</v>
      </c>
      <c r="AF108" s="174" t="s">
        <v>130</v>
      </c>
      <c r="AG108" s="173" t="s">
        <v>130</v>
      </c>
      <c r="AH108" s="174" t="s">
        <v>130</v>
      </c>
      <c r="AI108" s="176"/>
      <c r="AJ108" s="173" t="s">
        <v>130</v>
      </c>
      <c r="AK108" s="174" t="s">
        <v>130</v>
      </c>
      <c r="AL108" s="173" t="s">
        <v>130</v>
      </c>
      <c r="AM108" s="174" t="s">
        <v>130</v>
      </c>
      <c r="AN108" s="173" t="s">
        <v>130</v>
      </c>
      <c r="AO108" s="174" t="s">
        <v>130</v>
      </c>
      <c r="AP108" s="173" t="s">
        <v>130</v>
      </c>
      <c r="AQ108" s="174" t="s">
        <v>130</v>
      </c>
    </row>
    <row r="109" spans="1:43" ht="12.75">
      <c r="A109" s="95"/>
      <c r="B109" s="202" t="s">
        <v>233</v>
      </c>
      <c r="C109" s="187">
        <v>565</v>
      </c>
      <c r="D109" s="196">
        <v>40310</v>
      </c>
      <c r="E109" s="99">
        <v>2024</v>
      </c>
      <c r="F109" s="99" t="s">
        <v>75</v>
      </c>
      <c r="G109" s="150" t="s">
        <v>131</v>
      </c>
      <c r="H109" s="170" t="s">
        <v>95</v>
      </c>
      <c r="I109" s="128">
        <v>-16.5</v>
      </c>
      <c r="J109" s="129">
        <v>-19.8</v>
      </c>
      <c r="K109" s="226" t="s">
        <v>123</v>
      </c>
      <c r="L109" s="227" t="s">
        <v>123</v>
      </c>
      <c r="M109" s="101">
        <v>-2.1</v>
      </c>
      <c r="N109" s="102">
        <v>-2.5</v>
      </c>
      <c r="O109" s="101">
        <f>SUM(I109,K109,M109)</f>
        <v>-18.6</v>
      </c>
      <c r="P109" s="102">
        <f>SUM(J109,L109,N109)</f>
        <v>-22.3</v>
      </c>
      <c r="Q109" s="130"/>
      <c r="R109" s="128">
        <v>-20.1</v>
      </c>
      <c r="S109" s="129">
        <v>-20.1</v>
      </c>
      <c r="T109" s="226" t="s">
        <v>123</v>
      </c>
      <c r="U109" s="227" t="s">
        <v>123</v>
      </c>
      <c r="V109" s="101">
        <v>-2.6</v>
      </c>
      <c r="W109" s="102">
        <v>-2.6</v>
      </c>
      <c r="X109" s="101">
        <f aca="true" t="shared" si="46" ref="X109:Y114">SUM(R109,T109,V109)</f>
        <v>-22.700000000000003</v>
      </c>
      <c r="Y109" s="102">
        <f t="shared" si="46"/>
        <v>-22.700000000000003</v>
      </c>
      <c r="Z109" s="130"/>
      <c r="AA109" s="101">
        <v>-20.7</v>
      </c>
      <c r="AB109" s="102">
        <v>-20.7</v>
      </c>
      <c r="AC109" s="226" t="s">
        <v>123</v>
      </c>
      <c r="AD109" s="227" t="s">
        <v>123</v>
      </c>
      <c r="AE109" s="101">
        <v>-2.6</v>
      </c>
      <c r="AF109" s="102">
        <v>-2.6</v>
      </c>
      <c r="AG109" s="101">
        <f aca="true" t="shared" si="47" ref="AG109:AH114">SUM(AA109,AC109,AE109)</f>
        <v>-23.3</v>
      </c>
      <c r="AH109" s="102">
        <f t="shared" si="47"/>
        <v>-23.3</v>
      </c>
      <c r="AI109" s="103"/>
      <c r="AJ109" s="101">
        <v>-21.3</v>
      </c>
      <c r="AK109" s="102">
        <v>-21.3</v>
      </c>
      <c r="AL109" s="226" t="s">
        <v>123</v>
      </c>
      <c r="AM109" s="227" t="s">
        <v>123</v>
      </c>
      <c r="AN109" s="101">
        <v>-2.7</v>
      </c>
      <c r="AO109" s="102">
        <v>-2.7</v>
      </c>
      <c r="AP109" s="101">
        <f aca="true" t="shared" si="48" ref="AP109:AQ114">SUM(AJ109,AL109,AN109)</f>
        <v>-24</v>
      </c>
      <c r="AQ109" s="102">
        <f t="shared" si="48"/>
        <v>-24</v>
      </c>
    </row>
    <row r="110" spans="1:43" ht="25.5">
      <c r="A110" s="95"/>
      <c r="B110" s="202" t="s">
        <v>200</v>
      </c>
      <c r="C110" s="187">
        <v>144</v>
      </c>
      <c r="D110" s="98">
        <v>40249</v>
      </c>
      <c r="E110" s="99">
        <v>2126</v>
      </c>
      <c r="F110" s="99" t="s">
        <v>38</v>
      </c>
      <c r="G110" s="150" t="s">
        <v>134</v>
      </c>
      <c r="H110" s="170" t="s">
        <v>95</v>
      </c>
      <c r="I110" s="128">
        <v>-6.199999999999999</v>
      </c>
      <c r="J110" s="129">
        <v>-45.80000000000001</v>
      </c>
      <c r="K110" s="101">
        <v>0</v>
      </c>
      <c r="L110" s="102">
        <v>0</v>
      </c>
      <c r="M110" s="101">
        <v>0</v>
      </c>
      <c r="N110" s="102">
        <v>0</v>
      </c>
      <c r="O110" s="101">
        <f>I110+K110+M110</f>
        <v>-6.199999999999999</v>
      </c>
      <c r="P110" s="102">
        <f>J110+L110+N110</f>
        <v>-45.80000000000001</v>
      </c>
      <c r="Q110" s="130"/>
      <c r="R110" s="128">
        <v>-13</v>
      </c>
      <c r="S110" s="129">
        <v>-45.80000000000001</v>
      </c>
      <c r="T110" s="101">
        <v>0</v>
      </c>
      <c r="U110" s="102">
        <v>0</v>
      </c>
      <c r="V110" s="101">
        <v>0</v>
      </c>
      <c r="W110" s="102">
        <v>0</v>
      </c>
      <c r="X110" s="101">
        <f>R110+T110+V110</f>
        <v>-13</v>
      </c>
      <c r="Y110" s="102">
        <f>S110+U110+W110</f>
        <v>-45.80000000000001</v>
      </c>
      <c r="Z110" s="130"/>
      <c r="AA110" s="101">
        <v>-21.599999999999994</v>
      </c>
      <c r="AB110" s="102">
        <v>-45.80000000000001</v>
      </c>
      <c r="AC110" s="101">
        <v>0</v>
      </c>
      <c r="AD110" s="102">
        <v>0</v>
      </c>
      <c r="AE110" s="101">
        <v>0</v>
      </c>
      <c r="AF110" s="102">
        <v>0</v>
      </c>
      <c r="AG110" s="101">
        <f>AA110+AC110+AE110</f>
        <v>-21.599999999999994</v>
      </c>
      <c r="AH110" s="102">
        <f>AB110+AD110+AF110</f>
        <v>-45.80000000000001</v>
      </c>
      <c r="AI110" s="103"/>
      <c r="AJ110" s="101">
        <v>-32.30000000000001</v>
      </c>
      <c r="AK110" s="102">
        <v>-45.80000000000001</v>
      </c>
      <c r="AL110" s="101">
        <v>0</v>
      </c>
      <c r="AM110" s="102">
        <v>0</v>
      </c>
      <c r="AN110" s="101">
        <v>0</v>
      </c>
      <c r="AO110" s="102">
        <v>0</v>
      </c>
      <c r="AP110" s="101">
        <f>AJ110+AL110+AN110</f>
        <v>-32.30000000000001</v>
      </c>
      <c r="AQ110" s="102">
        <f>AK110+AM110+AO110</f>
        <v>-45.80000000000001</v>
      </c>
    </row>
    <row r="111" spans="1:43" ht="12.75">
      <c r="A111" s="95"/>
      <c r="B111" s="202" t="s">
        <v>248</v>
      </c>
      <c r="C111" s="187">
        <v>190</v>
      </c>
      <c r="D111" s="239">
        <v>40252</v>
      </c>
      <c r="E111" s="99">
        <v>5801</v>
      </c>
      <c r="F111" s="99" t="s">
        <v>68</v>
      </c>
      <c r="G111" s="205" t="s">
        <v>169</v>
      </c>
      <c r="H111" s="170" t="s">
        <v>95</v>
      </c>
      <c r="I111" s="128">
        <v>42.3</v>
      </c>
      <c r="J111" s="129">
        <v>7.7</v>
      </c>
      <c r="K111" s="226" t="s">
        <v>86</v>
      </c>
      <c r="L111" s="227" t="s">
        <v>86</v>
      </c>
      <c r="M111" s="101">
        <v>9.5</v>
      </c>
      <c r="N111" s="102">
        <v>1.7</v>
      </c>
      <c r="O111" s="101">
        <f>SUM(I111,K111,M111)</f>
        <v>51.8</v>
      </c>
      <c r="P111" s="102">
        <f>SUM(J111,L111,N111)</f>
        <v>9.4</v>
      </c>
      <c r="Q111" s="130"/>
      <c r="R111" s="128">
        <v>8.2</v>
      </c>
      <c r="S111" s="129">
        <v>8.2</v>
      </c>
      <c r="T111" s="226" t="s">
        <v>86</v>
      </c>
      <c r="U111" s="227" t="s">
        <v>86</v>
      </c>
      <c r="V111" s="101">
        <v>1.9</v>
      </c>
      <c r="W111" s="102">
        <v>1.9</v>
      </c>
      <c r="X111" s="101">
        <f>SUM(R111,T111,V111)</f>
        <v>10.1</v>
      </c>
      <c r="Y111" s="102">
        <f>SUM(S111,U111,W111)</f>
        <v>10.1</v>
      </c>
      <c r="Z111" s="130"/>
      <c r="AA111" s="101">
        <v>9</v>
      </c>
      <c r="AB111" s="102">
        <v>9</v>
      </c>
      <c r="AC111" s="226" t="s">
        <v>86</v>
      </c>
      <c r="AD111" s="227" t="s">
        <v>86</v>
      </c>
      <c r="AE111" s="101">
        <v>2.1</v>
      </c>
      <c r="AF111" s="102">
        <v>2.1</v>
      </c>
      <c r="AG111" s="101">
        <f>SUM(AA111,AC111,AE111)</f>
        <v>11.1</v>
      </c>
      <c r="AH111" s="102">
        <f>SUM(AB111,AD111,AF111)</f>
        <v>11.1</v>
      </c>
      <c r="AI111" s="103"/>
      <c r="AJ111" s="101">
        <v>9.5</v>
      </c>
      <c r="AK111" s="102">
        <v>9.5</v>
      </c>
      <c r="AL111" s="226" t="s">
        <v>86</v>
      </c>
      <c r="AM111" s="227" t="s">
        <v>86</v>
      </c>
      <c r="AN111" s="101">
        <v>2.1</v>
      </c>
      <c r="AO111" s="102">
        <v>2.1</v>
      </c>
      <c r="AP111" s="101">
        <f>SUM(AJ111,AL111,AN111)</f>
        <v>11.6</v>
      </c>
      <c r="AQ111" s="102">
        <f>SUM(AK111,AM111,AO111)</f>
        <v>11.6</v>
      </c>
    </row>
    <row r="112" spans="1:43" ht="12.75">
      <c r="A112" s="95"/>
      <c r="B112" s="202" t="s">
        <v>248</v>
      </c>
      <c r="C112" s="187">
        <v>334</v>
      </c>
      <c r="D112" s="238">
        <v>40267</v>
      </c>
      <c r="E112" s="99">
        <v>5801</v>
      </c>
      <c r="F112" s="99" t="s">
        <v>68</v>
      </c>
      <c r="G112" s="150" t="s">
        <v>171</v>
      </c>
      <c r="H112" s="170" t="s">
        <v>95</v>
      </c>
      <c r="I112" s="128" t="s">
        <v>130</v>
      </c>
      <c r="J112" s="129">
        <v>0</v>
      </c>
      <c r="K112" s="101" t="s">
        <v>130</v>
      </c>
      <c r="L112" s="102">
        <v>0</v>
      </c>
      <c r="M112" s="101" t="s">
        <v>130</v>
      </c>
      <c r="N112" s="102">
        <v>0</v>
      </c>
      <c r="O112" s="101" t="s">
        <v>130</v>
      </c>
      <c r="P112" s="102">
        <f>SUM(J112,L112,N112)</f>
        <v>0</v>
      </c>
      <c r="Q112" s="130"/>
      <c r="R112" s="128">
        <v>0</v>
      </c>
      <c r="S112" s="129">
        <v>0</v>
      </c>
      <c r="T112" s="101">
        <v>0</v>
      </c>
      <c r="U112" s="102">
        <v>0</v>
      </c>
      <c r="V112" s="101">
        <v>0</v>
      </c>
      <c r="W112" s="102">
        <v>0</v>
      </c>
      <c r="X112" s="101">
        <f t="shared" si="46"/>
        <v>0</v>
      </c>
      <c r="Y112" s="102">
        <f t="shared" si="46"/>
        <v>0</v>
      </c>
      <c r="Z112" s="130"/>
      <c r="AA112" s="101">
        <v>0</v>
      </c>
      <c r="AB112" s="102">
        <v>0</v>
      </c>
      <c r="AC112" s="101">
        <v>0</v>
      </c>
      <c r="AD112" s="102">
        <v>0</v>
      </c>
      <c r="AE112" s="101">
        <v>0</v>
      </c>
      <c r="AF112" s="102">
        <v>0</v>
      </c>
      <c r="AG112" s="101">
        <f t="shared" si="47"/>
        <v>0</v>
      </c>
      <c r="AH112" s="102">
        <f t="shared" si="47"/>
        <v>0</v>
      </c>
      <c r="AI112" s="103"/>
      <c r="AJ112" s="101">
        <v>0</v>
      </c>
      <c r="AK112" s="102">
        <v>0</v>
      </c>
      <c r="AL112" s="101">
        <v>0</v>
      </c>
      <c r="AM112" s="102">
        <v>0</v>
      </c>
      <c r="AN112" s="101">
        <v>0</v>
      </c>
      <c r="AO112" s="102">
        <v>0</v>
      </c>
      <c r="AP112" s="101">
        <f t="shared" si="48"/>
        <v>0</v>
      </c>
      <c r="AQ112" s="102">
        <f t="shared" si="48"/>
        <v>0</v>
      </c>
    </row>
    <row r="113" spans="1:43" ht="12.75">
      <c r="A113" s="95"/>
      <c r="B113" s="202" t="s">
        <v>248</v>
      </c>
      <c r="C113" s="187">
        <v>358</v>
      </c>
      <c r="D113" s="240">
        <v>40270</v>
      </c>
      <c r="E113" s="99">
        <v>5801</v>
      </c>
      <c r="F113" s="99" t="s">
        <v>68</v>
      </c>
      <c r="G113" s="150" t="s">
        <v>172</v>
      </c>
      <c r="H113" s="170" t="s">
        <v>95</v>
      </c>
      <c r="I113" s="128">
        <v>0.9</v>
      </c>
      <c r="J113" s="129">
        <v>4.8</v>
      </c>
      <c r="K113" s="101" t="s">
        <v>86</v>
      </c>
      <c r="L113" s="102" t="s">
        <v>86</v>
      </c>
      <c r="M113" s="101">
        <v>0.2</v>
      </c>
      <c r="N113" s="102">
        <v>1.2</v>
      </c>
      <c r="O113" s="101">
        <f>SUM(I113,K113,M113)</f>
        <v>1.1</v>
      </c>
      <c r="P113" s="102">
        <f>SUM(J113,L113,N113)</f>
        <v>6</v>
      </c>
      <c r="Q113" s="130"/>
      <c r="R113" s="128">
        <v>4.5</v>
      </c>
      <c r="S113" s="129">
        <v>4.8</v>
      </c>
      <c r="T113" s="101" t="s">
        <v>86</v>
      </c>
      <c r="U113" s="102" t="s">
        <v>86</v>
      </c>
      <c r="V113" s="101">
        <v>0.9</v>
      </c>
      <c r="W113" s="102">
        <v>1.2</v>
      </c>
      <c r="X113" s="101">
        <f t="shared" si="46"/>
        <v>5.4</v>
      </c>
      <c r="Y113" s="102">
        <f t="shared" si="46"/>
        <v>6</v>
      </c>
      <c r="Z113" s="130"/>
      <c r="AA113" s="101">
        <v>4.7</v>
      </c>
      <c r="AB113" s="102">
        <v>4.8</v>
      </c>
      <c r="AC113" s="101" t="s">
        <v>86</v>
      </c>
      <c r="AD113" s="102" t="s">
        <v>86</v>
      </c>
      <c r="AE113" s="101">
        <v>1.1</v>
      </c>
      <c r="AF113" s="102">
        <v>1.2</v>
      </c>
      <c r="AG113" s="101">
        <f t="shared" si="47"/>
        <v>5.800000000000001</v>
      </c>
      <c r="AH113" s="102">
        <f t="shared" si="47"/>
        <v>6</v>
      </c>
      <c r="AI113" s="103"/>
      <c r="AJ113" s="101">
        <v>4.8</v>
      </c>
      <c r="AK113" s="102">
        <v>4.8</v>
      </c>
      <c r="AL113" s="101" t="s">
        <v>86</v>
      </c>
      <c r="AM113" s="102" t="s">
        <v>86</v>
      </c>
      <c r="AN113" s="101">
        <v>1.2</v>
      </c>
      <c r="AO113" s="102">
        <v>1.2</v>
      </c>
      <c r="AP113" s="101">
        <f t="shared" si="48"/>
        <v>6</v>
      </c>
      <c r="AQ113" s="102">
        <f t="shared" si="48"/>
        <v>6</v>
      </c>
    </row>
    <row r="114" spans="1:43" ht="12.75">
      <c r="A114" s="95"/>
      <c r="B114" s="202" t="s">
        <v>249</v>
      </c>
      <c r="C114" s="235">
        <v>200</v>
      </c>
      <c r="D114" s="98">
        <v>40256</v>
      </c>
      <c r="E114" s="99">
        <v>7157</v>
      </c>
      <c r="F114" s="99" t="s">
        <v>68</v>
      </c>
      <c r="G114" s="223" t="s">
        <v>110</v>
      </c>
      <c r="H114" s="170" t="s">
        <v>95</v>
      </c>
      <c r="I114" s="128">
        <v>0</v>
      </c>
      <c r="J114" s="129">
        <v>0</v>
      </c>
      <c r="K114" s="101">
        <v>0</v>
      </c>
      <c r="L114" s="102">
        <v>0</v>
      </c>
      <c r="M114" s="101">
        <v>0</v>
      </c>
      <c r="N114" s="102">
        <v>0</v>
      </c>
      <c r="O114" s="101">
        <f>I114+K114+M114</f>
        <v>0</v>
      </c>
      <c r="P114" s="102">
        <f>J114+L114+N114</f>
        <v>0</v>
      </c>
      <c r="Q114" s="130"/>
      <c r="R114" s="128">
        <v>0</v>
      </c>
      <c r="S114" s="129">
        <v>0</v>
      </c>
      <c r="T114" s="101">
        <v>0</v>
      </c>
      <c r="U114" s="102">
        <v>0</v>
      </c>
      <c r="V114" s="101">
        <v>0</v>
      </c>
      <c r="W114" s="102">
        <v>0</v>
      </c>
      <c r="X114" s="101">
        <f t="shared" si="46"/>
        <v>0</v>
      </c>
      <c r="Y114" s="102">
        <f t="shared" si="46"/>
        <v>0</v>
      </c>
      <c r="Z114" s="130"/>
      <c r="AA114" s="101">
        <v>0</v>
      </c>
      <c r="AB114" s="102">
        <v>0</v>
      </c>
      <c r="AC114" s="101">
        <v>0</v>
      </c>
      <c r="AD114" s="102">
        <v>0</v>
      </c>
      <c r="AE114" s="101">
        <v>0</v>
      </c>
      <c r="AF114" s="102">
        <v>0</v>
      </c>
      <c r="AG114" s="101">
        <f t="shared" si="47"/>
        <v>0</v>
      </c>
      <c r="AH114" s="102">
        <f t="shared" si="47"/>
        <v>0</v>
      </c>
      <c r="AI114" s="103"/>
      <c r="AJ114" s="101">
        <v>0</v>
      </c>
      <c r="AK114" s="102">
        <v>0</v>
      </c>
      <c r="AL114" s="101">
        <v>0</v>
      </c>
      <c r="AM114" s="102">
        <v>0</v>
      </c>
      <c r="AN114" s="101">
        <v>0</v>
      </c>
      <c r="AO114" s="102">
        <v>0</v>
      </c>
      <c r="AP114" s="101">
        <f t="shared" si="48"/>
        <v>0</v>
      </c>
      <c r="AQ114" s="102">
        <f t="shared" si="48"/>
        <v>0</v>
      </c>
    </row>
    <row r="115" spans="1:43" ht="12.75">
      <c r="A115" s="95"/>
      <c r="B115" s="202" t="s">
        <v>249</v>
      </c>
      <c r="C115" s="235">
        <v>199</v>
      </c>
      <c r="D115" s="98">
        <v>40256</v>
      </c>
      <c r="E115" s="99">
        <v>7157</v>
      </c>
      <c r="F115" s="99" t="s">
        <v>68</v>
      </c>
      <c r="G115" s="198" t="s">
        <v>111</v>
      </c>
      <c r="H115" s="170" t="s">
        <v>95</v>
      </c>
      <c r="I115" s="128" t="s">
        <v>128</v>
      </c>
      <c r="J115" s="129" t="s">
        <v>128</v>
      </c>
      <c r="K115" s="101" t="s">
        <v>128</v>
      </c>
      <c r="L115" s="102" t="s">
        <v>128</v>
      </c>
      <c r="M115" s="101" t="s">
        <v>128</v>
      </c>
      <c r="N115" s="102" t="s">
        <v>128</v>
      </c>
      <c r="O115" s="101" t="s">
        <v>128</v>
      </c>
      <c r="P115" s="102" t="s">
        <v>128</v>
      </c>
      <c r="Q115" s="130"/>
      <c r="R115" s="128" t="s">
        <v>128</v>
      </c>
      <c r="S115" s="129" t="s">
        <v>128</v>
      </c>
      <c r="T115" s="101" t="s">
        <v>128</v>
      </c>
      <c r="U115" s="102" t="s">
        <v>128</v>
      </c>
      <c r="V115" s="101" t="s">
        <v>128</v>
      </c>
      <c r="W115" s="102" t="s">
        <v>128</v>
      </c>
      <c r="X115" s="101" t="s">
        <v>128</v>
      </c>
      <c r="Y115" s="102" t="s">
        <v>128</v>
      </c>
      <c r="Z115" s="130"/>
      <c r="AA115" s="101" t="s">
        <v>128</v>
      </c>
      <c r="AB115" s="102" t="s">
        <v>128</v>
      </c>
      <c r="AC115" s="101" t="s">
        <v>128</v>
      </c>
      <c r="AD115" s="102" t="s">
        <v>128</v>
      </c>
      <c r="AE115" s="101" t="s">
        <v>128</v>
      </c>
      <c r="AF115" s="102" t="s">
        <v>128</v>
      </c>
      <c r="AG115" s="101" t="s">
        <v>128</v>
      </c>
      <c r="AH115" s="102" t="s">
        <v>128</v>
      </c>
      <c r="AI115" s="103"/>
      <c r="AJ115" s="101" t="s">
        <v>128</v>
      </c>
      <c r="AK115" s="102" t="s">
        <v>128</v>
      </c>
      <c r="AL115" s="101" t="s">
        <v>128</v>
      </c>
      <c r="AM115" s="102" t="s">
        <v>128</v>
      </c>
      <c r="AN115" s="101" t="s">
        <v>128</v>
      </c>
      <c r="AO115" s="102" t="s">
        <v>128</v>
      </c>
      <c r="AP115" s="101" t="s">
        <v>128</v>
      </c>
      <c r="AQ115" s="102" t="s">
        <v>128</v>
      </c>
    </row>
    <row r="116" spans="1:43" ht="12.75">
      <c r="A116" s="95"/>
      <c r="B116" s="202" t="s">
        <v>249</v>
      </c>
      <c r="C116" s="235">
        <v>202</v>
      </c>
      <c r="D116" s="98">
        <v>40256</v>
      </c>
      <c r="E116" s="99">
        <v>7157</v>
      </c>
      <c r="F116" s="99" t="s">
        <v>68</v>
      </c>
      <c r="G116" s="205" t="s">
        <v>112</v>
      </c>
      <c r="H116" s="170" t="s">
        <v>95</v>
      </c>
      <c r="I116" s="128">
        <v>0</v>
      </c>
      <c r="J116" s="129">
        <v>0</v>
      </c>
      <c r="K116" s="101">
        <v>0</v>
      </c>
      <c r="L116" s="102">
        <v>0</v>
      </c>
      <c r="M116" s="101">
        <v>0</v>
      </c>
      <c r="N116" s="102">
        <v>0</v>
      </c>
      <c r="O116" s="101">
        <f>I116+K116+M116</f>
        <v>0</v>
      </c>
      <c r="P116" s="102">
        <f>J116+L116+N116</f>
        <v>0</v>
      </c>
      <c r="Q116" s="130"/>
      <c r="R116" s="128">
        <v>0</v>
      </c>
      <c r="S116" s="129">
        <v>0</v>
      </c>
      <c r="T116" s="101">
        <v>0</v>
      </c>
      <c r="U116" s="102">
        <v>0</v>
      </c>
      <c r="V116" s="101">
        <v>0</v>
      </c>
      <c r="W116" s="102">
        <v>0</v>
      </c>
      <c r="X116" s="101">
        <f>SUM(R116,T116,V116)</f>
        <v>0</v>
      </c>
      <c r="Y116" s="102">
        <f>SUM(S116,U116,W116)</f>
        <v>0</v>
      </c>
      <c r="Z116" s="130"/>
      <c r="AA116" s="101">
        <v>0</v>
      </c>
      <c r="AB116" s="102">
        <v>0</v>
      </c>
      <c r="AC116" s="101">
        <v>0</v>
      </c>
      <c r="AD116" s="102">
        <v>0</v>
      </c>
      <c r="AE116" s="101">
        <v>0</v>
      </c>
      <c r="AF116" s="102">
        <v>0</v>
      </c>
      <c r="AG116" s="101">
        <f>SUM(AA116,AC116,AE116)</f>
        <v>0</v>
      </c>
      <c r="AH116" s="102">
        <f>SUM(AB116,AD116,AF116)</f>
        <v>0</v>
      </c>
      <c r="AI116" s="103"/>
      <c r="AJ116" s="101">
        <v>0</v>
      </c>
      <c r="AK116" s="102">
        <v>0</v>
      </c>
      <c r="AL116" s="101">
        <v>0</v>
      </c>
      <c r="AM116" s="102">
        <v>0</v>
      </c>
      <c r="AN116" s="101">
        <v>0</v>
      </c>
      <c r="AO116" s="102">
        <v>0</v>
      </c>
      <c r="AP116" s="101">
        <f>SUM(AJ116,AL116,AN116)</f>
        <v>0</v>
      </c>
      <c r="AQ116" s="102">
        <f>SUM(AK116,AM116,AO116)</f>
        <v>0</v>
      </c>
    </row>
    <row r="117" spans="1:43" ht="12.75">
      <c r="A117" s="95"/>
      <c r="B117" s="202" t="s">
        <v>249</v>
      </c>
      <c r="C117" s="235">
        <v>436</v>
      </c>
      <c r="D117" s="98">
        <v>40284</v>
      </c>
      <c r="E117" s="99">
        <v>7157</v>
      </c>
      <c r="F117" s="99" t="s">
        <v>68</v>
      </c>
      <c r="G117" s="198" t="s">
        <v>113</v>
      </c>
      <c r="H117" s="170" t="s">
        <v>95</v>
      </c>
      <c r="I117" s="128">
        <v>0</v>
      </c>
      <c r="J117" s="129">
        <v>0</v>
      </c>
      <c r="K117" s="101">
        <v>0</v>
      </c>
      <c r="L117" s="102">
        <v>0</v>
      </c>
      <c r="M117" s="101">
        <v>0</v>
      </c>
      <c r="N117" s="102">
        <v>0</v>
      </c>
      <c r="O117" s="101">
        <f>I117+K117+M117</f>
        <v>0</v>
      </c>
      <c r="P117" s="102">
        <f>J117+L117+N117</f>
        <v>0</v>
      </c>
      <c r="Q117" s="130"/>
      <c r="R117" s="128">
        <v>0</v>
      </c>
      <c r="S117" s="129">
        <v>0</v>
      </c>
      <c r="T117" s="101">
        <v>0</v>
      </c>
      <c r="U117" s="102">
        <v>0</v>
      </c>
      <c r="V117" s="101">
        <v>0</v>
      </c>
      <c r="W117" s="102">
        <v>0</v>
      </c>
      <c r="X117" s="101">
        <f>SUM(R117,T117,V117)</f>
        <v>0</v>
      </c>
      <c r="Y117" s="102">
        <f>SUM(S117,U117,W117)</f>
        <v>0</v>
      </c>
      <c r="Z117" s="130"/>
      <c r="AA117" s="101">
        <v>0</v>
      </c>
      <c r="AB117" s="102">
        <v>0</v>
      </c>
      <c r="AC117" s="101">
        <v>0</v>
      </c>
      <c r="AD117" s="102">
        <v>0</v>
      </c>
      <c r="AE117" s="101">
        <v>0</v>
      </c>
      <c r="AF117" s="102">
        <v>0</v>
      </c>
      <c r="AG117" s="101">
        <f>SUM(AA117,AC117,AE117)</f>
        <v>0</v>
      </c>
      <c r="AH117" s="102">
        <f>SUM(AB117,AD117,AF117)</f>
        <v>0</v>
      </c>
      <c r="AI117" s="103"/>
      <c r="AJ117" s="101">
        <v>0</v>
      </c>
      <c r="AK117" s="102">
        <v>0</v>
      </c>
      <c r="AL117" s="101">
        <v>0</v>
      </c>
      <c r="AM117" s="102">
        <v>0</v>
      </c>
      <c r="AN117" s="101">
        <v>0</v>
      </c>
      <c r="AO117" s="102">
        <v>0</v>
      </c>
      <c r="AP117" s="101">
        <f>SUM(AJ117,AL117,AN117)</f>
        <v>0</v>
      </c>
      <c r="AQ117" s="102">
        <f>SUM(AK117,AM117,AO117)</f>
        <v>0</v>
      </c>
    </row>
    <row r="118" spans="1:43" ht="12.75">
      <c r="A118" s="95"/>
      <c r="B118" s="202" t="s">
        <v>251</v>
      </c>
      <c r="C118" s="187">
        <v>438</v>
      </c>
      <c r="D118" s="98">
        <v>40284</v>
      </c>
      <c r="E118" s="99">
        <v>7205</v>
      </c>
      <c r="F118" s="99" t="s">
        <v>71</v>
      </c>
      <c r="G118" s="150" t="s">
        <v>225</v>
      </c>
      <c r="H118" s="170" t="s">
        <v>95</v>
      </c>
      <c r="I118" s="128"/>
      <c r="J118" s="129"/>
      <c r="K118" s="101"/>
      <c r="L118" s="102"/>
      <c r="M118" s="101"/>
      <c r="N118" s="102"/>
      <c r="O118" s="101"/>
      <c r="P118" s="102"/>
      <c r="Q118" s="130"/>
      <c r="R118" s="128"/>
      <c r="S118" s="129"/>
      <c r="T118" s="101"/>
      <c r="U118" s="102"/>
      <c r="V118" s="101"/>
      <c r="W118" s="102"/>
      <c r="X118" s="101"/>
      <c r="Y118" s="102"/>
      <c r="Z118" s="130"/>
      <c r="AA118" s="101"/>
      <c r="AB118" s="102"/>
      <c r="AC118" s="101"/>
      <c r="AD118" s="102"/>
      <c r="AE118" s="101"/>
      <c r="AF118" s="102"/>
      <c r="AG118" s="101"/>
      <c r="AH118" s="102"/>
      <c r="AI118" s="103"/>
      <c r="AJ118" s="101"/>
      <c r="AK118" s="102"/>
      <c r="AL118" s="101"/>
      <c r="AM118" s="102"/>
      <c r="AN118" s="101"/>
      <c r="AO118" s="102"/>
      <c r="AP118" s="101"/>
      <c r="AQ118" s="102"/>
    </row>
    <row r="119" spans="1:43" ht="12.75">
      <c r="A119" s="95"/>
      <c r="B119" s="202" t="s">
        <v>205</v>
      </c>
      <c r="C119" s="187">
        <v>1</v>
      </c>
      <c r="D119" s="98">
        <v>40207</v>
      </c>
      <c r="E119" s="99">
        <v>281</v>
      </c>
      <c r="F119" s="99" t="s">
        <v>77</v>
      </c>
      <c r="G119" s="150" t="s">
        <v>144</v>
      </c>
      <c r="H119" s="170" t="s">
        <v>303</v>
      </c>
      <c r="I119" s="128">
        <v>0</v>
      </c>
      <c r="J119" s="129">
        <v>0</v>
      </c>
      <c r="K119" s="101">
        <v>0</v>
      </c>
      <c r="L119" s="102">
        <v>0</v>
      </c>
      <c r="M119" s="101">
        <v>0</v>
      </c>
      <c r="N119" s="102">
        <v>0</v>
      </c>
      <c r="O119" s="101">
        <f>SUM(I119,K119,M119)</f>
        <v>0</v>
      </c>
      <c r="P119" s="102">
        <f>SUM(J119,L119,N119)</f>
        <v>0</v>
      </c>
      <c r="Q119" s="130"/>
      <c r="R119" s="128">
        <v>0</v>
      </c>
      <c r="S119" s="129">
        <v>0</v>
      </c>
      <c r="T119" s="101">
        <v>0</v>
      </c>
      <c r="U119" s="102">
        <v>0</v>
      </c>
      <c r="V119" s="101">
        <v>0</v>
      </c>
      <c r="W119" s="102">
        <v>0</v>
      </c>
      <c r="X119" s="101">
        <f aca="true" t="shared" si="49" ref="X119:Y122">SUM(R119,T119,V119)</f>
        <v>0</v>
      </c>
      <c r="Y119" s="102">
        <f t="shared" si="49"/>
        <v>0</v>
      </c>
      <c r="Z119" s="130"/>
      <c r="AA119" s="101">
        <v>0</v>
      </c>
      <c r="AB119" s="102">
        <v>0</v>
      </c>
      <c r="AC119" s="101">
        <v>0</v>
      </c>
      <c r="AD119" s="102">
        <v>0</v>
      </c>
      <c r="AE119" s="101">
        <v>0</v>
      </c>
      <c r="AF119" s="102">
        <v>0</v>
      </c>
      <c r="AG119" s="101">
        <f aca="true" t="shared" si="50" ref="AG119:AH122">SUM(AA119,AC119,AE119)</f>
        <v>0</v>
      </c>
      <c r="AH119" s="102">
        <f t="shared" si="50"/>
        <v>0</v>
      </c>
      <c r="AI119" s="103"/>
      <c r="AJ119" s="101">
        <v>0</v>
      </c>
      <c r="AK119" s="102">
        <v>0</v>
      </c>
      <c r="AL119" s="101">
        <v>0</v>
      </c>
      <c r="AM119" s="102">
        <v>0</v>
      </c>
      <c r="AN119" s="101">
        <v>0</v>
      </c>
      <c r="AO119" s="102">
        <v>0</v>
      </c>
      <c r="AP119" s="101">
        <f aca="true" t="shared" si="51" ref="AP119:AQ122">SUM(AJ119,AL119,AN119)</f>
        <v>0</v>
      </c>
      <c r="AQ119" s="102">
        <f t="shared" si="51"/>
        <v>0</v>
      </c>
    </row>
    <row r="120" spans="1:43" ht="12.75">
      <c r="A120" s="95"/>
      <c r="B120" s="202" t="s">
        <v>248</v>
      </c>
      <c r="C120" s="187">
        <v>190</v>
      </c>
      <c r="D120" s="239">
        <v>40252</v>
      </c>
      <c r="E120" s="99">
        <v>5801</v>
      </c>
      <c r="F120" s="99" t="s">
        <v>68</v>
      </c>
      <c r="G120" s="205" t="s">
        <v>169</v>
      </c>
      <c r="H120" s="170" t="s">
        <v>303</v>
      </c>
      <c r="I120" s="128">
        <v>19.2</v>
      </c>
      <c r="J120" s="129">
        <v>0.3</v>
      </c>
      <c r="K120" s="101" t="s">
        <v>86</v>
      </c>
      <c r="L120" s="102" t="s">
        <v>86</v>
      </c>
      <c r="M120" s="101">
        <v>2.4</v>
      </c>
      <c r="N120" s="102" t="s">
        <v>86</v>
      </c>
      <c r="O120" s="101">
        <f>SUM(I120,K120,M120)</f>
        <v>21.599999999999998</v>
      </c>
      <c r="P120" s="102">
        <f>SUM(J120,L120,N120)</f>
        <v>0.3</v>
      </c>
      <c r="Q120" s="130"/>
      <c r="R120" s="128">
        <v>-16.8</v>
      </c>
      <c r="S120" s="129">
        <v>0.4</v>
      </c>
      <c r="T120" s="101" t="s">
        <v>86</v>
      </c>
      <c r="U120" s="102" t="s">
        <v>86</v>
      </c>
      <c r="V120" s="101">
        <v>-2.2</v>
      </c>
      <c r="W120" s="102" t="s">
        <v>86</v>
      </c>
      <c r="X120" s="101">
        <f t="shared" si="49"/>
        <v>-19</v>
      </c>
      <c r="Y120" s="102">
        <f t="shared" si="49"/>
        <v>0.4</v>
      </c>
      <c r="Z120" s="130"/>
      <c r="AA120" s="101">
        <v>0.4</v>
      </c>
      <c r="AB120" s="102">
        <v>0.4</v>
      </c>
      <c r="AC120" s="101" t="s">
        <v>86</v>
      </c>
      <c r="AD120" s="102" t="s">
        <v>86</v>
      </c>
      <c r="AE120" s="101" t="s">
        <v>86</v>
      </c>
      <c r="AF120" s="102" t="s">
        <v>86</v>
      </c>
      <c r="AG120" s="101">
        <f t="shared" si="50"/>
        <v>0.4</v>
      </c>
      <c r="AH120" s="102">
        <f t="shared" si="50"/>
        <v>0.4</v>
      </c>
      <c r="AI120" s="103"/>
      <c r="AJ120" s="101">
        <v>0.4</v>
      </c>
      <c r="AK120" s="102">
        <v>0.4</v>
      </c>
      <c r="AL120" s="101" t="s">
        <v>123</v>
      </c>
      <c r="AM120" s="102" t="s">
        <v>123</v>
      </c>
      <c r="AN120" s="101" t="s">
        <v>86</v>
      </c>
      <c r="AO120" s="102" t="s">
        <v>86</v>
      </c>
      <c r="AP120" s="101">
        <f t="shared" si="51"/>
        <v>0.4</v>
      </c>
      <c r="AQ120" s="102">
        <f t="shared" si="51"/>
        <v>0.4</v>
      </c>
    </row>
    <row r="121" spans="1:43" ht="12.75">
      <c r="A121" s="95"/>
      <c r="B121" s="202" t="s">
        <v>248</v>
      </c>
      <c r="C121" s="187">
        <v>334</v>
      </c>
      <c r="D121" s="238">
        <v>40267</v>
      </c>
      <c r="E121" s="99">
        <v>5801</v>
      </c>
      <c r="F121" s="99" t="s">
        <v>68</v>
      </c>
      <c r="G121" s="150" t="s">
        <v>171</v>
      </c>
      <c r="H121" s="170" t="s">
        <v>303</v>
      </c>
      <c r="I121" s="128" t="s">
        <v>130</v>
      </c>
      <c r="J121" s="129">
        <v>0</v>
      </c>
      <c r="K121" s="101" t="s">
        <v>130</v>
      </c>
      <c r="L121" s="102">
        <v>0</v>
      </c>
      <c r="M121" s="101" t="s">
        <v>130</v>
      </c>
      <c r="N121" s="102">
        <v>0</v>
      </c>
      <c r="O121" s="101" t="s">
        <v>130</v>
      </c>
      <c r="P121" s="102">
        <f>SUM(J121,L121,N121)</f>
        <v>0</v>
      </c>
      <c r="Q121" s="130"/>
      <c r="R121" s="128">
        <v>0</v>
      </c>
      <c r="S121" s="129">
        <v>0</v>
      </c>
      <c r="T121" s="101">
        <v>0</v>
      </c>
      <c r="U121" s="102">
        <v>0</v>
      </c>
      <c r="V121" s="101">
        <v>0</v>
      </c>
      <c r="W121" s="102">
        <v>0</v>
      </c>
      <c r="X121" s="101">
        <f t="shared" si="49"/>
        <v>0</v>
      </c>
      <c r="Y121" s="102">
        <f t="shared" si="49"/>
        <v>0</v>
      </c>
      <c r="Z121" s="130"/>
      <c r="AA121" s="101">
        <v>0</v>
      </c>
      <c r="AB121" s="102">
        <v>0</v>
      </c>
      <c r="AC121" s="101">
        <v>0</v>
      </c>
      <c r="AD121" s="102">
        <v>0</v>
      </c>
      <c r="AE121" s="101">
        <v>0</v>
      </c>
      <c r="AF121" s="102">
        <v>0</v>
      </c>
      <c r="AG121" s="101">
        <f t="shared" si="50"/>
        <v>0</v>
      </c>
      <c r="AH121" s="102">
        <f t="shared" si="50"/>
        <v>0</v>
      </c>
      <c r="AI121" s="103"/>
      <c r="AJ121" s="101">
        <v>0</v>
      </c>
      <c r="AK121" s="102">
        <v>0</v>
      </c>
      <c r="AL121" s="101">
        <v>0</v>
      </c>
      <c r="AM121" s="102">
        <v>0</v>
      </c>
      <c r="AN121" s="101">
        <v>0</v>
      </c>
      <c r="AO121" s="102">
        <v>0</v>
      </c>
      <c r="AP121" s="101">
        <f t="shared" si="51"/>
        <v>0</v>
      </c>
      <c r="AQ121" s="102">
        <f t="shared" si="51"/>
        <v>0</v>
      </c>
    </row>
    <row r="122" spans="1:43" ht="12.75">
      <c r="A122" s="95"/>
      <c r="B122" s="202" t="s">
        <v>249</v>
      </c>
      <c r="C122" s="235">
        <v>201</v>
      </c>
      <c r="D122" s="98">
        <v>40256</v>
      </c>
      <c r="E122" s="99">
        <v>7157</v>
      </c>
      <c r="F122" s="99" t="s">
        <v>68</v>
      </c>
      <c r="G122" s="205" t="s">
        <v>109</v>
      </c>
      <c r="H122" s="170" t="s">
        <v>303</v>
      </c>
      <c r="I122" s="128">
        <v>0</v>
      </c>
      <c r="J122" s="129">
        <v>0</v>
      </c>
      <c r="K122" s="101">
        <v>0</v>
      </c>
      <c r="L122" s="102">
        <v>0</v>
      </c>
      <c r="M122" s="101">
        <v>0</v>
      </c>
      <c r="N122" s="102">
        <v>0</v>
      </c>
      <c r="O122" s="101">
        <f>I122+K122+M122</f>
        <v>0</v>
      </c>
      <c r="P122" s="102">
        <f>J122+L122+N122</f>
        <v>0</v>
      </c>
      <c r="Q122" s="130"/>
      <c r="R122" s="128">
        <v>0</v>
      </c>
      <c r="S122" s="129">
        <v>0</v>
      </c>
      <c r="T122" s="101">
        <v>0</v>
      </c>
      <c r="U122" s="102">
        <v>0</v>
      </c>
      <c r="V122" s="101">
        <v>0</v>
      </c>
      <c r="W122" s="102">
        <v>0</v>
      </c>
      <c r="X122" s="101">
        <f t="shared" si="49"/>
        <v>0</v>
      </c>
      <c r="Y122" s="102">
        <f t="shared" si="49"/>
        <v>0</v>
      </c>
      <c r="Z122" s="130"/>
      <c r="AA122" s="101">
        <v>0</v>
      </c>
      <c r="AB122" s="102">
        <v>0</v>
      </c>
      <c r="AC122" s="101">
        <v>0</v>
      </c>
      <c r="AD122" s="102">
        <v>0</v>
      </c>
      <c r="AE122" s="101">
        <v>0</v>
      </c>
      <c r="AF122" s="102">
        <v>0</v>
      </c>
      <c r="AG122" s="101">
        <f t="shared" si="50"/>
        <v>0</v>
      </c>
      <c r="AH122" s="102">
        <f t="shared" si="50"/>
        <v>0</v>
      </c>
      <c r="AI122" s="103"/>
      <c r="AJ122" s="101">
        <v>0</v>
      </c>
      <c r="AK122" s="102">
        <v>0</v>
      </c>
      <c r="AL122" s="101">
        <v>0</v>
      </c>
      <c r="AM122" s="102">
        <v>0</v>
      </c>
      <c r="AN122" s="101">
        <v>0</v>
      </c>
      <c r="AO122" s="102">
        <v>0</v>
      </c>
      <c r="AP122" s="101">
        <f t="shared" si="51"/>
        <v>0</v>
      </c>
      <c r="AQ122" s="102">
        <f t="shared" si="51"/>
        <v>0</v>
      </c>
    </row>
    <row r="123" spans="1:43" ht="12.75">
      <c r="A123" s="95"/>
      <c r="B123" s="202"/>
      <c r="C123" s="187"/>
      <c r="D123" s="98"/>
      <c r="E123" s="99"/>
      <c r="F123" s="99"/>
      <c r="G123" s="197"/>
      <c r="H123" s="244" t="s">
        <v>301</v>
      </c>
      <c r="I123" s="128">
        <f>SUM(I92:I122)</f>
        <v>0.899999999999995</v>
      </c>
      <c r="J123" s="129">
        <f aca="true" t="shared" si="52" ref="J123:P123">SUM(J92:J122)</f>
        <v>-69.90000000000002</v>
      </c>
      <c r="K123" s="101">
        <f t="shared" si="52"/>
        <v>0</v>
      </c>
      <c r="L123" s="102">
        <f t="shared" si="52"/>
        <v>0</v>
      </c>
      <c r="M123" s="101">
        <f t="shared" si="52"/>
        <v>3.799999999999999</v>
      </c>
      <c r="N123" s="102">
        <f t="shared" si="52"/>
        <v>1.4</v>
      </c>
      <c r="O123" s="101">
        <f t="shared" si="52"/>
        <v>4.699999999999999</v>
      </c>
      <c r="P123" s="102">
        <f t="shared" si="52"/>
        <v>-68.50000000000001</v>
      </c>
      <c r="Q123" s="130"/>
      <c r="R123" s="128">
        <f aca="true" t="shared" si="53" ref="R123:Y123">SUM(R92:R122)</f>
        <v>-93.9</v>
      </c>
      <c r="S123" s="129">
        <f t="shared" si="53"/>
        <v>-69.7</v>
      </c>
      <c r="T123" s="101">
        <f t="shared" si="53"/>
        <v>0</v>
      </c>
      <c r="U123" s="102">
        <f t="shared" si="53"/>
        <v>0</v>
      </c>
      <c r="V123" s="101">
        <f t="shared" si="53"/>
        <v>-7.7</v>
      </c>
      <c r="W123" s="102">
        <f t="shared" si="53"/>
        <v>1.4000000000000001</v>
      </c>
      <c r="X123" s="101">
        <f t="shared" si="53"/>
        <v>-101.6</v>
      </c>
      <c r="Y123" s="102">
        <f t="shared" si="53"/>
        <v>-68.30000000000001</v>
      </c>
      <c r="Z123" s="130"/>
      <c r="AA123" s="128">
        <f aca="true" t="shared" si="54" ref="AA123:AH123">SUM(AA92:AA122)</f>
        <v>-82.79999999999998</v>
      </c>
      <c r="AB123" s="129">
        <f t="shared" si="54"/>
        <v>-69.60000000000001</v>
      </c>
      <c r="AC123" s="101">
        <f t="shared" si="54"/>
        <v>0</v>
      </c>
      <c r="AD123" s="102">
        <f t="shared" si="54"/>
        <v>0</v>
      </c>
      <c r="AE123" s="101">
        <f t="shared" si="54"/>
        <v>-5.9</v>
      </c>
      <c r="AF123" s="102">
        <f t="shared" si="54"/>
        <v>1.6000000000000003</v>
      </c>
      <c r="AG123" s="101">
        <f t="shared" si="54"/>
        <v>-88.7</v>
      </c>
      <c r="AH123" s="102">
        <f t="shared" si="54"/>
        <v>-68.00000000000001</v>
      </c>
      <c r="AI123" s="103"/>
      <c r="AJ123" s="128">
        <f aca="true" t="shared" si="55" ref="AJ123:AQ123">SUM(AJ92:AJ122)</f>
        <v>-65.60000000000001</v>
      </c>
      <c r="AK123" s="129">
        <f t="shared" si="55"/>
        <v>-69.80000000000001</v>
      </c>
      <c r="AL123" s="101">
        <f t="shared" si="55"/>
        <v>0</v>
      </c>
      <c r="AM123" s="102">
        <f t="shared" si="55"/>
        <v>0</v>
      </c>
      <c r="AN123" s="101">
        <f t="shared" si="55"/>
        <v>-2.1000000000000005</v>
      </c>
      <c r="AO123" s="102">
        <f t="shared" si="55"/>
        <v>1.5000000000000002</v>
      </c>
      <c r="AP123" s="101">
        <f t="shared" si="55"/>
        <v>-67.70000000000002</v>
      </c>
      <c r="AQ123" s="102">
        <f t="shared" si="55"/>
        <v>-68.30000000000001</v>
      </c>
    </row>
    <row r="124" spans="1:43" ht="12.75">
      <c r="A124" s="95"/>
      <c r="B124" s="202"/>
      <c r="C124" s="187"/>
      <c r="D124" s="98"/>
      <c r="E124" s="99"/>
      <c r="F124" s="99"/>
      <c r="G124" s="197"/>
      <c r="H124" s="170"/>
      <c r="I124" s="128"/>
      <c r="J124" s="129"/>
      <c r="K124" s="101"/>
      <c r="L124" s="102"/>
      <c r="M124" s="101"/>
      <c r="N124" s="102"/>
      <c r="O124" s="101"/>
      <c r="P124" s="102"/>
      <c r="Q124" s="130"/>
      <c r="R124" s="128"/>
      <c r="S124" s="129"/>
      <c r="T124" s="101"/>
      <c r="U124" s="102"/>
      <c r="V124" s="101"/>
      <c r="W124" s="102"/>
      <c r="X124" s="101"/>
      <c r="Y124" s="102"/>
      <c r="Z124" s="130"/>
      <c r="AA124" s="101"/>
      <c r="AB124" s="102"/>
      <c r="AC124" s="101"/>
      <c r="AD124" s="102"/>
      <c r="AE124" s="101"/>
      <c r="AF124" s="102"/>
      <c r="AG124" s="101"/>
      <c r="AH124" s="102"/>
      <c r="AI124" s="103"/>
      <c r="AJ124" s="101"/>
      <c r="AK124" s="102"/>
      <c r="AL124" s="101"/>
      <c r="AM124" s="102"/>
      <c r="AN124" s="101"/>
      <c r="AO124" s="102"/>
      <c r="AP124" s="101"/>
      <c r="AQ124" s="102"/>
    </row>
    <row r="125" spans="1:43" ht="12.75">
      <c r="A125" s="95"/>
      <c r="B125" s="202"/>
      <c r="C125" s="187"/>
      <c r="D125" s="98"/>
      <c r="E125" s="99"/>
      <c r="F125" s="99"/>
      <c r="G125" s="197"/>
      <c r="H125" s="170"/>
      <c r="I125" s="128"/>
      <c r="J125" s="129"/>
      <c r="K125" s="101"/>
      <c r="L125" s="102"/>
      <c r="M125" s="101"/>
      <c r="N125" s="102"/>
      <c r="O125" s="101"/>
      <c r="P125" s="102"/>
      <c r="Q125" s="130"/>
      <c r="R125" s="128"/>
      <c r="S125" s="129"/>
      <c r="T125" s="101"/>
      <c r="U125" s="102"/>
      <c r="V125" s="101"/>
      <c r="W125" s="102"/>
      <c r="X125" s="101"/>
      <c r="Y125" s="102"/>
      <c r="Z125" s="130"/>
      <c r="AA125" s="101"/>
      <c r="AB125" s="102"/>
      <c r="AC125" s="101"/>
      <c r="AD125" s="102"/>
      <c r="AE125" s="101"/>
      <c r="AF125" s="102"/>
      <c r="AG125" s="101"/>
      <c r="AH125" s="102"/>
      <c r="AI125" s="103"/>
      <c r="AJ125" s="101"/>
      <c r="AK125" s="102"/>
      <c r="AL125" s="101"/>
      <c r="AM125" s="102"/>
      <c r="AN125" s="101"/>
      <c r="AO125" s="102"/>
      <c r="AP125" s="101"/>
      <c r="AQ125" s="102"/>
    </row>
    <row r="126" spans="1:43" ht="12.75">
      <c r="A126" s="95"/>
      <c r="B126" s="202" t="s">
        <v>248</v>
      </c>
      <c r="C126" s="187">
        <v>568</v>
      </c>
      <c r="D126" s="240">
        <v>40312</v>
      </c>
      <c r="E126" s="99">
        <v>5801</v>
      </c>
      <c r="F126" s="99" t="s">
        <v>68</v>
      </c>
      <c r="G126" s="108" t="s">
        <v>173</v>
      </c>
      <c r="H126" s="170" t="s">
        <v>174</v>
      </c>
      <c r="I126" s="128">
        <v>1.5</v>
      </c>
      <c r="J126" s="129">
        <v>0.3</v>
      </c>
      <c r="K126" s="101">
        <v>-3.7</v>
      </c>
      <c r="L126" s="102">
        <v>1.8</v>
      </c>
      <c r="M126" s="101">
        <v>-0.9</v>
      </c>
      <c r="N126" s="102">
        <v>0</v>
      </c>
      <c r="O126" s="101">
        <f>SUM(I126,K126,M126)</f>
        <v>-3.1</v>
      </c>
      <c r="P126" s="102">
        <f>SUM(J126,L126,N126)</f>
        <v>2.1</v>
      </c>
      <c r="Q126" s="130"/>
      <c r="R126" s="128">
        <v>0.3</v>
      </c>
      <c r="S126" s="129">
        <v>0.3</v>
      </c>
      <c r="T126" s="101">
        <v>1.8</v>
      </c>
      <c r="U126" s="102">
        <v>1.8</v>
      </c>
      <c r="V126" s="101">
        <v>0</v>
      </c>
      <c r="W126" s="102">
        <v>0</v>
      </c>
      <c r="X126" s="101">
        <f>SUM(R126,T126,V126)</f>
        <v>2.1</v>
      </c>
      <c r="Y126" s="102">
        <f>SUM(S126,U126,W126)</f>
        <v>2.1</v>
      </c>
      <c r="Z126" s="130"/>
      <c r="AA126" s="101">
        <v>0.3</v>
      </c>
      <c r="AB126" s="102">
        <v>0.3</v>
      </c>
      <c r="AC126" s="101">
        <v>1.8</v>
      </c>
      <c r="AD126" s="102">
        <v>1.8</v>
      </c>
      <c r="AE126" s="101">
        <v>0</v>
      </c>
      <c r="AF126" s="102">
        <v>0</v>
      </c>
      <c r="AG126" s="101">
        <f>SUM(AA126,AC126,AE126)</f>
        <v>2.1</v>
      </c>
      <c r="AH126" s="102">
        <f>SUM(AB126,AD126,AF126)</f>
        <v>2.1</v>
      </c>
      <c r="AI126" s="103"/>
      <c r="AJ126" s="101">
        <v>0.4</v>
      </c>
      <c r="AK126" s="102">
        <v>0.4</v>
      </c>
      <c r="AL126" s="101">
        <v>1.9</v>
      </c>
      <c r="AM126" s="102">
        <v>1.9</v>
      </c>
      <c r="AN126" s="101">
        <v>0</v>
      </c>
      <c r="AO126" s="102">
        <v>0</v>
      </c>
      <c r="AP126" s="101">
        <f>SUM(AJ126,AL126,AN126)</f>
        <v>2.3</v>
      </c>
      <c r="AQ126" s="102">
        <f>SUM(AK126,AM126,AO126)</f>
        <v>2.3</v>
      </c>
    </row>
    <row r="127" spans="1:43" ht="12.75">
      <c r="A127" s="209"/>
      <c r="B127" s="210"/>
      <c r="C127" s="211"/>
      <c r="D127" s="106"/>
      <c r="E127" s="212"/>
      <c r="F127" s="212"/>
      <c r="G127" s="213"/>
      <c r="H127" s="228"/>
      <c r="I127" s="215"/>
      <c r="J127" s="216"/>
      <c r="K127" s="217"/>
      <c r="L127" s="218"/>
      <c r="M127" s="217"/>
      <c r="N127" s="218"/>
      <c r="O127" s="217"/>
      <c r="P127" s="218"/>
      <c r="Q127" s="219"/>
      <c r="R127" s="215"/>
      <c r="S127" s="216"/>
      <c r="T127" s="217"/>
      <c r="U127" s="218"/>
      <c r="V127" s="217"/>
      <c r="W127" s="218"/>
      <c r="X127" s="217"/>
      <c r="Y127" s="218"/>
      <c r="Z127" s="219"/>
      <c r="AA127" s="217"/>
      <c r="AB127" s="218"/>
      <c r="AC127" s="217"/>
      <c r="AD127" s="218"/>
      <c r="AE127" s="217"/>
      <c r="AF127" s="218"/>
      <c r="AG127" s="217"/>
      <c r="AH127" s="218"/>
      <c r="AI127" s="107"/>
      <c r="AJ127" s="217"/>
      <c r="AK127" s="218"/>
      <c r="AL127" s="217"/>
      <c r="AM127" s="218"/>
      <c r="AN127" s="217"/>
      <c r="AO127" s="218"/>
      <c r="AP127" s="217"/>
      <c r="AQ127" s="218"/>
    </row>
    <row r="128" spans="2:24" ht="12.75">
      <c r="B128" s="7"/>
      <c r="C128" s="192"/>
      <c r="D128" s="25"/>
      <c r="E128" s="32"/>
      <c r="F128" s="32"/>
      <c r="G128" s="11"/>
      <c r="H128" s="229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2:43" ht="12.75">
      <c r="B129" s="7"/>
      <c r="C129" s="192"/>
      <c r="D129" s="25"/>
      <c r="E129" s="32"/>
      <c r="F129" s="32"/>
      <c r="G129" s="11"/>
      <c r="H129" s="229" t="s">
        <v>179</v>
      </c>
      <c r="I129" s="11">
        <f aca="true" t="shared" si="56" ref="I129:P129">SUM(I126,I123,I89,I79,I76,I56,I41,I35,I25,I22,I19)</f>
        <v>240.39999999999995</v>
      </c>
      <c r="J129" s="11">
        <f t="shared" si="56"/>
        <v>-69.70000000000002</v>
      </c>
      <c r="K129" s="11">
        <f t="shared" si="56"/>
        <v>-2.5999999999999996</v>
      </c>
      <c r="L129" s="11">
        <f t="shared" si="56"/>
        <v>6.5</v>
      </c>
      <c r="M129" s="11">
        <f t="shared" si="56"/>
        <v>7.399999999999999</v>
      </c>
      <c r="N129" s="11">
        <f t="shared" si="56"/>
        <v>5.9</v>
      </c>
      <c r="O129" s="11">
        <f t="shared" si="56"/>
        <v>245.19999999999993</v>
      </c>
      <c r="P129" s="11">
        <f t="shared" si="56"/>
        <v>-56.7</v>
      </c>
      <c r="Q129" s="11"/>
      <c r="R129" s="11">
        <f aca="true" t="shared" si="57" ref="R129:Y129">SUM(R126,R123,R89,R79,R76,R56,R41,R35,R25,R22,R19)</f>
        <v>62.89999999999999</v>
      </c>
      <c r="S129" s="11">
        <f t="shared" si="57"/>
        <v>-35.89999999999998</v>
      </c>
      <c r="T129" s="11">
        <f t="shared" si="57"/>
        <v>12.799999999999997</v>
      </c>
      <c r="U129" s="11">
        <f t="shared" si="57"/>
        <v>12.799999999999997</v>
      </c>
      <c r="V129" s="11">
        <f t="shared" si="57"/>
        <v>-3.2</v>
      </c>
      <c r="W129" s="11">
        <f t="shared" si="57"/>
        <v>5.9</v>
      </c>
      <c r="X129" s="11">
        <f t="shared" si="57"/>
        <v>73.09999999999998</v>
      </c>
      <c r="Y129" s="11">
        <f t="shared" si="57"/>
        <v>-16.60000000000001</v>
      </c>
      <c r="AA129" s="11">
        <f aca="true" t="shared" si="58" ref="AA129:AH129">SUM(AA126,AA123,AA89,AA79,AA76,AA56,AA41,AA35,AA25,AA22,AA19)</f>
        <v>132.89999999999998</v>
      </c>
      <c r="AB129" s="11">
        <f t="shared" si="58"/>
        <v>-16.399999999999988</v>
      </c>
      <c r="AC129" s="11">
        <f t="shared" si="58"/>
        <v>16.2</v>
      </c>
      <c r="AD129" s="11">
        <f t="shared" si="58"/>
        <v>16.2</v>
      </c>
      <c r="AE129" s="11">
        <f t="shared" si="58"/>
        <v>1.0999999999999996</v>
      </c>
      <c r="AF129" s="11">
        <f t="shared" si="58"/>
        <v>6.1000000000000005</v>
      </c>
      <c r="AG129" s="11">
        <f t="shared" si="58"/>
        <v>150.79999999999995</v>
      </c>
      <c r="AH129" s="11">
        <f t="shared" si="58"/>
        <v>6.499999999999989</v>
      </c>
      <c r="AJ129" s="11">
        <f aca="true" t="shared" si="59" ref="AJ129:AQ129">SUM(AJ126,AJ123,AJ89,AJ79,AJ76,AJ56,AJ41,AJ35,AJ25,AJ22,AJ19)</f>
        <v>138.09999999999997</v>
      </c>
      <c r="AK129" s="11">
        <f t="shared" si="59"/>
        <v>-0.49999999999999467</v>
      </c>
      <c r="AL129" s="11">
        <f t="shared" si="59"/>
        <v>19.5</v>
      </c>
      <c r="AM129" s="11">
        <f t="shared" si="59"/>
        <v>19.5</v>
      </c>
      <c r="AN129" s="11">
        <f t="shared" si="59"/>
        <v>4.8999999999999995</v>
      </c>
      <c r="AO129" s="11">
        <f t="shared" si="59"/>
        <v>6</v>
      </c>
      <c r="AP129" s="11">
        <f t="shared" si="59"/>
        <v>163.09999999999997</v>
      </c>
      <c r="AQ129" s="11">
        <f t="shared" si="59"/>
        <v>25.599999999999973</v>
      </c>
    </row>
    <row r="130" spans="2:43" ht="12.75">
      <c r="B130" s="7"/>
      <c r="C130" s="192"/>
      <c r="D130" s="25"/>
      <c r="E130" s="32"/>
      <c r="F130" s="32"/>
      <c r="G130" s="11"/>
      <c r="H130" s="229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AA130" s="11"/>
      <c r="AB130" s="11"/>
      <c r="AC130" s="11"/>
      <c r="AD130" s="11"/>
      <c r="AE130" s="11"/>
      <c r="AF130" s="11"/>
      <c r="AG130" s="11"/>
      <c r="AH130" s="11"/>
      <c r="AJ130" s="11"/>
      <c r="AK130" s="11"/>
      <c r="AL130" s="11"/>
      <c r="AM130" s="11"/>
      <c r="AN130" s="11"/>
      <c r="AO130" s="11"/>
      <c r="AP130" s="11"/>
      <c r="AQ130" s="11"/>
    </row>
    <row r="131" spans="2:43" ht="12.75">
      <c r="B131" s="7"/>
      <c r="C131" s="192"/>
      <c r="D131" s="25"/>
      <c r="E131" s="32"/>
      <c r="F131" s="32"/>
      <c r="G131" s="11"/>
      <c r="H131" s="229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AA131" s="11"/>
      <c r="AB131" s="11"/>
      <c r="AC131" s="11"/>
      <c r="AD131" s="11"/>
      <c r="AE131" s="11"/>
      <c r="AF131" s="11"/>
      <c r="AG131" s="11"/>
      <c r="AH131" s="11"/>
      <c r="AJ131" s="11"/>
      <c r="AK131" s="11"/>
      <c r="AL131" s="11"/>
      <c r="AM131" s="11"/>
      <c r="AN131" s="11"/>
      <c r="AO131" s="11"/>
      <c r="AP131" s="11"/>
      <c r="AQ131" s="11"/>
    </row>
    <row r="132" spans="2:43" ht="12.75">
      <c r="B132" s="7"/>
      <c r="C132" s="192"/>
      <c r="D132" s="25"/>
      <c r="E132" s="32"/>
      <c r="F132" s="32"/>
      <c r="G132" s="11"/>
      <c r="H132" s="229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AA132" s="11"/>
      <c r="AB132" s="11"/>
      <c r="AC132" s="11"/>
      <c r="AD132" s="11"/>
      <c r="AE132" s="11"/>
      <c r="AF132" s="11"/>
      <c r="AG132" s="11"/>
      <c r="AH132" s="11"/>
      <c r="AJ132" s="11"/>
      <c r="AK132" s="11"/>
      <c r="AL132" s="11"/>
      <c r="AM132" s="11"/>
      <c r="AN132" s="11"/>
      <c r="AO132" s="11"/>
      <c r="AP132" s="11"/>
      <c r="AQ132" s="11"/>
    </row>
    <row r="133" spans="2:43" ht="12.75">
      <c r="B133" s="7"/>
      <c r="C133" s="192"/>
      <c r="D133" s="25"/>
      <c r="E133" s="32"/>
      <c r="F133" s="32"/>
      <c r="G133" s="245" t="s">
        <v>310</v>
      </c>
      <c r="H133" s="229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AA133" s="11"/>
      <c r="AB133" s="11"/>
      <c r="AC133" s="11"/>
      <c r="AD133" s="11"/>
      <c r="AE133" s="11"/>
      <c r="AF133" s="11"/>
      <c r="AG133" s="11"/>
      <c r="AH133" s="11"/>
      <c r="AJ133" s="11"/>
      <c r="AK133" s="11"/>
      <c r="AL133" s="11"/>
      <c r="AM133" s="11"/>
      <c r="AN133" s="11"/>
      <c r="AO133" s="11"/>
      <c r="AP133" s="11"/>
      <c r="AQ133" s="11"/>
    </row>
    <row r="134" spans="2:43" ht="12.75">
      <c r="B134" s="7"/>
      <c r="C134" s="192"/>
      <c r="D134" s="25"/>
      <c r="E134" s="32"/>
      <c r="F134" s="32"/>
      <c r="G134" s="11"/>
      <c r="H134" s="229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2:24" ht="12.75">
      <c r="B135" s="36"/>
      <c r="C135" s="183"/>
      <c r="D135" s="36"/>
      <c r="E135" s="36"/>
      <c r="F135" s="36"/>
      <c r="G135" s="35"/>
      <c r="H135" s="230"/>
      <c r="I135" s="246" t="s">
        <v>17</v>
      </c>
      <c r="J135" s="247"/>
      <c r="K135" s="247"/>
      <c r="L135" s="247"/>
      <c r="M135" s="247"/>
      <c r="N135" s="247"/>
      <c r="O135" s="247"/>
      <c r="P135" s="248"/>
      <c r="Q135" s="11"/>
      <c r="R135" s="11"/>
      <c r="S135" s="11"/>
      <c r="T135" s="11"/>
      <c r="U135" s="11"/>
      <c r="V135" s="11"/>
      <c r="W135" s="11"/>
      <c r="X135" s="11"/>
    </row>
    <row r="136" spans="2:24" ht="12.75">
      <c r="B136" s="37" t="s">
        <v>14</v>
      </c>
      <c r="C136" s="184" t="s">
        <v>12</v>
      </c>
      <c r="D136" s="37"/>
      <c r="E136" s="37"/>
      <c r="F136" s="37"/>
      <c r="G136" s="37"/>
      <c r="H136" s="231"/>
      <c r="I136" s="249" t="s">
        <v>4</v>
      </c>
      <c r="J136" s="250"/>
      <c r="K136" s="249" t="s">
        <v>5</v>
      </c>
      <c r="L136" s="250"/>
      <c r="M136" s="249" t="s">
        <v>3</v>
      </c>
      <c r="N136" s="250"/>
      <c r="O136" s="249" t="s">
        <v>6</v>
      </c>
      <c r="P136" s="250"/>
      <c r="Q136" s="11"/>
      <c r="R136" s="11"/>
      <c r="S136" s="11"/>
      <c r="T136" s="11"/>
      <c r="U136" s="11"/>
      <c r="V136" s="11"/>
      <c r="W136" s="11"/>
      <c r="X136" s="11"/>
    </row>
    <row r="137" spans="2:24" ht="12.75">
      <c r="B137" s="38" t="s">
        <v>15</v>
      </c>
      <c r="C137" s="185" t="s">
        <v>13</v>
      </c>
      <c r="D137" s="38" t="s">
        <v>0</v>
      </c>
      <c r="E137" s="37" t="s">
        <v>7</v>
      </c>
      <c r="F137" s="37" t="s">
        <v>26</v>
      </c>
      <c r="G137" s="38" t="s">
        <v>1</v>
      </c>
      <c r="H137" s="232" t="s">
        <v>8</v>
      </c>
      <c r="I137" s="203" t="s">
        <v>2</v>
      </c>
      <c r="J137" s="203" t="s">
        <v>9</v>
      </c>
      <c r="K137" s="203" t="s">
        <v>2</v>
      </c>
      <c r="L137" s="203" t="s">
        <v>9</v>
      </c>
      <c r="M137" s="203" t="s">
        <v>2</v>
      </c>
      <c r="N137" s="203" t="s">
        <v>9</v>
      </c>
      <c r="O137" s="203" t="s">
        <v>2</v>
      </c>
      <c r="P137" s="203" t="s">
        <v>9</v>
      </c>
      <c r="Q137" s="11"/>
      <c r="R137" s="11"/>
      <c r="S137" s="11"/>
      <c r="T137" s="11"/>
      <c r="U137" s="11"/>
      <c r="V137" s="11"/>
      <c r="W137" s="11"/>
      <c r="X137" s="11"/>
    </row>
    <row r="138" spans="2:24" ht="12.75">
      <c r="B138" s="96"/>
      <c r="C138" s="187"/>
      <c r="D138" s="98"/>
      <c r="E138" s="220"/>
      <c r="F138" s="220"/>
      <c r="G138" s="95"/>
      <c r="H138" s="170"/>
      <c r="I138" s="128"/>
      <c r="J138" s="129"/>
      <c r="K138" s="101"/>
      <c r="L138" s="102"/>
      <c r="M138" s="101"/>
      <c r="N138" s="102"/>
      <c r="O138" s="101"/>
      <c r="P138" s="102"/>
      <c r="Q138" s="4"/>
      <c r="R138" s="4"/>
      <c r="S138" s="4"/>
      <c r="T138" s="4"/>
      <c r="U138" s="4"/>
      <c r="V138" s="4"/>
      <c r="W138" s="4"/>
      <c r="X138" s="4"/>
    </row>
    <row r="139" spans="2:24" ht="12.75">
      <c r="B139" s="202" t="s">
        <v>197</v>
      </c>
      <c r="C139" s="181">
        <v>387</v>
      </c>
      <c r="D139" s="98">
        <v>40280</v>
      </c>
      <c r="E139" s="99">
        <v>622</v>
      </c>
      <c r="F139" s="99" t="s">
        <v>27</v>
      </c>
      <c r="G139" s="150" t="s">
        <v>117</v>
      </c>
      <c r="H139" s="205" t="s">
        <v>118</v>
      </c>
      <c r="I139" s="128">
        <v>287.5</v>
      </c>
      <c r="J139" s="129">
        <v>0</v>
      </c>
      <c r="K139" s="101">
        <v>0</v>
      </c>
      <c r="L139" s="102">
        <v>0</v>
      </c>
      <c r="M139" s="101">
        <v>0</v>
      </c>
      <c r="N139" s="102">
        <v>0</v>
      </c>
      <c r="O139" s="101">
        <f>I139+K139+M139</f>
        <v>287.5</v>
      </c>
      <c r="P139" s="102">
        <f>J139+L139+N139</f>
        <v>0</v>
      </c>
      <c r="Q139" s="11"/>
      <c r="R139" s="11"/>
      <c r="S139" s="11"/>
      <c r="T139" s="11"/>
      <c r="U139" s="11"/>
      <c r="V139" s="11"/>
      <c r="W139" s="11"/>
      <c r="X139" s="11"/>
    </row>
    <row r="140" spans="2:24" ht="12.75">
      <c r="B140" s="202"/>
      <c r="C140" s="181"/>
      <c r="D140" s="98"/>
      <c r="E140" s="99"/>
      <c r="F140" s="99"/>
      <c r="G140" s="197"/>
      <c r="H140" s="243"/>
      <c r="I140" s="128"/>
      <c r="J140" s="129"/>
      <c r="K140" s="101"/>
      <c r="L140" s="102"/>
      <c r="M140" s="101"/>
      <c r="N140" s="102"/>
      <c r="O140" s="101"/>
      <c r="P140" s="102"/>
      <c r="Q140" s="11"/>
      <c r="R140" s="11"/>
      <c r="S140" s="11"/>
      <c r="T140" s="11"/>
      <c r="U140" s="11"/>
      <c r="V140" s="11"/>
      <c r="W140" s="11"/>
      <c r="X140" s="11"/>
    </row>
    <row r="141" spans="2:24" ht="12.75">
      <c r="B141" s="202" t="s">
        <v>248</v>
      </c>
      <c r="C141" s="195">
        <v>190</v>
      </c>
      <c r="D141" s="98">
        <v>40252</v>
      </c>
      <c r="E141" s="99">
        <v>5801</v>
      </c>
      <c r="F141" s="99" t="s">
        <v>68</v>
      </c>
      <c r="G141" s="198" t="s">
        <v>169</v>
      </c>
      <c r="H141" s="170" t="s">
        <v>72</v>
      </c>
      <c r="I141" s="128">
        <v>-31.5</v>
      </c>
      <c r="J141" s="129">
        <v>0</v>
      </c>
      <c r="K141" s="101">
        <v>0</v>
      </c>
      <c r="L141" s="102">
        <v>0</v>
      </c>
      <c r="M141" s="101">
        <v>0</v>
      </c>
      <c r="N141" s="102">
        <v>0</v>
      </c>
      <c r="O141" s="101">
        <f>I141+K141+M141</f>
        <v>-31.5</v>
      </c>
      <c r="P141" s="102">
        <f>J141+L141+N141</f>
        <v>0</v>
      </c>
      <c r="Q141" s="11"/>
      <c r="R141" s="11"/>
      <c r="S141" s="11"/>
      <c r="T141" s="11"/>
      <c r="U141" s="11"/>
      <c r="V141" s="11"/>
      <c r="W141" s="11"/>
      <c r="X141" s="11"/>
    </row>
    <row r="142" spans="2:24" ht="12.75">
      <c r="B142" s="202"/>
      <c r="C142" s="195"/>
      <c r="D142" s="98"/>
      <c r="E142" s="99"/>
      <c r="F142" s="99"/>
      <c r="G142" s="198"/>
      <c r="H142" s="170"/>
      <c r="I142" s="128"/>
      <c r="J142" s="129"/>
      <c r="K142" s="101"/>
      <c r="L142" s="102"/>
      <c r="M142" s="101"/>
      <c r="N142" s="102"/>
      <c r="O142" s="101"/>
      <c r="P142" s="102"/>
      <c r="Q142" s="11"/>
      <c r="R142" s="11"/>
      <c r="S142" s="11"/>
      <c r="T142" s="11"/>
      <c r="U142" s="11"/>
      <c r="V142" s="11"/>
      <c r="W142" s="11"/>
      <c r="X142" s="11"/>
    </row>
    <row r="143" spans="2:24" ht="12.75">
      <c r="B143" s="202" t="s">
        <v>248</v>
      </c>
      <c r="C143" s="195">
        <v>190</v>
      </c>
      <c r="D143" s="98">
        <v>40252</v>
      </c>
      <c r="E143" s="99">
        <v>5801</v>
      </c>
      <c r="F143" s="99"/>
      <c r="G143" s="198" t="s">
        <v>169</v>
      </c>
      <c r="H143" s="170" t="s">
        <v>95</v>
      </c>
      <c r="I143" s="128">
        <v>-17.7</v>
      </c>
      <c r="J143" s="129">
        <v>0</v>
      </c>
      <c r="K143" s="101" t="s">
        <v>123</v>
      </c>
      <c r="L143" s="102">
        <v>0</v>
      </c>
      <c r="M143" s="101">
        <v>-4</v>
      </c>
      <c r="N143" s="102">
        <v>0</v>
      </c>
      <c r="O143" s="101">
        <f>SUM(I143,K143,M143)</f>
        <v>-21.7</v>
      </c>
      <c r="P143" s="102">
        <v>0</v>
      </c>
      <c r="Q143" s="11"/>
      <c r="R143" s="11"/>
      <c r="S143" s="11"/>
      <c r="T143" s="11"/>
      <c r="U143" s="11"/>
      <c r="V143" s="11"/>
      <c r="W143" s="11"/>
      <c r="X143" s="11"/>
    </row>
    <row r="144" spans="2:24" ht="12.75">
      <c r="B144" s="202" t="s">
        <v>248</v>
      </c>
      <c r="C144" s="195">
        <v>190</v>
      </c>
      <c r="D144" s="98">
        <v>40252</v>
      </c>
      <c r="E144" s="99">
        <v>5801</v>
      </c>
      <c r="F144" s="99"/>
      <c r="G144" s="198" t="s">
        <v>169</v>
      </c>
      <c r="H144" s="170" t="s">
        <v>307</v>
      </c>
      <c r="I144" s="128">
        <v>-0.9</v>
      </c>
      <c r="J144" s="129">
        <v>0</v>
      </c>
      <c r="K144" s="226" t="s">
        <v>123</v>
      </c>
      <c r="L144" s="102">
        <v>0</v>
      </c>
      <c r="M144" s="101">
        <v>-0.1</v>
      </c>
      <c r="N144" s="102">
        <v>0</v>
      </c>
      <c r="O144" s="101">
        <f>SUM(I144,K144,M144)</f>
        <v>-1</v>
      </c>
      <c r="P144" s="102">
        <v>0</v>
      </c>
      <c r="Q144" s="11"/>
      <c r="R144" s="11"/>
      <c r="S144" s="11"/>
      <c r="T144" s="11"/>
      <c r="U144" s="11"/>
      <c r="V144" s="11"/>
      <c r="W144" s="11"/>
      <c r="X144" s="11"/>
    </row>
    <row r="145" spans="2:24" ht="12.75">
      <c r="B145" s="210"/>
      <c r="C145" s="221"/>
      <c r="D145" s="106"/>
      <c r="E145" s="212"/>
      <c r="F145" s="212"/>
      <c r="G145" s="225"/>
      <c r="H145" s="214"/>
      <c r="I145" s="215"/>
      <c r="J145" s="216"/>
      <c r="K145" s="217"/>
      <c r="L145" s="218"/>
      <c r="M145" s="217"/>
      <c r="N145" s="218"/>
      <c r="O145" s="217"/>
      <c r="P145" s="218"/>
      <c r="Q145" s="11"/>
      <c r="R145" s="11"/>
      <c r="S145" s="11"/>
      <c r="T145" s="11"/>
      <c r="U145" s="11"/>
      <c r="V145" s="11"/>
      <c r="W145" s="11"/>
      <c r="X145" s="11"/>
    </row>
    <row r="146" spans="2:24" ht="12.75">
      <c r="B146" s="206"/>
      <c r="C146" s="207"/>
      <c r="D146" s="119"/>
      <c r="E146" s="208"/>
      <c r="F146" s="208"/>
      <c r="G146" s="12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11"/>
      <c r="S146" s="11"/>
      <c r="T146" s="11"/>
      <c r="U146" s="11"/>
      <c r="V146" s="11"/>
      <c r="W146" s="11"/>
      <c r="X146" s="11"/>
    </row>
    <row r="147" spans="2:24" ht="12.75">
      <c r="B147" s="7"/>
      <c r="C147" s="192"/>
      <c r="D147" s="25"/>
      <c r="E147" s="32"/>
      <c r="F147" s="32"/>
      <c r="G147" s="11"/>
      <c r="H147" s="11" t="s">
        <v>179</v>
      </c>
      <c r="I147" s="4">
        <f aca="true" t="shared" si="60" ref="I147:P147">SUM(I139,I141,I143,I144)</f>
        <v>237.4</v>
      </c>
      <c r="J147" s="4">
        <f t="shared" si="60"/>
        <v>0</v>
      </c>
      <c r="K147" s="4">
        <f t="shared" si="60"/>
        <v>0</v>
      </c>
      <c r="L147" s="4">
        <f t="shared" si="60"/>
        <v>0</v>
      </c>
      <c r="M147" s="4">
        <f t="shared" si="60"/>
        <v>-4.1</v>
      </c>
      <c r="N147" s="4">
        <f t="shared" si="60"/>
        <v>0</v>
      </c>
      <c r="O147" s="4">
        <f t="shared" si="60"/>
        <v>233.3</v>
      </c>
      <c r="P147" s="4">
        <f t="shared" si="60"/>
        <v>0</v>
      </c>
      <c r="Q147" s="11"/>
      <c r="R147" s="11"/>
      <c r="S147" s="11"/>
      <c r="T147" s="11"/>
      <c r="U147" s="11"/>
      <c r="V147" s="11"/>
      <c r="W147" s="11"/>
      <c r="X147" s="11"/>
    </row>
    <row r="148" spans="2:24" ht="12.75">
      <c r="B148" s="3" t="s">
        <v>304</v>
      </c>
      <c r="C148" s="192"/>
      <c r="D148" s="25"/>
      <c r="E148" s="32"/>
      <c r="F148" s="3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</sheetData>
  <sheetProtection/>
  <mergeCells count="28">
    <mergeCell ref="A1:P1"/>
    <mergeCell ref="A2:P2"/>
    <mergeCell ref="A3:P3"/>
    <mergeCell ref="I5:P5"/>
    <mergeCell ref="R5:Y5"/>
    <mergeCell ref="AA5:AH5"/>
    <mergeCell ref="AP6:AQ6"/>
    <mergeCell ref="AC6:AD6"/>
    <mergeCell ref="AE6:AF6"/>
    <mergeCell ref="AG6:AH6"/>
    <mergeCell ref="AJ6:AK6"/>
    <mergeCell ref="AJ5:AQ5"/>
    <mergeCell ref="AA6:AB6"/>
    <mergeCell ref="AL6:AM6"/>
    <mergeCell ref="AN6:AO6"/>
    <mergeCell ref="I135:P135"/>
    <mergeCell ref="I6:J6"/>
    <mergeCell ref="K6:L6"/>
    <mergeCell ref="M6:N6"/>
    <mergeCell ref="O6:P6"/>
    <mergeCell ref="R6:S6"/>
    <mergeCell ref="T6:U6"/>
    <mergeCell ref="I136:J136"/>
    <mergeCell ref="K136:L136"/>
    <mergeCell ref="M136:N136"/>
    <mergeCell ref="O136:P136"/>
    <mergeCell ref="V6:W6"/>
    <mergeCell ref="X6:Y6"/>
  </mergeCells>
  <printOptions/>
  <pageMargins left="0.25" right="0.25" top="0.75" bottom="0.75" header="0.3" footer="0.3"/>
  <pageSetup fitToHeight="5" horizontalDpi="600" verticalDpi="600" orientation="landscape" scale="74" r:id="rId1"/>
  <rowBreaks count="3" manualBreakCount="3">
    <brk id="42" min="1" max="15" man="1"/>
    <brk id="80" min="1" max="15" man="1"/>
    <brk id="12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2010-07-26T17:54:26Z</cp:lastPrinted>
  <dcterms:created xsi:type="dcterms:W3CDTF">1999-10-06T13:08:25Z</dcterms:created>
  <dcterms:modified xsi:type="dcterms:W3CDTF">2010-11-09T13:34:18Z</dcterms:modified>
  <cp:category/>
  <cp:version/>
  <cp:contentType/>
  <cp:contentStatus/>
</cp:coreProperties>
</file>