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ottM\Current Year Measures\"/>
    </mc:Choice>
  </mc:AlternateContent>
  <bookViews>
    <workbookView xWindow="-495" yWindow="195" windowWidth="13950" windowHeight="6960" tabRatio="604"/>
  </bookViews>
  <sheets>
    <sheet name="Measures " sheetId="8" r:id="rId1"/>
    <sheet name="By Source" sheetId="9" r:id="rId2"/>
    <sheet name="b" sheetId="5" state="hidden" r:id="rId3"/>
    <sheet name="GR by Source" sheetId="7" r:id="rId4"/>
  </sheets>
  <definedNames>
    <definedName name="_xlnm._FilterDatabase" localSheetId="1" hidden="1">'By Source'!#REF!</definedName>
    <definedName name="_xlnm._FilterDatabase" localSheetId="0" hidden="1">'Measures '!#REF!</definedName>
    <definedName name="_Key1" localSheetId="1" hidden="1">'By Source'!#REF!</definedName>
    <definedName name="_Key1" localSheetId="0" hidden="1">'Measures '!#REF!</definedName>
    <definedName name="_Key1" hidden="1">#REF!</definedName>
    <definedName name="_Key2" localSheetId="1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1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1">'By Source'!#REF!</definedName>
    <definedName name="OLE_LINK1" localSheetId="0">'Measures '!#REF!</definedName>
    <definedName name="_xlnm.Print_Area" localSheetId="2">b!$A$1:$O$68</definedName>
    <definedName name="_xlnm.Print_Area" localSheetId="1">'By Source'!$A$1:$O$178</definedName>
    <definedName name="_xlnm.Print_Area" localSheetId="3">'GR by Source'!$A$1:$O$80</definedName>
    <definedName name="_xlnm.Print_Area" localSheetId="0">'Measures '!$A$1:$O$158</definedName>
    <definedName name="_xlnm.Print_Titles" localSheetId="2">b!$1:$20</definedName>
    <definedName name="_xlnm.Print_Titles" localSheetId="1">'By Source'!$1:$7</definedName>
    <definedName name="_xlnm.Print_Titles" localSheetId="3">'GR by Source'!$1:$8</definedName>
    <definedName name="_xlnm.Print_Titles" localSheetId="0">'Measures '!$1:$7</definedName>
    <definedName name="Print_Titles_MI" localSheetId="1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O137" i="9" l="1"/>
  <c r="N137" i="9"/>
  <c r="M137" i="9"/>
  <c r="L137" i="9"/>
  <c r="K137" i="9"/>
  <c r="J137" i="9"/>
  <c r="I137" i="9"/>
  <c r="H137" i="9"/>
  <c r="O116" i="8"/>
  <c r="N116" i="8"/>
  <c r="M116" i="8"/>
  <c r="L116" i="8"/>
  <c r="K116" i="8"/>
  <c r="J116" i="8"/>
  <c r="I116" i="8"/>
  <c r="H116" i="8"/>
  <c r="H19" i="9" l="1"/>
  <c r="H26" i="9"/>
  <c r="AY19" i="9"/>
  <c r="AX19" i="9"/>
  <c r="AW19" i="9"/>
  <c r="AV19" i="9"/>
  <c r="AU19" i="9"/>
  <c r="AT19" i="9"/>
  <c r="AS19" i="9"/>
  <c r="AR19" i="9"/>
  <c r="AP19" i="9"/>
  <c r="AO19" i="9"/>
  <c r="AN19" i="9"/>
  <c r="AM19" i="9"/>
  <c r="AL19" i="9"/>
  <c r="AK19" i="9"/>
  <c r="AJ19" i="9"/>
  <c r="AI19" i="9"/>
  <c r="AG19" i="9"/>
  <c r="AF19" i="9"/>
  <c r="AE19" i="9"/>
  <c r="AD19" i="9"/>
  <c r="AC19" i="9"/>
  <c r="AB19" i="9"/>
  <c r="AA19" i="9"/>
  <c r="Z19" i="9"/>
  <c r="V19" i="9"/>
  <c r="U19" i="9"/>
  <c r="T19" i="9"/>
  <c r="S19" i="9"/>
  <c r="R19" i="9"/>
  <c r="Q19" i="9"/>
  <c r="I19" i="9"/>
  <c r="J19" i="9"/>
  <c r="K19" i="9"/>
  <c r="L19" i="9"/>
  <c r="M19" i="9"/>
  <c r="O19" i="9"/>
  <c r="W46" i="7" l="1"/>
  <c r="X46" i="7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G52" i="7"/>
  <c r="AF52" i="7"/>
  <c r="AE52" i="7"/>
  <c r="AD52" i="7"/>
  <c r="AC52" i="7"/>
  <c r="AB52" i="7"/>
  <c r="AA52" i="7"/>
  <c r="Z52" i="7"/>
  <c r="V52" i="7"/>
  <c r="U52" i="7"/>
  <c r="T52" i="7"/>
  <c r="S52" i="7"/>
  <c r="R52" i="7"/>
  <c r="Q52" i="7"/>
  <c r="O52" i="7"/>
  <c r="N52" i="7"/>
  <c r="M52" i="7"/>
  <c r="L52" i="7"/>
  <c r="K52" i="7"/>
  <c r="J52" i="7"/>
  <c r="I52" i="7"/>
  <c r="H52" i="7"/>
  <c r="X51" i="7"/>
  <c r="W51" i="7"/>
  <c r="X50" i="7"/>
  <c r="W50" i="7"/>
  <c r="X47" i="7"/>
  <c r="W47" i="7"/>
  <c r="X45" i="7"/>
  <c r="W45" i="7"/>
  <c r="X44" i="7"/>
  <c r="W44" i="7"/>
  <c r="X43" i="7"/>
  <c r="W43" i="7"/>
  <c r="X42" i="7"/>
  <c r="W42" i="7"/>
  <c r="X41" i="7"/>
  <c r="W41" i="7"/>
  <c r="X40" i="7"/>
  <c r="W40" i="7"/>
  <c r="X39" i="7"/>
  <c r="W39" i="7"/>
  <c r="X38" i="7"/>
  <c r="W38" i="7"/>
  <c r="X37" i="7"/>
  <c r="W37" i="7"/>
  <c r="AY35" i="7"/>
  <c r="AX35" i="7"/>
  <c r="AW35" i="7"/>
  <c r="AV35" i="7"/>
  <c r="AU35" i="7"/>
  <c r="AT35" i="7"/>
  <c r="AS35" i="7"/>
  <c r="AR35" i="7"/>
  <c r="AP35" i="7"/>
  <c r="AO35" i="7"/>
  <c r="AN35" i="7"/>
  <c r="AM35" i="7"/>
  <c r="AL35" i="7"/>
  <c r="AK35" i="7"/>
  <c r="AJ35" i="7"/>
  <c r="AI35" i="7"/>
  <c r="AG35" i="7"/>
  <c r="AF35" i="7"/>
  <c r="AE35" i="7"/>
  <c r="AD35" i="7"/>
  <c r="AC35" i="7"/>
  <c r="AB35" i="7"/>
  <c r="AA35" i="7"/>
  <c r="Z35" i="7"/>
  <c r="V35" i="7"/>
  <c r="U35" i="7"/>
  <c r="T35" i="7"/>
  <c r="S35" i="7"/>
  <c r="R35" i="7"/>
  <c r="Q35" i="7"/>
  <c r="O35" i="7"/>
  <c r="N35" i="7"/>
  <c r="M35" i="7"/>
  <c r="L35" i="7"/>
  <c r="K35" i="7"/>
  <c r="J35" i="7"/>
  <c r="I35" i="7"/>
  <c r="H35" i="7"/>
  <c r="X34" i="7"/>
  <c r="W34" i="7"/>
  <c r="X33" i="7"/>
  <c r="W33" i="7"/>
  <c r="AW31" i="7"/>
  <c r="AV31" i="7"/>
  <c r="AU31" i="7"/>
  <c r="AT31" i="7"/>
  <c r="AS31" i="7"/>
  <c r="AR31" i="7"/>
  <c r="AN31" i="7"/>
  <c r="AM31" i="7"/>
  <c r="AL31" i="7"/>
  <c r="AK31" i="7"/>
  <c r="AJ31" i="7"/>
  <c r="AI31" i="7"/>
  <c r="AE31" i="7"/>
  <c r="AD31" i="7"/>
  <c r="AC31" i="7"/>
  <c r="AB31" i="7"/>
  <c r="AA31" i="7"/>
  <c r="Z31" i="7"/>
  <c r="V31" i="7"/>
  <c r="U31" i="7"/>
  <c r="T31" i="7"/>
  <c r="S31" i="7"/>
  <c r="R31" i="7"/>
  <c r="Q31" i="7"/>
  <c r="M31" i="7"/>
  <c r="L31" i="7"/>
  <c r="K31" i="7"/>
  <c r="J31" i="7"/>
  <c r="I31" i="7"/>
  <c r="H31" i="7"/>
  <c r="AY30" i="7"/>
  <c r="AX30" i="7"/>
  <c r="AP30" i="7"/>
  <c r="AO30" i="7"/>
  <c r="AG30" i="7"/>
  <c r="AF30" i="7"/>
  <c r="X30" i="7"/>
  <c r="W30" i="7"/>
  <c r="O30" i="7"/>
  <c r="N30" i="7"/>
  <c r="AY29" i="7"/>
  <c r="AX29" i="7"/>
  <c r="AP29" i="7"/>
  <c r="AO29" i="7"/>
  <c r="AG29" i="7"/>
  <c r="AF29" i="7"/>
  <c r="X29" i="7"/>
  <c r="W29" i="7"/>
  <c r="O29" i="7"/>
  <c r="N29" i="7"/>
  <c r="AY28" i="7"/>
  <c r="AX28" i="7"/>
  <c r="AP28" i="7"/>
  <c r="AO28" i="7"/>
  <c r="AG28" i="7"/>
  <c r="AF28" i="7"/>
  <c r="X28" i="7"/>
  <c r="W28" i="7"/>
  <c r="O28" i="7"/>
  <c r="N28" i="7"/>
  <c r="AY26" i="7"/>
  <c r="AX26" i="7"/>
  <c r="AW26" i="7"/>
  <c r="AV26" i="7"/>
  <c r="AU26" i="7"/>
  <c r="AT26" i="7"/>
  <c r="AS26" i="7"/>
  <c r="AR26" i="7"/>
  <c r="AP26" i="7"/>
  <c r="AO26" i="7"/>
  <c r="AN26" i="7"/>
  <c r="AM26" i="7"/>
  <c r="AL26" i="7"/>
  <c r="AK26" i="7"/>
  <c r="AJ26" i="7"/>
  <c r="AI26" i="7"/>
  <c r="AG26" i="7"/>
  <c r="AF26" i="7"/>
  <c r="AE26" i="7"/>
  <c r="AD26" i="7"/>
  <c r="AC26" i="7"/>
  <c r="AB26" i="7"/>
  <c r="AA26" i="7"/>
  <c r="Z26" i="7"/>
  <c r="V26" i="7"/>
  <c r="U26" i="7"/>
  <c r="T26" i="7"/>
  <c r="S26" i="7"/>
  <c r="R26" i="7"/>
  <c r="Q26" i="7"/>
  <c r="O26" i="7"/>
  <c r="N26" i="7"/>
  <c r="M26" i="7"/>
  <c r="L26" i="7"/>
  <c r="K26" i="7"/>
  <c r="J26" i="7"/>
  <c r="I26" i="7"/>
  <c r="H26" i="7"/>
  <c r="X24" i="7"/>
  <c r="X26" i="7" s="1"/>
  <c r="W24" i="7"/>
  <c r="W26" i="7" s="1"/>
  <c r="AY22" i="7"/>
  <c r="AX22" i="7"/>
  <c r="AW22" i="7"/>
  <c r="AV22" i="7"/>
  <c r="AU22" i="7"/>
  <c r="AT22" i="7"/>
  <c r="AS22" i="7"/>
  <c r="AR22" i="7"/>
  <c r="AP22" i="7"/>
  <c r="AO22" i="7"/>
  <c r="AN22" i="7"/>
  <c r="AM22" i="7"/>
  <c r="AL22" i="7"/>
  <c r="AK22" i="7"/>
  <c r="AJ22" i="7"/>
  <c r="AI22" i="7"/>
  <c r="AG22" i="7"/>
  <c r="AF22" i="7"/>
  <c r="AE22" i="7"/>
  <c r="AD22" i="7"/>
  <c r="AC22" i="7"/>
  <c r="AB22" i="7"/>
  <c r="AA22" i="7"/>
  <c r="Z22" i="7"/>
  <c r="V22" i="7"/>
  <c r="U22" i="7"/>
  <c r="T22" i="7"/>
  <c r="S22" i="7"/>
  <c r="R22" i="7"/>
  <c r="Q22" i="7"/>
  <c r="O22" i="7"/>
  <c r="N22" i="7"/>
  <c r="M22" i="7"/>
  <c r="L22" i="7"/>
  <c r="K22" i="7"/>
  <c r="J22" i="7"/>
  <c r="I22" i="7"/>
  <c r="H22" i="7"/>
  <c r="X21" i="7"/>
  <c r="W21" i="7"/>
  <c r="X20" i="7"/>
  <c r="W20" i="7"/>
  <c r="X18" i="7"/>
  <c r="W18" i="7"/>
  <c r="X17" i="7"/>
  <c r="W17" i="7"/>
  <c r="AY15" i="7"/>
  <c r="AX15" i="7"/>
  <c r="AW15" i="7"/>
  <c r="AV15" i="7"/>
  <c r="AU15" i="7"/>
  <c r="AT15" i="7"/>
  <c r="AS15" i="7"/>
  <c r="AR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X15" i="7"/>
  <c r="W15" i="7"/>
  <c r="V15" i="7"/>
  <c r="U15" i="7"/>
  <c r="T15" i="7"/>
  <c r="S15" i="7"/>
  <c r="R15" i="7"/>
  <c r="Q15" i="7"/>
  <c r="O15" i="7"/>
  <c r="N15" i="7"/>
  <c r="M15" i="7"/>
  <c r="L15" i="7"/>
  <c r="K15" i="7"/>
  <c r="J15" i="7"/>
  <c r="I15" i="7"/>
  <c r="H15" i="7"/>
  <c r="AY12" i="7"/>
  <c r="AX12" i="7"/>
  <c r="AW12" i="7"/>
  <c r="AW55" i="7" s="1"/>
  <c r="AV12" i="7"/>
  <c r="AU12" i="7"/>
  <c r="AT12" i="7"/>
  <c r="AS12" i="7"/>
  <c r="AR12" i="7"/>
  <c r="AP12" i="7"/>
  <c r="AO12" i="7"/>
  <c r="AN12" i="7"/>
  <c r="AM12" i="7"/>
  <c r="AL12" i="7"/>
  <c r="AK12" i="7"/>
  <c r="AJ12" i="7"/>
  <c r="AJ55" i="7" s="1"/>
  <c r="AI12" i="7"/>
  <c r="AG12" i="7"/>
  <c r="AF12" i="7"/>
  <c r="AE12" i="7"/>
  <c r="AD12" i="7"/>
  <c r="AC12" i="7"/>
  <c r="AB12" i="7"/>
  <c r="AA12" i="7"/>
  <c r="Z12" i="7"/>
  <c r="V12" i="7"/>
  <c r="V55" i="7" s="1"/>
  <c r="U12" i="7"/>
  <c r="T12" i="7"/>
  <c r="T55" i="7" s="1"/>
  <c r="S12" i="7"/>
  <c r="R12" i="7"/>
  <c r="Q12" i="7"/>
  <c r="O12" i="7"/>
  <c r="N12" i="7"/>
  <c r="M12" i="7"/>
  <c r="L12" i="7"/>
  <c r="L55" i="7" s="1"/>
  <c r="L59" i="7" s="1"/>
  <c r="K12" i="7"/>
  <c r="J12" i="7"/>
  <c r="I12" i="7"/>
  <c r="I55" i="7" s="1"/>
  <c r="I59" i="7" s="1"/>
  <c r="H12" i="7"/>
  <c r="X11" i="7"/>
  <c r="W11" i="7"/>
  <c r="X10" i="7"/>
  <c r="W10" i="7"/>
  <c r="AW50" i="9"/>
  <c r="AV50" i="9"/>
  <c r="AU50" i="9"/>
  <c r="AT50" i="9"/>
  <c r="AS50" i="9"/>
  <c r="AR50" i="9"/>
  <c r="AN50" i="9"/>
  <c r="AM50" i="9"/>
  <c r="AL50" i="9"/>
  <c r="AK50" i="9"/>
  <c r="AJ50" i="9"/>
  <c r="AI50" i="9"/>
  <c r="AE50" i="9"/>
  <c r="AD50" i="9"/>
  <c r="AC50" i="9"/>
  <c r="AB50" i="9"/>
  <c r="AA50" i="9"/>
  <c r="Z50" i="9"/>
  <c r="R50" i="9"/>
  <c r="Z41" i="9"/>
  <c r="Q55" i="7" l="1"/>
  <c r="AT55" i="7"/>
  <c r="AT59" i="7" s="1"/>
  <c r="Z55" i="7"/>
  <c r="Z59" i="7" s="1"/>
  <c r="U55" i="7"/>
  <c r="U59" i="7" s="1"/>
  <c r="AK55" i="7"/>
  <c r="AM55" i="7"/>
  <c r="K55" i="7"/>
  <c r="K59" i="7" s="1"/>
  <c r="AA55" i="7"/>
  <c r="AA59" i="7" s="1"/>
  <c r="M55" i="7"/>
  <c r="M59" i="7" s="1"/>
  <c r="AL55" i="7"/>
  <c r="J55" i="7"/>
  <c r="J59" i="7" s="1"/>
  <c r="AN55" i="7"/>
  <c r="AN59" i="7" s="1"/>
  <c r="AC55" i="7"/>
  <c r="AC59" i="7" s="1"/>
  <c r="AB55" i="7"/>
  <c r="AB59" i="7" s="1"/>
  <c r="AD55" i="7"/>
  <c r="AR55" i="7"/>
  <c r="AR59" i="7" s="1"/>
  <c r="AE55" i="7"/>
  <c r="AE59" i="7" s="1"/>
  <c r="AS55" i="7"/>
  <c r="AS59" i="7" s="1"/>
  <c r="R55" i="7"/>
  <c r="R59" i="7" s="1"/>
  <c r="AU55" i="7"/>
  <c r="S55" i="7"/>
  <c r="S59" i="7" s="1"/>
  <c r="AI55" i="7"/>
  <c r="AV55" i="7"/>
  <c r="H55" i="7"/>
  <c r="H59" i="7" s="1"/>
  <c r="N31" i="7"/>
  <c r="N55" i="7" s="1"/>
  <c r="N59" i="7" s="1"/>
  <c r="X35" i="7"/>
  <c r="W52" i="7"/>
  <c r="AX31" i="7"/>
  <c r="AX55" i="7" s="1"/>
  <c r="AX59" i="7" s="1"/>
  <c r="W12" i="7"/>
  <c r="X12" i="7"/>
  <c r="O31" i="7"/>
  <c r="O55" i="7" s="1"/>
  <c r="O59" i="7" s="1"/>
  <c r="X31" i="7"/>
  <c r="W35" i="7"/>
  <c r="AP31" i="7"/>
  <c r="AP55" i="7" s="1"/>
  <c r="AP59" i="7" s="1"/>
  <c r="AW59" i="7"/>
  <c r="AV59" i="7"/>
  <c r="AY31" i="7"/>
  <c r="AY55" i="7" s="1"/>
  <c r="AY59" i="7" s="1"/>
  <c r="AU59" i="7"/>
  <c r="AJ59" i="7"/>
  <c r="AM59" i="7"/>
  <c r="AI59" i="7"/>
  <c r="AO31" i="7"/>
  <c r="AO55" i="7" s="1"/>
  <c r="AO59" i="7" s="1"/>
  <c r="AK59" i="7"/>
  <c r="AL59" i="7"/>
  <c r="AF31" i="7"/>
  <c r="AF55" i="7" s="1"/>
  <c r="AG31" i="7"/>
  <c r="AG55" i="7" s="1"/>
  <c r="AD59" i="7"/>
  <c r="X52" i="7"/>
  <c r="V59" i="7"/>
  <c r="Q59" i="7"/>
  <c r="W22" i="7"/>
  <c r="X22" i="7"/>
  <c r="W31" i="7"/>
  <c r="T59" i="7"/>
  <c r="W55" i="7" l="1"/>
  <c r="W59" i="7"/>
  <c r="X55" i="7"/>
  <c r="X59" i="7" s="1"/>
  <c r="AG59" i="7"/>
  <c r="AF59" i="7"/>
  <c r="AY75" i="9" l="1"/>
  <c r="AX75" i="9"/>
  <c r="AY49" i="9"/>
  <c r="AX49" i="9"/>
  <c r="AP75" i="9"/>
  <c r="AO75" i="9"/>
  <c r="AP49" i="9"/>
  <c r="AO49" i="9"/>
  <c r="AG75" i="9"/>
  <c r="AF75" i="9"/>
  <c r="AG49" i="9"/>
  <c r="AF49" i="9"/>
  <c r="X75" i="9"/>
  <c r="W75" i="9"/>
  <c r="X49" i="9"/>
  <c r="W49" i="9"/>
  <c r="O75" i="9"/>
  <c r="N75" i="9"/>
  <c r="O49" i="9"/>
  <c r="N49" i="9"/>
  <c r="X88" i="9"/>
  <c r="W88" i="9"/>
  <c r="X83" i="9"/>
  <c r="W83" i="9"/>
  <c r="X73" i="9"/>
  <c r="W73" i="9"/>
  <c r="X68" i="9"/>
  <c r="W68" i="9"/>
  <c r="X67" i="9"/>
  <c r="W67" i="9"/>
  <c r="X59" i="9"/>
  <c r="W59" i="9"/>
  <c r="X56" i="9"/>
  <c r="W56" i="9"/>
  <c r="X55" i="9"/>
  <c r="W55" i="9"/>
  <c r="X48" i="9"/>
  <c r="W48" i="9"/>
  <c r="X47" i="9"/>
  <c r="W47" i="9"/>
  <c r="X43" i="9"/>
  <c r="W43" i="9"/>
  <c r="X40" i="9"/>
  <c r="W40" i="9"/>
  <c r="X39" i="9"/>
  <c r="W39" i="9"/>
  <c r="X37" i="9"/>
  <c r="W37" i="9"/>
  <c r="X36" i="9"/>
  <c r="W36" i="9"/>
  <c r="X30" i="9"/>
  <c r="W30" i="9"/>
  <c r="X28" i="9"/>
  <c r="W28" i="9"/>
  <c r="X18" i="9"/>
  <c r="W18" i="9"/>
  <c r="X15" i="9"/>
  <c r="W15" i="9"/>
  <c r="X13" i="9"/>
  <c r="W13" i="9"/>
  <c r="X103" i="9"/>
  <c r="W103" i="9"/>
  <c r="X100" i="9"/>
  <c r="W100" i="9"/>
  <c r="X97" i="9"/>
  <c r="W97" i="9"/>
  <c r="X96" i="9"/>
  <c r="W96" i="9"/>
  <c r="X95" i="9"/>
  <c r="W95" i="9"/>
  <c r="X94" i="9"/>
  <c r="W94" i="9"/>
  <c r="X93" i="9"/>
  <c r="W93" i="9"/>
  <c r="X92" i="9"/>
  <c r="W92" i="9"/>
  <c r="X91" i="9"/>
  <c r="W91" i="9"/>
  <c r="X90" i="9"/>
  <c r="W90" i="9"/>
  <c r="X89" i="9"/>
  <c r="W89" i="9"/>
  <c r="X86" i="9"/>
  <c r="W86" i="9"/>
  <c r="V123" i="9"/>
  <c r="V120" i="9"/>
  <c r="V110" i="9"/>
  <c r="V107" i="9"/>
  <c r="V104" i="9"/>
  <c r="V84" i="9"/>
  <c r="V81" i="9"/>
  <c r="V78" i="9"/>
  <c r="V65" i="9"/>
  <c r="V57" i="9"/>
  <c r="V53" i="9"/>
  <c r="V50" i="9"/>
  <c r="V45" i="9"/>
  <c r="V41" i="9"/>
  <c r="V34" i="9"/>
  <c r="V31" i="9"/>
  <c r="V26" i="9"/>
  <c r="O68" i="9"/>
  <c r="N68" i="9"/>
  <c r="N78" i="9" s="1"/>
  <c r="AY48" i="9"/>
  <c r="AX48" i="9"/>
  <c r="AY47" i="9"/>
  <c r="AX47" i="9"/>
  <c r="AP48" i="9"/>
  <c r="AO48" i="9"/>
  <c r="AP47" i="9"/>
  <c r="AO47" i="9"/>
  <c r="AO50" i="9" s="1"/>
  <c r="AG48" i="9"/>
  <c r="AF48" i="9"/>
  <c r="AG47" i="9"/>
  <c r="AF47" i="9"/>
  <c r="N48" i="9"/>
  <c r="O48" i="9"/>
  <c r="O47" i="9"/>
  <c r="N47" i="9"/>
  <c r="N105" i="8"/>
  <c r="N123" i="9"/>
  <c r="N120" i="9"/>
  <c r="N113" i="9"/>
  <c r="N110" i="9"/>
  <c r="N107" i="9"/>
  <c r="N104" i="9"/>
  <c r="N65" i="9"/>
  <c r="N57" i="9"/>
  <c r="N53" i="9"/>
  <c r="N45" i="9"/>
  <c r="N41" i="9"/>
  <c r="N34" i="9"/>
  <c r="N31" i="9"/>
  <c r="N26" i="9"/>
  <c r="N10" i="9"/>
  <c r="N19" i="9" s="1"/>
  <c r="L123" i="9"/>
  <c r="L120" i="9"/>
  <c r="L113" i="9"/>
  <c r="L110" i="9"/>
  <c r="L107" i="9"/>
  <c r="L104" i="9"/>
  <c r="L84" i="9"/>
  <c r="L81" i="9"/>
  <c r="L78" i="9"/>
  <c r="L65" i="9"/>
  <c r="L57" i="9"/>
  <c r="L53" i="9"/>
  <c r="L50" i="9"/>
  <c r="L45" i="9"/>
  <c r="L41" i="9"/>
  <c r="L34" i="9"/>
  <c r="L31" i="9"/>
  <c r="L26" i="9"/>
  <c r="AY83" i="9"/>
  <c r="AX83" i="9"/>
  <c r="AP83" i="9"/>
  <c r="AO83" i="9"/>
  <c r="AG83" i="9"/>
  <c r="AF83" i="9"/>
  <c r="O83" i="9"/>
  <c r="O84" i="9" s="1"/>
  <c r="N83" i="9"/>
  <c r="N84" i="9" s="1"/>
  <c r="AG50" i="9" l="1"/>
  <c r="W104" i="9"/>
  <c r="W19" i="9"/>
  <c r="X19" i="9"/>
  <c r="N50" i="9"/>
  <c r="X104" i="9"/>
  <c r="AF50" i="9"/>
  <c r="AP50" i="9"/>
  <c r="AX50" i="9"/>
  <c r="AY50" i="9"/>
  <c r="X50" i="9" l="1"/>
  <c r="W50" i="9"/>
  <c r="U50" i="9"/>
  <c r="T50" i="9"/>
  <c r="S50" i="9"/>
  <c r="Q50" i="9"/>
  <c r="I50" i="9"/>
  <c r="J50" i="9"/>
  <c r="K50" i="9"/>
  <c r="M50" i="9"/>
  <c r="H50" i="9"/>
  <c r="AY104" i="9"/>
  <c r="AX104" i="9"/>
  <c r="AW104" i="9"/>
  <c r="AV104" i="9"/>
  <c r="AU104" i="9"/>
  <c r="AT104" i="9"/>
  <c r="AS104" i="9"/>
  <c r="AR104" i="9"/>
  <c r="AP104" i="9"/>
  <c r="AO104" i="9"/>
  <c r="AN104" i="9"/>
  <c r="AM104" i="9"/>
  <c r="AL104" i="9"/>
  <c r="AK104" i="9"/>
  <c r="AJ104" i="9"/>
  <c r="AI104" i="9"/>
  <c r="AG104" i="9"/>
  <c r="AF104" i="9"/>
  <c r="AE104" i="9"/>
  <c r="AD104" i="9"/>
  <c r="AC104" i="9"/>
  <c r="AB104" i="9"/>
  <c r="AA104" i="9"/>
  <c r="Z104" i="9"/>
  <c r="U104" i="9"/>
  <c r="T104" i="9"/>
  <c r="S104" i="9"/>
  <c r="R104" i="9"/>
  <c r="Q104" i="9"/>
  <c r="I104" i="9"/>
  <c r="J104" i="9"/>
  <c r="K104" i="9"/>
  <c r="M104" i="9"/>
  <c r="O104" i="9"/>
  <c r="H104" i="9"/>
  <c r="H123" i="9"/>
  <c r="H120" i="9"/>
  <c r="H113" i="9"/>
  <c r="H110" i="9"/>
  <c r="H107" i="9"/>
  <c r="H84" i="9"/>
  <c r="H81" i="9"/>
  <c r="H78" i="9"/>
  <c r="H65" i="9"/>
  <c r="AY57" i="9"/>
  <c r="AX57" i="9"/>
  <c r="AW57" i="9"/>
  <c r="AV57" i="9"/>
  <c r="AU57" i="9"/>
  <c r="AT57" i="9"/>
  <c r="AS57" i="9"/>
  <c r="AR57" i="9"/>
  <c r="AP57" i="9"/>
  <c r="AO57" i="9"/>
  <c r="AN57" i="9"/>
  <c r="AM57" i="9"/>
  <c r="AL57" i="9"/>
  <c r="AK57" i="9"/>
  <c r="AJ57" i="9"/>
  <c r="AI57" i="9"/>
  <c r="AG57" i="9"/>
  <c r="AF57" i="9"/>
  <c r="AE57" i="9"/>
  <c r="AD57" i="9"/>
  <c r="AC57" i="9"/>
  <c r="AB57" i="9"/>
  <c r="AA57" i="9"/>
  <c r="Z57" i="9"/>
  <c r="X57" i="9"/>
  <c r="W57" i="9"/>
  <c r="U57" i="9"/>
  <c r="T57" i="9"/>
  <c r="S57" i="9"/>
  <c r="R57" i="9"/>
  <c r="Q57" i="9"/>
  <c r="I57" i="9"/>
  <c r="J57" i="9"/>
  <c r="K57" i="9"/>
  <c r="M57" i="9"/>
  <c r="O57" i="9"/>
  <c r="H57" i="9"/>
  <c r="H53" i="9"/>
  <c r="H45" i="9"/>
  <c r="AY41" i="9"/>
  <c r="AX41" i="9"/>
  <c r="AW41" i="9"/>
  <c r="AV41" i="9"/>
  <c r="AU41" i="9"/>
  <c r="AT41" i="9"/>
  <c r="AS41" i="9"/>
  <c r="AR41" i="9"/>
  <c r="AP41" i="9"/>
  <c r="AO41" i="9"/>
  <c r="AN41" i="9"/>
  <c r="AM41" i="9"/>
  <c r="AL41" i="9"/>
  <c r="AK41" i="9"/>
  <c r="AJ41" i="9"/>
  <c r="AI41" i="9"/>
  <c r="AG41" i="9"/>
  <c r="AF41" i="9"/>
  <c r="AE41" i="9"/>
  <c r="AD41" i="9"/>
  <c r="AC41" i="9"/>
  <c r="AB41" i="9"/>
  <c r="AA41" i="9"/>
  <c r="X41" i="9"/>
  <c r="W41" i="9"/>
  <c r="U41" i="9"/>
  <c r="T41" i="9"/>
  <c r="S41" i="9"/>
  <c r="R41" i="9"/>
  <c r="Q41" i="9"/>
  <c r="I41" i="9"/>
  <c r="J41" i="9"/>
  <c r="K41" i="9"/>
  <c r="M41" i="9"/>
  <c r="O41" i="9"/>
  <c r="H41" i="9"/>
  <c r="H34" i="9"/>
  <c r="AY31" i="9"/>
  <c r="AX31" i="9"/>
  <c r="AW31" i="9"/>
  <c r="AV31" i="9"/>
  <c r="AU31" i="9"/>
  <c r="AT31" i="9"/>
  <c r="AS31" i="9"/>
  <c r="AR31" i="9"/>
  <c r="AP31" i="9"/>
  <c r="AO31" i="9"/>
  <c r="AN31" i="9"/>
  <c r="AM31" i="9"/>
  <c r="AL31" i="9"/>
  <c r="AK31" i="9"/>
  <c r="AJ31" i="9"/>
  <c r="AI31" i="9"/>
  <c r="AG31" i="9"/>
  <c r="AF31" i="9"/>
  <c r="AE31" i="9"/>
  <c r="AD31" i="9"/>
  <c r="AC31" i="9"/>
  <c r="AB31" i="9"/>
  <c r="AA31" i="9"/>
  <c r="Z31" i="9"/>
  <c r="X31" i="9"/>
  <c r="W31" i="9"/>
  <c r="U31" i="9"/>
  <c r="T31" i="9"/>
  <c r="S31" i="9"/>
  <c r="R31" i="9"/>
  <c r="Q31" i="9"/>
  <c r="I31" i="9"/>
  <c r="J31" i="9"/>
  <c r="K31" i="9"/>
  <c r="M31" i="9"/>
  <c r="O31" i="9"/>
  <c r="H31" i="9"/>
  <c r="H126" i="9" l="1"/>
  <c r="O50" i="9"/>
  <c r="AY120" i="9" l="1"/>
  <c r="AX120" i="9"/>
  <c r="AW120" i="9"/>
  <c r="AV120" i="9"/>
  <c r="AU120" i="9"/>
  <c r="AT120" i="9"/>
  <c r="AS120" i="9"/>
  <c r="AR120" i="9"/>
  <c r="AP120" i="9"/>
  <c r="AO120" i="9"/>
  <c r="AN120" i="9"/>
  <c r="AM120" i="9"/>
  <c r="AL120" i="9"/>
  <c r="AK120" i="9"/>
  <c r="AJ120" i="9"/>
  <c r="AI120" i="9"/>
  <c r="AG120" i="9"/>
  <c r="AF120" i="9"/>
  <c r="AE120" i="9"/>
  <c r="AD120" i="9"/>
  <c r="AC120" i="9"/>
  <c r="AB120" i="9"/>
  <c r="AA120" i="9"/>
  <c r="Z120" i="9"/>
  <c r="X120" i="9"/>
  <c r="W120" i="9"/>
  <c r="U120" i="9"/>
  <c r="T120" i="9"/>
  <c r="S120" i="9"/>
  <c r="R120" i="9"/>
  <c r="Q120" i="9"/>
  <c r="I120" i="9"/>
  <c r="J120" i="9"/>
  <c r="K120" i="9"/>
  <c r="M120" i="9"/>
  <c r="O120" i="9"/>
  <c r="J81" i="9"/>
  <c r="J78" i="9"/>
  <c r="AY78" i="9"/>
  <c r="AX78" i="9"/>
  <c r="AW78" i="9"/>
  <c r="AV78" i="9"/>
  <c r="AU78" i="9"/>
  <c r="AT78" i="9"/>
  <c r="AS78" i="9"/>
  <c r="AR78" i="9"/>
  <c r="AP78" i="9"/>
  <c r="AO78" i="9"/>
  <c r="AN78" i="9"/>
  <c r="AM78" i="9"/>
  <c r="AL78" i="9"/>
  <c r="AK78" i="9"/>
  <c r="AJ78" i="9"/>
  <c r="AI78" i="9"/>
  <c r="AG78" i="9"/>
  <c r="AF78" i="9"/>
  <c r="AE78" i="9"/>
  <c r="AD78" i="9"/>
  <c r="AC78" i="9"/>
  <c r="AB78" i="9"/>
  <c r="AA78" i="9"/>
  <c r="Z78" i="9"/>
  <c r="X78" i="9"/>
  <c r="W78" i="9"/>
  <c r="U78" i="9"/>
  <c r="T78" i="9"/>
  <c r="S78" i="9"/>
  <c r="R78" i="9"/>
  <c r="Q78" i="9"/>
  <c r="I78" i="9"/>
  <c r="K78" i="9"/>
  <c r="M78" i="9"/>
  <c r="O78" i="9"/>
  <c r="AY65" i="9"/>
  <c r="AX65" i="9"/>
  <c r="AW65" i="9"/>
  <c r="AV65" i="9"/>
  <c r="AU65" i="9"/>
  <c r="AT65" i="9"/>
  <c r="AS65" i="9"/>
  <c r="AR65" i="9"/>
  <c r="AP65" i="9"/>
  <c r="AO65" i="9"/>
  <c r="AN65" i="9"/>
  <c r="AM65" i="9"/>
  <c r="AL65" i="9"/>
  <c r="AK65" i="9"/>
  <c r="AJ65" i="9"/>
  <c r="AI65" i="9"/>
  <c r="AG65" i="9"/>
  <c r="AF65" i="9"/>
  <c r="AE65" i="9"/>
  <c r="AD65" i="9"/>
  <c r="AC65" i="9"/>
  <c r="AB65" i="9"/>
  <c r="AA65" i="9"/>
  <c r="Z65" i="9"/>
  <c r="X65" i="9"/>
  <c r="W65" i="9"/>
  <c r="U65" i="9"/>
  <c r="T65" i="9"/>
  <c r="S65" i="9"/>
  <c r="R65" i="9"/>
  <c r="Q65" i="9"/>
  <c r="I65" i="9"/>
  <c r="J65" i="9"/>
  <c r="K65" i="9"/>
  <c r="M65" i="9"/>
  <c r="O65" i="9"/>
  <c r="AY45" i="9"/>
  <c r="AX45" i="9"/>
  <c r="AW45" i="9"/>
  <c r="AV45" i="9"/>
  <c r="AU45" i="9"/>
  <c r="AT45" i="9"/>
  <c r="AS45" i="9"/>
  <c r="AR45" i="9"/>
  <c r="AP45" i="9"/>
  <c r="AO45" i="9"/>
  <c r="AN45" i="9"/>
  <c r="AM45" i="9"/>
  <c r="AL45" i="9"/>
  <c r="AK45" i="9"/>
  <c r="AJ45" i="9"/>
  <c r="AI45" i="9"/>
  <c r="AG45" i="9"/>
  <c r="AF45" i="9"/>
  <c r="AE45" i="9"/>
  <c r="AD45" i="9"/>
  <c r="AC45" i="9"/>
  <c r="AB45" i="9"/>
  <c r="AA45" i="9"/>
  <c r="Z45" i="9"/>
  <c r="X45" i="9"/>
  <c r="W45" i="9"/>
  <c r="U45" i="9"/>
  <c r="T45" i="9"/>
  <c r="S45" i="9"/>
  <c r="R45" i="9"/>
  <c r="Q45" i="9"/>
  <c r="I45" i="9"/>
  <c r="J45" i="9"/>
  <c r="K45" i="9"/>
  <c r="M45" i="9"/>
  <c r="O45" i="9"/>
  <c r="AY123" i="9"/>
  <c r="AX123" i="9"/>
  <c r="AW123" i="9"/>
  <c r="AV123" i="9"/>
  <c r="AU123" i="9"/>
  <c r="AT123" i="9"/>
  <c r="AS123" i="9"/>
  <c r="AR123" i="9"/>
  <c r="AP123" i="9"/>
  <c r="AO123" i="9"/>
  <c r="AN123" i="9"/>
  <c r="AM123" i="9"/>
  <c r="AL123" i="9"/>
  <c r="AK123" i="9"/>
  <c r="AJ123" i="9"/>
  <c r="AI123" i="9"/>
  <c r="AG123" i="9"/>
  <c r="AF123" i="9"/>
  <c r="AE123" i="9"/>
  <c r="AD123" i="9"/>
  <c r="AC123" i="9"/>
  <c r="AB123" i="9"/>
  <c r="AA123" i="9"/>
  <c r="Z123" i="9"/>
  <c r="X123" i="9"/>
  <c r="W123" i="9"/>
  <c r="U123" i="9"/>
  <c r="T123" i="9"/>
  <c r="S123" i="9"/>
  <c r="R123" i="9"/>
  <c r="Q123" i="9"/>
  <c r="O123" i="9"/>
  <c r="M123" i="9"/>
  <c r="K123" i="9"/>
  <c r="J123" i="9"/>
  <c r="I123" i="9"/>
  <c r="AY113" i="9"/>
  <c r="AX113" i="9"/>
  <c r="AW113" i="9"/>
  <c r="AV113" i="9"/>
  <c r="AU113" i="9"/>
  <c r="AT113" i="9"/>
  <c r="AS113" i="9"/>
  <c r="AR113" i="9"/>
  <c r="AP113" i="9"/>
  <c r="AO113" i="9"/>
  <c r="AN113" i="9"/>
  <c r="AM113" i="9"/>
  <c r="AL113" i="9"/>
  <c r="AK113" i="9"/>
  <c r="AJ113" i="9"/>
  <c r="AI113" i="9"/>
  <c r="AG113" i="9"/>
  <c r="AF113" i="9"/>
  <c r="AE113" i="9"/>
  <c r="AD113" i="9"/>
  <c r="AC113" i="9"/>
  <c r="AB113" i="9"/>
  <c r="AA113" i="9"/>
  <c r="Z113" i="9"/>
  <c r="X113" i="9"/>
  <c r="W113" i="9"/>
  <c r="V113" i="9"/>
  <c r="V126" i="9" s="1"/>
  <c r="U113" i="9"/>
  <c r="T113" i="9"/>
  <c r="S113" i="9"/>
  <c r="R113" i="9"/>
  <c r="Q113" i="9"/>
  <c r="O113" i="9"/>
  <c r="M113" i="9"/>
  <c r="K113" i="9"/>
  <c r="J113" i="9"/>
  <c r="I113" i="9"/>
  <c r="AY110" i="9"/>
  <c r="AX110" i="9"/>
  <c r="AW110" i="9"/>
  <c r="AV110" i="9"/>
  <c r="AU110" i="9"/>
  <c r="AT110" i="9"/>
  <c r="AS110" i="9"/>
  <c r="AR110" i="9"/>
  <c r="AP110" i="9"/>
  <c r="AO110" i="9"/>
  <c r="AN110" i="9"/>
  <c r="AM110" i="9"/>
  <c r="AL110" i="9"/>
  <c r="AK110" i="9"/>
  <c r="AJ110" i="9"/>
  <c r="AI110" i="9"/>
  <c r="AG110" i="9"/>
  <c r="AF110" i="9"/>
  <c r="AE110" i="9"/>
  <c r="AD110" i="9"/>
  <c r="AC110" i="9"/>
  <c r="AB110" i="9"/>
  <c r="AA110" i="9"/>
  <c r="Z110" i="9"/>
  <c r="X110" i="9"/>
  <c r="W110" i="9"/>
  <c r="U110" i="9"/>
  <c r="T110" i="9"/>
  <c r="S110" i="9"/>
  <c r="R110" i="9"/>
  <c r="Q110" i="9"/>
  <c r="O110" i="9"/>
  <c r="M110" i="9"/>
  <c r="K110" i="9"/>
  <c r="J110" i="9"/>
  <c r="I110" i="9"/>
  <c r="AY107" i="9"/>
  <c r="AX107" i="9"/>
  <c r="AW107" i="9"/>
  <c r="AV107" i="9"/>
  <c r="AU107" i="9"/>
  <c r="AT107" i="9"/>
  <c r="AS107" i="9"/>
  <c r="AR107" i="9"/>
  <c r="AP107" i="9"/>
  <c r="AO107" i="9"/>
  <c r="AN107" i="9"/>
  <c r="AM107" i="9"/>
  <c r="AL107" i="9"/>
  <c r="AK107" i="9"/>
  <c r="AJ107" i="9"/>
  <c r="AI107" i="9"/>
  <c r="AG107" i="9"/>
  <c r="AF107" i="9"/>
  <c r="AE107" i="9"/>
  <c r="AD107" i="9"/>
  <c r="AC107" i="9"/>
  <c r="AB107" i="9"/>
  <c r="AA107" i="9"/>
  <c r="Z107" i="9"/>
  <c r="X107" i="9"/>
  <c r="W107" i="9"/>
  <c r="U107" i="9"/>
  <c r="T107" i="9"/>
  <c r="S107" i="9"/>
  <c r="R107" i="9"/>
  <c r="Q107" i="9"/>
  <c r="O107" i="9"/>
  <c r="M107" i="9"/>
  <c r="K107" i="9"/>
  <c r="J107" i="9"/>
  <c r="I107" i="9"/>
  <c r="AY84" i="9" l="1"/>
  <c r="AX84" i="9"/>
  <c r="AW84" i="9"/>
  <c r="AV84" i="9"/>
  <c r="AU84" i="9"/>
  <c r="AT84" i="9"/>
  <c r="AS84" i="9"/>
  <c r="AR84" i="9"/>
  <c r="AP84" i="9"/>
  <c r="AO84" i="9"/>
  <c r="AN84" i="9"/>
  <c r="AM84" i="9"/>
  <c r="AL84" i="9"/>
  <c r="AK84" i="9"/>
  <c r="AJ84" i="9"/>
  <c r="AI84" i="9"/>
  <c r="AG84" i="9"/>
  <c r="AF84" i="9"/>
  <c r="AE84" i="9"/>
  <c r="AD84" i="9"/>
  <c r="AC84" i="9"/>
  <c r="AB84" i="9"/>
  <c r="AA84" i="9"/>
  <c r="Z84" i="9"/>
  <c r="X84" i="9"/>
  <c r="W84" i="9"/>
  <c r="U84" i="9"/>
  <c r="T84" i="9"/>
  <c r="S84" i="9"/>
  <c r="R84" i="9"/>
  <c r="Q84" i="9"/>
  <c r="M84" i="9"/>
  <c r="K84" i="9"/>
  <c r="J84" i="9"/>
  <c r="I84" i="9"/>
  <c r="AY81" i="9"/>
  <c r="AX81" i="9"/>
  <c r="AW81" i="9"/>
  <c r="AV81" i="9"/>
  <c r="AU81" i="9"/>
  <c r="AT81" i="9"/>
  <c r="AS81" i="9"/>
  <c r="AR81" i="9"/>
  <c r="AP81" i="9"/>
  <c r="AO81" i="9"/>
  <c r="AN81" i="9"/>
  <c r="AM81" i="9"/>
  <c r="AL81" i="9"/>
  <c r="AK81" i="9"/>
  <c r="AJ81" i="9"/>
  <c r="AI81" i="9"/>
  <c r="AG81" i="9"/>
  <c r="AF81" i="9"/>
  <c r="AE81" i="9"/>
  <c r="AD81" i="9"/>
  <c r="AC81" i="9"/>
  <c r="AB81" i="9"/>
  <c r="AA81" i="9"/>
  <c r="Z81" i="9"/>
  <c r="X81" i="9"/>
  <c r="W81" i="9"/>
  <c r="U81" i="9"/>
  <c r="T81" i="9"/>
  <c r="S81" i="9"/>
  <c r="R81" i="9"/>
  <c r="Q81" i="9"/>
  <c r="O81" i="9"/>
  <c r="N81" i="9"/>
  <c r="N126" i="9" s="1"/>
  <c r="M81" i="9"/>
  <c r="K81" i="9"/>
  <c r="I81" i="9"/>
  <c r="AY53" i="9"/>
  <c r="AY126" i="9" s="1"/>
  <c r="AX53" i="9"/>
  <c r="AW53" i="9"/>
  <c r="AV53" i="9"/>
  <c r="AU53" i="9"/>
  <c r="AT53" i="9"/>
  <c r="AS53" i="9"/>
  <c r="AR53" i="9"/>
  <c r="AP53" i="9"/>
  <c r="AO53" i="9"/>
  <c r="AN53" i="9"/>
  <c r="AM53" i="9"/>
  <c r="AL53" i="9"/>
  <c r="AK53" i="9"/>
  <c r="AJ53" i="9"/>
  <c r="AI53" i="9"/>
  <c r="AG53" i="9"/>
  <c r="AF53" i="9"/>
  <c r="AE53" i="9"/>
  <c r="AD53" i="9"/>
  <c r="AC53" i="9"/>
  <c r="AB53" i="9"/>
  <c r="AA53" i="9"/>
  <c r="Z53" i="9"/>
  <c r="X53" i="9"/>
  <c r="W53" i="9"/>
  <c r="U53" i="9"/>
  <c r="T53" i="9"/>
  <c r="S53" i="9"/>
  <c r="R53" i="9"/>
  <c r="Q53" i="9"/>
  <c r="O53" i="9"/>
  <c r="M53" i="9"/>
  <c r="L126" i="9"/>
  <c r="K53" i="9"/>
  <c r="J53" i="9"/>
  <c r="I53" i="9"/>
  <c r="AY34" i="9"/>
  <c r="AX34" i="9"/>
  <c r="AW34" i="9"/>
  <c r="AV34" i="9"/>
  <c r="AU34" i="9"/>
  <c r="AT34" i="9"/>
  <c r="AS34" i="9"/>
  <c r="AR34" i="9"/>
  <c r="AP34" i="9"/>
  <c r="AO34" i="9"/>
  <c r="AN34" i="9"/>
  <c r="AM34" i="9"/>
  <c r="AL34" i="9"/>
  <c r="AK34" i="9"/>
  <c r="AJ34" i="9"/>
  <c r="AI34" i="9"/>
  <c r="AG34" i="9"/>
  <c r="AF34" i="9"/>
  <c r="AE34" i="9"/>
  <c r="AD34" i="9"/>
  <c r="AC34" i="9"/>
  <c r="AB34" i="9"/>
  <c r="AA34" i="9"/>
  <c r="Z34" i="9"/>
  <c r="X34" i="9"/>
  <c r="W34" i="9"/>
  <c r="U34" i="9"/>
  <c r="T34" i="9"/>
  <c r="S34" i="9"/>
  <c r="R34" i="9"/>
  <c r="Q34" i="9"/>
  <c r="O34" i="9"/>
  <c r="M34" i="9"/>
  <c r="K34" i="9"/>
  <c r="J34" i="9"/>
  <c r="I34" i="9"/>
  <c r="AY26" i="9"/>
  <c r="AX26" i="9"/>
  <c r="AW26" i="9"/>
  <c r="AV26" i="9"/>
  <c r="AU26" i="9"/>
  <c r="AT26" i="9"/>
  <c r="AS26" i="9"/>
  <c r="AR26" i="9"/>
  <c r="AP26" i="9"/>
  <c r="AO26" i="9"/>
  <c r="AN26" i="9"/>
  <c r="AM26" i="9"/>
  <c r="AL26" i="9"/>
  <c r="AK26" i="9"/>
  <c r="AJ26" i="9"/>
  <c r="AI26" i="9"/>
  <c r="AG26" i="9"/>
  <c r="AF26" i="9"/>
  <c r="AE26" i="9"/>
  <c r="AD26" i="9"/>
  <c r="AC26" i="9"/>
  <c r="AB26" i="9"/>
  <c r="AA26" i="9"/>
  <c r="Z26" i="9"/>
  <c r="X26" i="9"/>
  <c r="W26" i="9"/>
  <c r="U26" i="9"/>
  <c r="T26" i="9"/>
  <c r="S26" i="9"/>
  <c r="R26" i="9"/>
  <c r="Q26" i="9"/>
  <c r="I26" i="9"/>
  <c r="J26" i="9"/>
  <c r="K26" i="9"/>
  <c r="M26" i="9"/>
  <c r="O26" i="9"/>
  <c r="AR5" i="9"/>
  <c r="AI5" i="9"/>
  <c r="Z5" i="9"/>
  <c r="Q5" i="9"/>
  <c r="H5" i="9"/>
  <c r="K126" i="9" l="1"/>
  <c r="J126" i="9"/>
  <c r="O126" i="9"/>
  <c r="AL126" i="9"/>
  <c r="I126" i="9"/>
  <c r="AM126" i="9"/>
  <c r="AP126" i="9"/>
  <c r="AB126" i="9"/>
  <c r="AN126" i="9"/>
  <c r="AD126" i="9"/>
  <c r="AR126" i="9"/>
  <c r="AA126" i="9"/>
  <c r="M126" i="9"/>
  <c r="AC126" i="9"/>
  <c r="Q126" i="9"/>
  <c r="AE126" i="9"/>
  <c r="AS126" i="9"/>
  <c r="AF126" i="9"/>
  <c r="AT126" i="9"/>
  <c r="S126" i="9"/>
  <c r="AG126" i="9"/>
  <c r="AU126" i="9"/>
  <c r="AI126" i="9"/>
  <c r="T126" i="9"/>
  <c r="U126" i="9"/>
  <c r="AJ126" i="9"/>
  <c r="AW126" i="9"/>
  <c r="R126" i="9"/>
  <c r="AV126" i="9"/>
  <c r="AK126" i="9"/>
  <c r="AX126" i="9"/>
  <c r="W126" i="9"/>
  <c r="X126" i="9"/>
  <c r="AO126" i="9"/>
  <c r="Z126" i="9"/>
  <c r="AT130" i="9"/>
  <c r="AD130" i="9" l="1"/>
  <c r="AF130" i="9"/>
  <c r="AK130" i="9"/>
  <c r="AI130" i="9"/>
  <c r="U130" i="9"/>
  <c r="N130" i="9"/>
  <c r="AX130" i="9"/>
  <c r="AG130" i="9"/>
  <c r="T130" i="9"/>
  <c r="AS130" i="9"/>
  <c r="AA130" i="9"/>
  <c r="W130" i="9"/>
  <c r="O130" i="9"/>
  <c r="AN130" i="9"/>
  <c r="M130" i="9"/>
  <c r="J130" i="9"/>
  <c r="R130" i="9"/>
  <c r="AR130" i="9"/>
  <c r="AM130" i="9"/>
  <c r="AW130" i="9"/>
  <c r="S130" i="9"/>
  <c r="X130" i="9"/>
  <c r="H130" i="9"/>
  <c r="V130" i="9"/>
  <c r="AY130" i="9"/>
  <c r="AU130" i="9"/>
  <c r="AJ130" i="9"/>
  <c r="AC130" i="9"/>
  <c r="L130" i="9"/>
  <c r="AE130" i="9"/>
  <c r="AL130" i="9"/>
  <c r="K130" i="9"/>
  <c r="AP130" i="9"/>
  <c r="Q130" i="9"/>
  <c r="I130" i="9"/>
  <c r="AB130" i="9"/>
  <c r="AO130" i="9"/>
  <c r="AV130" i="9"/>
  <c r="Z130" i="9"/>
  <c r="H105" i="8"/>
  <c r="H109" i="8" s="1"/>
  <c r="AY105" i="8"/>
  <c r="AY109" i="8" s="1"/>
  <c r="AX105" i="8"/>
  <c r="AX109" i="8" s="1"/>
  <c r="AW105" i="8"/>
  <c r="AW109" i="8" s="1"/>
  <c r="AV105" i="8"/>
  <c r="AV109" i="8" s="1"/>
  <c r="AU105" i="8"/>
  <c r="AU109" i="8" s="1"/>
  <c r="AT105" i="8"/>
  <c r="AT109" i="8" s="1"/>
  <c r="AS105" i="8"/>
  <c r="AS109" i="8" s="1"/>
  <c r="AR105" i="8"/>
  <c r="AR109" i="8" s="1"/>
  <c r="AP105" i="8"/>
  <c r="AP109" i="8" s="1"/>
  <c r="AO105" i="8"/>
  <c r="AO109" i="8" s="1"/>
  <c r="AN105" i="8"/>
  <c r="AN109" i="8" s="1"/>
  <c r="AM105" i="8"/>
  <c r="AM109" i="8" s="1"/>
  <c r="AL105" i="8"/>
  <c r="AL109" i="8" s="1"/>
  <c r="AK105" i="8"/>
  <c r="AK109" i="8" s="1"/>
  <c r="AJ105" i="8"/>
  <c r="AJ109" i="8" s="1"/>
  <c r="AI105" i="8"/>
  <c r="AI109" i="8" s="1"/>
  <c r="AG105" i="8"/>
  <c r="AG109" i="8" s="1"/>
  <c r="AF105" i="8"/>
  <c r="AF109" i="8" s="1"/>
  <c r="AE105" i="8"/>
  <c r="AE109" i="8" s="1"/>
  <c r="AD105" i="8"/>
  <c r="AD109" i="8" s="1"/>
  <c r="AC105" i="8"/>
  <c r="AC109" i="8" s="1"/>
  <c r="AB105" i="8"/>
  <c r="AB109" i="8" s="1"/>
  <c r="AA105" i="8"/>
  <c r="AA109" i="8" s="1"/>
  <c r="Z105" i="8"/>
  <c r="Z109" i="8" s="1"/>
  <c r="X105" i="8"/>
  <c r="X109" i="8" s="1"/>
  <c r="W105" i="8"/>
  <c r="W109" i="8" s="1"/>
  <c r="V105" i="8"/>
  <c r="V109" i="8" s="1"/>
  <c r="U105" i="8"/>
  <c r="U109" i="8" s="1"/>
  <c r="T105" i="8"/>
  <c r="T109" i="8" s="1"/>
  <c r="S105" i="8"/>
  <c r="S109" i="8" s="1"/>
  <c r="R105" i="8"/>
  <c r="R109" i="8" s="1"/>
  <c r="Q105" i="8"/>
  <c r="Q109" i="8" s="1"/>
  <c r="I105" i="8"/>
  <c r="I109" i="8" s="1"/>
  <c r="J105" i="8"/>
  <c r="J109" i="8" s="1"/>
  <c r="K105" i="8"/>
  <c r="K109" i="8" s="1"/>
  <c r="L105" i="8"/>
  <c r="L109" i="8" s="1"/>
  <c r="M105" i="8"/>
  <c r="M109" i="8" s="1"/>
  <c r="N109" i="8"/>
  <c r="O105" i="8"/>
  <c r="O109" i="8" s="1"/>
  <c r="A4" i="9" l="1"/>
  <c r="F1" i="9"/>
  <c r="AY17" i="5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7" l="1"/>
  <c r="AI5" i="7"/>
  <c r="Z5" i="7"/>
  <c r="Q5" i="7"/>
  <c r="H5" i="7"/>
  <c r="AR5" i="5"/>
  <c r="AI5" i="5"/>
  <c r="Z5" i="5"/>
  <c r="Q5" i="5"/>
  <c r="H5" i="5"/>
  <c r="A4" i="5" l="1"/>
  <c r="A4" i="7" s="1"/>
  <c r="F1" i="5"/>
  <c r="F1" i="7" s="1"/>
</calcChain>
</file>

<file path=xl/sharedStrings.xml><?xml version="1.0" encoding="utf-8"?>
<sst xmlns="http://schemas.openxmlformats.org/spreadsheetml/2006/main" count="3204" uniqueCount="235">
  <si>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</si>
  <si>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</si>
  <si>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</si>
  <si>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</si>
  <si>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</si>
  <si>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</si>
  <si>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</si>
  <si>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</si>
  <si>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</si>
  <si>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</si>
  <si>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</si>
  <si>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</si>
  <si>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</si>
  <si>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</si>
  <si>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</si>
  <si>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</si>
  <si>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</si>
  <si>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</si>
  <si>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</si>
  <si>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</si>
  <si>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</si>
  <si>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</si>
  <si>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</si>
  <si>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</si>
  <si>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</si>
  <si>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</si>
  <si>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</si>
  <si>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FY 21-22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</si>
  <si>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</si>
  <si>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</si>
  <si>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</si>
  <si>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</si>
  <si>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</si>
  <si>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</si>
  <si>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</si>
  <si>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</si>
  <si>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</si>
  <si>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</si>
  <si>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</si>
  <si>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</si>
  <si>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</si>
  <si>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</si>
  <si>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22-23</t>
  </si>
  <si>
    <t>FY 23-24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</si>
  <si>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</si>
  <si>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</si>
  <si>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</si>
  <si>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</si>
  <si>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</si>
  <si>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</si>
  <si>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</si>
  <si>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</si>
  <si>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</si>
  <si>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</si>
  <si>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</si>
  <si>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</si>
  <si>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</si>
  <si>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</si>
  <si>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</si>
  <si>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</si>
  <si>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Highway Safety Fees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</si>
  <si>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</si>
  <si>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</si>
  <si>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</si>
  <si>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</si>
  <si>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</si>
  <si>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</si>
  <si>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</si>
  <si>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</si>
  <si>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</si>
  <si>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</si>
  <si>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</si>
  <si>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</si>
  <si>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</si>
  <si>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</si>
  <si>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</si>
  <si>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</si>
  <si>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</si>
  <si>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</si>
  <si>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</si>
  <si>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</si>
  <si>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</si>
  <si>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</si>
  <si>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</si>
  <si>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</si>
  <si>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</si>
  <si>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</si>
  <si>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</si>
  <si>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</si>
  <si>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</si>
  <si>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</si>
  <si>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</si>
  <si>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Craft Distilleries</t>
  </si>
  <si>
    <t>Documentary Stamp Tax Distributions</t>
  </si>
  <si>
    <t>Trust Funds</t>
  </si>
  <si>
    <t>Disposition of Unclaimed Property</t>
  </si>
  <si>
    <t>Documentary Stamp Tax</t>
  </si>
  <si>
    <t>Measures Affecting Revenue and Tax Administration - 2021 Regular Session</t>
  </si>
  <si>
    <t>Unclaimed Property</t>
  </si>
  <si>
    <t> State Agency Law Enforcement Radio System</t>
  </si>
  <si>
    <t>Penalties for State Agency Law Enforcement Radio System</t>
  </si>
  <si>
    <t>Sales Tax Distribution to UC Trust Fund (Section 13)</t>
  </si>
  <si>
    <t>Commercial Rent Reduction to 2.0 percent (Section 14)</t>
  </si>
  <si>
    <t>2021-2</t>
  </si>
  <si>
    <t>2021-3</t>
  </si>
  <si>
    <t>Documentary Stamp Tax Distributions (linked to 1954; ch 2021-28)</t>
  </si>
  <si>
    <t>2021-5</t>
  </si>
  <si>
    <t>Rounding (Sections 3, 11, 18-19)</t>
  </si>
  <si>
    <t>Marketplace Platform Sales (Sections 2-6, 8-9, 12)</t>
  </si>
  <si>
    <t>Remote Sellers (Sections 2-3, 4-5, 8-9)</t>
  </si>
  <si>
    <t>Discretionary Sales Surtax--Removal of Exemption (Section 5)</t>
  </si>
  <si>
    <t>Remote Sales/Purchase – Prospective Treatment (Sections 24-25)</t>
  </si>
  <si>
    <t>2021-39</t>
  </si>
  <si>
    <t>Local Taxes and Fees</t>
  </si>
  <si>
    <t>General Revenue Outlook</t>
  </si>
  <si>
    <t>Transportation</t>
  </si>
  <si>
    <t xml:space="preserve">Remote Sellers - $1 Waste Tire Fee (Section 7) </t>
  </si>
  <si>
    <t>Remote Sellers - Lead Acid Battery Fee (Section 7)</t>
  </si>
  <si>
    <t>Remote Sellers - E911 Prepaid Wireless Fee (Section 7)</t>
  </si>
  <si>
    <t>Various Taxes and Fees</t>
  </si>
  <si>
    <t xml:space="preserve">Documentary Stamp Tax </t>
  </si>
  <si>
    <t>Cigarette Tax and Surcharge</t>
  </si>
  <si>
    <t>2021-31</t>
  </si>
  <si>
    <t>Independent Living Items Sales Tax Exemption (Section 21)</t>
  </si>
  <si>
    <t>Data Center Extension (Section 20)</t>
  </si>
  <si>
    <t>Sales Tax Absorption (Sections 19 and 23)</t>
  </si>
  <si>
    <t>Strong Families Tax Credit (Sections 16, 24, 29, 30, 32, 33, 38, 40-42, 51-53)</t>
  </si>
  <si>
    <t>Increases Moffitt Cancer Center Distribution (Sections 15 and 49)</t>
  </si>
  <si>
    <t>Documentary Stamp Tax Exemption (Section 14)</t>
  </si>
  <si>
    <t>DOR Legislative Concepts - Late First Installment Payment (Sections13 and 47)</t>
  </si>
  <si>
    <t xml:space="preserve">DOR Legislative Concepts - Forwarding Agent Certification Process (Sections 18, 27, 51) </t>
  </si>
  <si>
    <t>DOR Legislative Concepts - Dealer Electronic Audit Record (Sections 22 and 50)</t>
  </si>
  <si>
    <t>DOR Legislative Concepts - Aggregation of Theft of Sales Tax (Section 23)</t>
  </si>
  <si>
    <t>DOR Legislative Concepts - Determination of Severance Tax Rate (Section 17)</t>
  </si>
  <si>
    <t>House of Worship Educational Property (Section 11)</t>
  </si>
  <si>
    <t>Educational Exemption Transfer - s. 212.0602 (Sections 11 and 12)</t>
  </si>
  <si>
    <t>Tax Exemption for Affordable Housing (Section 10)</t>
  </si>
  <si>
    <t>Nonprofit Property Tax Exemptions (Sections 8 and 9)</t>
  </si>
  <si>
    <t>Elevated Properties (Sections 3 and 5)</t>
  </si>
  <si>
    <t>Change of Ownership; Calamity and Misfortune (Sections 2, 4, 6, 7, and 48)</t>
  </si>
  <si>
    <t xml:space="preserve">Repeals Charitable Reporting (Section 2) </t>
  </si>
  <si>
    <t>Internship Tax Credit Program (Sections 29, 30, 34, and 51)</t>
  </si>
  <si>
    <t>Corporate Income Tax</t>
  </si>
  <si>
    <t>Sale Tax Holiday for Disaster Preparedness (Section 44)</t>
  </si>
  <si>
    <t>Back to School Sales Tax Holiday (Section 43)</t>
  </si>
  <si>
    <t>Brownfields Tax Credit (Sections 31 and 37)</t>
  </si>
  <si>
    <t>Sports Development Program Distribution (Sections 25, 26, 28, 35, 36, 39, and 46)</t>
  </si>
  <si>
    <t>2021-193</t>
  </si>
  <si>
    <t>Home Book Delivery for Elementary Students</t>
  </si>
  <si>
    <t>2021-166</t>
  </si>
  <si>
    <t>Beverage Taxes and Fees/Sales and Use Tax</t>
  </si>
  <si>
    <t>Reemployment Assistance Tax</t>
  </si>
  <si>
    <t>2021-63</t>
  </si>
  <si>
    <t>Impact Fees</t>
  </si>
  <si>
    <t>2021-162</t>
  </si>
  <si>
    <t>Educational Opportunities Leading to Employment</t>
  </si>
  <si>
    <t>Educational Opportunities Leading to Employment (2)</t>
  </si>
  <si>
    <t>Worker's Compensation Insurance</t>
  </si>
  <si>
    <t>2021-144</t>
  </si>
  <si>
    <t>2021-54</t>
  </si>
  <si>
    <t>FWC Trust Funds</t>
  </si>
  <si>
    <t>2021-175</t>
  </si>
  <si>
    <t>Motor Vehicle Rentals</t>
  </si>
  <si>
    <t>Car Sharing Services</t>
  </si>
  <si>
    <t>Rental Car Surcharge</t>
  </si>
  <si>
    <t>2021-208</t>
  </si>
  <si>
    <t>Homestead Exemption for Seniors 65 and Older</t>
  </si>
  <si>
    <t>Homestead Exemption for Low Income Seniors</t>
  </si>
  <si>
    <t>2021-211</t>
  </si>
  <si>
    <t>Cottage Food Operations</t>
  </si>
  <si>
    <t>2021-212</t>
  </si>
  <si>
    <t>Building Inspections</t>
  </si>
  <si>
    <t>2021-177</t>
  </si>
  <si>
    <t>Specialty and Special License Plates</t>
  </si>
  <si>
    <t>2021-214</t>
  </si>
  <si>
    <t>Preemption of Local Occupational Licensing</t>
  </si>
  <si>
    <t>2021-78</t>
  </si>
  <si>
    <t>Independent Living Services</t>
  </si>
  <si>
    <t>Tax Collection Enforcement Diversion Program</t>
  </si>
  <si>
    <t>2021-116</t>
  </si>
  <si>
    <t>Clerks of the Circuit Court</t>
  </si>
  <si>
    <t>Clerks of the Circuit Court - Appellate Fees</t>
  </si>
  <si>
    <t xml:space="preserve">Clerks of the Circuit Court - Clerks of Court Funding </t>
  </si>
  <si>
    <t>Clerks of the Circuit Court - Payment Plans</t>
  </si>
  <si>
    <t>2021-179</t>
  </si>
  <si>
    <t>Land Use and Development</t>
  </si>
  <si>
    <t>CUP Impact – Water Management Districts</t>
  </si>
  <si>
    <t>Land Use and Development Agreements and Permits</t>
  </si>
  <si>
    <t>2021-24</t>
  </si>
  <si>
    <t>Broadband Internet Infrastructure</t>
  </si>
  <si>
    <t>2021-232</t>
  </si>
  <si>
    <t>Higher Education</t>
  </si>
  <si>
    <t>Higher Education Fee Waivers</t>
  </si>
  <si>
    <t>Tuition and Fees</t>
  </si>
  <si>
    <t>2021-104</t>
  </si>
  <si>
    <t>Consumer Protection</t>
  </si>
  <si>
    <t xml:space="preserve">Trust Funds - Redirect of Fees </t>
  </si>
  <si>
    <t>Trust Funds - Redirect of Fees</t>
  </si>
  <si>
    <t>Trust Funds - Termination of Trust Funds</t>
  </si>
  <si>
    <t>2021-242</t>
  </si>
  <si>
    <t>Piggyback</t>
  </si>
  <si>
    <t>Freedom Week - Recreation Sales Tax Holiday (Section 45)</t>
  </si>
  <si>
    <t>Reemployment Assistance Tax Contribution Rates (Section 16) (1)</t>
  </si>
  <si>
    <t>(1) - There is a current year impact of ($480.3m) to Trust Fund.</t>
  </si>
  <si>
    <t>2021-43</t>
  </si>
  <si>
    <t>2021-135</t>
  </si>
  <si>
    <t>Termination of the Lawton Chiles Endowment Fund</t>
  </si>
  <si>
    <t>Department of Business and Professional Regulation</t>
  </si>
  <si>
    <t>Lawton Chiles Endowment Fund</t>
  </si>
  <si>
    <t>Department of Business and Professional Regulation (Sections 4 and 6)</t>
  </si>
  <si>
    <t>Department of Business and Professional Regulation (Section 7)</t>
  </si>
  <si>
    <t>(2) The impact of the implementing bill to the constitutional amendment is zero/negative indeterminate due to the requirement for a statewide referendum. If the constitutional amendment does not pass, the impact is zero.</t>
  </si>
  <si>
    <t>If approved, the Conference adopted the following impact:</t>
  </si>
  <si>
    <t>Beverage Taxes and Fees</t>
  </si>
  <si>
    <t>General Revenue Refunds for Remployment Assistance Tax Overpayments (3) (sections 15-17)</t>
  </si>
  <si>
    <t>General Revenue Service Charge</t>
  </si>
  <si>
    <t>Home Book Delivery for Elementary Students (Direct Pay)</t>
  </si>
  <si>
    <t>Strong Families Tax Credit Direct Pay (Sections 16, 24, 29, 30, 32, 33, 38, 40-42, 51-53)</t>
  </si>
  <si>
    <t>Insurance Premium Tax</t>
  </si>
  <si>
    <t>2021-209</t>
  </si>
  <si>
    <t>Single Petition for Objection to Assessment</t>
  </si>
  <si>
    <t>Petition for Objection to Assessment</t>
  </si>
  <si>
    <t>2021-189</t>
  </si>
  <si>
    <t>Human Trafficking Victim Expunction</t>
  </si>
  <si>
    <t>Human Trafficking</t>
  </si>
  <si>
    <t>HJR</t>
  </si>
  <si>
    <t>Flood Damage Resistance Assessment Limitation (4)</t>
  </si>
  <si>
    <t>Limitation on Assessment of Real Property Used for Residential Purposes</t>
  </si>
  <si>
    <t>(4) - The Conference adopted a zero impact since each bill is a joint resolution proposing a constitutional amendment to be submitted to the voters which is not self-executing.</t>
  </si>
  <si>
    <t>(3) This is a General Revenue Outlook issue.  The impact to General Revenue is ($293.2m) in the current fiscal year (FY 2020-21) and ($173.7m) in FY 2021-22.</t>
  </si>
  <si>
    <t>FINAL</t>
  </si>
  <si>
    <t xml:space="preserve">FINAL, by Source </t>
  </si>
  <si>
    <t xml:space="preserve">FINAL, By Source, General Revenue Sources Only </t>
  </si>
  <si>
    <t>ISSUES WITH 2020-21 IMPACTS</t>
  </si>
  <si>
    <t>FY2 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</si>
</sst>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27">
    <xf numFmtId="164" fontId="0" fillId="0" borderId="0" xfId="0"/>
    <xf numFmtId="164" fontId="18" fillId="0" borderId="0" xfId="0" applyFont="1" applyAlignment="1"/>
    <xf numFmtId="164" fontId="0" fillId="0" borderId="0" xfId="0"/>
    <xf numFmtId="164" fontId="18" fillId="0" borderId="0" xfId="0" applyFont="1" applyAlignment="1">
      <alignment horizontal="center"/>
    </xf>
    <xf numFmtId="164" fontId="18" fillId="0" borderId="0" xfId="0" applyFont="1" applyAlignment="1"/>
    <xf numFmtId="164" fontId="0" fillId="0" borderId="0" xfId="0"/>
    <xf numFmtId="165" fontId="44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44" fillId="0" borderId="1" xfId="0" applyFont="1" applyFill="1" applyBorder="1" applyAlignment="1">
      <alignment horizontal="center"/>
    </xf>
    <xf numFmtId="164" fontId="0" fillId="0" borderId="3" xfId="0" applyFont="1" applyBorder="1" applyAlignment="1">
      <alignment vertical="top"/>
    </xf>
    <xf numFmtId="164" fontId="0" fillId="0" borderId="3" xfId="0" applyFont="1" applyFill="1" applyBorder="1"/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Alignment="1">
      <alignment horizontal="left"/>
    </xf>
    <xf numFmtId="164" fontId="85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4" fontId="0" fillId="0" borderId="0" xfId="0" applyNumberFormat="1" applyFont="1" applyFill="1"/>
    <xf numFmtId="164" fontId="0" fillId="0" borderId="0" xfId="0" applyFont="1" applyFill="1" applyAlignment="1"/>
    <xf numFmtId="18" fontId="0" fillId="0" borderId="0" xfId="0" applyNumberFormat="1" applyFont="1" applyFill="1" applyAlignment="1">
      <alignment horizontal="left"/>
    </xf>
    <xf numFmtId="164" fontId="86" fillId="0" borderId="0" xfId="0" applyFont="1" applyFill="1" applyAlignment="1">
      <alignment horizontal="center" vertical="center"/>
    </xf>
    <xf numFmtId="164" fontId="0" fillId="0" borderId="2" xfId="0" applyFont="1" applyFill="1" applyBorder="1" applyAlignment="1">
      <alignment horizontal="center"/>
    </xf>
    <xf numFmtId="164" fontId="0" fillId="0" borderId="7" xfId="0" applyFont="1" applyFill="1" applyBorder="1"/>
    <xf numFmtId="164" fontId="0" fillId="0" borderId="2" xfId="0" applyFont="1" applyFill="1" applyBorder="1"/>
    <xf numFmtId="164" fontId="0" fillId="0" borderId="2" xfId="0" applyFont="1" applyFill="1" applyBorder="1" applyAlignment="1"/>
    <xf numFmtId="164" fontId="87" fillId="0" borderId="2" xfId="0" applyFont="1" applyFill="1" applyBorder="1" applyAlignment="1">
      <alignment horizontal="center"/>
    </xf>
    <xf numFmtId="164" fontId="14" fillId="0" borderId="5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/>
    </xf>
    <xf numFmtId="164" fontId="0" fillId="0" borderId="8" xfId="0" applyFont="1" applyFill="1" applyBorder="1" applyAlignment="1">
      <alignment horizontal="center"/>
    </xf>
    <xf numFmtId="164" fontId="0" fillId="0" borderId="3" xfId="0" applyFont="1" applyFill="1" applyBorder="1" applyAlignment="1"/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4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0" xfId="0" applyFont="1" applyAlignment="1">
      <alignment horizontal="left"/>
    </xf>
    <xf numFmtId="164" fontId="0" fillId="0" borderId="0" xfId="0" applyFont="1" applyFill="1" applyAlignment="1">
      <alignment horizontal="left" vertical="top" wrapText="1"/>
    </xf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vertical="top"/>
    </xf>
    <xf numFmtId="164" fontId="0" fillId="0" borderId="0" xfId="0" applyFont="1" applyFill="1" applyAlignment="1">
      <alignment vertical="top" wrapText="1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14" fillId="0" borderId="1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top"/>
    </xf>
    <xf numFmtId="37" fontId="0" fillId="0" borderId="8" xfId="0" applyNumberFormat="1" applyFont="1" applyFill="1" applyBorder="1" applyAlignment="1" applyProtection="1">
      <alignment vertical="top"/>
    </xf>
    <xf numFmtId="37" fontId="85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/>
    <xf numFmtId="37" fontId="0" fillId="0" borderId="2" xfId="0" applyNumberFormat="1" applyFont="1" applyFill="1" applyBorder="1"/>
    <xf numFmtId="37" fontId="0" fillId="0" borderId="3" xfId="0" applyNumberFormat="1" applyFont="1" applyFill="1" applyBorder="1"/>
    <xf numFmtId="37" fontId="0" fillId="0" borderId="4" xfId="0" applyNumberFormat="1" applyFont="1" applyFill="1" applyBorder="1" applyAlignment="1">
      <alignment horizontal="center" vertical="center"/>
    </xf>
    <xf numFmtId="37" fontId="0" fillId="0" borderId="0" xfId="0" applyNumberFormat="1" applyFont="1" applyFill="1" applyBorder="1" applyAlignment="1">
      <alignment vertical="top" wrapText="1"/>
    </xf>
    <xf numFmtId="37" fontId="15" fillId="0" borderId="0" xfId="0" applyNumberFormat="1" applyFont="1" applyFill="1" applyBorder="1" applyAlignment="1">
      <alignment vertical="top" wrapText="1"/>
    </xf>
    <xf numFmtId="37" fontId="0" fillId="0" borderId="0" xfId="0" applyNumberFormat="1"/>
    <xf numFmtId="37" fontId="0" fillId="0" borderId="0" xfId="0" applyNumberFormat="1" applyFont="1" applyFill="1" applyAlignment="1">
      <alignment horizontal="left" vertical="top"/>
    </xf>
    <xf numFmtId="164" fontId="15" fillId="0" borderId="3" xfId="0" applyFont="1" applyBorder="1" applyAlignment="1">
      <alignment horizontal="right" vertical="top"/>
    </xf>
    <xf numFmtId="164" fontId="15" fillId="0" borderId="27" xfId="0" applyFont="1" applyBorder="1" applyAlignment="1">
      <alignment horizontal="right" vertical="top"/>
    </xf>
    <xf numFmtId="164" fontId="15" fillId="0" borderId="4" xfId="0" applyFont="1" applyBorder="1" applyAlignment="1">
      <alignment horizontal="right" vertical="top"/>
    </xf>
    <xf numFmtId="37" fontId="0" fillId="0" borderId="4" xfId="0" applyNumberFormat="1" applyFont="1" applyFill="1" applyBorder="1" applyAlignment="1" applyProtection="1">
      <alignment vertical="top"/>
    </xf>
    <xf numFmtId="14" fontId="0" fillId="0" borderId="21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>
      <alignment vertical="top" wrapText="1"/>
    </xf>
    <xf numFmtId="0" fontId="0" fillId="0" borderId="21" xfId="0" applyNumberFormat="1" applyFont="1" applyFill="1" applyBorder="1" applyAlignment="1">
      <alignment horizontal="left" vertical="top" wrapText="1"/>
    </xf>
    <xf numFmtId="164" fontId="0" fillId="0" borderId="4" xfId="0" applyFont="1" applyFill="1" applyBorder="1" applyAlignment="1">
      <alignment horizontal="left" vertical="top" wrapText="1"/>
    </xf>
    <xf numFmtId="164" fontId="0" fillId="0" borderId="0" xfId="0" applyFill="1" applyBorder="1"/>
    <xf numFmtId="164" fontId="15" fillId="0" borderId="0" xfId="0" applyFont="1" applyFill="1" applyBorder="1" applyAlignment="1">
      <alignment horizontal="right" vertical="top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164" fontId="0" fillId="0" borderId="0" xfId="0" applyAlignment="1">
      <alignment vertical="top"/>
    </xf>
    <xf numFmtId="164" fontId="15" fillId="0" borderId="0" xfId="0" applyFont="1" applyAlignment="1">
      <alignment horizontal="center" vertical="top"/>
    </xf>
    <xf numFmtId="164" fontId="0" fillId="0" borderId="0" xfId="0" applyNumberFormat="1" applyFill="1" applyBorder="1"/>
    <xf numFmtId="164" fontId="44" fillId="0" borderId="10" xfId="0" quotePrefix="1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0" fillId="0" borderId="1" xfId="0" applyBorder="1" applyAlignment="1">
      <alignment vertical="top"/>
    </xf>
    <xf numFmtId="164" fontId="0" fillId="0" borderId="10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164" fontId="15" fillId="0" borderId="8" xfId="0" applyFont="1" applyFill="1" applyBorder="1"/>
    <xf numFmtId="37" fontId="0" fillId="0" borderId="21" xfId="0" applyNumberFormat="1" applyFont="1" applyFill="1" applyBorder="1" applyAlignment="1" applyProtection="1">
      <alignment vertical="top"/>
    </xf>
    <xf numFmtId="37" fontId="0" fillId="0" borderId="2" xfId="0" applyNumberFormat="1" applyFont="1" applyFill="1" applyBorder="1" applyAlignment="1" applyProtection="1">
      <alignment vertical="top"/>
    </xf>
    <xf numFmtId="14" fontId="0" fillId="0" borderId="7" xfId="0" applyNumberFormat="1" applyFont="1" applyFill="1" applyBorder="1" applyAlignment="1" applyProtection="1">
      <alignment vertical="top"/>
    </xf>
    <xf numFmtId="0" fontId="0" fillId="0" borderId="2" xfId="0" applyNumberFormat="1" applyFill="1" applyBorder="1" applyAlignment="1">
      <alignment vertical="top" wrapText="1"/>
    </xf>
    <xf numFmtId="0" fontId="0" fillId="0" borderId="2" xfId="0" applyNumberFormat="1" applyFill="1" applyBorder="1" applyAlignment="1">
      <alignment horizontal="left" vertical="top" wrapText="1"/>
    </xf>
    <xf numFmtId="164" fontId="0" fillId="0" borderId="2" xfId="0" applyFill="1" applyBorder="1" applyAlignment="1">
      <alignment horizontal="left" vertical="top" wrapText="1"/>
    </xf>
    <xf numFmtId="164" fontId="0" fillId="0" borderId="0" xfId="0" applyBorder="1" applyAlignment="1">
      <alignment vertical="top"/>
    </xf>
    <xf numFmtId="37" fontId="0" fillId="0" borderId="28" xfId="0" applyNumberFormat="1" applyFont="1" applyFill="1" applyBorder="1" applyAlignment="1" applyProtection="1">
      <alignment vertical="top"/>
    </xf>
    <xf numFmtId="14" fontId="0" fillId="0" borderId="28" xfId="0" applyNumberFormat="1" applyFont="1" applyFill="1" applyBorder="1" applyAlignment="1" applyProtection="1">
      <alignment vertical="top"/>
    </xf>
    <xf numFmtId="164" fontId="0" fillId="0" borderId="28" xfId="0" applyBorder="1" applyAlignment="1">
      <alignment vertical="top"/>
    </xf>
    <xf numFmtId="0" fontId="0" fillId="0" borderId="28" xfId="0" applyNumberFormat="1" applyFill="1" applyBorder="1" applyAlignment="1">
      <alignment horizontal="left" vertical="top" wrapText="1"/>
    </xf>
    <xf numFmtId="164" fontId="0" fillId="0" borderId="28" xfId="0" applyFill="1" applyBorder="1" applyAlignment="1">
      <alignment horizontal="left" vertical="top" wrapText="1"/>
    </xf>
    <xf numFmtId="0" fontId="0" fillId="0" borderId="21" xfId="0" applyNumberFormat="1" applyFill="1" applyBorder="1" applyAlignment="1">
      <alignment horizontal="left" vertical="top" wrapText="1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126</xdr:row>
          <xdr:rowOff>9525</xdr:rowOff>
        </xdr:from>
        <xdr:to>
          <xdr:col>6</xdr:col>
          <xdr:colOff>1581150</xdr:colOff>
          <xdr:row>136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147</xdr:row>
          <xdr:rowOff>9525</xdr:rowOff>
        </xdr:from>
        <xdr:to>
          <xdr:col>6</xdr:col>
          <xdr:colOff>1428750</xdr:colOff>
          <xdr:row>156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129"/>
  <sheetViews>
    <sheetView tabSelected="1" zoomScaleNormal="100" workbookViewId="0">
      <pane xSplit="4" ySplit="7" topLeftCell="E105" activePane="bottomRight" state="frozen"/>
      <selection activeCell="F69" sqref="F69"/>
      <selection pane="topRight" activeCell="F69" sqref="F69"/>
      <selection pane="bottomLeft" activeCell="F69" sqref="F69"/>
      <selection pane="bottomRight" activeCell="F122" sqref="F122"/>
    </sheetView>
  </sheetViews>
  <sheetFormatPr defaultColWidth="9.140625" defaultRowHeight="12.75"/>
  <cols>
    <col min="1" max="1" width="10" style="147" customWidth="1"/>
    <col min="2" max="2" width="8.42578125" style="150" customWidth="1"/>
    <col min="3" max="3" width="10.7109375" style="151" customWidth="1"/>
    <col min="4" max="4" width="11.42578125" style="40" customWidth="1"/>
    <col min="5" max="5" width="51.5703125" style="146" customWidth="1"/>
    <col min="6" max="6" width="80" style="51" customWidth="1"/>
    <col min="7" max="7" width="33.85546875" style="51" customWidth="1"/>
    <col min="8" max="15" width="8.140625" style="60" customWidth="1"/>
    <col min="16" max="16" width="2.28515625" style="60" customWidth="1"/>
    <col min="17" max="17" width="8.42578125" style="120" bestFit="1" customWidth="1"/>
    <col min="18" max="18" width="8.42578125" style="123" bestFit="1" customWidth="1"/>
    <col min="19" max="19" width="8.42578125" style="123" customWidth="1"/>
    <col min="20" max="20" width="7.42578125" style="123" customWidth="1"/>
    <col min="21" max="22" width="6.42578125" style="123" customWidth="1"/>
    <col min="23" max="23" width="8.42578125" style="123" bestFit="1" customWidth="1"/>
    <col min="24" max="24" width="8.42578125" style="124" bestFit="1" customWidth="1"/>
    <col min="25" max="25" width="2.28515625" style="60" customWidth="1"/>
    <col min="26" max="33" width="8.140625" style="60" customWidth="1"/>
    <col min="34" max="34" width="2.28515625" style="60" customWidth="1"/>
    <col min="35" max="42" width="8.140625" style="60" customWidth="1"/>
    <col min="43" max="43" width="2.28515625" style="60" customWidth="1"/>
    <col min="44" max="51" width="8.140625" style="60" customWidth="1"/>
    <col min="52" max="52" width="9.140625" style="60"/>
    <col min="53" max="16384" width="9.140625" style="62"/>
  </cols>
  <sheetData>
    <row r="1" spans="1:51">
      <c r="A1" s="113"/>
      <c r="B1" s="114"/>
      <c r="C1" s="114"/>
      <c r="D1" s="170"/>
      <c r="E1" s="114"/>
      <c r="F1" s="9" t="s">
        <v>97</v>
      </c>
      <c r="G1" s="115"/>
      <c r="H1" s="116"/>
      <c r="I1" s="116"/>
      <c r="J1" s="116"/>
      <c r="K1" s="116"/>
      <c r="L1" s="116"/>
      <c r="M1" s="116"/>
      <c r="N1" s="116"/>
      <c r="O1" s="116"/>
      <c r="Q1" s="117"/>
      <c r="R1" s="118"/>
      <c r="S1" s="118"/>
      <c r="T1" s="118"/>
      <c r="U1" s="118"/>
      <c r="V1" s="118"/>
      <c r="W1" s="118"/>
      <c r="X1" s="119"/>
      <c r="Z1" s="116"/>
      <c r="AA1" s="116"/>
      <c r="AB1" s="116"/>
      <c r="AC1" s="116"/>
      <c r="AD1" s="116"/>
      <c r="AE1" s="116"/>
      <c r="AF1" s="116"/>
      <c r="AG1" s="116"/>
      <c r="AI1" s="116"/>
      <c r="AJ1" s="116"/>
      <c r="AK1" s="116"/>
      <c r="AL1" s="116"/>
      <c r="AM1" s="116"/>
      <c r="AN1" s="116"/>
      <c r="AO1" s="116"/>
      <c r="AP1" s="116"/>
      <c r="AR1" s="116"/>
      <c r="AS1" s="116"/>
      <c r="AT1" s="116"/>
      <c r="AU1" s="116"/>
      <c r="AV1" s="116"/>
      <c r="AW1" s="116"/>
      <c r="AX1" s="116"/>
      <c r="AY1" s="116"/>
    </row>
    <row r="2" spans="1:51">
      <c r="A2" s="113"/>
      <c r="B2" s="114"/>
      <c r="C2" s="114"/>
      <c r="D2" s="170"/>
      <c r="E2" s="114"/>
      <c r="F2" s="9" t="s">
        <v>9</v>
      </c>
      <c r="G2" s="115"/>
      <c r="H2" s="116"/>
      <c r="I2" s="116"/>
      <c r="J2" s="116"/>
      <c r="K2" s="116"/>
      <c r="L2" s="116"/>
      <c r="M2" s="116"/>
      <c r="N2" s="116"/>
      <c r="O2" s="116"/>
      <c r="Q2" s="117"/>
      <c r="R2" s="118"/>
      <c r="S2" s="118"/>
      <c r="T2" s="118"/>
      <c r="U2" s="118"/>
      <c r="V2" s="118"/>
      <c r="W2" s="118"/>
      <c r="X2" s="119"/>
      <c r="Z2" s="116"/>
      <c r="AA2" s="116"/>
      <c r="AB2" s="116"/>
      <c r="AC2" s="116"/>
      <c r="AD2" s="116"/>
      <c r="AE2" s="116"/>
      <c r="AF2" s="116"/>
      <c r="AG2" s="116"/>
      <c r="AI2" s="116"/>
      <c r="AJ2" s="116"/>
      <c r="AK2" s="116"/>
      <c r="AL2" s="116"/>
      <c r="AM2" s="116"/>
      <c r="AN2" s="116"/>
      <c r="AO2" s="116"/>
      <c r="AP2" s="116"/>
      <c r="AR2" s="116"/>
      <c r="AS2" s="116"/>
      <c r="AT2" s="116"/>
      <c r="AU2" s="116"/>
      <c r="AV2" s="116"/>
      <c r="AW2" s="116"/>
      <c r="AX2" s="116"/>
      <c r="AY2" s="116"/>
    </row>
    <row r="3" spans="1:51">
      <c r="A3" s="113"/>
      <c r="B3" s="121"/>
      <c r="C3" s="121"/>
      <c r="D3" s="171"/>
      <c r="E3" s="121"/>
      <c r="F3" s="9" t="s">
        <v>230</v>
      </c>
      <c r="G3" s="115"/>
      <c r="H3" s="122"/>
      <c r="I3" s="122"/>
      <c r="J3" s="122"/>
      <c r="K3" s="122"/>
      <c r="L3" s="122"/>
      <c r="M3" s="122"/>
      <c r="N3" s="122"/>
      <c r="O3" s="122"/>
      <c r="Z3" s="122"/>
      <c r="AA3" s="122"/>
      <c r="AB3" s="122"/>
      <c r="AC3" s="122"/>
      <c r="AD3" s="122"/>
      <c r="AE3" s="122"/>
      <c r="AF3" s="122"/>
      <c r="AG3" s="122"/>
      <c r="AI3" s="122"/>
      <c r="AJ3" s="122"/>
      <c r="AK3" s="122"/>
      <c r="AL3" s="122"/>
      <c r="AM3" s="122"/>
      <c r="AN3" s="122"/>
      <c r="AO3" s="122"/>
      <c r="AP3" s="122"/>
      <c r="AR3" s="122"/>
      <c r="AS3" s="122"/>
      <c r="AT3" s="122"/>
      <c r="AU3" s="122"/>
      <c r="AV3" s="122"/>
      <c r="AW3" s="122"/>
      <c r="AX3" s="122"/>
      <c r="AY3" s="122"/>
    </row>
    <row r="4" spans="1:51">
      <c r="A4" s="125">
        <v>44400</v>
      </c>
      <c r="B4" s="62"/>
      <c r="C4" s="62"/>
      <c r="D4" s="172"/>
      <c r="E4" s="126"/>
      <c r="F4" s="127"/>
      <c r="G4" s="62"/>
      <c r="P4" s="128"/>
      <c r="Y4" s="128"/>
      <c r="AH4" s="128"/>
      <c r="AQ4" s="128"/>
    </row>
    <row r="5" spans="1:51">
      <c r="A5" s="129"/>
      <c r="B5" s="130"/>
      <c r="C5" s="131"/>
      <c r="D5" s="173"/>
      <c r="E5" s="132"/>
      <c r="F5" s="133"/>
      <c r="G5" s="131"/>
      <c r="H5" s="190" t="s">
        <v>27</v>
      </c>
      <c r="I5" s="191"/>
      <c r="J5" s="191"/>
      <c r="K5" s="191"/>
      <c r="L5" s="191"/>
      <c r="M5" s="191"/>
      <c r="N5" s="191"/>
      <c r="O5" s="192"/>
      <c r="P5" s="134"/>
      <c r="Q5" s="190" t="s">
        <v>42</v>
      </c>
      <c r="R5" s="191"/>
      <c r="S5" s="191"/>
      <c r="T5" s="191"/>
      <c r="U5" s="191"/>
      <c r="V5" s="191"/>
      <c r="W5" s="191"/>
      <c r="X5" s="192"/>
      <c r="Y5" s="167"/>
      <c r="Z5" s="190" t="s">
        <v>43</v>
      </c>
      <c r="AA5" s="191"/>
      <c r="AB5" s="191"/>
      <c r="AC5" s="191"/>
      <c r="AD5" s="191"/>
      <c r="AE5" s="191"/>
      <c r="AF5" s="191"/>
      <c r="AG5" s="192"/>
      <c r="AH5" s="167"/>
      <c r="AI5" s="190" t="s">
        <v>58</v>
      </c>
      <c r="AJ5" s="191"/>
      <c r="AK5" s="191"/>
      <c r="AL5" s="191"/>
      <c r="AM5" s="191"/>
      <c r="AN5" s="191"/>
      <c r="AO5" s="191"/>
      <c r="AP5" s="192"/>
      <c r="AR5" s="190" t="s">
        <v>91</v>
      </c>
      <c r="AS5" s="191"/>
      <c r="AT5" s="191"/>
      <c r="AU5" s="191"/>
      <c r="AV5" s="191"/>
      <c r="AW5" s="191"/>
      <c r="AX5" s="191"/>
      <c r="AY5" s="192"/>
    </row>
    <row r="6" spans="1:51">
      <c r="A6" s="135" t="s">
        <v>12</v>
      </c>
      <c r="B6" s="136" t="s">
        <v>10</v>
      </c>
      <c r="C6" s="111"/>
      <c r="D6" s="174"/>
      <c r="E6" s="137"/>
      <c r="F6" s="111"/>
      <c r="G6" s="111"/>
      <c r="H6" s="193" t="s">
        <v>3</v>
      </c>
      <c r="I6" s="194"/>
      <c r="J6" s="193" t="s">
        <v>4</v>
      </c>
      <c r="K6" s="194"/>
      <c r="L6" s="193" t="s">
        <v>15</v>
      </c>
      <c r="M6" s="194"/>
      <c r="N6" s="193" t="s">
        <v>5</v>
      </c>
      <c r="O6" s="194"/>
      <c r="P6" s="138"/>
      <c r="Q6" s="193" t="s">
        <v>3</v>
      </c>
      <c r="R6" s="194"/>
      <c r="S6" s="193" t="s">
        <v>4</v>
      </c>
      <c r="T6" s="194"/>
      <c r="U6" s="193" t="s">
        <v>15</v>
      </c>
      <c r="V6" s="194"/>
      <c r="W6" s="193" t="s">
        <v>5</v>
      </c>
      <c r="X6" s="194"/>
      <c r="Y6" s="138"/>
      <c r="Z6" s="193" t="s">
        <v>3</v>
      </c>
      <c r="AA6" s="194"/>
      <c r="AB6" s="193" t="s">
        <v>4</v>
      </c>
      <c r="AC6" s="194"/>
      <c r="AD6" s="193" t="s">
        <v>15</v>
      </c>
      <c r="AE6" s="194"/>
      <c r="AF6" s="193" t="s">
        <v>5</v>
      </c>
      <c r="AG6" s="194"/>
      <c r="AH6" s="138"/>
      <c r="AI6" s="193" t="s">
        <v>3</v>
      </c>
      <c r="AJ6" s="194"/>
      <c r="AK6" s="193" t="s">
        <v>4</v>
      </c>
      <c r="AL6" s="194"/>
      <c r="AM6" s="193" t="s">
        <v>15</v>
      </c>
      <c r="AN6" s="194"/>
      <c r="AO6" s="193" t="s">
        <v>5</v>
      </c>
      <c r="AP6" s="194"/>
      <c r="AQ6" s="138"/>
      <c r="AR6" s="193" t="s">
        <v>3</v>
      </c>
      <c r="AS6" s="194"/>
      <c r="AT6" s="193" t="s">
        <v>4</v>
      </c>
      <c r="AU6" s="194"/>
      <c r="AV6" s="193" t="s">
        <v>15</v>
      </c>
      <c r="AW6" s="194"/>
      <c r="AX6" s="193" t="s">
        <v>16</v>
      </c>
      <c r="AY6" s="194"/>
    </row>
    <row r="7" spans="1:51" s="60" customFormat="1">
      <c r="A7" s="139" t="s">
        <v>13</v>
      </c>
      <c r="B7" s="140" t="s">
        <v>11</v>
      </c>
      <c r="C7" s="141" t="s">
        <v>0</v>
      </c>
      <c r="D7" s="175" t="s">
        <v>6</v>
      </c>
      <c r="E7" s="141" t="s">
        <v>14</v>
      </c>
      <c r="F7" s="141" t="s">
        <v>1</v>
      </c>
      <c r="G7" s="141" t="s">
        <v>7</v>
      </c>
      <c r="H7" s="142" t="s">
        <v>2</v>
      </c>
      <c r="I7" s="142" t="s">
        <v>8</v>
      </c>
      <c r="J7" s="142" t="s">
        <v>2</v>
      </c>
      <c r="K7" s="142" t="s">
        <v>8</v>
      </c>
      <c r="L7" s="142" t="s">
        <v>2</v>
      </c>
      <c r="M7" s="142" t="s">
        <v>8</v>
      </c>
      <c r="N7" s="142" t="s">
        <v>2</v>
      </c>
      <c r="O7" s="142" t="s">
        <v>8</v>
      </c>
      <c r="P7" s="138"/>
      <c r="Q7" s="142" t="s">
        <v>2</v>
      </c>
      <c r="R7" s="142" t="s">
        <v>8</v>
      </c>
      <c r="S7" s="142" t="s">
        <v>2</v>
      </c>
      <c r="T7" s="142" t="s">
        <v>8</v>
      </c>
      <c r="U7" s="142" t="s">
        <v>2</v>
      </c>
      <c r="V7" s="142" t="s">
        <v>8</v>
      </c>
      <c r="W7" s="142" t="s">
        <v>2</v>
      </c>
      <c r="X7" s="142" t="s">
        <v>8</v>
      </c>
      <c r="Y7" s="138"/>
      <c r="Z7" s="142" t="s">
        <v>2</v>
      </c>
      <c r="AA7" s="142" t="s">
        <v>8</v>
      </c>
      <c r="AB7" s="142" t="s">
        <v>2</v>
      </c>
      <c r="AC7" s="142" t="s">
        <v>8</v>
      </c>
      <c r="AD7" s="142" t="s">
        <v>2</v>
      </c>
      <c r="AE7" s="142" t="s">
        <v>8</v>
      </c>
      <c r="AF7" s="142" t="s">
        <v>2</v>
      </c>
      <c r="AG7" s="142" t="s">
        <v>8</v>
      </c>
      <c r="AH7" s="138"/>
      <c r="AI7" s="142" t="s">
        <v>2</v>
      </c>
      <c r="AJ7" s="142" t="s">
        <v>8</v>
      </c>
      <c r="AK7" s="142" t="s">
        <v>2</v>
      </c>
      <c r="AL7" s="142" t="s">
        <v>8</v>
      </c>
      <c r="AM7" s="142" t="s">
        <v>2</v>
      </c>
      <c r="AN7" s="142" t="s">
        <v>8</v>
      </c>
      <c r="AO7" s="142" t="s">
        <v>2</v>
      </c>
      <c r="AP7" s="142" t="s">
        <v>8</v>
      </c>
      <c r="AQ7" s="138"/>
      <c r="AR7" s="142" t="s">
        <v>2</v>
      </c>
      <c r="AS7" s="142" t="s">
        <v>8</v>
      </c>
      <c r="AT7" s="142" t="s">
        <v>2</v>
      </c>
      <c r="AU7" s="142" t="s">
        <v>8</v>
      </c>
      <c r="AV7" s="142" t="s">
        <v>2</v>
      </c>
      <c r="AW7" s="142" t="s">
        <v>8</v>
      </c>
      <c r="AX7" s="142" t="s">
        <v>2</v>
      </c>
      <c r="AY7" s="142" t="s">
        <v>8</v>
      </c>
    </row>
    <row r="8" spans="1:51" s="60" customFormat="1">
      <c r="A8" s="135"/>
      <c r="B8" s="124"/>
      <c r="C8" s="68"/>
      <c r="D8" s="103"/>
      <c r="E8" s="104"/>
      <c r="F8" s="105"/>
      <c r="G8" s="110"/>
      <c r="H8" s="120"/>
      <c r="I8" s="124"/>
      <c r="J8" s="120"/>
      <c r="K8" s="124"/>
      <c r="L8" s="120"/>
      <c r="M8" s="124"/>
      <c r="N8" s="120"/>
      <c r="O8" s="124"/>
      <c r="P8" s="138"/>
      <c r="Q8" s="120"/>
      <c r="R8" s="123"/>
      <c r="S8" s="120"/>
      <c r="T8" s="124"/>
      <c r="U8" s="120"/>
      <c r="V8" s="124"/>
      <c r="W8" s="120"/>
      <c r="X8" s="124"/>
      <c r="Y8" s="138"/>
      <c r="Z8" s="120"/>
      <c r="AA8" s="124"/>
      <c r="AB8" s="120"/>
      <c r="AC8" s="124"/>
      <c r="AD8" s="120"/>
      <c r="AE8" s="124"/>
      <c r="AF8" s="120"/>
      <c r="AG8" s="124"/>
      <c r="AH8" s="138"/>
      <c r="AI8" s="120"/>
      <c r="AJ8" s="124"/>
      <c r="AK8" s="120"/>
      <c r="AL8" s="124"/>
      <c r="AM8" s="120"/>
      <c r="AN8" s="124"/>
      <c r="AO8" s="120"/>
      <c r="AP8" s="124"/>
      <c r="AQ8" s="138"/>
      <c r="AR8" s="120"/>
      <c r="AS8" s="124"/>
      <c r="AT8" s="120"/>
      <c r="AU8" s="124"/>
      <c r="AV8" s="120"/>
      <c r="AW8" s="124"/>
      <c r="AX8" s="120"/>
      <c r="AY8" s="124"/>
    </row>
    <row r="9" spans="1:51">
      <c r="A9" s="67" t="s">
        <v>147</v>
      </c>
      <c r="B9" s="67">
        <v>518</v>
      </c>
      <c r="C9" s="82">
        <v>44368</v>
      </c>
      <c r="D9" s="103">
        <v>3</v>
      </c>
      <c r="E9" s="108" t="s">
        <v>148</v>
      </c>
      <c r="F9" s="105" t="s">
        <v>148</v>
      </c>
      <c r="G9" s="84" t="s">
        <v>119</v>
      </c>
      <c r="H9" s="72">
        <v>-10</v>
      </c>
      <c r="I9" s="73">
        <v>-50</v>
      </c>
      <c r="J9" s="72">
        <v>0</v>
      </c>
      <c r="K9" s="73">
        <v>0</v>
      </c>
      <c r="L9" s="72">
        <v>0</v>
      </c>
      <c r="M9" s="73">
        <v>0</v>
      </c>
      <c r="N9" s="72">
        <v>-10</v>
      </c>
      <c r="O9" s="73">
        <v>-50</v>
      </c>
      <c r="P9" s="74"/>
      <c r="Q9" s="72">
        <v>-30</v>
      </c>
      <c r="R9" s="74">
        <v>-50</v>
      </c>
      <c r="S9" s="72">
        <v>0</v>
      </c>
      <c r="T9" s="73">
        <v>0</v>
      </c>
      <c r="U9" s="72">
        <v>0</v>
      </c>
      <c r="V9" s="73">
        <v>0</v>
      </c>
      <c r="W9" s="72">
        <v>-30</v>
      </c>
      <c r="X9" s="73">
        <v>-50</v>
      </c>
      <c r="Y9" s="61"/>
      <c r="Z9" s="72">
        <v>-50</v>
      </c>
      <c r="AA9" s="73">
        <v>-50</v>
      </c>
      <c r="AB9" s="72">
        <v>0</v>
      </c>
      <c r="AC9" s="73">
        <v>0</v>
      </c>
      <c r="AD9" s="72">
        <v>0</v>
      </c>
      <c r="AE9" s="73">
        <v>0</v>
      </c>
      <c r="AF9" s="72">
        <v>-50</v>
      </c>
      <c r="AG9" s="73">
        <v>-50</v>
      </c>
      <c r="AH9" s="61"/>
      <c r="AI9" s="72">
        <v>-50</v>
      </c>
      <c r="AJ9" s="73">
        <v>-50</v>
      </c>
      <c r="AK9" s="72">
        <v>0</v>
      </c>
      <c r="AL9" s="73">
        <v>0</v>
      </c>
      <c r="AM9" s="72">
        <v>0</v>
      </c>
      <c r="AN9" s="73">
        <v>0</v>
      </c>
      <c r="AO9" s="72">
        <v>-50</v>
      </c>
      <c r="AP9" s="73">
        <v>-50</v>
      </c>
      <c r="AQ9" s="61"/>
      <c r="AR9" s="72">
        <v>-50</v>
      </c>
      <c r="AS9" s="73">
        <v>-50</v>
      </c>
      <c r="AT9" s="72">
        <v>0</v>
      </c>
      <c r="AU9" s="74">
        <v>0</v>
      </c>
      <c r="AV9" s="72">
        <v>0</v>
      </c>
      <c r="AW9" s="73">
        <v>0</v>
      </c>
      <c r="AX9" s="72">
        <v>-50</v>
      </c>
      <c r="AY9" s="73">
        <v>-50</v>
      </c>
    </row>
    <row r="10" spans="1:51">
      <c r="A10" s="67"/>
      <c r="B10" s="67"/>
      <c r="C10" s="82"/>
      <c r="D10" s="103"/>
      <c r="E10" s="108"/>
      <c r="F10" s="105"/>
      <c r="G10" s="84"/>
      <c r="H10" s="72"/>
      <c r="I10" s="73"/>
      <c r="J10" s="72"/>
      <c r="K10" s="73"/>
      <c r="L10" s="72"/>
      <c r="M10" s="73"/>
      <c r="N10" s="72"/>
      <c r="O10" s="73"/>
      <c r="P10" s="74"/>
      <c r="Q10" s="72"/>
      <c r="R10" s="74"/>
      <c r="S10" s="72"/>
      <c r="T10" s="73"/>
      <c r="U10" s="72"/>
      <c r="V10" s="73"/>
      <c r="W10" s="72"/>
      <c r="X10" s="73"/>
      <c r="Y10" s="61"/>
      <c r="Z10" s="72"/>
      <c r="AA10" s="73"/>
      <c r="AB10" s="72"/>
      <c r="AC10" s="73"/>
      <c r="AD10" s="72"/>
      <c r="AE10" s="73"/>
      <c r="AF10" s="72"/>
      <c r="AG10" s="73"/>
      <c r="AH10" s="61"/>
      <c r="AI10" s="72"/>
      <c r="AJ10" s="73"/>
      <c r="AK10" s="72"/>
      <c r="AL10" s="73"/>
      <c r="AM10" s="72"/>
      <c r="AN10" s="73"/>
      <c r="AO10" s="72"/>
      <c r="AP10" s="73"/>
      <c r="AQ10" s="61"/>
      <c r="AR10" s="72"/>
      <c r="AS10" s="73"/>
      <c r="AT10" s="72"/>
      <c r="AU10" s="74"/>
      <c r="AV10" s="72"/>
      <c r="AW10" s="73"/>
      <c r="AX10" s="72"/>
      <c r="AY10" s="73"/>
    </row>
    <row r="11" spans="1:51">
      <c r="A11" s="67" t="s">
        <v>149</v>
      </c>
      <c r="B11" s="67">
        <v>456</v>
      </c>
      <c r="C11" s="82">
        <v>44361</v>
      </c>
      <c r="D11" s="103">
        <v>46</v>
      </c>
      <c r="E11" s="108" t="s">
        <v>92</v>
      </c>
      <c r="F11" s="105" t="s">
        <v>92</v>
      </c>
      <c r="G11" s="84" t="s">
        <v>150</v>
      </c>
      <c r="H11" s="72" t="s">
        <v>21</v>
      </c>
      <c r="I11" s="73" t="s">
        <v>21</v>
      </c>
      <c r="J11" s="72" t="s">
        <v>21</v>
      </c>
      <c r="K11" s="73" t="s">
        <v>21</v>
      </c>
      <c r="L11" s="72" t="s">
        <v>21</v>
      </c>
      <c r="M11" s="73" t="s">
        <v>21</v>
      </c>
      <c r="N11" s="72" t="s">
        <v>21</v>
      </c>
      <c r="O11" s="73" t="s">
        <v>21</v>
      </c>
      <c r="P11" s="74"/>
      <c r="Q11" s="72" t="s">
        <v>21</v>
      </c>
      <c r="R11" s="74" t="s">
        <v>21</v>
      </c>
      <c r="S11" s="72" t="s">
        <v>21</v>
      </c>
      <c r="T11" s="73" t="s">
        <v>21</v>
      </c>
      <c r="U11" s="72" t="s">
        <v>21</v>
      </c>
      <c r="V11" s="73" t="s">
        <v>21</v>
      </c>
      <c r="W11" s="72" t="s">
        <v>21</v>
      </c>
      <c r="X11" s="73" t="s">
        <v>21</v>
      </c>
      <c r="Y11" s="61"/>
      <c r="Z11" s="72" t="s">
        <v>21</v>
      </c>
      <c r="AA11" s="73" t="s">
        <v>21</v>
      </c>
      <c r="AB11" s="72" t="s">
        <v>21</v>
      </c>
      <c r="AC11" s="73" t="s">
        <v>21</v>
      </c>
      <c r="AD11" s="72" t="s">
        <v>21</v>
      </c>
      <c r="AE11" s="73" t="s">
        <v>21</v>
      </c>
      <c r="AF11" s="72" t="s">
        <v>21</v>
      </c>
      <c r="AG11" s="73" t="s">
        <v>21</v>
      </c>
      <c r="AH11" s="61"/>
      <c r="AI11" s="72" t="s">
        <v>21</v>
      </c>
      <c r="AJ11" s="73" t="s">
        <v>21</v>
      </c>
      <c r="AK11" s="72" t="s">
        <v>21</v>
      </c>
      <c r="AL11" s="73" t="s">
        <v>21</v>
      </c>
      <c r="AM11" s="72" t="s">
        <v>21</v>
      </c>
      <c r="AN11" s="73" t="s">
        <v>21</v>
      </c>
      <c r="AO11" s="72" t="s">
        <v>21</v>
      </c>
      <c r="AP11" s="73" t="s">
        <v>21</v>
      </c>
      <c r="AQ11" s="61"/>
      <c r="AR11" s="72" t="s">
        <v>21</v>
      </c>
      <c r="AS11" s="73" t="s">
        <v>21</v>
      </c>
      <c r="AT11" s="72" t="s">
        <v>21</v>
      </c>
      <c r="AU11" s="74" t="s">
        <v>21</v>
      </c>
      <c r="AV11" s="72" t="s">
        <v>21</v>
      </c>
      <c r="AW11" s="73" t="s">
        <v>21</v>
      </c>
      <c r="AX11" s="72" t="s">
        <v>21</v>
      </c>
      <c r="AY11" s="73" t="s">
        <v>21</v>
      </c>
    </row>
    <row r="12" spans="1:51">
      <c r="A12" s="67"/>
      <c r="B12" s="67"/>
      <c r="C12" s="82"/>
      <c r="D12" s="103"/>
      <c r="E12" s="108"/>
      <c r="F12" s="105"/>
      <c r="G12" s="84"/>
      <c r="H12" s="72"/>
      <c r="I12" s="73"/>
      <c r="J12" s="72"/>
      <c r="K12" s="73"/>
      <c r="L12" s="72"/>
      <c r="M12" s="73"/>
      <c r="N12" s="72"/>
      <c r="O12" s="73"/>
      <c r="P12" s="74"/>
      <c r="Q12" s="72"/>
      <c r="R12" s="74"/>
      <c r="S12" s="72"/>
      <c r="T12" s="73"/>
      <c r="U12" s="72"/>
      <c r="V12" s="73"/>
      <c r="W12" s="72"/>
      <c r="X12" s="73"/>
      <c r="Y12" s="61"/>
      <c r="Z12" s="72"/>
      <c r="AA12" s="73"/>
      <c r="AB12" s="72"/>
      <c r="AC12" s="73"/>
      <c r="AD12" s="72"/>
      <c r="AE12" s="73"/>
      <c r="AF12" s="72"/>
      <c r="AG12" s="73"/>
      <c r="AH12" s="61"/>
      <c r="AI12" s="72"/>
      <c r="AJ12" s="73"/>
      <c r="AK12" s="72"/>
      <c r="AL12" s="73"/>
      <c r="AM12" s="72"/>
      <c r="AN12" s="73"/>
      <c r="AO12" s="72"/>
      <c r="AP12" s="73"/>
      <c r="AQ12" s="61"/>
      <c r="AR12" s="72"/>
      <c r="AS12" s="73"/>
      <c r="AT12" s="72"/>
      <c r="AU12" s="74"/>
      <c r="AV12" s="72"/>
      <c r="AW12" s="73"/>
      <c r="AX12" s="72"/>
      <c r="AY12" s="73"/>
    </row>
    <row r="13" spans="1:51">
      <c r="A13" s="67" t="s">
        <v>103</v>
      </c>
      <c r="B13" s="67">
        <v>486</v>
      </c>
      <c r="C13" s="82">
        <v>44361</v>
      </c>
      <c r="D13" s="103">
        <v>50</v>
      </c>
      <c r="E13" s="108" t="s">
        <v>52</v>
      </c>
      <c r="F13" s="105" t="s">
        <v>102</v>
      </c>
      <c r="G13" s="84" t="s">
        <v>61</v>
      </c>
      <c r="H13" s="72">
        <v>0</v>
      </c>
      <c r="I13" s="73">
        <v>-1004.9</v>
      </c>
      <c r="J13" s="72">
        <v>0</v>
      </c>
      <c r="K13" s="73">
        <v>-0.1</v>
      </c>
      <c r="L13" s="72">
        <v>0</v>
      </c>
      <c r="M13" s="73">
        <v>-130.19999999999999</v>
      </c>
      <c r="N13" s="72">
        <v>0</v>
      </c>
      <c r="O13" s="73">
        <v>-1135.2</v>
      </c>
      <c r="P13" s="74"/>
      <c r="Q13" s="72">
        <v>0</v>
      </c>
      <c r="R13" s="74">
        <v>-1028.0999999999999</v>
      </c>
      <c r="S13" s="72">
        <v>0</v>
      </c>
      <c r="T13" s="73">
        <v>-0.1</v>
      </c>
      <c r="U13" s="72">
        <v>0</v>
      </c>
      <c r="V13" s="73">
        <v>-133.1</v>
      </c>
      <c r="W13" s="72">
        <v>0</v>
      </c>
      <c r="X13" s="73">
        <v>-1161.3</v>
      </c>
      <c r="Y13" s="61"/>
      <c r="Z13" s="72">
        <v>0</v>
      </c>
      <c r="AA13" s="73">
        <v>-1061</v>
      </c>
      <c r="AB13" s="72">
        <v>0</v>
      </c>
      <c r="AC13" s="73">
        <v>-0.1</v>
      </c>
      <c r="AD13" s="72">
        <v>0</v>
      </c>
      <c r="AE13" s="73">
        <v>-137.30000000000001</v>
      </c>
      <c r="AF13" s="72">
        <v>0</v>
      </c>
      <c r="AG13" s="73">
        <v>-1198.4000000000001</v>
      </c>
      <c r="AH13" s="61"/>
      <c r="AI13" s="72">
        <v>-614.1</v>
      </c>
      <c r="AJ13" s="73">
        <v>-1091.7</v>
      </c>
      <c r="AK13" s="72">
        <v>-0.1</v>
      </c>
      <c r="AL13" s="73">
        <v>-0.1</v>
      </c>
      <c r="AM13" s="72">
        <v>-79.5</v>
      </c>
      <c r="AN13" s="73">
        <v>-141.4</v>
      </c>
      <c r="AO13" s="72">
        <v>-693.7</v>
      </c>
      <c r="AP13" s="73">
        <v>-1233.2</v>
      </c>
      <c r="AQ13" s="61"/>
      <c r="AR13" s="72">
        <v>-1115.7</v>
      </c>
      <c r="AS13" s="73">
        <v>-1115.7</v>
      </c>
      <c r="AT13" s="72">
        <v>-0.1</v>
      </c>
      <c r="AU13" s="74">
        <v>-0.1</v>
      </c>
      <c r="AV13" s="72">
        <v>-144.5</v>
      </c>
      <c r="AW13" s="73">
        <v>-144.5</v>
      </c>
      <c r="AX13" s="72">
        <v>-1260.3</v>
      </c>
      <c r="AY13" s="73">
        <v>-1260.3</v>
      </c>
    </row>
    <row r="14" spans="1:51">
      <c r="A14" s="67" t="s">
        <v>103</v>
      </c>
      <c r="B14" s="67">
        <v>26</v>
      </c>
      <c r="C14" s="82">
        <v>44239</v>
      </c>
      <c r="D14" s="103">
        <v>50</v>
      </c>
      <c r="E14" s="108" t="s">
        <v>52</v>
      </c>
      <c r="F14" s="105" t="s">
        <v>110</v>
      </c>
      <c r="G14" s="84" t="s">
        <v>113</v>
      </c>
      <c r="H14" s="72">
        <v>0</v>
      </c>
      <c r="I14" s="73">
        <v>0</v>
      </c>
      <c r="J14" s="72">
        <v>0</v>
      </c>
      <c r="K14" s="73">
        <v>0</v>
      </c>
      <c r="L14" s="72">
        <v>43.2</v>
      </c>
      <c r="M14" s="73">
        <v>47.1</v>
      </c>
      <c r="N14" s="72">
        <v>43.2</v>
      </c>
      <c r="O14" s="73">
        <v>47.1</v>
      </c>
      <c r="P14" s="74"/>
      <c r="Q14" s="72">
        <v>0</v>
      </c>
      <c r="R14" s="74">
        <v>0</v>
      </c>
      <c r="S14" s="72">
        <v>0</v>
      </c>
      <c r="T14" s="73">
        <v>0</v>
      </c>
      <c r="U14" s="72">
        <v>49.2</v>
      </c>
      <c r="V14" s="73">
        <v>49.2</v>
      </c>
      <c r="W14" s="72">
        <v>49.2</v>
      </c>
      <c r="X14" s="73">
        <v>49.2</v>
      </c>
      <c r="Y14" s="61"/>
      <c r="Z14" s="72">
        <v>0</v>
      </c>
      <c r="AA14" s="73">
        <v>0</v>
      </c>
      <c r="AB14" s="72">
        <v>0</v>
      </c>
      <c r="AC14" s="73">
        <v>0</v>
      </c>
      <c r="AD14" s="72">
        <v>51.3</v>
      </c>
      <c r="AE14" s="73">
        <v>51.3</v>
      </c>
      <c r="AF14" s="72">
        <v>51.3</v>
      </c>
      <c r="AG14" s="73">
        <v>51.3</v>
      </c>
      <c r="AH14" s="61"/>
      <c r="AI14" s="72">
        <v>0</v>
      </c>
      <c r="AJ14" s="73">
        <v>0</v>
      </c>
      <c r="AK14" s="72">
        <v>0</v>
      </c>
      <c r="AL14" s="73">
        <v>0</v>
      </c>
      <c r="AM14" s="72">
        <v>53.2</v>
      </c>
      <c r="AN14" s="73">
        <v>53.2</v>
      </c>
      <c r="AO14" s="72">
        <v>53.2</v>
      </c>
      <c r="AP14" s="73">
        <v>53.2</v>
      </c>
      <c r="AQ14" s="61"/>
      <c r="AR14" s="72">
        <v>0</v>
      </c>
      <c r="AS14" s="73">
        <v>0</v>
      </c>
      <c r="AT14" s="72">
        <v>0</v>
      </c>
      <c r="AU14" s="74">
        <v>0</v>
      </c>
      <c r="AV14" s="72">
        <v>54.9</v>
      </c>
      <c r="AW14" s="73">
        <v>54.9</v>
      </c>
      <c r="AX14" s="72">
        <v>54.9</v>
      </c>
      <c r="AY14" s="73">
        <v>54.9</v>
      </c>
    </row>
    <row r="15" spans="1:51">
      <c r="A15" s="67" t="s">
        <v>103</v>
      </c>
      <c r="B15" s="67">
        <v>22</v>
      </c>
      <c r="C15" s="82">
        <v>44239</v>
      </c>
      <c r="D15" s="103">
        <v>50</v>
      </c>
      <c r="E15" s="108" t="s">
        <v>52</v>
      </c>
      <c r="F15" s="105" t="s">
        <v>108</v>
      </c>
      <c r="G15" s="84" t="s">
        <v>61</v>
      </c>
      <c r="H15" s="72">
        <v>887.8</v>
      </c>
      <c r="I15" s="73">
        <v>968.5</v>
      </c>
      <c r="J15" s="72">
        <v>0</v>
      </c>
      <c r="K15" s="73">
        <v>0</v>
      </c>
      <c r="L15" s="72">
        <v>169.9</v>
      </c>
      <c r="M15" s="73">
        <v>185.3</v>
      </c>
      <c r="N15" s="72">
        <v>1057.7</v>
      </c>
      <c r="O15" s="73">
        <v>1153.8</v>
      </c>
      <c r="P15" s="74"/>
      <c r="Q15" s="72">
        <v>1052.7</v>
      </c>
      <c r="R15" s="74">
        <v>1052.7</v>
      </c>
      <c r="S15" s="72">
        <v>0</v>
      </c>
      <c r="T15" s="73">
        <v>0</v>
      </c>
      <c r="U15" s="72">
        <v>201.4</v>
      </c>
      <c r="V15" s="73">
        <v>201.4</v>
      </c>
      <c r="W15" s="72">
        <v>1254.0999999999999</v>
      </c>
      <c r="X15" s="73">
        <v>1254.0999999999999</v>
      </c>
      <c r="Y15" s="61"/>
      <c r="Z15" s="72">
        <v>1118</v>
      </c>
      <c r="AA15" s="73">
        <v>1118</v>
      </c>
      <c r="AB15" s="72">
        <v>0</v>
      </c>
      <c r="AC15" s="73">
        <v>0</v>
      </c>
      <c r="AD15" s="72">
        <v>213.9</v>
      </c>
      <c r="AE15" s="73">
        <v>213.9</v>
      </c>
      <c r="AF15" s="72">
        <v>1331.9</v>
      </c>
      <c r="AG15" s="73">
        <v>1331.9</v>
      </c>
      <c r="AH15" s="61"/>
      <c r="AI15" s="72">
        <v>1173.9000000000001</v>
      </c>
      <c r="AJ15" s="73">
        <v>1173.9000000000001</v>
      </c>
      <c r="AK15" s="72">
        <v>0</v>
      </c>
      <c r="AL15" s="73">
        <v>0</v>
      </c>
      <c r="AM15" s="72">
        <v>224.7</v>
      </c>
      <c r="AN15" s="73">
        <v>224.7</v>
      </c>
      <c r="AO15" s="72">
        <v>1398.6</v>
      </c>
      <c r="AP15" s="73">
        <v>1398.6</v>
      </c>
      <c r="AQ15" s="61"/>
      <c r="AR15" s="72">
        <v>1232.5999999999999</v>
      </c>
      <c r="AS15" s="73">
        <v>1232.5999999999999</v>
      </c>
      <c r="AT15" s="72">
        <v>0</v>
      </c>
      <c r="AU15" s="74">
        <v>0</v>
      </c>
      <c r="AV15" s="72">
        <v>235.9</v>
      </c>
      <c r="AW15" s="73">
        <v>235.9</v>
      </c>
      <c r="AX15" s="72">
        <v>1468.5</v>
      </c>
      <c r="AY15" s="73">
        <v>1468.5</v>
      </c>
    </row>
    <row r="16" spans="1:51">
      <c r="A16" s="67" t="s">
        <v>103</v>
      </c>
      <c r="B16" s="67">
        <v>493</v>
      </c>
      <c r="C16" s="82">
        <v>44361</v>
      </c>
      <c r="D16" s="103">
        <v>50</v>
      </c>
      <c r="E16" s="108" t="s">
        <v>52</v>
      </c>
      <c r="F16" s="105" t="s">
        <v>202</v>
      </c>
      <c r="G16" s="84" t="s">
        <v>151</v>
      </c>
      <c r="H16" s="72">
        <v>0</v>
      </c>
      <c r="I16" s="73">
        <v>0</v>
      </c>
      <c r="J16" s="72">
        <v>-1306.5</v>
      </c>
      <c r="K16" s="73">
        <v>0</v>
      </c>
      <c r="L16" s="72">
        <v>0</v>
      </c>
      <c r="M16" s="73">
        <v>0</v>
      </c>
      <c r="N16" s="72">
        <v>-1306.5</v>
      </c>
      <c r="O16" s="73">
        <v>0</v>
      </c>
      <c r="P16" s="74"/>
      <c r="Q16" s="72">
        <v>0</v>
      </c>
      <c r="R16" s="74">
        <v>0</v>
      </c>
      <c r="S16" s="72">
        <v>-1261.7</v>
      </c>
      <c r="T16" s="73">
        <v>0</v>
      </c>
      <c r="U16" s="72">
        <v>0</v>
      </c>
      <c r="V16" s="73">
        <v>0</v>
      </c>
      <c r="W16" s="72">
        <v>-1261.7</v>
      </c>
      <c r="X16" s="73">
        <v>0</v>
      </c>
      <c r="Y16" s="61"/>
      <c r="Z16" s="72">
        <v>0</v>
      </c>
      <c r="AA16" s="73">
        <v>0</v>
      </c>
      <c r="AB16" s="72">
        <v>-650.9</v>
      </c>
      <c r="AC16" s="73">
        <v>0</v>
      </c>
      <c r="AD16" s="72">
        <v>0</v>
      </c>
      <c r="AE16" s="73">
        <v>0</v>
      </c>
      <c r="AF16" s="72">
        <v>-650.9</v>
      </c>
      <c r="AG16" s="73">
        <v>0</v>
      </c>
      <c r="AH16" s="61"/>
      <c r="AI16" s="72">
        <v>0</v>
      </c>
      <c r="AJ16" s="73">
        <v>0</v>
      </c>
      <c r="AK16" s="72">
        <v>-133.6</v>
      </c>
      <c r="AL16" s="73">
        <v>0</v>
      </c>
      <c r="AM16" s="72">
        <v>0</v>
      </c>
      <c r="AN16" s="73">
        <v>0</v>
      </c>
      <c r="AO16" s="72">
        <v>-133.6</v>
      </c>
      <c r="AP16" s="73">
        <v>0</v>
      </c>
      <c r="AQ16" s="61"/>
      <c r="AR16" s="72">
        <v>0</v>
      </c>
      <c r="AS16" s="73">
        <v>0</v>
      </c>
      <c r="AT16" s="72">
        <v>1.4</v>
      </c>
      <c r="AU16" s="74">
        <v>0</v>
      </c>
      <c r="AV16" s="72">
        <v>0</v>
      </c>
      <c r="AW16" s="73">
        <v>0</v>
      </c>
      <c r="AX16" s="72">
        <v>1.4</v>
      </c>
      <c r="AY16" s="73">
        <v>0</v>
      </c>
    </row>
    <row r="17" spans="1:51">
      <c r="A17" s="67" t="s">
        <v>103</v>
      </c>
      <c r="B17" s="67">
        <v>82</v>
      </c>
      <c r="C17" s="82">
        <v>44253</v>
      </c>
      <c r="D17" s="103">
        <v>50</v>
      </c>
      <c r="E17" s="108" t="s">
        <v>52</v>
      </c>
      <c r="F17" s="105" t="s">
        <v>111</v>
      </c>
      <c r="G17" s="84" t="s">
        <v>61</v>
      </c>
      <c r="H17" s="72">
        <v>0</v>
      </c>
      <c r="I17" s="73">
        <v>0</v>
      </c>
      <c r="J17" s="72">
        <v>0</v>
      </c>
      <c r="K17" s="73">
        <v>0</v>
      </c>
      <c r="L17" s="72">
        <v>0</v>
      </c>
      <c r="M17" s="73">
        <v>0</v>
      </c>
      <c r="N17" s="72">
        <v>0</v>
      </c>
      <c r="O17" s="73">
        <v>0</v>
      </c>
      <c r="P17" s="74"/>
      <c r="Q17" s="72">
        <v>0</v>
      </c>
      <c r="R17" s="74">
        <v>0</v>
      </c>
      <c r="S17" s="72">
        <v>0</v>
      </c>
      <c r="T17" s="73">
        <v>0</v>
      </c>
      <c r="U17" s="72">
        <v>0</v>
      </c>
      <c r="V17" s="73">
        <v>0</v>
      </c>
      <c r="W17" s="72">
        <v>0</v>
      </c>
      <c r="X17" s="73">
        <v>0</v>
      </c>
      <c r="Y17" s="61"/>
      <c r="Z17" s="72">
        <v>0</v>
      </c>
      <c r="AA17" s="73">
        <v>0</v>
      </c>
      <c r="AB17" s="72">
        <v>0</v>
      </c>
      <c r="AC17" s="73">
        <v>0</v>
      </c>
      <c r="AD17" s="72">
        <v>0</v>
      </c>
      <c r="AE17" s="73">
        <v>0</v>
      </c>
      <c r="AF17" s="72">
        <v>0</v>
      </c>
      <c r="AG17" s="73">
        <v>0</v>
      </c>
      <c r="AH17" s="61"/>
      <c r="AI17" s="72">
        <v>0</v>
      </c>
      <c r="AJ17" s="73">
        <v>0</v>
      </c>
      <c r="AK17" s="72">
        <v>0</v>
      </c>
      <c r="AL17" s="73">
        <v>0</v>
      </c>
      <c r="AM17" s="72">
        <v>0</v>
      </c>
      <c r="AN17" s="73">
        <v>0</v>
      </c>
      <c r="AO17" s="72">
        <v>0</v>
      </c>
      <c r="AP17" s="73">
        <v>0</v>
      </c>
      <c r="AQ17" s="61"/>
      <c r="AR17" s="72">
        <v>0</v>
      </c>
      <c r="AS17" s="73">
        <v>0</v>
      </c>
      <c r="AT17" s="72">
        <v>0</v>
      </c>
      <c r="AU17" s="74">
        <v>0</v>
      </c>
      <c r="AV17" s="72">
        <v>0</v>
      </c>
      <c r="AW17" s="73">
        <v>0</v>
      </c>
      <c r="AX17" s="72">
        <v>0</v>
      </c>
      <c r="AY17" s="73">
        <v>0</v>
      </c>
    </row>
    <row r="18" spans="1:51">
      <c r="A18" s="67" t="s">
        <v>103</v>
      </c>
      <c r="B18" s="67">
        <v>93</v>
      </c>
      <c r="C18" s="82">
        <v>44253</v>
      </c>
      <c r="D18" s="103">
        <v>50</v>
      </c>
      <c r="E18" s="108" t="s">
        <v>52</v>
      </c>
      <c r="F18" s="105" t="s">
        <v>116</v>
      </c>
      <c r="G18" s="84" t="s">
        <v>51</v>
      </c>
      <c r="H18" s="72" t="s">
        <v>20</v>
      </c>
      <c r="I18" s="73" t="s">
        <v>20</v>
      </c>
      <c r="J18" s="72" t="s">
        <v>20</v>
      </c>
      <c r="K18" s="73">
        <v>-0.1</v>
      </c>
      <c r="L18" s="72">
        <v>0</v>
      </c>
      <c r="M18" s="73">
        <v>0</v>
      </c>
      <c r="N18" s="72">
        <v>0</v>
      </c>
      <c r="O18" s="73">
        <v>-0.1</v>
      </c>
      <c r="P18" s="74"/>
      <c r="Q18" s="72" t="s">
        <v>20</v>
      </c>
      <c r="R18" s="74" t="s">
        <v>20</v>
      </c>
      <c r="S18" s="72">
        <v>-0.1</v>
      </c>
      <c r="T18" s="73">
        <v>-0.1</v>
      </c>
      <c r="U18" s="72">
        <v>0</v>
      </c>
      <c r="V18" s="73">
        <v>0</v>
      </c>
      <c r="W18" s="72">
        <v>-0.1</v>
      </c>
      <c r="X18" s="73">
        <v>-0.1</v>
      </c>
      <c r="Y18" s="61"/>
      <c r="Z18" s="72" t="s">
        <v>20</v>
      </c>
      <c r="AA18" s="73" t="s">
        <v>20</v>
      </c>
      <c r="AB18" s="72">
        <v>-0.1</v>
      </c>
      <c r="AC18" s="73">
        <v>-0.1</v>
      </c>
      <c r="AD18" s="72">
        <v>0</v>
      </c>
      <c r="AE18" s="73">
        <v>0</v>
      </c>
      <c r="AF18" s="72">
        <v>-0.1</v>
      </c>
      <c r="AG18" s="73">
        <v>-0.1</v>
      </c>
      <c r="AH18" s="61"/>
      <c r="AI18" s="72" t="s">
        <v>20</v>
      </c>
      <c r="AJ18" s="73" t="s">
        <v>20</v>
      </c>
      <c r="AK18" s="72">
        <v>-0.1</v>
      </c>
      <c r="AL18" s="73">
        <v>-0.1</v>
      </c>
      <c r="AM18" s="72">
        <v>0</v>
      </c>
      <c r="AN18" s="73">
        <v>0</v>
      </c>
      <c r="AO18" s="72">
        <v>-0.1</v>
      </c>
      <c r="AP18" s="73">
        <v>-0.1</v>
      </c>
      <c r="AQ18" s="61"/>
      <c r="AR18" s="72" t="s">
        <v>20</v>
      </c>
      <c r="AS18" s="73" t="s">
        <v>20</v>
      </c>
      <c r="AT18" s="72">
        <v>-0.1</v>
      </c>
      <c r="AU18" s="74">
        <v>-0.1</v>
      </c>
      <c r="AV18" s="72">
        <v>0</v>
      </c>
      <c r="AW18" s="73">
        <v>0</v>
      </c>
      <c r="AX18" s="72">
        <v>-0.1</v>
      </c>
      <c r="AY18" s="73">
        <v>-0.1</v>
      </c>
    </row>
    <row r="19" spans="1:51">
      <c r="A19" s="67" t="s">
        <v>103</v>
      </c>
      <c r="B19" s="67">
        <v>93</v>
      </c>
      <c r="C19" s="82">
        <v>44253</v>
      </c>
      <c r="D19" s="103">
        <v>50</v>
      </c>
      <c r="E19" s="108" t="s">
        <v>52</v>
      </c>
      <c r="F19" s="105" t="s">
        <v>118</v>
      </c>
      <c r="G19" s="84" t="s">
        <v>51</v>
      </c>
      <c r="H19" s="72" t="s">
        <v>20</v>
      </c>
      <c r="I19" s="73">
        <v>-0.3</v>
      </c>
      <c r="J19" s="72">
        <v>-0.3</v>
      </c>
      <c r="K19" s="73">
        <v>-3</v>
      </c>
      <c r="L19" s="72">
        <v>0</v>
      </c>
      <c r="M19" s="73">
        <v>0</v>
      </c>
      <c r="N19" s="72">
        <v>-0.3</v>
      </c>
      <c r="O19" s="73">
        <v>-3.3</v>
      </c>
      <c r="P19" s="74"/>
      <c r="Q19" s="72">
        <v>-0.3</v>
      </c>
      <c r="R19" s="74">
        <v>-0.3</v>
      </c>
      <c r="S19" s="72">
        <v>-3.1</v>
      </c>
      <c r="T19" s="73">
        <v>-3.1</v>
      </c>
      <c r="U19" s="72">
        <v>0</v>
      </c>
      <c r="V19" s="73">
        <v>0</v>
      </c>
      <c r="W19" s="72">
        <v>-3.4</v>
      </c>
      <c r="X19" s="73">
        <v>-3.4</v>
      </c>
      <c r="Y19" s="61"/>
      <c r="Z19" s="72">
        <v>-0.3</v>
      </c>
      <c r="AA19" s="73">
        <v>-0.3</v>
      </c>
      <c r="AB19" s="72">
        <v>-3.1</v>
      </c>
      <c r="AC19" s="73">
        <v>-3.1</v>
      </c>
      <c r="AD19" s="72">
        <v>0</v>
      </c>
      <c r="AE19" s="73">
        <v>0</v>
      </c>
      <c r="AF19" s="72">
        <v>-3.4</v>
      </c>
      <c r="AG19" s="73">
        <v>-3.4</v>
      </c>
      <c r="AH19" s="61"/>
      <c r="AI19" s="72">
        <v>-0.3</v>
      </c>
      <c r="AJ19" s="73">
        <v>-0.3</v>
      </c>
      <c r="AK19" s="72">
        <v>-3.2</v>
      </c>
      <c r="AL19" s="73">
        <v>-3.2</v>
      </c>
      <c r="AM19" s="72">
        <v>0</v>
      </c>
      <c r="AN19" s="73">
        <v>0</v>
      </c>
      <c r="AO19" s="72">
        <v>-3.5</v>
      </c>
      <c r="AP19" s="73">
        <v>-3.5</v>
      </c>
      <c r="AQ19" s="61"/>
      <c r="AR19" s="72">
        <v>-0.3</v>
      </c>
      <c r="AS19" s="73">
        <v>-0.3</v>
      </c>
      <c r="AT19" s="72">
        <v>-3.2</v>
      </c>
      <c r="AU19" s="74">
        <v>-3.2</v>
      </c>
      <c r="AV19" s="72">
        <v>0</v>
      </c>
      <c r="AW19" s="73">
        <v>0</v>
      </c>
      <c r="AX19" s="72">
        <v>-3.5</v>
      </c>
      <c r="AY19" s="73">
        <v>-3.5</v>
      </c>
    </row>
    <row r="20" spans="1:51">
      <c r="A20" s="67" t="s">
        <v>103</v>
      </c>
      <c r="B20" s="67">
        <v>93</v>
      </c>
      <c r="C20" s="82">
        <v>44253</v>
      </c>
      <c r="D20" s="103">
        <v>50</v>
      </c>
      <c r="E20" s="108" t="s">
        <v>52</v>
      </c>
      <c r="F20" s="105" t="s">
        <v>117</v>
      </c>
      <c r="G20" s="84" t="s">
        <v>115</v>
      </c>
      <c r="H20" s="72">
        <v>0</v>
      </c>
      <c r="I20" s="73">
        <v>0</v>
      </c>
      <c r="J20" s="72" t="s">
        <v>20</v>
      </c>
      <c r="K20" s="73">
        <v>-0.2</v>
      </c>
      <c r="L20" s="72">
        <v>0</v>
      </c>
      <c r="M20" s="73">
        <v>0</v>
      </c>
      <c r="N20" s="72">
        <v>0</v>
      </c>
      <c r="O20" s="73">
        <v>-0.2</v>
      </c>
      <c r="P20" s="74"/>
      <c r="Q20" s="72">
        <v>0</v>
      </c>
      <c r="R20" s="74">
        <v>0</v>
      </c>
      <c r="S20" s="72">
        <v>-0.2</v>
      </c>
      <c r="T20" s="73">
        <v>-0.2</v>
      </c>
      <c r="U20" s="72">
        <v>0</v>
      </c>
      <c r="V20" s="73">
        <v>0</v>
      </c>
      <c r="W20" s="72">
        <v>-0.2</v>
      </c>
      <c r="X20" s="73">
        <v>-0.2</v>
      </c>
      <c r="Y20" s="61"/>
      <c r="Z20" s="72">
        <v>0</v>
      </c>
      <c r="AA20" s="73">
        <v>0</v>
      </c>
      <c r="AB20" s="72">
        <v>-0.2</v>
      </c>
      <c r="AC20" s="73">
        <v>-0.2</v>
      </c>
      <c r="AD20" s="72">
        <v>0</v>
      </c>
      <c r="AE20" s="73">
        <v>0</v>
      </c>
      <c r="AF20" s="72">
        <v>-0.2</v>
      </c>
      <c r="AG20" s="73">
        <v>-0.2</v>
      </c>
      <c r="AH20" s="61"/>
      <c r="AI20" s="72">
        <v>0</v>
      </c>
      <c r="AJ20" s="73">
        <v>0</v>
      </c>
      <c r="AK20" s="72">
        <v>-0.2</v>
      </c>
      <c r="AL20" s="73">
        <v>-0.2</v>
      </c>
      <c r="AM20" s="72">
        <v>0</v>
      </c>
      <c r="AN20" s="73">
        <v>0</v>
      </c>
      <c r="AO20" s="72">
        <v>-0.2</v>
      </c>
      <c r="AP20" s="73">
        <v>-0.2</v>
      </c>
      <c r="AQ20" s="61"/>
      <c r="AR20" s="72">
        <v>0</v>
      </c>
      <c r="AS20" s="73">
        <v>0</v>
      </c>
      <c r="AT20" s="72">
        <v>-0.2</v>
      </c>
      <c r="AU20" s="74">
        <v>-0.2</v>
      </c>
      <c r="AV20" s="72">
        <v>0</v>
      </c>
      <c r="AW20" s="73">
        <v>0</v>
      </c>
      <c r="AX20" s="72">
        <v>-0.2</v>
      </c>
      <c r="AY20" s="73">
        <v>-0.2</v>
      </c>
    </row>
    <row r="21" spans="1:51">
      <c r="A21" s="67" t="s">
        <v>103</v>
      </c>
      <c r="B21" s="67">
        <v>26</v>
      </c>
      <c r="C21" s="82">
        <v>44239</v>
      </c>
      <c r="D21" s="103">
        <v>50</v>
      </c>
      <c r="E21" s="108" t="s">
        <v>52</v>
      </c>
      <c r="F21" s="105" t="s">
        <v>109</v>
      </c>
      <c r="G21" s="84" t="s">
        <v>61</v>
      </c>
      <c r="H21" s="72">
        <v>85.8</v>
      </c>
      <c r="I21" s="73">
        <v>111.2</v>
      </c>
      <c r="J21" s="72" t="s">
        <v>21</v>
      </c>
      <c r="K21" s="73" t="s">
        <v>21</v>
      </c>
      <c r="L21" s="72">
        <v>16.399999999999999</v>
      </c>
      <c r="M21" s="73">
        <v>21.3</v>
      </c>
      <c r="N21" s="72">
        <v>102.2</v>
      </c>
      <c r="O21" s="73">
        <v>132.5</v>
      </c>
      <c r="P21" s="74"/>
      <c r="Q21" s="72">
        <v>108.1</v>
      </c>
      <c r="R21" s="74">
        <v>120.8</v>
      </c>
      <c r="S21" s="72" t="s">
        <v>21</v>
      </c>
      <c r="T21" s="73" t="s">
        <v>21</v>
      </c>
      <c r="U21" s="72">
        <v>20.7</v>
      </c>
      <c r="V21" s="73">
        <v>23.2</v>
      </c>
      <c r="W21" s="72">
        <v>128.80000000000001</v>
      </c>
      <c r="X21" s="73">
        <v>144</v>
      </c>
      <c r="Y21" s="61"/>
      <c r="Z21" s="72">
        <v>121.6</v>
      </c>
      <c r="AA21" s="73">
        <v>128.30000000000001</v>
      </c>
      <c r="AB21" s="72" t="s">
        <v>21</v>
      </c>
      <c r="AC21" s="73" t="s">
        <v>21</v>
      </c>
      <c r="AD21" s="72">
        <v>23.2</v>
      </c>
      <c r="AE21" s="73">
        <v>24.6</v>
      </c>
      <c r="AF21" s="72">
        <v>144.80000000000001</v>
      </c>
      <c r="AG21" s="73">
        <v>152.9</v>
      </c>
      <c r="AH21" s="61"/>
      <c r="AI21" s="72">
        <v>134.80000000000001</v>
      </c>
      <c r="AJ21" s="73">
        <v>134.80000000000001</v>
      </c>
      <c r="AK21" s="72" t="s">
        <v>21</v>
      </c>
      <c r="AL21" s="73" t="s">
        <v>21</v>
      </c>
      <c r="AM21" s="72">
        <v>25.8</v>
      </c>
      <c r="AN21" s="73">
        <v>25.8</v>
      </c>
      <c r="AO21" s="72">
        <v>160.6</v>
      </c>
      <c r="AP21" s="73">
        <v>160.6</v>
      </c>
      <c r="AQ21" s="61"/>
      <c r="AR21" s="72">
        <v>141.5</v>
      </c>
      <c r="AS21" s="73">
        <v>141.5</v>
      </c>
      <c r="AT21" s="72" t="s">
        <v>21</v>
      </c>
      <c r="AU21" s="74" t="s">
        <v>21</v>
      </c>
      <c r="AV21" s="72">
        <v>27</v>
      </c>
      <c r="AW21" s="73">
        <v>27</v>
      </c>
      <c r="AX21" s="72">
        <v>168.5</v>
      </c>
      <c r="AY21" s="73">
        <v>168.5</v>
      </c>
    </row>
    <row r="22" spans="1:51">
      <c r="A22" s="67" t="s">
        <v>103</v>
      </c>
      <c r="B22" s="67">
        <v>128</v>
      </c>
      <c r="C22" s="82">
        <v>44260</v>
      </c>
      <c r="D22" s="103">
        <v>50</v>
      </c>
      <c r="E22" s="108" t="s">
        <v>52</v>
      </c>
      <c r="F22" s="105" t="s">
        <v>107</v>
      </c>
      <c r="G22" s="84" t="s">
        <v>61</v>
      </c>
      <c r="H22" s="72">
        <v>-16.2</v>
      </c>
      <c r="I22" s="73">
        <v>-17.600000000000001</v>
      </c>
      <c r="J22" s="72" t="s">
        <v>20</v>
      </c>
      <c r="K22" s="73" t="s">
        <v>20</v>
      </c>
      <c r="L22" s="72">
        <v>-4.8</v>
      </c>
      <c r="M22" s="73">
        <v>-5.3</v>
      </c>
      <c r="N22" s="72">
        <v>-21</v>
      </c>
      <c r="O22" s="73">
        <v>-22.9</v>
      </c>
      <c r="P22" s="74"/>
      <c r="Q22" s="72">
        <v>-18.100000000000001</v>
      </c>
      <c r="R22" s="74">
        <v>-18.100000000000001</v>
      </c>
      <c r="S22" s="72" t="s">
        <v>20</v>
      </c>
      <c r="T22" s="73" t="s">
        <v>20</v>
      </c>
      <c r="U22" s="72">
        <v>-5.4</v>
      </c>
      <c r="V22" s="73">
        <v>-5.4</v>
      </c>
      <c r="W22" s="72">
        <v>-23.5</v>
      </c>
      <c r="X22" s="73">
        <v>-23.5</v>
      </c>
      <c r="Y22" s="61"/>
      <c r="Z22" s="72">
        <v>-18.5</v>
      </c>
      <c r="AA22" s="73">
        <v>-18.5</v>
      </c>
      <c r="AB22" s="72" t="s">
        <v>20</v>
      </c>
      <c r="AC22" s="73" t="s">
        <v>20</v>
      </c>
      <c r="AD22" s="72">
        <v>-5.6</v>
      </c>
      <c r="AE22" s="73">
        <v>-5.6</v>
      </c>
      <c r="AF22" s="72">
        <v>-24.1</v>
      </c>
      <c r="AG22" s="73">
        <v>-24.1</v>
      </c>
      <c r="AH22" s="61"/>
      <c r="AI22" s="72">
        <v>-18.899999999999999</v>
      </c>
      <c r="AJ22" s="73">
        <v>-18.899999999999999</v>
      </c>
      <c r="AK22" s="72" t="s">
        <v>20</v>
      </c>
      <c r="AL22" s="73" t="s">
        <v>20</v>
      </c>
      <c r="AM22" s="72">
        <v>-5.6</v>
      </c>
      <c r="AN22" s="73">
        <v>-5.6</v>
      </c>
      <c r="AO22" s="72">
        <v>-24.5</v>
      </c>
      <c r="AP22" s="73">
        <v>-24.5</v>
      </c>
      <c r="AQ22" s="61"/>
      <c r="AR22" s="72">
        <v>-19.3</v>
      </c>
      <c r="AS22" s="73">
        <v>-19.3</v>
      </c>
      <c r="AT22" s="72" t="s">
        <v>20</v>
      </c>
      <c r="AU22" s="74" t="s">
        <v>20</v>
      </c>
      <c r="AV22" s="72">
        <v>-5.7</v>
      </c>
      <c r="AW22" s="73">
        <v>-5.7</v>
      </c>
      <c r="AX22" s="72">
        <v>-25</v>
      </c>
      <c r="AY22" s="73">
        <v>-25</v>
      </c>
    </row>
    <row r="23" spans="1:51">
      <c r="A23" s="67" t="s">
        <v>103</v>
      </c>
      <c r="B23" s="67">
        <v>493</v>
      </c>
      <c r="C23" s="82">
        <v>44361</v>
      </c>
      <c r="D23" s="103">
        <v>50</v>
      </c>
      <c r="E23" s="108" t="s">
        <v>52</v>
      </c>
      <c r="F23" s="105" t="s">
        <v>101</v>
      </c>
      <c r="G23" s="84" t="s">
        <v>61</v>
      </c>
      <c r="H23" s="72">
        <v>-506.6</v>
      </c>
      <c r="I23" s="73">
        <v>0</v>
      </c>
      <c r="J23" s="72">
        <v>506.6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4"/>
      <c r="Q23" s="72">
        <v>-1080</v>
      </c>
      <c r="R23" s="74">
        <v>0</v>
      </c>
      <c r="S23" s="72">
        <v>1080</v>
      </c>
      <c r="T23" s="73">
        <v>0</v>
      </c>
      <c r="U23" s="72">
        <v>0</v>
      </c>
      <c r="V23" s="73">
        <v>0</v>
      </c>
      <c r="W23" s="72">
        <v>0</v>
      </c>
      <c r="X23" s="73">
        <v>0</v>
      </c>
      <c r="Y23" s="61"/>
      <c r="Z23" s="72">
        <v>-1080</v>
      </c>
      <c r="AA23" s="73">
        <v>0</v>
      </c>
      <c r="AB23" s="72">
        <v>1080</v>
      </c>
      <c r="AC23" s="73">
        <v>0</v>
      </c>
      <c r="AD23" s="72">
        <v>0</v>
      </c>
      <c r="AE23" s="73">
        <v>0</v>
      </c>
      <c r="AF23" s="72">
        <v>0</v>
      </c>
      <c r="AG23" s="73">
        <v>0</v>
      </c>
      <c r="AH23" s="61"/>
      <c r="AI23" s="72">
        <v>-360</v>
      </c>
      <c r="AJ23" s="73">
        <v>0</v>
      </c>
      <c r="AK23" s="72">
        <v>360</v>
      </c>
      <c r="AL23" s="73">
        <v>0</v>
      </c>
      <c r="AM23" s="72">
        <v>0</v>
      </c>
      <c r="AN23" s="73">
        <v>0</v>
      </c>
      <c r="AO23" s="72">
        <v>0</v>
      </c>
      <c r="AP23" s="73">
        <v>0</v>
      </c>
      <c r="AQ23" s="61"/>
      <c r="AR23" s="72">
        <v>0</v>
      </c>
      <c r="AS23" s="73">
        <v>0</v>
      </c>
      <c r="AT23" s="72">
        <v>0</v>
      </c>
      <c r="AU23" s="74">
        <v>0</v>
      </c>
      <c r="AV23" s="72">
        <v>0</v>
      </c>
      <c r="AW23" s="73">
        <v>0</v>
      </c>
      <c r="AX23" s="72">
        <v>0</v>
      </c>
      <c r="AY23" s="73">
        <v>0</v>
      </c>
    </row>
    <row r="24" spans="1:51">
      <c r="A24" s="67"/>
      <c r="B24" s="67"/>
      <c r="C24" s="82"/>
      <c r="D24" s="103"/>
      <c r="E24" s="108"/>
      <c r="F24" s="105"/>
      <c r="G24" s="84"/>
      <c r="H24" s="72"/>
      <c r="I24" s="73"/>
      <c r="J24" s="72"/>
      <c r="K24" s="73"/>
      <c r="L24" s="72"/>
      <c r="M24" s="73"/>
      <c r="N24" s="72"/>
      <c r="O24" s="73"/>
      <c r="P24" s="74"/>
      <c r="Q24" s="72"/>
      <c r="R24" s="74"/>
      <c r="S24" s="72"/>
      <c r="T24" s="73"/>
      <c r="U24" s="72"/>
      <c r="V24" s="73"/>
      <c r="W24" s="72"/>
      <c r="X24" s="73"/>
      <c r="Y24" s="61"/>
      <c r="Z24" s="72"/>
      <c r="AA24" s="73"/>
      <c r="AB24" s="72"/>
      <c r="AC24" s="73"/>
      <c r="AD24" s="72"/>
      <c r="AE24" s="73"/>
      <c r="AF24" s="72"/>
      <c r="AG24" s="73"/>
      <c r="AH24" s="61"/>
      <c r="AI24" s="72"/>
      <c r="AJ24" s="73"/>
      <c r="AK24" s="72"/>
      <c r="AL24" s="73"/>
      <c r="AM24" s="72"/>
      <c r="AN24" s="73"/>
      <c r="AO24" s="72"/>
      <c r="AP24" s="73"/>
      <c r="AQ24" s="61"/>
      <c r="AR24" s="72"/>
      <c r="AS24" s="73"/>
      <c r="AT24" s="72"/>
      <c r="AU24" s="74"/>
      <c r="AV24" s="72"/>
      <c r="AW24" s="73"/>
      <c r="AX24" s="72"/>
      <c r="AY24" s="73"/>
    </row>
    <row r="25" spans="1:51">
      <c r="A25" s="67" t="s">
        <v>152</v>
      </c>
      <c r="B25" s="67">
        <v>525</v>
      </c>
      <c r="C25" s="82">
        <v>44368</v>
      </c>
      <c r="D25" s="103">
        <v>337</v>
      </c>
      <c r="E25" s="108" t="s">
        <v>153</v>
      </c>
      <c r="F25" s="105" t="s">
        <v>153</v>
      </c>
      <c r="G25" s="84" t="s">
        <v>113</v>
      </c>
      <c r="H25" s="72">
        <v>0</v>
      </c>
      <c r="I25" s="73">
        <v>0</v>
      </c>
      <c r="J25" s="72">
        <v>0</v>
      </c>
      <c r="K25" s="73">
        <v>0</v>
      </c>
      <c r="L25" s="72" t="s">
        <v>26</v>
      </c>
      <c r="M25" s="73" t="s">
        <v>26</v>
      </c>
      <c r="N25" s="72" t="s">
        <v>26</v>
      </c>
      <c r="O25" s="73" t="s">
        <v>26</v>
      </c>
      <c r="P25" s="74"/>
      <c r="Q25" s="72">
        <v>0</v>
      </c>
      <c r="R25" s="74">
        <v>0</v>
      </c>
      <c r="S25" s="72">
        <v>0</v>
      </c>
      <c r="T25" s="73">
        <v>0</v>
      </c>
      <c r="U25" s="72" t="s">
        <v>26</v>
      </c>
      <c r="V25" s="73" t="s">
        <v>26</v>
      </c>
      <c r="W25" s="72" t="s">
        <v>26</v>
      </c>
      <c r="X25" s="73" t="s">
        <v>26</v>
      </c>
      <c r="Y25" s="61"/>
      <c r="Z25" s="72">
        <v>0</v>
      </c>
      <c r="AA25" s="73">
        <v>0</v>
      </c>
      <c r="AB25" s="72">
        <v>0</v>
      </c>
      <c r="AC25" s="73">
        <v>0</v>
      </c>
      <c r="AD25" s="72" t="s">
        <v>26</v>
      </c>
      <c r="AE25" s="73" t="s">
        <v>26</v>
      </c>
      <c r="AF25" s="72" t="s">
        <v>26</v>
      </c>
      <c r="AG25" s="73" t="s">
        <v>26</v>
      </c>
      <c r="AH25" s="61"/>
      <c r="AI25" s="72">
        <v>0</v>
      </c>
      <c r="AJ25" s="73">
        <v>0</v>
      </c>
      <c r="AK25" s="72">
        <v>0</v>
      </c>
      <c r="AL25" s="73">
        <v>0</v>
      </c>
      <c r="AM25" s="72" t="s">
        <v>26</v>
      </c>
      <c r="AN25" s="73" t="s">
        <v>26</v>
      </c>
      <c r="AO25" s="72" t="s">
        <v>26</v>
      </c>
      <c r="AP25" s="73" t="s">
        <v>26</v>
      </c>
      <c r="AQ25" s="61"/>
      <c r="AR25" s="72">
        <v>0</v>
      </c>
      <c r="AS25" s="73">
        <v>0</v>
      </c>
      <c r="AT25" s="72">
        <v>0</v>
      </c>
      <c r="AU25" s="74">
        <v>0</v>
      </c>
      <c r="AV25" s="72" t="s">
        <v>26</v>
      </c>
      <c r="AW25" s="73" t="s">
        <v>26</v>
      </c>
      <c r="AX25" s="72" t="s">
        <v>26</v>
      </c>
      <c r="AY25" s="73" t="s">
        <v>26</v>
      </c>
    </row>
    <row r="26" spans="1:51">
      <c r="A26" s="67"/>
      <c r="B26" s="67"/>
      <c r="C26" s="82"/>
      <c r="D26" s="103"/>
      <c r="E26" s="108"/>
      <c r="F26" s="105"/>
      <c r="G26" s="84"/>
      <c r="H26" s="72"/>
      <c r="I26" s="73"/>
      <c r="J26" s="72"/>
      <c r="K26" s="73"/>
      <c r="L26" s="72"/>
      <c r="M26" s="73"/>
      <c r="N26" s="72"/>
      <c r="O26" s="73"/>
      <c r="P26" s="74"/>
      <c r="Q26" s="72"/>
      <c r="R26" s="74"/>
      <c r="S26" s="72"/>
      <c r="T26" s="73"/>
      <c r="U26" s="72"/>
      <c r="V26" s="73"/>
      <c r="W26" s="72"/>
      <c r="X26" s="73"/>
      <c r="Y26" s="61"/>
      <c r="Z26" s="72"/>
      <c r="AA26" s="73"/>
      <c r="AB26" s="72"/>
      <c r="AC26" s="73"/>
      <c r="AD26" s="72"/>
      <c r="AE26" s="73"/>
      <c r="AF26" s="72"/>
      <c r="AG26" s="73"/>
      <c r="AH26" s="61"/>
      <c r="AI26" s="72"/>
      <c r="AJ26" s="73"/>
      <c r="AK26" s="72"/>
      <c r="AL26" s="73"/>
      <c r="AM26" s="72"/>
      <c r="AN26" s="73"/>
      <c r="AO26" s="72"/>
      <c r="AP26" s="73"/>
      <c r="AQ26" s="61"/>
      <c r="AR26" s="72"/>
      <c r="AS26" s="73"/>
      <c r="AT26" s="72"/>
      <c r="AU26" s="74"/>
      <c r="AV26" s="72"/>
      <c r="AW26" s="73"/>
      <c r="AX26" s="72"/>
      <c r="AY26" s="73"/>
    </row>
    <row r="27" spans="1:51">
      <c r="A27" s="67" t="s">
        <v>154</v>
      </c>
      <c r="B27" s="67">
        <v>575</v>
      </c>
      <c r="C27" s="82">
        <v>44368</v>
      </c>
      <c r="D27" s="103">
        <v>366</v>
      </c>
      <c r="E27" s="108" t="s">
        <v>155</v>
      </c>
      <c r="F27" s="105" t="s">
        <v>156</v>
      </c>
      <c r="G27" s="84" t="s">
        <v>157</v>
      </c>
      <c r="H27" s="72">
        <v>0</v>
      </c>
      <c r="I27" s="73">
        <v>0</v>
      </c>
      <c r="J27" s="72">
        <v>0</v>
      </c>
      <c r="K27" s="73">
        <v>0</v>
      </c>
      <c r="L27" s="72">
        <v>0</v>
      </c>
      <c r="M27" s="73" t="s">
        <v>34</v>
      </c>
      <c r="N27" s="72">
        <v>0</v>
      </c>
      <c r="O27" s="73" t="s">
        <v>34</v>
      </c>
      <c r="P27" s="74"/>
      <c r="Q27" s="72">
        <v>0</v>
      </c>
      <c r="R27" s="74">
        <v>0</v>
      </c>
      <c r="S27" s="72">
        <v>0</v>
      </c>
      <c r="T27" s="73">
        <v>0</v>
      </c>
      <c r="U27" s="72">
        <v>0</v>
      </c>
      <c r="V27" s="73" t="s">
        <v>34</v>
      </c>
      <c r="W27" s="72">
        <v>0</v>
      </c>
      <c r="X27" s="73" t="s">
        <v>34</v>
      </c>
      <c r="Y27" s="61"/>
      <c r="Z27" s="72">
        <v>0</v>
      </c>
      <c r="AA27" s="73">
        <v>0</v>
      </c>
      <c r="AB27" s="72">
        <v>0</v>
      </c>
      <c r="AC27" s="73">
        <v>0</v>
      </c>
      <c r="AD27" s="72" t="s">
        <v>34</v>
      </c>
      <c r="AE27" s="73" t="s">
        <v>34</v>
      </c>
      <c r="AF27" s="72" t="s">
        <v>34</v>
      </c>
      <c r="AG27" s="73" t="s">
        <v>34</v>
      </c>
      <c r="AH27" s="61"/>
      <c r="AI27" s="72">
        <v>0</v>
      </c>
      <c r="AJ27" s="73">
        <v>0</v>
      </c>
      <c r="AK27" s="72">
        <v>0</v>
      </c>
      <c r="AL27" s="73">
        <v>0</v>
      </c>
      <c r="AM27" s="72" t="s">
        <v>34</v>
      </c>
      <c r="AN27" s="73" t="s">
        <v>34</v>
      </c>
      <c r="AO27" s="72" t="s">
        <v>34</v>
      </c>
      <c r="AP27" s="73" t="s">
        <v>34</v>
      </c>
      <c r="AQ27" s="61"/>
      <c r="AR27" s="72">
        <v>0</v>
      </c>
      <c r="AS27" s="73">
        <v>0</v>
      </c>
      <c r="AT27" s="72">
        <v>0</v>
      </c>
      <c r="AU27" s="74">
        <v>0</v>
      </c>
      <c r="AV27" s="72" t="s">
        <v>34</v>
      </c>
      <c r="AW27" s="73" t="s">
        <v>34</v>
      </c>
      <c r="AX27" s="72" t="s">
        <v>34</v>
      </c>
      <c r="AY27" s="73" t="s">
        <v>34</v>
      </c>
    </row>
    <row r="28" spans="1:51">
      <c r="A28" s="67"/>
      <c r="B28" s="67"/>
      <c r="C28" s="82"/>
      <c r="D28" s="103"/>
      <c r="E28" s="108"/>
      <c r="F28" s="105"/>
      <c r="G28" s="84"/>
      <c r="H28" s="72"/>
      <c r="I28" s="73"/>
      <c r="J28" s="72"/>
      <c r="K28" s="73"/>
      <c r="L28" s="72"/>
      <c r="M28" s="73"/>
      <c r="N28" s="72"/>
      <c r="O28" s="73"/>
      <c r="P28" s="74"/>
      <c r="Q28" s="72"/>
      <c r="R28" s="74"/>
      <c r="S28" s="72"/>
      <c r="T28" s="73"/>
      <c r="U28" s="72"/>
      <c r="V28" s="73"/>
      <c r="W28" s="72"/>
      <c r="X28" s="73"/>
      <c r="Y28" s="61"/>
      <c r="Z28" s="72"/>
      <c r="AA28" s="73"/>
      <c r="AB28" s="72"/>
      <c r="AC28" s="73"/>
      <c r="AD28" s="72"/>
      <c r="AE28" s="73"/>
      <c r="AF28" s="72"/>
      <c r="AG28" s="73"/>
      <c r="AH28" s="61"/>
      <c r="AI28" s="72"/>
      <c r="AJ28" s="73"/>
      <c r="AK28" s="72"/>
      <c r="AL28" s="73"/>
      <c r="AM28" s="72"/>
      <c r="AN28" s="73"/>
      <c r="AO28" s="72"/>
      <c r="AP28" s="73"/>
      <c r="AQ28" s="61"/>
      <c r="AR28" s="72"/>
      <c r="AS28" s="73"/>
      <c r="AT28" s="72"/>
      <c r="AU28" s="74"/>
      <c r="AV28" s="72"/>
      <c r="AW28" s="73"/>
      <c r="AX28" s="72"/>
      <c r="AY28" s="73"/>
    </row>
    <row r="29" spans="1:51">
      <c r="A29" s="67" t="s">
        <v>158</v>
      </c>
      <c r="B29" s="67">
        <v>484</v>
      </c>
      <c r="C29" s="82">
        <v>44361</v>
      </c>
      <c r="D29" s="103">
        <v>425</v>
      </c>
      <c r="E29" s="108" t="s">
        <v>95</v>
      </c>
      <c r="F29" s="105" t="s">
        <v>95</v>
      </c>
      <c r="G29" s="84" t="s">
        <v>98</v>
      </c>
      <c r="H29" s="72">
        <v>0</v>
      </c>
      <c r="I29" s="73">
        <v>0</v>
      </c>
      <c r="J29" s="72">
        <v>-4.4000000000000004</v>
      </c>
      <c r="K29" s="73" t="s">
        <v>22</v>
      </c>
      <c r="L29" s="72" t="s">
        <v>22</v>
      </c>
      <c r="M29" s="73">
        <v>0</v>
      </c>
      <c r="N29" s="72">
        <v>-4.4000000000000004</v>
      </c>
      <c r="O29" s="73" t="s">
        <v>22</v>
      </c>
      <c r="P29" s="74"/>
      <c r="Q29" s="72">
        <v>0</v>
      </c>
      <c r="R29" s="74">
        <v>0</v>
      </c>
      <c r="S29" s="72" t="s">
        <v>22</v>
      </c>
      <c r="T29" s="73" t="s">
        <v>22</v>
      </c>
      <c r="U29" s="72">
        <v>0</v>
      </c>
      <c r="V29" s="73">
        <v>0</v>
      </c>
      <c r="W29" s="72" t="s">
        <v>22</v>
      </c>
      <c r="X29" s="73" t="s">
        <v>22</v>
      </c>
      <c r="Y29" s="61"/>
      <c r="Z29" s="72">
        <v>0</v>
      </c>
      <c r="AA29" s="73">
        <v>0</v>
      </c>
      <c r="AB29" s="72" t="s">
        <v>22</v>
      </c>
      <c r="AC29" s="73" t="s">
        <v>22</v>
      </c>
      <c r="AD29" s="72">
        <v>0</v>
      </c>
      <c r="AE29" s="73">
        <v>0</v>
      </c>
      <c r="AF29" s="72" t="s">
        <v>22</v>
      </c>
      <c r="AG29" s="73" t="s">
        <v>22</v>
      </c>
      <c r="AH29" s="61"/>
      <c r="AI29" s="72">
        <v>0</v>
      </c>
      <c r="AJ29" s="73">
        <v>0</v>
      </c>
      <c r="AK29" s="72" t="s">
        <v>22</v>
      </c>
      <c r="AL29" s="73" t="s">
        <v>22</v>
      </c>
      <c r="AM29" s="72">
        <v>0</v>
      </c>
      <c r="AN29" s="73">
        <v>0</v>
      </c>
      <c r="AO29" s="72" t="s">
        <v>22</v>
      </c>
      <c r="AP29" s="73" t="s">
        <v>22</v>
      </c>
      <c r="AQ29" s="61"/>
      <c r="AR29" s="72">
        <v>0</v>
      </c>
      <c r="AS29" s="73">
        <v>0</v>
      </c>
      <c r="AT29" s="72" t="s">
        <v>22</v>
      </c>
      <c r="AU29" s="74" t="s">
        <v>22</v>
      </c>
      <c r="AV29" s="72">
        <v>0</v>
      </c>
      <c r="AW29" s="73">
        <v>0</v>
      </c>
      <c r="AX29" s="72" t="s">
        <v>22</v>
      </c>
      <c r="AY29" s="73" t="s">
        <v>22</v>
      </c>
    </row>
    <row r="30" spans="1:51">
      <c r="A30" s="67"/>
      <c r="B30" s="67"/>
      <c r="C30" s="82"/>
      <c r="D30" s="103"/>
      <c r="E30" s="108"/>
      <c r="F30" s="105"/>
      <c r="G30" s="84"/>
      <c r="H30" s="72"/>
      <c r="I30" s="73"/>
      <c r="J30" s="72"/>
      <c r="K30" s="73"/>
      <c r="L30" s="72"/>
      <c r="M30" s="73"/>
      <c r="N30" s="72"/>
      <c r="O30" s="73"/>
      <c r="P30" s="74"/>
      <c r="Q30" s="72"/>
      <c r="R30" s="74"/>
      <c r="S30" s="72"/>
      <c r="T30" s="73"/>
      <c r="U30" s="72"/>
      <c r="V30" s="73"/>
      <c r="W30" s="72"/>
      <c r="X30" s="73"/>
      <c r="Y30" s="61"/>
      <c r="Z30" s="72"/>
      <c r="AA30" s="73"/>
      <c r="AB30" s="72"/>
      <c r="AC30" s="73"/>
      <c r="AD30" s="72"/>
      <c r="AE30" s="73"/>
      <c r="AF30" s="72"/>
      <c r="AG30" s="73"/>
      <c r="AH30" s="61"/>
      <c r="AI30" s="72"/>
      <c r="AJ30" s="73"/>
      <c r="AK30" s="72"/>
      <c r="AL30" s="73"/>
      <c r="AM30" s="72"/>
      <c r="AN30" s="73"/>
      <c r="AO30" s="72"/>
      <c r="AP30" s="73"/>
      <c r="AQ30" s="61"/>
      <c r="AR30" s="72"/>
      <c r="AS30" s="73"/>
      <c r="AT30" s="72"/>
      <c r="AU30" s="74"/>
      <c r="AV30" s="72"/>
      <c r="AW30" s="73"/>
      <c r="AX30" s="72"/>
      <c r="AY30" s="73"/>
    </row>
    <row r="31" spans="1:51">
      <c r="A31" s="67" t="s">
        <v>159</v>
      </c>
      <c r="B31" s="67">
        <v>472</v>
      </c>
      <c r="C31" s="82">
        <v>44361</v>
      </c>
      <c r="D31" s="103">
        <v>524</v>
      </c>
      <c r="E31" s="108" t="s">
        <v>160</v>
      </c>
      <c r="F31" s="105" t="s">
        <v>160</v>
      </c>
      <c r="G31" s="84" t="s">
        <v>51</v>
      </c>
      <c r="H31" s="72">
        <v>0</v>
      </c>
      <c r="I31" s="73">
        <v>0</v>
      </c>
      <c r="J31" s="72">
        <v>0</v>
      </c>
      <c r="K31" s="73">
        <v>0</v>
      </c>
      <c r="L31" s="72">
        <v>0</v>
      </c>
      <c r="M31" s="73">
        <v>0</v>
      </c>
      <c r="N31" s="72">
        <v>0</v>
      </c>
      <c r="O31" s="73">
        <v>0</v>
      </c>
      <c r="P31" s="74"/>
      <c r="Q31" s="72">
        <v>0</v>
      </c>
      <c r="R31" s="74">
        <v>0</v>
      </c>
      <c r="S31" s="72">
        <v>0</v>
      </c>
      <c r="T31" s="73">
        <v>0</v>
      </c>
      <c r="U31" s="72">
        <v>0</v>
      </c>
      <c r="V31" s="73">
        <v>0</v>
      </c>
      <c r="W31" s="72">
        <v>0</v>
      </c>
      <c r="X31" s="73">
        <v>0</v>
      </c>
      <c r="Y31" s="61"/>
      <c r="Z31" s="72">
        <v>0</v>
      </c>
      <c r="AA31" s="73">
        <v>0</v>
      </c>
      <c r="AB31" s="72">
        <v>0</v>
      </c>
      <c r="AC31" s="73">
        <v>0</v>
      </c>
      <c r="AD31" s="72">
        <v>0</v>
      </c>
      <c r="AE31" s="73">
        <v>0</v>
      </c>
      <c r="AF31" s="72">
        <v>0</v>
      </c>
      <c r="AG31" s="73">
        <v>0</v>
      </c>
      <c r="AH31" s="61"/>
      <c r="AI31" s="72">
        <v>0</v>
      </c>
      <c r="AJ31" s="73">
        <v>0</v>
      </c>
      <c r="AK31" s="72">
        <v>0</v>
      </c>
      <c r="AL31" s="73">
        <v>0</v>
      </c>
      <c r="AM31" s="72">
        <v>0</v>
      </c>
      <c r="AN31" s="73">
        <v>0</v>
      </c>
      <c r="AO31" s="72">
        <v>0</v>
      </c>
      <c r="AP31" s="73">
        <v>0</v>
      </c>
      <c r="AQ31" s="61"/>
      <c r="AR31" s="72">
        <v>0</v>
      </c>
      <c r="AS31" s="73">
        <v>0</v>
      </c>
      <c r="AT31" s="72">
        <v>0</v>
      </c>
      <c r="AU31" s="74">
        <v>0</v>
      </c>
      <c r="AV31" s="72">
        <v>0</v>
      </c>
      <c r="AW31" s="73">
        <v>0</v>
      </c>
      <c r="AX31" s="72">
        <v>0</v>
      </c>
      <c r="AY31" s="73">
        <v>0</v>
      </c>
    </row>
    <row r="32" spans="1:51">
      <c r="A32" s="67"/>
      <c r="B32" s="67"/>
      <c r="C32" s="82"/>
      <c r="D32" s="103"/>
      <c r="E32" s="108"/>
      <c r="F32" s="105"/>
      <c r="G32" s="84"/>
      <c r="H32" s="72"/>
      <c r="I32" s="73"/>
      <c r="J32" s="72"/>
      <c r="K32" s="73"/>
      <c r="L32" s="72"/>
      <c r="M32" s="73"/>
      <c r="N32" s="72"/>
      <c r="O32" s="73"/>
      <c r="P32" s="74"/>
      <c r="Q32" s="72"/>
      <c r="R32" s="74"/>
      <c r="S32" s="72"/>
      <c r="T32" s="73"/>
      <c r="U32" s="72"/>
      <c r="V32" s="73"/>
      <c r="W32" s="72"/>
      <c r="X32" s="73"/>
      <c r="Y32" s="61"/>
      <c r="Z32" s="72"/>
      <c r="AA32" s="73"/>
      <c r="AB32" s="72"/>
      <c r="AC32" s="73"/>
      <c r="AD32" s="72"/>
      <c r="AE32" s="73"/>
      <c r="AF32" s="72"/>
      <c r="AG32" s="73"/>
      <c r="AH32" s="61"/>
      <c r="AI32" s="72"/>
      <c r="AJ32" s="73"/>
      <c r="AK32" s="72"/>
      <c r="AL32" s="73"/>
      <c r="AM32" s="72"/>
      <c r="AN32" s="73"/>
      <c r="AO32" s="72"/>
      <c r="AP32" s="73"/>
      <c r="AQ32" s="61"/>
      <c r="AR32" s="72"/>
      <c r="AS32" s="73"/>
      <c r="AT32" s="72"/>
      <c r="AU32" s="74"/>
      <c r="AV32" s="72"/>
      <c r="AW32" s="73"/>
      <c r="AX32" s="72"/>
      <c r="AY32" s="73"/>
    </row>
    <row r="33" spans="1:51">
      <c r="A33" s="67" t="s">
        <v>161</v>
      </c>
      <c r="B33" s="67">
        <v>478</v>
      </c>
      <c r="C33" s="82">
        <v>44361</v>
      </c>
      <c r="D33" s="103">
        <v>566</v>
      </c>
      <c r="E33" s="108" t="s">
        <v>162</v>
      </c>
      <c r="F33" s="105" t="s">
        <v>163</v>
      </c>
      <c r="G33" s="84" t="s">
        <v>61</v>
      </c>
      <c r="H33" s="72">
        <v>4.5</v>
      </c>
      <c r="I33" s="73">
        <v>10.9</v>
      </c>
      <c r="J33" s="72" t="s">
        <v>21</v>
      </c>
      <c r="K33" s="73" t="s">
        <v>21</v>
      </c>
      <c r="L33" s="72">
        <v>1.4</v>
      </c>
      <c r="M33" s="73">
        <v>3.3</v>
      </c>
      <c r="N33" s="72">
        <v>5.9</v>
      </c>
      <c r="O33" s="73">
        <v>14.2</v>
      </c>
      <c r="P33" s="74"/>
      <c r="Q33" s="72">
        <v>11.3</v>
      </c>
      <c r="R33" s="74">
        <v>11.3</v>
      </c>
      <c r="S33" s="72" t="s">
        <v>21</v>
      </c>
      <c r="T33" s="73" t="s">
        <v>21</v>
      </c>
      <c r="U33" s="72">
        <v>3.4</v>
      </c>
      <c r="V33" s="73">
        <v>3.4</v>
      </c>
      <c r="W33" s="72">
        <v>14.7</v>
      </c>
      <c r="X33" s="73">
        <v>14.7</v>
      </c>
      <c r="Y33" s="61"/>
      <c r="Z33" s="72">
        <v>11.7</v>
      </c>
      <c r="AA33" s="73">
        <v>11.7</v>
      </c>
      <c r="AB33" s="72" t="s">
        <v>21</v>
      </c>
      <c r="AC33" s="73" t="s">
        <v>21</v>
      </c>
      <c r="AD33" s="72">
        <v>3.5</v>
      </c>
      <c r="AE33" s="73">
        <v>3.5</v>
      </c>
      <c r="AF33" s="72">
        <v>15.2</v>
      </c>
      <c r="AG33" s="73">
        <v>15.2</v>
      </c>
      <c r="AH33" s="61"/>
      <c r="AI33" s="72">
        <v>12.1</v>
      </c>
      <c r="AJ33" s="73">
        <v>12.1</v>
      </c>
      <c r="AK33" s="72" t="s">
        <v>21</v>
      </c>
      <c r="AL33" s="73" t="s">
        <v>21</v>
      </c>
      <c r="AM33" s="72">
        <v>3.7</v>
      </c>
      <c r="AN33" s="73">
        <v>3.7</v>
      </c>
      <c r="AO33" s="72">
        <v>15.8</v>
      </c>
      <c r="AP33" s="73">
        <v>15.8</v>
      </c>
      <c r="AQ33" s="61"/>
      <c r="AR33" s="72">
        <v>12.7</v>
      </c>
      <c r="AS33" s="73">
        <v>12.7</v>
      </c>
      <c r="AT33" s="72" t="s">
        <v>21</v>
      </c>
      <c r="AU33" s="74" t="s">
        <v>21</v>
      </c>
      <c r="AV33" s="72">
        <v>3.8</v>
      </c>
      <c r="AW33" s="73">
        <v>3.8</v>
      </c>
      <c r="AX33" s="72">
        <v>16.5</v>
      </c>
      <c r="AY33" s="73">
        <v>16.5</v>
      </c>
    </row>
    <row r="34" spans="1:51">
      <c r="A34" s="67" t="s">
        <v>161</v>
      </c>
      <c r="B34" s="67">
        <v>478</v>
      </c>
      <c r="C34" s="82">
        <v>44361</v>
      </c>
      <c r="D34" s="103">
        <v>566</v>
      </c>
      <c r="E34" s="108" t="s">
        <v>162</v>
      </c>
      <c r="F34" s="105" t="s">
        <v>163</v>
      </c>
      <c r="G34" s="84" t="s">
        <v>164</v>
      </c>
      <c r="H34" s="72">
        <v>0.1</v>
      </c>
      <c r="I34" s="73">
        <v>0.2</v>
      </c>
      <c r="J34" s="72">
        <v>0.7</v>
      </c>
      <c r="K34" s="73">
        <v>2.2000000000000002</v>
      </c>
      <c r="L34" s="72">
        <v>0</v>
      </c>
      <c r="M34" s="73">
        <v>0</v>
      </c>
      <c r="N34" s="72">
        <v>0.8</v>
      </c>
      <c r="O34" s="73">
        <v>2.4</v>
      </c>
      <c r="P34" s="74"/>
      <c r="Q34" s="72">
        <v>0.2</v>
      </c>
      <c r="R34" s="74">
        <v>0.2</v>
      </c>
      <c r="S34" s="72">
        <v>2.2999999999999998</v>
      </c>
      <c r="T34" s="73">
        <v>2.2999999999999998</v>
      </c>
      <c r="U34" s="72">
        <v>0</v>
      </c>
      <c r="V34" s="73">
        <v>0</v>
      </c>
      <c r="W34" s="72">
        <v>2.5</v>
      </c>
      <c r="X34" s="73">
        <v>2.5</v>
      </c>
      <c r="Y34" s="61"/>
      <c r="Z34" s="72">
        <v>0.2</v>
      </c>
      <c r="AA34" s="73">
        <v>0.2</v>
      </c>
      <c r="AB34" s="72">
        <v>2.4</v>
      </c>
      <c r="AC34" s="73">
        <v>2.4</v>
      </c>
      <c r="AD34" s="72">
        <v>0</v>
      </c>
      <c r="AE34" s="73">
        <v>0</v>
      </c>
      <c r="AF34" s="72">
        <v>2.6</v>
      </c>
      <c r="AG34" s="73">
        <v>2.6</v>
      </c>
      <c r="AH34" s="61"/>
      <c r="AI34" s="72">
        <v>0.2</v>
      </c>
      <c r="AJ34" s="73">
        <v>0.2</v>
      </c>
      <c r="AK34" s="72">
        <v>2.5</v>
      </c>
      <c r="AL34" s="73">
        <v>2.5</v>
      </c>
      <c r="AM34" s="72">
        <v>0</v>
      </c>
      <c r="AN34" s="73">
        <v>0</v>
      </c>
      <c r="AO34" s="72">
        <v>2.7</v>
      </c>
      <c r="AP34" s="73">
        <v>2.7</v>
      </c>
      <c r="AQ34" s="61"/>
      <c r="AR34" s="72">
        <v>0.2</v>
      </c>
      <c r="AS34" s="73">
        <v>0.2</v>
      </c>
      <c r="AT34" s="72">
        <v>2.6</v>
      </c>
      <c r="AU34" s="74">
        <v>2.6</v>
      </c>
      <c r="AV34" s="72">
        <v>0</v>
      </c>
      <c r="AW34" s="73">
        <v>0</v>
      </c>
      <c r="AX34" s="72">
        <v>2.8</v>
      </c>
      <c r="AY34" s="73">
        <v>2.8</v>
      </c>
    </row>
    <row r="35" spans="1:51">
      <c r="A35" s="67"/>
      <c r="B35" s="67"/>
      <c r="C35" s="82"/>
      <c r="D35" s="103"/>
      <c r="E35" s="108"/>
      <c r="F35" s="105"/>
      <c r="G35" s="84"/>
      <c r="H35" s="72"/>
      <c r="I35" s="73"/>
      <c r="J35" s="72"/>
      <c r="K35" s="73"/>
      <c r="L35" s="72"/>
      <c r="M35" s="73"/>
      <c r="N35" s="72"/>
      <c r="O35" s="73"/>
      <c r="P35" s="74"/>
      <c r="Q35" s="72"/>
      <c r="R35" s="74"/>
      <c r="S35" s="72"/>
      <c r="T35" s="73"/>
      <c r="U35" s="72"/>
      <c r="V35" s="73"/>
      <c r="W35" s="72"/>
      <c r="X35" s="73"/>
      <c r="Y35" s="61"/>
      <c r="Z35" s="72"/>
      <c r="AA35" s="73"/>
      <c r="AB35" s="72"/>
      <c r="AC35" s="73"/>
      <c r="AD35" s="72"/>
      <c r="AE35" s="73"/>
      <c r="AF35" s="72"/>
      <c r="AG35" s="73"/>
      <c r="AH35" s="61"/>
      <c r="AI35" s="72"/>
      <c r="AJ35" s="73"/>
      <c r="AK35" s="72"/>
      <c r="AL35" s="73"/>
      <c r="AM35" s="72"/>
      <c r="AN35" s="73"/>
      <c r="AO35" s="72"/>
      <c r="AP35" s="73"/>
      <c r="AQ35" s="61"/>
      <c r="AR35" s="72"/>
      <c r="AS35" s="73"/>
      <c r="AT35" s="72"/>
      <c r="AU35" s="74"/>
      <c r="AV35" s="72"/>
      <c r="AW35" s="73"/>
      <c r="AX35" s="72"/>
      <c r="AY35" s="73"/>
    </row>
    <row r="36" spans="1:51">
      <c r="A36" s="67" t="s">
        <v>165</v>
      </c>
      <c r="B36" s="67">
        <v>446</v>
      </c>
      <c r="C36" s="82">
        <v>44361</v>
      </c>
      <c r="D36" s="103">
        <v>597</v>
      </c>
      <c r="E36" s="108" t="s">
        <v>166</v>
      </c>
      <c r="F36" s="105" t="s">
        <v>167</v>
      </c>
      <c r="G36" s="84" t="s">
        <v>50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 t="s">
        <v>22</v>
      </c>
      <c r="N36" s="72">
        <v>0</v>
      </c>
      <c r="O36" s="73" t="s">
        <v>22</v>
      </c>
      <c r="P36" s="74"/>
      <c r="Q36" s="72">
        <v>0</v>
      </c>
      <c r="R36" s="74">
        <v>0</v>
      </c>
      <c r="S36" s="72">
        <v>0</v>
      </c>
      <c r="T36" s="73">
        <v>0</v>
      </c>
      <c r="U36" s="72" t="s">
        <v>22</v>
      </c>
      <c r="V36" s="73" t="s">
        <v>22</v>
      </c>
      <c r="W36" s="72" t="s">
        <v>22</v>
      </c>
      <c r="X36" s="73" t="s">
        <v>22</v>
      </c>
      <c r="Y36" s="61"/>
      <c r="Z36" s="72">
        <v>0</v>
      </c>
      <c r="AA36" s="73">
        <v>0</v>
      </c>
      <c r="AB36" s="72">
        <v>0</v>
      </c>
      <c r="AC36" s="73">
        <v>0</v>
      </c>
      <c r="AD36" s="72" t="s">
        <v>22</v>
      </c>
      <c r="AE36" s="73" t="s">
        <v>22</v>
      </c>
      <c r="AF36" s="72" t="s">
        <v>22</v>
      </c>
      <c r="AG36" s="73" t="s">
        <v>22</v>
      </c>
      <c r="AH36" s="61"/>
      <c r="AI36" s="72">
        <v>0</v>
      </c>
      <c r="AJ36" s="73">
        <v>0</v>
      </c>
      <c r="AK36" s="72">
        <v>0</v>
      </c>
      <c r="AL36" s="73">
        <v>0</v>
      </c>
      <c r="AM36" s="72" t="s">
        <v>22</v>
      </c>
      <c r="AN36" s="73" t="s">
        <v>22</v>
      </c>
      <c r="AO36" s="72" t="s">
        <v>22</v>
      </c>
      <c r="AP36" s="73" t="s">
        <v>22</v>
      </c>
      <c r="AQ36" s="61"/>
      <c r="AR36" s="72">
        <v>0</v>
      </c>
      <c r="AS36" s="73">
        <v>0</v>
      </c>
      <c r="AT36" s="72">
        <v>0</v>
      </c>
      <c r="AU36" s="74">
        <v>0</v>
      </c>
      <c r="AV36" s="72" t="s">
        <v>22</v>
      </c>
      <c r="AW36" s="73" t="s">
        <v>22</v>
      </c>
      <c r="AX36" s="72" t="s">
        <v>22</v>
      </c>
      <c r="AY36" s="73" t="s">
        <v>22</v>
      </c>
    </row>
    <row r="37" spans="1:51">
      <c r="A37" s="67"/>
      <c r="B37" s="67"/>
      <c r="C37" s="82"/>
      <c r="D37" s="103"/>
      <c r="E37" s="108"/>
      <c r="F37" s="105"/>
      <c r="G37" s="84"/>
      <c r="H37" s="72"/>
      <c r="I37" s="73"/>
      <c r="J37" s="72"/>
      <c r="K37" s="73"/>
      <c r="L37" s="72"/>
      <c r="M37" s="73"/>
      <c r="N37" s="72"/>
      <c r="O37" s="73"/>
      <c r="P37" s="74"/>
      <c r="Q37" s="72"/>
      <c r="R37" s="74"/>
      <c r="S37" s="72"/>
      <c r="T37" s="73"/>
      <c r="U37" s="72"/>
      <c r="V37" s="73"/>
      <c r="W37" s="72"/>
      <c r="X37" s="73"/>
      <c r="Y37" s="61"/>
      <c r="Z37" s="72"/>
      <c r="AA37" s="73"/>
      <c r="AB37" s="72"/>
      <c r="AC37" s="73"/>
      <c r="AD37" s="72"/>
      <c r="AE37" s="73"/>
      <c r="AF37" s="72"/>
      <c r="AG37" s="73"/>
      <c r="AH37" s="61"/>
      <c r="AI37" s="72"/>
      <c r="AJ37" s="73"/>
      <c r="AK37" s="72"/>
      <c r="AL37" s="73"/>
      <c r="AM37" s="72"/>
      <c r="AN37" s="73"/>
      <c r="AO37" s="72"/>
      <c r="AP37" s="73"/>
      <c r="AQ37" s="61"/>
      <c r="AR37" s="72"/>
      <c r="AS37" s="73"/>
      <c r="AT37" s="72"/>
      <c r="AU37" s="74"/>
      <c r="AV37" s="72"/>
      <c r="AW37" s="73"/>
      <c r="AX37" s="72"/>
      <c r="AY37" s="73"/>
    </row>
    <row r="38" spans="1:51">
      <c r="A38" s="67" t="s">
        <v>168</v>
      </c>
      <c r="B38" s="67">
        <v>469</v>
      </c>
      <c r="C38" s="82">
        <v>44361</v>
      </c>
      <c r="D38" s="103">
        <v>663</v>
      </c>
      <c r="E38" s="108" t="s">
        <v>169</v>
      </c>
      <c r="F38" s="105" t="s">
        <v>169</v>
      </c>
      <c r="G38" s="84" t="s">
        <v>51</v>
      </c>
      <c r="H38" s="72" t="s">
        <v>26</v>
      </c>
      <c r="I38" s="73" t="s">
        <v>26</v>
      </c>
      <c r="J38" s="72" t="s">
        <v>26</v>
      </c>
      <c r="K38" s="73" t="s">
        <v>26</v>
      </c>
      <c r="L38" s="72">
        <v>0</v>
      </c>
      <c r="M38" s="73">
        <v>0</v>
      </c>
      <c r="N38" s="72" t="s">
        <v>26</v>
      </c>
      <c r="O38" s="73" t="s">
        <v>26</v>
      </c>
      <c r="P38" s="74"/>
      <c r="Q38" s="72" t="s">
        <v>26</v>
      </c>
      <c r="R38" s="74" t="s">
        <v>26</v>
      </c>
      <c r="S38" s="72" t="s">
        <v>26</v>
      </c>
      <c r="T38" s="73" t="s">
        <v>26</v>
      </c>
      <c r="U38" s="72">
        <v>0</v>
      </c>
      <c r="V38" s="73">
        <v>0</v>
      </c>
      <c r="W38" s="72" t="s">
        <v>26</v>
      </c>
      <c r="X38" s="73" t="s">
        <v>26</v>
      </c>
      <c r="Y38" s="61"/>
      <c r="Z38" s="72" t="s">
        <v>26</v>
      </c>
      <c r="AA38" s="73" t="s">
        <v>26</v>
      </c>
      <c r="AB38" s="72" t="s">
        <v>26</v>
      </c>
      <c r="AC38" s="73" t="s">
        <v>26</v>
      </c>
      <c r="AD38" s="72">
        <v>0</v>
      </c>
      <c r="AE38" s="73">
        <v>0</v>
      </c>
      <c r="AF38" s="72" t="s">
        <v>26</v>
      </c>
      <c r="AG38" s="73" t="s">
        <v>26</v>
      </c>
      <c r="AH38" s="61"/>
      <c r="AI38" s="72" t="s">
        <v>26</v>
      </c>
      <c r="AJ38" s="73" t="s">
        <v>26</v>
      </c>
      <c r="AK38" s="72" t="s">
        <v>26</v>
      </c>
      <c r="AL38" s="73" t="s">
        <v>26</v>
      </c>
      <c r="AM38" s="72">
        <v>0</v>
      </c>
      <c r="AN38" s="73">
        <v>0</v>
      </c>
      <c r="AO38" s="72" t="s">
        <v>26</v>
      </c>
      <c r="AP38" s="73" t="s">
        <v>26</v>
      </c>
      <c r="AQ38" s="61"/>
      <c r="AR38" s="72" t="s">
        <v>26</v>
      </c>
      <c r="AS38" s="73" t="s">
        <v>26</v>
      </c>
      <c r="AT38" s="72" t="s">
        <v>26</v>
      </c>
      <c r="AU38" s="74" t="s">
        <v>26</v>
      </c>
      <c r="AV38" s="72">
        <v>0</v>
      </c>
      <c r="AW38" s="73">
        <v>0</v>
      </c>
      <c r="AX38" s="72" t="s">
        <v>26</v>
      </c>
      <c r="AY38" s="73" t="s">
        <v>26</v>
      </c>
    </row>
    <row r="39" spans="1:51">
      <c r="A39" s="67"/>
      <c r="B39" s="67"/>
      <c r="C39" s="82"/>
      <c r="D39" s="103"/>
      <c r="E39" s="108"/>
      <c r="F39" s="105"/>
      <c r="G39" s="84"/>
      <c r="H39" s="72"/>
      <c r="I39" s="73"/>
      <c r="J39" s="72"/>
      <c r="K39" s="73"/>
      <c r="L39" s="72"/>
      <c r="M39" s="73"/>
      <c r="N39" s="72"/>
      <c r="O39" s="73"/>
      <c r="P39" s="74"/>
      <c r="Q39" s="72"/>
      <c r="R39" s="74"/>
      <c r="S39" s="72"/>
      <c r="T39" s="73"/>
      <c r="U39" s="72"/>
      <c r="V39" s="73"/>
      <c r="W39" s="72"/>
      <c r="X39" s="73"/>
      <c r="Y39" s="61"/>
      <c r="Z39" s="72"/>
      <c r="AA39" s="73"/>
      <c r="AB39" s="72"/>
      <c r="AC39" s="73"/>
      <c r="AD39" s="72"/>
      <c r="AE39" s="73"/>
      <c r="AF39" s="72"/>
      <c r="AG39" s="73"/>
      <c r="AH39" s="61"/>
      <c r="AI39" s="72"/>
      <c r="AJ39" s="73"/>
      <c r="AK39" s="72"/>
      <c r="AL39" s="73"/>
      <c r="AM39" s="72"/>
      <c r="AN39" s="73"/>
      <c r="AO39" s="72"/>
      <c r="AP39" s="73"/>
      <c r="AQ39" s="61"/>
      <c r="AR39" s="72"/>
      <c r="AS39" s="73"/>
      <c r="AT39" s="72"/>
      <c r="AU39" s="74"/>
      <c r="AV39" s="72"/>
      <c r="AW39" s="73"/>
      <c r="AX39" s="72"/>
      <c r="AY39" s="73"/>
    </row>
    <row r="40" spans="1:51">
      <c r="A40" s="67" t="s">
        <v>219</v>
      </c>
      <c r="B40" s="67">
        <v>163</v>
      </c>
      <c r="C40" s="82">
        <v>44267</v>
      </c>
      <c r="D40" s="103">
        <v>649</v>
      </c>
      <c r="E40" s="108" t="s">
        <v>221</v>
      </c>
      <c r="F40" s="105" t="s">
        <v>220</v>
      </c>
      <c r="G40" s="146" t="s">
        <v>50</v>
      </c>
      <c r="H40" s="72">
        <v>0</v>
      </c>
      <c r="I40" s="73">
        <v>0</v>
      </c>
      <c r="J40" s="72">
        <v>0</v>
      </c>
      <c r="K40" s="73">
        <v>0</v>
      </c>
      <c r="L40" s="72" t="s">
        <v>25</v>
      </c>
      <c r="M40" s="73" t="s">
        <v>26</v>
      </c>
      <c r="N40" s="72" t="s">
        <v>25</v>
      </c>
      <c r="O40" s="73" t="s">
        <v>26</v>
      </c>
      <c r="P40" s="74"/>
      <c r="Q40" s="72">
        <v>0</v>
      </c>
      <c r="R40" s="74">
        <v>0</v>
      </c>
      <c r="S40" s="72">
        <v>0</v>
      </c>
      <c r="T40" s="73">
        <v>0</v>
      </c>
      <c r="U40" s="72" t="s">
        <v>25</v>
      </c>
      <c r="V40" s="73" t="s">
        <v>26</v>
      </c>
      <c r="W40" s="72" t="s">
        <v>25</v>
      </c>
      <c r="X40" s="73" t="s">
        <v>26</v>
      </c>
      <c r="Y40" s="61"/>
      <c r="Z40" s="72">
        <v>0</v>
      </c>
      <c r="AA40" s="73">
        <v>0</v>
      </c>
      <c r="AB40" s="72">
        <v>0</v>
      </c>
      <c r="AC40" s="73">
        <v>0</v>
      </c>
      <c r="AD40" s="72" t="s">
        <v>25</v>
      </c>
      <c r="AE40" s="73" t="s">
        <v>26</v>
      </c>
      <c r="AF40" s="72" t="s">
        <v>25</v>
      </c>
      <c r="AG40" s="73" t="s">
        <v>26</v>
      </c>
      <c r="AH40" s="61"/>
      <c r="AI40" s="72">
        <v>0</v>
      </c>
      <c r="AJ40" s="73">
        <v>0</v>
      </c>
      <c r="AK40" s="72">
        <v>0</v>
      </c>
      <c r="AL40" s="73">
        <v>0</v>
      </c>
      <c r="AM40" s="72" t="s">
        <v>25</v>
      </c>
      <c r="AN40" s="73" t="s">
        <v>26</v>
      </c>
      <c r="AO40" s="72" t="s">
        <v>25</v>
      </c>
      <c r="AP40" s="73" t="s">
        <v>26</v>
      </c>
      <c r="AQ40" s="61"/>
      <c r="AR40" s="72">
        <v>0</v>
      </c>
      <c r="AS40" s="73">
        <v>0</v>
      </c>
      <c r="AT40" s="72">
        <v>0</v>
      </c>
      <c r="AU40" s="74">
        <v>0</v>
      </c>
      <c r="AV40" s="72" t="s">
        <v>25</v>
      </c>
      <c r="AW40" s="73" t="s">
        <v>26</v>
      </c>
      <c r="AX40" s="72" t="s">
        <v>25</v>
      </c>
      <c r="AY40" s="73" t="s">
        <v>26</v>
      </c>
    </row>
    <row r="41" spans="1:51">
      <c r="A41" s="67"/>
      <c r="B41" s="67"/>
      <c r="C41" s="82"/>
      <c r="D41" s="103"/>
      <c r="E41" s="108"/>
      <c r="F41" s="105"/>
      <c r="G41" s="146"/>
      <c r="H41" s="72"/>
      <c r="I41" s="73"/>
      <c r="J41" s="72"/>
      <c r="K41" s="73"/>
      <c r="L41" s="72"/>
      <c r="M41" s="73"/>
      <c r="N41" s="72"/>
      <c r="O41" s="73"/>
      <c r="P41" s="74"/>
      <c r="Q41" s="72"/>
      <c r="R41" s="74"/>
      <c r="S41" s="72"/>
      <c r="T41" s="73"/>
      <c r="U41" s="72"/>
      <c r="V41" s="73"/>
      <c r="W41" s="72"/>
      <c r="X41" s="73"/>
      <c r="Y41" s="61"/>
      <c r="Z41" s="72"/>
      <c r="AA41" s="73"/>
      <c r="AB41" s="72"/>
      <c r="AC41" s="73"/>
      <c r="AD41" s="72"/>
      <c r="AE41" s="73"/>
      <c r="AF41" s="72"/>
      <c r="AG41" s="73"/>
      <c r="AH41" s="61"/>
      <c r="AI41" s="72"/>
      <c r="AJ41" s="73"/>
      <c r="AK41" s="72"/>
      <c r="AL41" s="73"/>
      <c r="AM41" s="72"/>
      <c r="AN41" s="73"/>
      <c r="AO41" s="72"/>
      <c r="AP41" s="73"/>
      <c r="AQ41" s="61"/>
      <c r="AR41" s="72"/>
      <c r="AS41" s="73"/>
      <c r="AT41" s="72"/>
      <c r="AU41" s="74"/>
      <c r="AV41" s="72"/>
      <c r="AW41" s="73"/>
      <c r="AX41" s="72"/>
      <c r="AY41" s="73"/>
    </row>
    <row r="42" spans="1:51">
      <c r="A42" s="67" t="s">
        <v>170</v>
      </c>
      <c r="B42" s="67">
        <v>465</v>
      </c>
      <c r="C42" s="82">
        <v>44361</v>
      </c>
      <c r="D42" s="103">
        <v>667</v>
      </c>
      <c r="E42" s="108" t="s">
        <v>171</v>
      </c>
      <c r="F42" s="105" t="s">
        <v>171</v>
      </c>
      <c r="G42" s="146" t="s">
        <v>51</v>
      </c>
      <c r="H42" s="72" t="s">
        <v>26</v>
      </c>
      <c r="I42" s="73" t="s">
        <v>26</v>
      </c>
      <c r="J42" s="72" t="s">
        <v>26</v>
      </c>
      <c r="K42" s="73" t="s">
        <v>26</v>
      </c>
      <c r="L42" s="72" t="s">
        <v>26</v>
      </c>
      <c r="M42" s="73" t="s">
        <v>26</v>
      </c>
      <c r="N42" s="72" t="s">
        <v>26</v>
      </c>
      <c r="O42" s="73" t="s">
        <v>26</v>
      </c>
      <c r="P42" s="74"/>
      <c r="Q42" s="72" t="s">
        <v>26</v>
      </c>
      <c r="R42" s="74" t="s">
        <v>26</v>
      </c>
      <c r="S42" s="72" t="s">
        <v>26</v>
      </c>
      <c r="T42" s="73" t="s">
        <v>26</v>
      </c>
      <c r="U42" s="72" t="s">
        <v>26</v>
      </c>
      <c r="V42" s="73" t="s">
        <v>26</v>
      </c>
      <c r="W42" s="72" t="s">
        <v>26</v>
      </c>
      <c r="X42" s="73" t="s">
        <v>26</v>
      </c>
      <c r="Y42" s="61"/>
      <c r="Z42" s="72" t="s">
        <v>26</v>
      </c>
      <c r="AA42" s="73" t="s">
        <v>26</v>
      </c>
      <c r="AB42" s="72" t="s">
        <v>26</v>
      </c>
      <c r="AC42" s="73" t="s">
        <v>26</v>
      </c>
      <c r="AD42" s="72" t="s">
        <v>26</v>
      </c>
      <c r="AE42" s="73" t="s">
        <v>26</v>
      </c>
      <c r="AF42" s="72" t="s">
        <v>26</v>
      </c>
      <c r="AG42" s="73" t="s">
        <v>26</v>
      </c>
      <c r="AH42" s="61"/>
      <c r="AI42" s="72" t="s">
        <v>26</v>
      </c>
      <c r="AJ42" s="73" t="s">
        <v>26</v>
      </c>
      <c r="AK42" s="72" t="s">
        <v>26</v>
      </c>
      <c r="AL42" s="73" t="s">
        <v>26</v>
      </c>
      <c r="AM42" s="72" t="s">
        <v>26</v>
      </c>
      <c r="AN42" s="73" t="s">
        <v>26</v>
      </c>
      <c r="AO42" s="72" t="s">
        <v>26</v>
      </c>
      <c r="AP42" s="73" t="s">
        <v>26</v>
      </c>
      <c r="AQ42" s="61"/>
      <c r="AR42" s="72" t="s">
        <v>26</v>
      </c>
      <c r="AS42" s="73" t="s">
        <v>26</v>
      </c>
      <c r="AT42" s="72" t="s">
        <v>26</v>
      </c>
      <c r="AU42" s="74" t="s">
        <v>26</v>
      </c>
      <c r="AV42" s="72" t="s">
        <v>26</v>
      </c>
      <c r="AW42" s="73" t="s">
        <v>26</v>
      </c>
      <c r="AX42" s="72" t="s">
        <v>26</v>
      </c>
      <c r="AY42" s="73" t="s">
        <v>26</v>
      </c>
    </row>
    <row r="43" spans="1:51">
      <c r="A43" s="67"/>
      <c r="B43" s="67"/>
      <c r="C43" s="82"/>
      <c r="D43" s="103"/>
      <c r="E43" s="108"/>
      <c r="F43" s="105"/>
      <c r="G43" s="146"/>
      <c r="H43" s="72"/>
      <c r="I43" s="73"/>
      <c r="J43" s="72"/>
      <c r="K43" s="73"/>
      <c r="L43" s="72"/>
      <c r="M43" s="73"/>
      <c r="N43" s="72"/>
      <c r="O43" s="73"/>
      <c r="P43" s="74"/>
      <c r="Q43" s="72"/>
      <c r="R43" s="74"/>
      <c r="S43" s="72"/>
      <c r="T43" s="73"/>
      <c r="U43" s="72"/>
      <c r="V43" s="73"/>
      <c r="W43" s="72"/>
      <c r="X43" s="73"/>
      <c r="Y43" s="61"/>
      <c r="Z43" s="72"/>
      <c r="AA43" s="73"/>
      <c r="AB43" s="72"/>
      <c r="AC43" s="73"/>
      <c r="AD43" s="72"/>
      <c r="AE43" s="73"/>
      <c r="AF43" s="72"/>
      <c r="AG43" s="73"/>
      <c r="AH43" s="61"/>
      <c r="AI43" s="72"/>
      <c r="AJ43" s="73"/>
      <c r="AK43" s="72"/>
      <c r="AL43" s="73"/>
      <c r="AM43" s="72"/>
      <c r="AN43" s="73"/>
      <c r="AO43" s="72"/>
      <c r="AP43" s="73"/>
      <c r="AQ43" s="61"/>
      <c r="AR43" s="72"/>
      <c r="AS43" s="73"/>
      <c r="AT43" s="72"/>
      <c r="AU43" s="74"/>
      <c r="AV43" s="72"/>
      <c r="AW43" s="73"/>
      <c r="AX43" s="72"/>
      <c r="AY43" s="73"/>
    </row>
    <row r="44" spans="1:51">
      <c r="A44" s="67" t="s">
        <v>172</v>
      </c>
      <c r="B44" s="67">
        <v>577</v>
      </c>
      <c r="C44" s="82">
        <v>44393</v>
      </c>
      <c r="D44" s="69">
        <v>676</v>
      </c>
      <c r="E44" s="105" t="s">
        <v>173</v>
      </c>
      <c r="F44" s="105" t="s">
        <v>173</v>
      </c>
      <c r="G44" s="146" t="s">
        <v>60</v>
      </c>
      <c r="H44" s="72" t="s">
        <v>24</v>
      </c>
      <c r="I44" s="73" t="s">
        <v>24</v>
      </c>
      <c r="J44" s="72" t="s">
        <v>24</v>
      </c>
      <c r="K44" s="73" t="s">
        <v>24</v>
      </c>
      <c r="L44" s="72" t="s">
        <v>24</v>
      </c>
      <c r="M44" s="73" t="s">
        <v>24</v>
      </c>
      <c r="N44" s="72" t="s">
        <v>24</v>
      </c>
      <c r="O44" s="73" t="s">
        <v>24</v>
      </c>
      <c r="P44" s="74"/>
      <c r="Q44" s="72" t="s">
        <v>24</v>
      </c>
      <c r="R44" s="74" t="s">
        <v>24</v>
      </c>
      <c r="S44" s="72" t="s">
        <v>24</v>
      </c>
      <c r="T44" s="73" t="s">
        <v>24</v>
      </c>
      <c r="U44" s="72" t="s">
        <v>24</v>
      </c>
      <c r="V44" s="73" t="s">
        <v>24</v>
      </c>
      <c r="W44" s="72" t="s">
        <v>24</v>
      </c>
      <c r="X44" s="73" t="s">
        <v>24</v>
      </c>
      <c r="Y44" s="61"/>
      <c r="Z44" s="72" t="s">
        <v>24</v>
      </c>
      <c r="AA44" s="73" t="s">
        <v>24</v>
      </c>
      <c r="AB44" s="72" t="s">
        <v>24</v>
      </c>
      <c r="AC44" s="73" t="s">
        <v>24</v>
      </c>
      <c r="AD44" s="72" t="s">
        <v>24</v>
      </c>
      <c r="AE44" s="73" t="s">
        <v>24</v>
      </c>
      <c r="AF44" s="72" t="s">
        <v>24</v>
      </c>
      <c r="AG44" s="73" t="s">
        <v>24</v>
      </c>
      <c r="AH44" s="61"/>
      <c r="AI44" s="72" t="s">
        <v>24</v>
      </c>
      <c r="AJ44" s="73" t="s">
        <v>24</v>
      </c>
      <c r="AK44" s="72" t="s">
        <v>24</v>
      </c>
      <c r="AL44" s="73" t="s">
        <v>24</v>
      </c>
      <c r="AM44" s="72" t="s">
        <v>24</v>
      </c>
      <c r="AN44" s="73" t="s">
        <v>24</v>
      </c>
      <c r="AO44" s="72" t="s">
        <v>24</v>
      </c>
      <c r="AP44" s="73" t="s">
        <v>24</v>
      </c>
      <c r="AQ44" s="61"/>
      <c r="AR44" s="72" t="s">
        <v>24</v>
      </c>
      <c r="AS44" s="73" t="s">
        <v>24</v>
      </c>
      <c r="AT44" s="72" t="s">
        <v>24</v>
      </c>
      <c r="AU44" s="73" t="s">
        <v>24</v>
      </c>
      <c r="AV44" s="72" t="s">
        <v>24</v>
      </c>
      <c r="AW44" s="73" t="s">
        <v>24</v>
      </c>
      <c r="AX44" s="72" t="s">
        <v>24</v>
      </c>
      <c r="AY44" s="73" t="s">
        <v>24</v>
      </c>
    </row>
    <row r="45" spans="1:51">
      <c r="A45" s="67"/>
      <c r="B45" s="67"/>
      <c r="C45" s="82"/>
      <c r="D45" s="103"/>
      <c r="E45" s="108"/>
      <c r="F45" s="105"/>
      <c r="G45" s="146"/>
      <c r="H45" s="72"/>
      <c r="I45" s="73"/>
      <c r="J45" s="72"/>
      <c r="K45" s="73"/>
      <c r="L45" s="72"/>
      <c r="M45" s="73"/>
      <c r="N45" s="72"/>
      <c r="O45" s="73"/>
      <c r="P45" s="74"/>
      <c r="Q45" s="72"/>
      <c r="R45" s="74"/>
      <c r="S45" s="72"/>
      <c r="T45" s="73"/>
      <c r="U45" s="72"/>
      <c r="V45" s="73"/>
      <c r="W45" s="72"/>
      <c r="X45" s="73"/>
      <c r="Y45" s="61"/>
      <c r="Z45" s="72"/>
      <c r="AA45" s="73"/>
      <c r="AB45" s="72"/>
      <c r="AC45" s="73"/>
      <c r="AD45" s="72"/>
      <c r="AE45" s="73"/>
      <c r="AF45" s="72"/>
      <c r="AG45" s="73"/>
      <c r="AH45" s="61"/>
      <c r="AI45" s="72"/>
      <c r="AJ45" s="73"/>
      <c r="AK45" s="72"/>
      <c r="AL45" s="73"/>
      <c r="AM45" s="72"/>
      <c r="AN45" s="73"/>
      <c r="AO45" s="72"/>
      <c r="AP45" s="73"/>
      <c r="AQ45" s="61"/>
      <c r="AR45" s="72"/>
      <c r="AS45" s="73"/>
      <c r="AT45" s="72"/>
      <c r="AU45" s="74"/>
      <c r="AV45" s="72"/>
      <c r="AW45" s="73"/>
      <c r="AX45" s="72"/>
      <c r="AY45" s="73"/>
    </row>
    <row r="46" spans="1:51">
      <c r="A46" s="67" t="s">
        <v>174</v>
      </c>
      <c r="B46" s="67">
        <v>532</v>
      </c>
      <c r="C46" s="82">
        <v>44368</v>
      </c>
      <c r="D46" s="103">
        <v>735</v>
      </c>
      <c r="E46" s="108" t="s">
        <v>175</v>
      </c>
      <c r="F46" s="105" t="s">
        <v>175</v>
      </c>
      <c r="G46" s="146" t="s">
        <v>113</v>
      </c>
      <c r="H46" s="72">
        <v>0</v>
      </c>
      <c r="I46" s="73">
        <v>0</v>
      </c>
      <c r="J46" s="72">
        <v>0</v>
      </c>
      <c r="K46" s="73">
        <v>0</v>
      </c>
      <c r="L46" s="72" t="s">
        <v>26</v>
      </c>
      <c r="M46" s="73" t="s">
        <v>26</v>
      </c>
      <c r="N46" s="72" t="s">
        <v>26</v>
      </c>
      <c r="O46" s="73" t="s">
        <v>26</v>
      </c>
      <c r="P46" s="74"/>
      <c r="Q46" s="72">
        <v>0</v>
      </c>
      <c r="R46" s="74">
        <v>0</v>
      </c>
      <c r="S46" s="72">
        <v>0</v>
      </c>
      <c r="T46" s="73">
        <v>0</v>
      </c>
      <c r="U46" s="72" t="s">
        <v>26</v>
      </c>
      <c r="V46" s="73" t="s">
        <v>26</v>
      </c>
      <c r="W46" s="72" t="s">
        <v>26</v>
      </c>
      <c r="X46" s="73" t="s">
        <v>26</v>
      </c>
      <c r="Y46" s="61"/>
      <c r="Z46" s="72">
        <v>0</v>
      </c>
      <c r="AA46" s="73">
        <v>0</v>
      </c>
      <c r="AB46" s="72">
        <v>0</v>
      </c>
      <c r="AC46" s="73">
        <v>0</v>
      </c>
      <c r="AD46" s="72" t="s">
        <v>26</v>
      </c>
      <c r="AE46" s="73" t="s">
        <v>26</v>
      </c>
      <c r="AF46" s="72" t="s">
        <v>26</v>
      </c>
      <c r="AG46" s="73" t="s">
        <v>26</v>
      </c>
      <c r="AH46" s="61"/>
      <c r="AI46" s="72">
        <v>0</v>
      </c>
      <c r="AJ46" s="73">
        <v>0</v>
      </c>
      <c r="AK46" s="72">
        <v>0</v>
      </c>
      <c r="AL46" s="73">
        <v>0</v>
      </c>
      <c r="AM46" s="72" t="s">
        <v>26</v>
      </c>
      <c r="AN46" s="73" t="s">
        <v>26</v>
      </c>
      <c r="AO46" s="72" t="s">
        <v>26</v>
      </c>
      <c r="AP46" s="73" t="s">
        <v>26</v>
      </c>
      <c r="AQ46" s="61"/>
      <c r="AR46" s="72">
        <v>0</v>
      </c>
      <c r="AS46" s="73">
        <v>0</v>
      </c>
      <c r="AT46" s="72">
        <v>0</v>
      </c>
      <c r="AU46" s="74">
        <v>0</v>
      </c>
      <c r="AV46" s="72" t="s">
        <v>26</v>
      </c>
      <c r="AW46" s="73" t="s">
        <v>26</v>
      </c>
      <c r="AX46" s="72" t="s">
        <v>26</v>
      </c>
      <c r="AY46" s="73" t="s">
        <v>26</v>
      </c>
    </row>
    <row r="47" spans="1:51">
      <c r="A47" s="67"/>
      <c r="B47" s="67"/>
      <c r="C47" s="82"/>
      <c r="D47" s="103"/>
      <c r="E47" s="108"/>
      <c r="F47" s="105"/>
      <c r="G47" s="146"/>
      <c r="H47" s="72"/>
      <c r="I47" s="73"/>
      <c r="J47" s="72"/>
      <c r="K47" s="73"/>
      <c r="L47" s="72"/>
      <c r="M47" s="73"/>
      <c r="N47" s="72"/>
      <c r="O47" s="73"/>
      <c r="P47" s="74"/>
      <c r="Q47" s="72"/>
      <c r="R47" s="74"/>
      <c r="S47" s="72"/>
      <c r="T47" s="73"/>
      <c r="U47" s="72"/>
      <c r="V47" s="73"/>
      <c r="W47" s="72"/>
      <c r="X47" s="73"/>
      <c r="Y47" s="61"/>
      <c r="Z47" s="72"/>
      <c r="AA47" s="73"/>
      <c r="AB47" s="72"/>
      <c r="AC47" s="73"/>
      <c r="AD47" s="72"/>
      <c r="AE47" s="73"/>
      <c r="AF47" s="72"/>
      <c r="AG47" s="73"/>
      <c r="AH47" s="61"/>
      <c r="AI47" s="72"/>
      <c r="AJ47" s="73"/>
      <c r="AK47" s="72"/>
      <c r="AL47" s="73"/>
      <c r="AM47" s="72"/>
      <c r="AN47" s="73"/>
      <c r="AO47" s="72"/>
      <c r="AP47" s="73"/>
      <c r="AQ47" s="61"/>
      <c r="AR47" s="72"/>
      <c r="AS47" s="73"/>
      <c r="AT47" s="72"/>
      <c r="AU47" s="74"/>
      <c r="AV47" s="72"/>
      <c r="AW47" s="73"/>
      <c r="AX47" s="72"/>
      <c r="AY47" s="73"/>
    </row>
    <row r="48" spans="1:51">
      <c r="A48" s="67" t="s">
        <v>176</v>
      </c>
      <c r="B48" s="67">
        <v>337</v>
      </c>
      <c r="C48" s="82">
        <v>44288</v>
      </c>
      <c r="D48" s="103">
        <v>794</v>
      </c>
      <c r="E48" s="108" t="s">
        <v>177</v>
      </c>
      <c r="F48" s="105" t="s">
        <v>178</v>
      </c>
      <c r="G48" s="146" t="s">
        <v>61</v>
      </c>
      <c r="H48" s="72">
        <v>-0.7</v>
      </c>
      <c r="I48" s="73">
        <v>-0.7</v>
      </c>
      <c r="J48" s="72" t="s">
        <v>20</v>
      </c>
      <c r="K48" s="73" t="s">
        <v>20</v>
      </c>
      <c r="L48" s="72">
        <v>-0.1</v>
      </c>
      <c r="M48" s="73">
        <v>-0.1</v>
      </c>
      <c r="N48" s="72">
        <v>-0.8</v>
      </c>
      <c r="O48" s="73">
        <v>-0.8</v>
      </c>
      <c r="P48" s="74"/>
      <c r="Q48" s="72">
        <v>-0.7</v>
      </c>
      <c r="R48" s="74">
        <v>-0.7</v>
      </c>
      <c r="S48" s="72" t="s">
        <v>20</v>
      </c>
      <c r="T48" s="73" t="s">
        <v>20</v>
      </c>
      <c r="U48" s="72">
        <v>-0.1</v>
      </c>
      <c r="V48" s="73">
        <v>-0.1</v>
      </c>
      <c r="W48" s="72">
        <v>-0.8</v>
      </c>
      <c r="X48" s="73">
        <v>-0.8</v>
      </c>
      <c r="Y48" s="61"/>
      <c r="Z48" s="72">
        <v>-0.7</v>
      </c>
      <c r="AA48" s="73">
        <v>-0.7</v>
      </c>
      <c r="AB48" s="72" t="s">
        <v>20</v>
      </c>
      <c r="AC48" s="73" t="s">
        <v>20</v>
      </c>
      <c r="AD48" s="72">
        <v>-0.1</v>
      </c>
      <c r="AE48" s="73">
        <v>-0.1</v>
      </c>
      <c r="AF48" s="72">
        <v>-0.8</v>
      </c>
      <c r="AG48" s="73">
        <v>-0.8</v>
      </c>
      <c r="AH48" s="61"/>
      <c r="AI48" s="72">
        <v>-0.7</v>
      </c>
      <c r="AJ48" s="73">
        <v>-0.7</v>
      </c>
      <c r="AK48" s="72" t="s">
        <v>20</v>
      </c>
      <c r="AL48" s="73" t="s">
        <v>20</v>
      </c>
      <c r="AM48" s="72">
        <v>-0.1</v>
      </c>
      <c r="AN48" s="73">
        <v>-0.1</v>
      </c>
      <c r="AO48" s="72">
        <v>-0.8</v>
      </c>
      <c r="AP48" s="73">
        <v>-0.8</v>
      </c>
      <c r="AQ48" s="61"/>
      <c r="AR48" s="72">
        <v>-0.7</v>
      </c>
      <c r="AS48" s="73">
        <v>-0.7</v>
      </c>
      <c r="AT48" s="72" t="s">
        <v>20</v>
      </c>
      <c r="AU48" s="74" t="s">
        <v>20</v>
      </c>
      <c r="AV48" s="72">
        <v>-0.1</v>
      </c>
      <c r="AW48" s="73">
        <v>-0.1</v>
      </c>
      <c r="AX48" s="72">
        <v>-0.8</v>
      </c>
      <c r="AY48" s="73">
        <v>-0.8</v>
      </c>
    </row>
    <row r="49" spans="1:51">
      <c r="A49" s="67"/>
      <c r="B49" s="67"/>
      <c r="C49" s="82"/>
      <c r="D49" s="103"/>
      <c r="E49" s="108"/>
      <c r="F49" s="105"/>
      <c r="G49" s="146"/>
      <c r="H49" s="72"/>
      <c r="I49" s="73"/>
      <c r="J49" s="72"/>
      <c r="K49" s="73"/>
      <c r="L49" s="72"/>
      <c r="M49" s="73"/>
      <c r="N49" s="72"/>
      <c r="O49" s="73"/>
      <c r="P49" s="74"/>
      <c r="Q49" s="72"/>
      <c r="R49" s="74"/>
      <c r="S49" s="72"/>
      <c r="T49" s="73"/>
      <c r="U49" s="72"/>
      <c r="V49" s="73"/>
      <c r="W49" s="72"/>
      <c r="X49" s="73"/>
      <c r="Y49" s="61"/>
      <c r="Z49" s="72"/>
      <c r="AA49" s="73"/>
      <c r="AB49" s="72"/>
      <c r="AC49" s="73"/>
      <c r="AD49" s="72"/>
      <c r="AE49" s="73"/>
      <c r="AF49" s="72"/>
      <c r="AG49" s="73"/>
      <c r="AH49" s="61"/>
      <c r="AI49" s="72"/>
      <c r="AJ49" s="73"/>
      <c r="AK49" s="72"/>
      <c r="AL49" s="73"/>
      <c r="AM49" s="72"/>
      <c r="AN49" s="73"/>
      <c r="AO49" s="72"/>
      <c r="AP49" s="73"/>
      <c r="AQ49" s="61"/>
      <c r="AR49" s="72"/>
      <c r="AS49" s="73"/>
      <c r="AT49" s="72"/>
      <c r="AU49" s="74"/>
      <c r="AV49" s="72"/>
      <c r="AW49" s="73"/>
      <c r="AX49" s="72"/>
      <c r="AY49" s="73"/>
    </row>
    <row r="50" spans="1:51">
      <c r="A50" s="67" t="s">
        <v>179</v>
      </c>
      <c r="B50" s="67">
        <v>449</v>
      </c>
      <c r="C50" s="82">
        <v>44361</v>
      </c>
      <c r="D50" s="103">
        <v>838</v>
      </c>
      <c r="E50" s="108" t="s">
        <v>180</v>
      </c>
      <c r="F50" s="105" t="s">
        <v>181</v>
      </c>
      <c r="G50" s="146" t="s">
        <v>49</v>
      </c>
      <c r="H50" s="72" t="s">
        <v>20</v>
      </c>
      <c r="I50" s="73" t="s">
        <v>20</v>
      </c>
      <c r="J50" s="72">
        <v>0</v>
      </c>
      <c r="K50" s="73">
        <v>0</v>
      </c>
      <c r="L50" s="72" t="s">
        <v>21</v>
      </c>
      <c r="M50" s="73" t="s">
        <v>21</v>
      </c>
      <c r="N50" s="72">
        <v>0</v>
      </c>
      <c r="O50" s="73">
        <v>0</v>
      </c>
      <c r="P50" s="74"/>
      <c r="Q50" s="72" t="s">
        <v>20</v>
      </c>
      <c r="R50" s="74" t="s">
        <v>20</v>
      </c>
      <c r="S50" s="72">
        <v>0</v>
      </c>
      <c r="T50" s="73">
        <v>0</v>
      </c>
      <c r="U50" s="72" t="s">
        <v>21</v>
      </c>
      <c r="V50" s="73" t="s">
        <v>21</v>
      </c>
      <c r="W50" s="72">
        <v>0</v>
      </c>
      <c r="X50" s="73">
        <v>0</v>
      </c>
      <c r="Y50" s="61"/>
      <c r="Z50" s="72" t="s">
        <v>20</v>
      </c>
      <c r="AA50" s="73" t="s">
        <v>20</v>
      </c>
      <c r="AB50" s="72">
        <v>0</v>
      </c>
      <c r="AC50" s="73">
        <v>0</v>
      </c>
      <c r="AD50" s="72" t="s">
        <v>21</v>
      </c>
      <c r="AE50" s="73" t="s">
        <v>21</v>
      </c>
      <c r="AF50" s="72">
        <v>0</v>
      </c>
      <c r="AG50" s="73">
        <v>0</v>
      </c>
      <c r="AH50" s="61"/>
      <c r="AI50" s="72" t="s">
        <v>20</v>
      </c>
      <c r="AJ50" s="73" t="s">
        <v>20</v>
      </c>
      <c r="AK50" s="72">
        <v>0</v>
      </c>
      <c r="AL50" s="73">
        <v>0</v>
      </c>
      <c r="AM50" s="72" t="s">
        <v>21</v>
      </c>
      <c r="AN50" s="73" t="s">
        <v>21</v>
      </c>
      <c r="AO50" s="72">
        <v>0</v>
      </c>
      <c r="AP50" s="73">
        <v>0</v>
      </c>
      <c r="AQ50" s="61"/>
      <c r="AR50" s="72" t="s">
        <v>20</v>
      </c>
      <c r="AS50" s="73" t="s">
        <v>20</v>
      </c>
      <c r="AT50" s="72">
        <v>0</v>
      </c>
      <c r="AU50" s="74">
        <v>0</v>
      </c>
      <c r="AV50" s="72" t="s">
        <v>21</v>
      </c>
      <c r="AW50" s="73" t="s">
        <v>21</v>
      </c>
      <c r="AX50" s="72">
        <v>0</v>
      </c>
      <c r="AY50" s="73">
        <v>0</v>
      </c>
    </row>
    <row r="51" spans="1:51">
      <c r="A51" s="67" t="s">
        <v>179</v>
      </c>
      <c r="B51" s="67">
        <v>449</v>
      </c>
      <c r="C51" s="82">
        <v>44361</v>
      </c>
      <c r="D51" s="103">
        <v>838</v>
      </c>
      <c r="E51" s="108" t="s">
        <v>180</v>
      </c>
      <c r="F51" s="105" t="s">
        <v>182</v>
      </c>
      <c r="G51" s="146" t="s">
        <v>49</v>
      </c>
      <c r="H51" s="72">
        <v>0</v>
      </c>
      <c r="I51" s="73" t="s">
        <v>26</v>
      </c>
      <c r="J51" s="72">
        <v>0</v>
      </c>
      <c r="K51" s="73" t="s">
        <v>23</v>
      </c>
      <c r="L51" s="72">
        <v>0</v>
      </c>
      <c r="M51" s="73" t="s">
        <v>23</v>
      </c>
      <c r="N51" s="72">
        <v>0</v>
      </c>
      <c r="O51" s="73">
        <v>0</v>
      </c>
      <c r="P51" s="74"/>
      <c r="Q51" s="72" t="s">
        <v>25</v>
      </c>
      <c r="R51" s="74" t="s">
        <v>26</v>
      </c>
      <c r="S51" s="72" t="s">
        <v>24</v>
      </c>
      <c r="T51" s="73" t="s">
        <v>23</v>
      </c>
      <c r="U51" s="72" t="s">
        <v>24</v>
      </c>
      <c r="V51" s="73" t="s">
        <v>23</v>
      </c>
      <c r="W51" s="72">
        <v>0</v>
      </c>
      <c r="X51" s="73">
        <v>0</v>
      </c>
      <c r="Y51" s="61"/>
      <c r="Z51" s="72" t="s">
        <v>25</v>
      </c>
      <c r="AA51" s="73" t="s">
        <v>26</v>
      </c>
      <c r="AB51" s="72" t="s">
        <v>24</v>
      </c>
      <c r="AC51" s="73" t="s">
        <v>23</v>
      </c>
      <c r="AD51" s="72" t="s">
        <v>24</v>
      </c>
      <c r="AE51" s="73" t="s">
        <v>23</v>
      </c>
      <c r="AF51" s="72">
        <v>0</v>
      </c>
      <c r="AG51" s="73">
        <v>0</v>
      </c>
      <c r="AH51" s="61"/>
      <c r="AI51" s="72" t="s">
        <v>25</v>
      </c>
      <c r="AJ51" s="73" t="s">
        <v>26</v>
      </c>
      <c r="AK51" s="72" t="s">
        <v>24</v>
      </c>
      <c r="AL51" s="73" t="s">
        <v>23</v>
      </c>
      <c r="AM51" s="72" t="s">
        <v>24</v>
      </c>
      <c r="AN51" s="73" t="s">
        <v>23</v>
      </c>
      <c r="AO51" s="72">
        <v>0</v>
      </c>
      <c r="AP51" s="73">
        <v>0</v>
      </c>
      <c r="AQ51" s="61"/>
      <c r="AR51" s="72" t="s">
        <v>25</v>
      </c>
      <c r="AS51" s="73" t="s">
        <v>26</v>
      </c>
      <c r="AT51" s="72" t="s">
        <v>24</v>
      </c>
      <c r="AU51" s="74" t="s">
        <v>23</v>
      </c>
      <c r="AV51" s="72" t="s">
        <v>24</v>
      </c>
      <c r="AW51" s="73" t="s">
        <v>23</v>
      </c>
      <c r="AX51" s="72">
        <v>0</v>
      </c>
      <c r="AY51" s="73">
        <v>0</v>
      </c>
    </row>
    <row r="52" spans="1:51">
      <c r="A52" s="67" t="s">
        <v>179</v>
      </c>
      <c r="B52" s="67">
        <v>449</v>
      </c>
      <c r="C52" s="82">
        <v>44361</v>
      </c>
      <c r="D52" s="103">
        <v>838</v>
      </c>
      <c r="E52" s="108" t="s">
        <v>180</v>
      </c>
      <c r="F52" s="105" t="s">
        <v>183</v>
      </c>
      <c r="G52" s="146" t="s">
        <v>49</v>
      </c>
      <c r="H52" s="72" t="s">
        <v>23</v>
      </c>
      <c r="I52" s="73" t="s">
        <v>23</v>
      </c>
      <c r="J52" s="72" t="s">
        <v>23</v>
      </c>
      <c r="K52" s="73" t="s">
        <v>23</v>
      </c>
      <c r="L52" s="72" t="s">
        <v>23</v>
      </c>
      <c r="M52" s="73" t="s">
        <v>23</v>
      </c>
      <c r="N52" s="72" t="s">
        <v>23</v>
      </c>
      <c r="O52" s="73" t="s">
        <v>23</v>
      </c>
      <c r="P52" s="74"/>
      <c r="Q52" s="72" t="s">
        <v>23</v>
      </c>
      <c r="R52" s="74" t="s">
        <v>23</v>
      </c>
      <c r="S52" s="72" t="s">
        <v>23</v>
      </c>
      <c r="T52" s="73" t="s">
        <v>23</v>
      </c>
      <c r="U52" s="72" t="s">
        <v>23</v>
      </c>
      <c r="V52" s="73" t="s">
        <v>23</v>
      </c>
      <c r="W52" s="72" t="s">
        <v>23</v>
      </c>
      <c r="X52" s="73" t="s">
        <v>23</v>
      </c>
      <c r="Y52" s="61"/>
      <c r="Z52" s="72" t="s">
        <v>23</v>
      </c>
      <c r="AA52" s="73" t="s">
        <v>23</v>
      </c>
      <c r="AB52" s="72" t="s">
        <v>23</v>
      </c>
      <c r="AC52" s="73" t="s">
        <v>23</v>
      </c>
      <c r="AD52" s="72" t="s">
        <v>23</v>
      </c>
      <c r="AE52" s="73" t="s">
        <v>23</v>
      </c>
      <c r="AF52" s="72" t="s">
        <v>23</v>
      </c>
      <c r="AG52" s="73" t="s">
        <v>23</v>
      </c>
      <c r="AH52" s="61"/>
      <c r="AI52" s="72" t="s">
        <v>23</v>
      </c>
      <c r="AJ52" s="73" t="s">
        <v>23</v>
      </c>
      <c r="AK52" s="72" t="s">
        <v>23</v>
      </c>
      <c r="AL52" s="73" t="s">
        <v>23</v>
      </c>
      <c r="AM52" s="72" t="s">
        <v>23</v>
      </c>
      <c r="AN52" s="73" t="s">
        <v>23</v>
      </c>
      <c r="AO52" s="72" t="s">
        <v>23</v>
      </c>
      <c r="AP52" s="73" t="s">
        <v>23</v>
      </c>
      <c r="AQ52" s="61"/>
      <c r="AR52" s="72" t="s">
        <v>23</v>
      </c>
      <c r="AS52" s="73" t="s">
        <v>23</v>
      </c>
      <c r="AT52" s="72" t="s">
        <v>23</v>
      </c>
      <c r="AU52" s="74" t="s">
        <v>23</v>
      </c>
      <c r="AV52" s="72" t="s">
        <v>23</v>
      </c>
      <c r="AW52" s="73" t="s">
        <v>23</v>
      </c>
      <c r="AX52" s="72" t="s">
        <v>23</v>
      </c>
      <c r="AY52" s="73" t="s">
        <v>23</v>
      </c>
    </row>
    <row r="53" spans="1:51">
      <c r="A53" s="67"/>
      <c r="B53" s="67"/>
      <c r="C53" s="82"/>
      <c r="D53" s="103"/>
      <c r="E53" s="108"/>
      <c r="F53" s="105"/>
      <c r="G53" s="146"/>
      <c r="H53" s="72"/>
      <c r="I53" s="73"/>
      <c r="J53" s="72"/>
      <c r="K53" s="73"/>
      <c r="L53" s="72"/>
      <c r="M53" s="73"/>
      <c r="N53" s="72"/>
      <c r="O53" s="73"/>
      <c r="P53" s="74"/>
      <c r="Q53" s="72"/>
      <c r="R53" s="74"/>
      <c r="S53" s="72"/>
      <c r="T53" s="73"/>
      <c r="U53" s="72"/>
      <c r="V53" s="73"/>
      <c r="W53" s="72"/>
      <c r="X53" s="73"/>
      <c r="Y53" s="61"/>
      <c r="Z53" s="72"/>
      <c r="AA53" s="73"/>
      <c r="AB53" s="72"/>
      <c r="AC53" s="73"/>
      <c r="AD53" s="72"/>
      <c r="AE53" s="73"/>
      <c r="AF53" s="72"/>
      <c r="AG53" s="73"/>
      <c r="AH53" s="61"/>
      <c r="AI53" s="72"/>
      <c r="AJ53" s="73"/>
      <c r="AK53" s="72"/>
      <c r="AL53" s="73"/>
      <c r="AM53" s="72"/>
      <c r="AN53" s="73"/>
      <c r="AO53" s="72"/>
      <c r="AP53" s="73"/>
      <c r="AQ53" s="61"/>
      <c r="AR53" s="72"/>
      <c r="AS53" s="73"/>
      <c r="AT53" s="72"/>
      <c r="AU53" s="74"/>
      <c r="AV53" s="72"/>
      <c r="AW53" s="73"/>
      <c r="AX53" s="72"/>
      <c r="AY53" s="73"/>
    </row>
    <row r="54" spans="1:51">
      <c r="A54" s="67" t="s">
        <v>184</v>
      </c>
      <c r="B54" s="67">
        <v>537</v>
      </c>
      <c r="C54" s="82">
        <v>44368</v>
      </c>
      <c r="D54" s="103">
        <v>912</v>
      </c>
      <c r="E54" s="108" t="s">
        <v>185</v>
      </c>
      <c r="F54" s="105" t="s">
        <v>186</v>
      </c>
      <c r="G54" s="146" t="s">
        <v>113</v>
      </c>
      <c r="H54" s="72">
        <v>0</v>
      </c>
      <c r="I54" s="73">
        <v>0</v>
      </c>
      <c r="J54" s="72">
        <v>0</v>
      </c>
      <c r="K54" s="73">
        <v>0</v>
      </c>
      <c r="L54" s="72" t="s">
        <v>36</v>
      </c>
      <c r="M54" s="73" t="s">
        <v>20</v>
      </c>
      <c r="N54" s="72" t="s">
        <v>36</v>
      </c>
      <c r="O54" s="73" t="s">
        <v>20</v>
      </c>
      <c r="P54" s="74"/>
      <c r="Q54" s="72">
        <v>0</v>
      </c>
      <c r="R54" s="74">
        <v>0</v>
      </c>
      <c r="S54" s="72">
        <v>0</v>
      </c>
      <c r="T54" s="73">
        <v>0</v>
      </c>
      <c r="U54" s="72" t="s">
        <v>36</v>
      </c>
      <c r="V54" s="73" t="s">
        <v>20</v>
      </c>
      <c r="W54" s="72" t="s">
        <v>36</v>
      </c>
      <c r="X54" s="73" t="s">
        <v>20</v>
      </c>
      <c r="Y54" s="61"/>
      <c r="Z54" s="72">
        <v>0</v>
      </c>
      <c r="AA54" s="73">
        <v>0</v>
      </c>
      <c r="AB54" s="72">
        <v>0</v>
      </c>
      <c r="AC54" s="73">
        <v>0</v>
      </c>
      <c r="AD54" s="72" t="s">
        <v>36</v>
      </c>
      <c r="AE54" s="73" t="s">
        <v>20</v>
      </c>
      <c r="AF54" s="72" t="s">
        <v>36</v>
      </c>
      <c r="AG54" s="73" t="s">
        <v>20</v>
      </c>
      <c r="AH54" s="61"/>
      <c r="AI54" s="72">
        <v>0</v>
      </c>
      <c r="AJ54" s="73">
        <v>0</v>
      </c>
      <c r="AK54" s="72">
        <v>0</v>
      </c>
      <c r="AL54" s="73">
        <v>0</v>
      </c>
      <c r="AM54" s="72" t="s">
        <v>36</v>
      </c>
      <c r="AN54" s="73" t="s">
        <v>20</v>
      </c>
      <c r="AO54" s="72" t="s">
        <v>36</v>
      </c>
      <c r="AP54" s="73" t="s">
        <v>20</v>
      </c>
      <c r="AQ54" s="61"/>
      <c r="AR54" s="72">
        <v>0</v>
      </c>
      <c r="AS54" s="73">
        <v>0</v>
      </c>
      <c r="AT54" s="72">
        <v>0</v>
      </c>
      <c r="AU54" s="74">
        <v>0</v>
      </c>
      <c r="AV54" s="72" t="s">
        <v>36</v>
      </c>
      <c r="AW54" s="73" t="s">
        <v>20</v>
      </c>
      <c r="AX54" s="72" t="s">
        <v>36</v>
      </c>
      <c r="AY54" s="73" t="s">
        <v>20</v>
      </c>
    </row>
    <row r="55" spans="1:51">
      <c r="A55" s="67" t="s">
        <v>184</v>
      </c>
      <c r="B55" s="67">
        <v>537</v>
      </c>
      <c r="C55" s="82">
        <v>44368</v>
      </c>
      <c r="D55" s="103">
        <v>912</v>
      </c>
      <c r="E55" s="108" t="s">
        <v>185</v>
      </c>
      <c r="F55" s="105" t="s">
        <v>187</v>
      </c>
      <c r="G55" s="146" t="s">
        <v>113</v>
      </c>
      <c r="H55" s="72">
        <v>0</v>
      </c>
      <c r="I55" s="73">
        <v>0</v>
      </c>
      <c r="J55" s="72">
        <v>0</v>
      </c>
      <c r="K55" s="73">
        <v>0</v>
      </c>
      <c r="L55" s="72" t="s">
        <v>22</v>
      </c>
      <c r="M55" s="73" t="s">
        <v>26</v>
      </c>
      <c r="N55" s="72" t="s">
        <v>22</v>
      </c>
      <c r="O55" s="73" t="s">
        <v>26</v>
      </c>
      <c r="P55" s="74"/>
      <c r="Q55" s="72">
        <v>0</v>
      </c>
      <c r="R55" s="74">
        <v>0</v>
      </c>
      <c r="S55" s="72">
        <v>0</v>
      </c>
      <c r="T55" s="73">
        <v>0</v>
      </c>
      <c r="U55" s="72" t="s">
        <v>25</v>
      </c>
      <c r="V55" s="73" t="s">
        <v>26</v>
      </c>
      <c r="W55" s="72" t="s">
        <v>25</v>
      </c>
      <c r="X55" s="73" t="s">
        <v>26</v>
      </c>
      <c r="Y55" s="61"/>
      <c r="Z55" s="72">
        <v>0</v>
      </c>
      <c r="AA55" s="73">
        <v>0</v>
      </c>
      <c r="AB55" s="72">
        <v>0</v>
      </c>
      <c r="AC55" s="73">
        <v>0</v>
      </c>
      <c r="AD55" s="72" t="s">
        <v>25</v>
      </c>
      <c r="AE55" s="73" t="s">
        <v>26</v>
      </c>
      <c r="AF55" s="72" t="s">
        <v>25</v>
      </c>
      <c r="AG55" s="73" t="s">
        <v>26</v>
      </c>
      <c r="AH55" s="61"/>
      <c r="AI55" s="72">
        <v>0</v>
      </c>
      <c r="AJ55" s="73">
        <v>0</v>
      </c>
      <c r="AK55" s="72">
        <v>0</v>
      </c>
      <c r="AL55" s="73">
        <v>0</v>
      </c>
      <c r="AM55" s="72" t="s">
        <v>25</v>
      </c>
      <c r="AN55" s="73" t="s">
        <v>26</v>
      </c>
      <c r="AO55" s="72" t="s">
        <v>25</v>
      </c>
      <c r="AP55" s="73" t="s">
        <v>26</v>
      </c>
      <c r="AQ55" s="61"/>
      <c r="AR55" s="72">
        <v>0</v>
      </c>
      <c r="AS55" s="73">
        <v>0</v>
      </c>
      <c r="AT55" s="72">
        <v>0</v>
      </c>
      <c r="AU55" s="74">
        <v>0</v>
      </c>
      <c r="AV55" s="72" t="s">
        <v>25</v>
      </c>
      <c r="AW55" s="73" t="s">
        <v>26</v>
      </c>
      <c r="AX55" s="72" t="s">
        <v>25</v>
      </c>
      <c r="AY55" s="73" t="s">
        <v>26</v>
      </c>
    </row>
    <row r="56" spans="1:51">
      <c r="A56" s="67"/>
      <c r="B56" s="67"/>
      <c r="C56" s="82"/>
      <c r="D56" s="103"/>
      <c r="E56" s="108"/>
      <c r="F56" s="105"/>
      <c r="G56" s="146"/>
      <c r="H56" s="72"/>
      <c r="I56" s="73"/>
      <c r="J56" s="72"/>
      <c r="K56" s="73"/>
      <c r="L56" s="72"/>
      <c r="M56" s="73"/>
      <c r="N56" s="72"/>
      <c r="O56" s="73"/>
      <c r="P56" s="74"/>
      <c r="Q56" s="72"/>
      <c r="R56" s="74"/>
      <c r="S56" s="72"/>
      <c r="T56" s="73"/>
      <c r="U56" s="72"/>
      <c r="V56" s="73"/>
      <c r="W56" s="72"/>
      <c r="X56" s="73"/>
      <c r="Y56" s="61"/>
      <c r="Z56" s="72"/>
      <c r="AA56" s="73"/>
      <c r="AB56" s="72"/>
      <c r="AC56" s="73"/>
      <c r="AD56" s="72"/>
      <c r="AE56" s="73"/>
      <c r="AF56" s="72"/>
      <c r="AG56" s="73"/>
      <c r="AH56" s="61"/>
      <c r="AI56" s="72"/>
      <c r="AJ56" s="73"/>
      <c r="AK56" s="72"/>
      <c r="AL56" s="73"/>
      <c r="AM56" s="72"/>
      <c r="AN56" s="73"/>
      <c r="AO56" s="72"/>
      <c r="AP56" s="73"/>
      <c r="AQ56" s="61"/>
      <c r="AR56" s="72"/>
      <c r="AS56" s="73"/>
      <c r="AT56" s="72"/>
      <c r="AU56" s="74"/>
      <c r="AV56" s="72"/>
      <c r="AW56" s="73"/>
      <c r="AX56" s="72"/>
      <c r="AY56" s="73"/>
    </row>
    <row r="57" spans="1:51">
      <c r="A57" s="67" t="s">
        <v>188</v>
      </c>
      <c r="B57" s="67">
        <v>540</v>
      </c>
      <c r="C57" s="82">
        <v>44368</v>
      </c>
      <c r="D57" s="103">
        <v>1239</v>
      </c>
      <c r="E57" s="108" t="s">
        <v>189</v>
      </c>
      <c r="F57" s="105" t="s">
        <v>189</v>
      </c>
      <c r="G57" s="146" t="s">
        <v>113</v>
      </c>
      <c r="H57" s="72">
        <v>0</v>
      </c>
      <c r="I57" s="73">
        <v>0</v>
      </c>
      <c r="J57" s="72">
        <v>0</v>
      </c>
      <c r="K57" s="73">
        <v>0</v>
      </c>
      <c r="L57" s="72" t="s">
        <v>26</v>
      </c>
      <c r="M57" s="73">
        <v>0</v>
      </c>
      <c r="N57" s="72" t="s">
        <v>26</v>
      </c>
      <c r="O57" s="73">
        <v>0</v>
      </c>
      <c r="P57" s="74"/>
      <c r="Q57" s="72">
        <v>0</v>
      </c>
      <c r="R57" s="74">
        <v>0</v>
      </c>
      <c r="S57" s="72">
        <v>0</v>
      </c>
      <c r="T57" s="73">
        <v>0</v>
      </c>
      <c r="U57" s="72" t="s">
        <v>26</v>
      </c>
      <c r="V57" s="73">
        <v>0</v>
      </c>
      <c r="W57" s="72" t="s">
        <v>26</v>
      </c>
      <c r="X57" s="73">
        <v>0</v>
      </c>
      <c r="Y57" s="61"/>
      <c r="Z57" s="72">
        <v>0</v>
      </c>
      <c r="AA57" s="73">
        <v>0</v>
      </c>
      <c r="AB57" s="72">
        <v>0</v>
      </c>
      <c r="AC57" s="73">
        <v>0</v>
      </c>
      <c r="AD57" s="72" t="s">
        <v>26</v>
      </c>
      <c r="AE57" s="73">
        <v>0</v>
      </c>
      <c r="AF57" s="72" t="s">
        <v>26</v>
      </c>
      <c r="AG57" s="73">
        <v>0</v>
      </c>
      <c r="AH57" s="61"/>
      <c r="AI57" s="72">
        <v>0</v>
      </c>
      <c r="AJ57" s="73">
        <v>0</v>
      </c>
      <c r="AK57" s="72">
        <v>0</v>
      </c>
      <c r="AL57" s="73">
        <v>0</v>
      </c>
      <c r="AM57" s="72">
        <v>0</v>
      </c>
      <c r="AN57" s="73">
        <v>0</v>
      </c>
      <c r="AO57" s="72">
        <v>0</v>
      </c>
      <c r="AP57" s="73">
        <v>0</v>
      </c>
      <c r="AQ57" s="61"/>
      <c r="AR57" s="72">
        <v>0</v>
      </c>
      <c r="AS57" s="73">
        <v>0</v>
      </c>
      <c r="AT57" s="72">
        <v>0</v>
      </c>
      <c r="AU57" s="74">
        <v>0</v>
      </c>
      <c r="AV57" s="72">
        <v>0</v>
      </c>
      <c r="AW57" s="73">
        <v>0</v>
      </c>
      <c r="AX57" s="72">
        <v>0</v>
      </c>
      <c r="AY57" s="73">
        <v>0</v>
      </c>
    </row>
    <row r="58" spans="1:51">
      <c r="A58" s="67"/>
      <c r="B58" s="67"/>
      <c r="C58" s="82"/>
      <c r="D58" s="103"/>
      <c r="E58" s="108"/>
      <c r="F58" s="105"/>
      <c r="G58" s="146"/>
      <c r="H58" s="72"/>
      <c r="I58" s="73"/>
      <c r="J58" s="72"/>
      <c r="K58" s="73"/>
      <c r="L58" s="72"/>
      <c r="M58" s="73"/>
      <c r="N58" s="72"/>
      <c r="O58" s="73"/>
      <c r="P58" s="74"/>
      <c r="Q58" s="72"/>
      <c r="R58" s="74"/>
      <c r="S58" s="72"/>
      <c r="T58" s="73"/>
      <c r="U58" s="72"/>
      <c r="V58" s="73"/>
      <c r="W58" s="72"/>
      <c r="X58" s="73"/>
      <c r="Y58" s="61"/>
      <c r="Z58" s="72"/>
      <c r="AA58" s="73"/>
      <c r="AB58" s="72"/>
      <c r="AC58" s="73"/>
      <c r="AD58" s="72"/>
      <c r="AE58" s="73"/>
      <c r="AF58" s="72"/>
      <c r="AG58" s="73"/>
      <c r="AH58" s="61"/>
      <c r="AI58" s="72"/>
      <c r="AJ58" s="73"/>
      <c r="AK58" s="72"/>
      <c r="AL58" s="73"/>
      <c r="AM58" s="72"/>
      <c r="AN58" s="73"/>
      <c r="AO58" s="72"/>
      <c r="AP58" s="73"/>
      <c r="AQ58" s="61"/>
      <c r="AR58" s="72"/>
      <c r="AS58" s="73"/>
      <c r="AT58" s="72"/>
      <c r="AU58" s="74"/>
      <c r="AV58" s="72"/>
      <c r="AW58" s="73"/>
      <c r="AX58" s="72"/>
      <c r="AY58" s="73"/>
    </row>
    <row r="59" spans="1:51">
      <c r="A59" s="67" t="s">
        <v>190</v>
      </c>
      <c r="B59" s="67">
        <v>570</v>
      </c>
      <c r="C59" s="82">
        <v>44368</v>
      </c>
      <c r="D59" s="103">
        <v>1261</v>
      </c>
      <c r="E59" s="108" t="s">
        <v>191</v>
      </c>
      <c r="F59" s="105" t="s">
        <v>192</v>
      </c>
      <c r="G59" s="146" t="s">
        <v>193</v>
      </c>
      <c r="H59" s="72">
        <v>0</v>
      </c>
      <c r="I59" s="73">
        <v>0</v>
      </c>
      <c r="J59" s="72">
        <v>0</v>
      </c>
      <c r="K59" s="73">
        <v>0</v>
      </c>
      <c r="L59" s="72">
        <v>-0.9</v>
      </c>
      <c r="M59" s="73">
        <v>-4.4000000000000004</v>
      </c>
      <c r="N59" s="72">
        <v>-0.9</v>
      </c>
      <c r="O59" s="73">
        <v>-4.4000000000000004</v>
      </c>
      <c r="P59" s="74"/>
      <c r="Q59" s="72">
        <v>0</v>
      </c>
      <c r="R59" s="74">
        <v>0</v>
      </c>
      <c r="S59" s="72">
        <v>0</v>
      </c>
      <c r="T59" s="73">
        <v>0</v>
      </c>
      <c r="U59" s="72">
        <v>-4.4000000000000004</v>
      </c>
      <c r="V59" s="73">
        <v>-4.4000000000000004</v>
      </c>
      <c r="W59" s="72">
        <v>-4.4000000000000004</v>
      </c>
      <c r="X59" s="73">
        <v>-4.4000000000000004</v>
      </c>
      <c r="Y59" s="61"/>
      <c r="Z59" s="72">
        <v>0</v>
      </c>
      <c r="AA59" s="73">
        <v>0</v>
      </c>
      <c r="AB59" s="72">
        <v>0</v>
      </c>
      <c r="AC59" s="73">
        <v>0</v>
      </c>
      <c r="AD59" s="72">
        <v>-4.4000000000000004</v>
      </c>
      <c r="AE59" s="73">
        <v>-4.4000000000000004</v>
      </c>
      <c r="AF59" s="72">
        <v>-4.4000000000000004</v>
      </c>
      <c r="AG59" s="73">
        <v>-4.4000000000000004</v>
      </c>
      <c r="AH59" s="61"/>
      <c r="AI59" s="72">
        <v>0</v>
      </c>
      <c r="AJ59" s="73">
        <v>0</v>
      </c>
      <c r="AK59" s="72">
        <v>0</v>
      </c>
      <c r="AL59" s="73">
        <v>0</v>
      </c>
      <c r="AM59" s="72">
        <v>-4.4000000000000004</v>
      </c>
      <c r="AN59" s="73">
        <v>-4.4000000000000004</v>
      </c>
      <c r="AO59" s="72">
        <v>-4.4000000000000004</v>
      </c>
      <c r="AP59" s="73">
        <v>-4.4000000000000004</v>
      </c>
      <c r="AQ59" s="61"/>
      <c r="AR59" s="72">
        <v>0</v>
      </c>
      <c r="AS59" s="73">
        <v>0</v>
      </c>
      <c r="AT59" s="72">
        <v>0</v>
      </c>
      <c r="AU59" s="74">
        <v>0</v>
      </c>
      <c r="AV59" s="72">
        <v>-4.4000000000000004</v>
      </c>
      <c r="AW59" s="73">
        <v>-4.4000000000000004</v>
      </c>
      <c r="AX59" s="72">
        <v>-4.4000000000000004</v>
      </c>
      <c r="AY59" s="73">
        <v>-4.4000000000000004</v>
      </c>
    </row>
    <row r="60" spans="1:51">
      <c r="A60" s="67"/>
      <c r="B60" s="67"/>
      <c r="C60" s="82"/>
      <c r="D60" s="103"/>
      <c r="E60" s="108"/>
      <c r="F60" s="105"/>
      <c r="G60" s="146"/>
      <c r="H60" s="72"/>
      <c r="I60" s="73"/>
      <c r="J60" s="72"/>
      <c r="K60" s="73"/>
      <c r="L60" s="72"/>
      <c r="M60" s="73"/>
      <c r="N60" s="72"/>
      <c r="O60" s="73"/>
      <c r="P60" s="74"/>
      <c r="Q60" s="72"/>
      <c r="R60" s="74"/>
      <c r="S60" s="72"/>
      <c r="T60" s="73"/>
      <c r="U60" s="72"/>
      <c r="V60" s="73"/>
      <c r="W60" s="72"/>
      <c r="X60" s="73"/>
      <c r="Y60" s="61"/>
      <c r="Z60" s="72"/>
      <c r="AA60" s="73"/>
      <c r="AB60" s="72"/>
      <c r="AC60" s="73"/>
      <c r="AD60" s="72"/>
      <c r="AE60" s="73"/>
      <c r="AF60" s="72"/>
      <c r="AG60" s="73"/>
      <c r="AH60" s="61"/>
      <c r="AI60" s="72"/>
      <c r="AJ60" s="73"/>
      <c r="AK60" s="72"/>
      <c r="AL60" s="73"/>
      <c r="AM60" s="72"/>
      <c r="AN60" s="73"/>
      <c r="AO60" s="72"/>
      <c r="AP60" s="73"/>
      <c r="AQ60" s="61"/>
      <c r="AR60" s="72"/>
      <c r="AS60" s="73"/>
      <c r="AT60" s="72"/>
      <c r="AU60" s="74"/>
      <c r="AV60" s="72"/>
      <c r="AW60" s="73"/>
      <c r="AX60" s="72"/>
      <c r="AY60" s="73"/>
    </row>
    <row r="61" spans="1:51" ht="25.5">
      <c r="A61" s="67" t="s">
        <v>225</v>
      </c>
      <c r="B61" s="67">
        <v>316</v>
      </c>
      <c r="C61" s="82">
        <v>44288</v>
      </c>
      <c r="D61" s="103">
        <v>1377</v>
      </c>
      <c r="E61" s="108" t="s">
        <v>227</v>
      </c>
      <c r="F61" s="105" t="s">
        <v>226</v>
      </c>
      <c r="G61" s="146" t="s">
        <v>50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0</v>
      </c>
      <c r="O61" s="73">
        <v>0</v>
      </c>
      <c r="P61" s="74"/>
      <c r="Q61" s="72">
        <v>0</v>
      </c>
      <c r="R61" s="74">
        <v>0</v>
      </c>
      <c r="S61" s="72">
        <v>0</v>
      </c>
      <c r="T61" s="73">
        <v>0</v>
      </c>
      <c r="U61" s="72">
        <v>0</v>
      </c>
      <c r="V61" s="73">
        <v>0</v>
      </c>
      <c r="W61" s="72">
        <v>0</v>
      </c>
      <c r="X61" s="73">
        <v>0</v>
      </c>
      <c r="Y61" s="61"/>
      <c r="Z61" s="72">
        <v>0</v>
      </c>
      <c r="AA61" s="73">
        <v>0</v>
      </c>
      <c r="AB61" s="72">
        <v>0</v>
      </c>
      <c r="AC61" s="73">
        <v>0</v>
      </c>
      <c r="AD61" s="72">
        <v>0</v>
      </c>
      <c r="AE61" s="73">
        <v>0</v>
      </c>
      <c r="AF61" s="72">
        <v>0</v>
      </c>
      <c r="AG61" s="73">
        <v>0</v>
      </c>
      <c r="AH61" s="61"/>
      <c r="AI61" s="72">
        <v>0</v>
      </c>
      <c r="AJ61" s="73">
        <v>0</v>
      </c>
      <c r="AK61" s="72">
        <v>0</v>
      </c>
      <c r="AL61" s="73">
        <v>0</v>
      </c>
      <c r="AM61" s="72">
        <v>0</v>
      </c>
      <c r="AN61" s="73">
        <v>0</v>
      </c>
      <c r="AO61" s="72">
        <v>0</v>
      </c>
      <c r="AP61" s="73">
        <v>0</v>
      </c>
      <c r="AQ61" s="61"/>
      <c r="AR61" s="72">
        <v>0</v>
      </c>
      <c r="AS61" s="73">
        <v>0</v>
      </c>
      <c r="AT61" s="72">
        <v>0</v>
      </c>
      <c r="AU61" s="74">
        <v>0</v>
      </c>
      <c r="AV61" s="72">
        <v>0</v>
      </c>
      <c r="AW61" s="73">
        <v>0</v>
      </c>
      <c r="AX61" s="72">
        <v>0</v>
      </c>
      <c r="AY61" s="73">
        <v>0</v>
      </c>
    </row>
    <row r="62" spans="1:51">
      <c r="A62" s="67"/>
      <c r="B62" s="67"/>
      <c r="C62" s="82"/>
      <c r="D62" s="103"/>
      <c r="E62" s="108"/>
      <c r="F62" s="105"/>
      <c r="G62" s="146"/>
      <c r="H62" s="72"/>
      <c r="I62" s="73"/>
      <c r="J62" s="72"/>
      <c r="K62" s="73"/>
      <c r="L62" s="72"/>
      <c r="M62" s="73"/>
      <c r="N62" s="72"/>
      <c r="O62" s="73"/>
      <c r="P62" s="74"/>
      <c r="Q62" s="72"/>
      <c r="R62" s="74"/>
      <c r="S62" s="72"/>
      <c r="T62" s="73"/>
      <c r="U62" s="72"/>
      <c r="V62" s="73"/>
      <c r="W62" s="72"/>
      <c r="X62" s="73"/>
      <c r="Y62" s="61"/>
      <c r="Z62" s="72"/>
      <c r="AA62" s="73"/>
      <c r="AB62" s="72"/>
      <c r="AC62" s="73"/>
      <c r="AD62" s="72"/>
      <c r="AE62" s="73"/>
      <c r="AF62" s="72"/>
      <c r="AG62" s="73"/>
      <c r="AH62" s="61"/>
      <c r="AI62" s="72"/>
      <c r="AJ62" s="73"/>
      <c r="AK62" s="72"/>
      <c r="AL62" s="73"/>
      <c r="AM62" s="72"/>
      <c r="AN62" s="73"/>
      <c r="AO62" s="72"/>
      <c r="AP62" s="73"/>
      <c r="AQ62" s="61"/>
      <c r="AR62" s="72"/>
      <c r="AS62" s="73"/>
      <c r="AT62" s="72"/>
      <c r="AU62" s="74"/>
      <c r="AV62" s="72"/>
      <c r="AW62" s="73"/>
      <c r="AX62" s="72"/>
      <c r="AY62" s="73"/>
    </row>
    <row r="63" spans="1:51">
      <c r="A63" s="67" t="s">
        <v>194</v>
      </c>
      <c r="B63" s="67">
        <v>535</v>
      </c>
      <c r="C63" s="82">
        <v>44368</v>
      </c>
      <c r="D63" s="103">
        <v>1598</v>
      </c>
      <c r="E63" s="108" t="s">
        <v>195</v>
      </c>
      <c r="F63" s="105" t="s">
        <v>195</v>
      </c>
      <c r="G63" s="146" t="s">
        <v>51</v>
      </c>
      <c r="H63" s="72">
        <v>0</v>
      </c>
      <c r="I63" s="73">
        <v>0</v>
      </c>
      <c r="J63" s="72">
        <v>0</v>
      </c>
      <c r="K63" s="73">
        <v>0</v>
      </c>
      <c r="L63" s="72">
        <v>0</v>
      </c>
      <c r="M63" s="73">
        <v>0</v>
      </c>
      <c r="N63" s="72">
        <v>0</v>
      </c>
      <c r="O63" s="73">
        <v>0</v>
      </c>
      <c r="P63" s="74"/>
      <c r="Q63" s="72">
        <v>0</v>
      </c>
      <c r="R63" s="74">
        <v>0</v>
      </c>
      <c r="S63" s="72">
        <v>0</v>
      </c>
      <c r="T63" s="73">
        <v>0</v>
      </c>
      <c r="U63" s="72">
        <v>0</v>
      </c>
      <c r="V63" s="73">
        <v>0</v>
      </c>
      <c r="W63" s="72">
        <v>0</v>
      </c>
      <c r="X63" s="73">
        <v>0</v>
      </c>
      <c r="Y63" s="61"/>
      <c r="Z63" s="72">
        <v>0</v>
      </c>
      <c r="AA63" s="73">
        <v>0</v>
      </c>
      <c r="AB63" s="72">
        <v>0</v>
      </c>
      <c r="AC63" s="73">
        <v>0</v>
      </c>
      <c r="AD63" s="72">
        <v>0</v>
      </c>
      <c r="AE63" s="73">
        <v>0</v>
      </c>
      <c r="AF63" s="72">
        <v>0</v>
      </c>
      <c r="AG63" s="73">
        <v>0</v>
      </c>
      <c r="AH63" s="61"/>
      <c r="AI63" s="72">
        <v>0</v>
      </c>
      <c r="AJ63" s="73">
        <v>0</v>
      </c>
      <c r="AK63" s="72">
        <v>0</v>
      </c>
      <c r="AL63" s="73">
        <v>0</v>
      </c>
      <c r="AM63" s="72">
        <v>0</v>
      </c>
      <c r="AN63" s="73">
        <v>0</v>
      </c>
      <c r="AO63" s="72">
        <v>0</v>
      </c>
      <c r="AP63" s="73">
        <v>0</v>
      </c>
      <c r="AQ63" s="61"/>
      <c r="AR63" s="72">
        <v>0</v>
      </c>
      <c r="AS63" s="73">
        <v>0</v>
      </c>
      <c r="AT63" s="72">
        <v>0</v>
      </c>
      <c r="AU63" s="74">
        <v>0</v>
      </c>
      <c r="AV63" s="72">
        <v>0</v>
      </c>
      <c r="AW63" s="73">
        <v>0</v>
      </c>
      <c r="AX63" s="72">
        <v>0</v>
      </c>
      <c r="AY63" s="73">
        <v>0</v>
      </c>
    </row>
    <row r="64" spans="1:51">
      <c r="A64" s="67"/>
      <c r="B64" s="67"/>
      <c r="C64" s="82"/>
      <c r="D64" s="103"/>
      <c r="E64" s="108"/>
      <c r="F64" s="105"/>
      <c r="G64" s="146"/>
      <c r="H64" s="72"/>
      <c r="I64" s="73"/>
      <c r="J64" s="72"/>
      <c r="K64" s="73"/>
      <c r="L64" s="72"/>
      <c r="M64" s="73"/>
      <c r="N64" s="72"/>
      <c r="O64" s="73"/>
      <c r="P64" s="74"/>
      <c r="Q64" s="72"/>
      <c r="R64" s="74"/>
      <c r="S64" s="72"/>
      <c r="T64" s="73"/>
      <c r="U64" s="72"/>
      <c r="V64" s="73"/>
      <c r="W64" s="72"/>
      <c r="X64" s="73"/>
      <c r="Y64" s="61"/>
      <c r="Z64" s="72"/>
      <c r="AA64" s="73"/>
      <c r="AB64" s="72"/>
      <c r="AC64" s="73"/>
      <c r="AD64" s="72"/>
      <c r="AE64" s="73"/>
      <c r="AF64" s="72"/>
      <c r="AG64" s="73"/>
      <c r="AH64" s="61"/>
      <c r="AI64" s="72"/>
      <c r="AJ64" s="73"/>
      <c r="AK64" s="72"/>
      <c r="AL64" s="73"/>
      <c r="AM64" s="72"/>
      <c r="AN64" s="73"/>
      <c r="AO64" s="72"/>
      <c r="AP64" s="73"/>
      <c r="AQ64" s="61"/>
      <c r="AR64" s="72"/>
      <c r="AS64" s="73"/>
      <c r="AT64" s="72"/>
      <c r="AU64" s="74"/>
      <c r="AV64" s="72"/>
      <c r="AW64" s="73"/>
      <c r="AX64" s="72"/>
      <c r="AY64" s="73"/>
    </row>
    <row r="65" spans="1:51">
      <c r="A65" s="67" t="s">
        <v>222</v>
      </c>
      <c r="B65" s="67">
        <v>287</v>
      </c>
      <c r="C65" s="82">
        <v>44281</v>
      </c>
      <c r="D65" s="103">
        <v>1826</v>
      </c>
      <c r="E65" s="108" t="s">
        <v>224</v>
      </c>
      <c r="F65" s="105" t="s">
        <v>223</v>
      </c>
      <c r="G65" s="146" t="s">
        <v>49</v>
      </c>
      <c r="H65" s="72" t="s">
        <v>20</v>
      </c>
      <c r="I65" s="73" t="s">
        <v>20</v>
      </c>
      <c r="J65" s="72">
        <v>0</v>
      </c>
      <c r="K65" s="73">
        <v>0</v>
      </c>
      <c r="L65" s="72" t="s">
        <v>20</v>
      </c>
      <c r="M65" s="73" t="s">
        <v>20</v>
      </c>
      <c r="N65" s="72" t="s">
        <v>20</v>
      </c>
      <c r="O65" s="73" t="s">
        <v>20</v>
      </c>
      <c r="P65" s="74"/>
      <c r="Q65" s="72" t="s">
        <v>20</v>
      </c>
      <c r="R65" s="74" t="s">
        <v>20</v>
      </c>
      <c r="S65" s="72">
        <v>0</v>
      </c>
      <c r="T65" s="73">
        <v>0</v>
      </c>
      <c r="U65" s="72" t="s">
        <v>20</v>
      </c>
      <c r="V65" s="73" t="s">
        <v>20</v>
      </c>
      <c r="W65" s="72" t="s">
        <v>20</v>
      </c>
      <c r="X65" s="73" t="s">
        <v>20</v>
      </c>
      <c r="Y65" s="61"/>
      <c r="Z65" s="72" t="s">
        <v>20</v>
      </c>
      <c r="AA65" s="73" t="s">
        <v>20</v>
      </c>
      <c r="AB65" s="72">
        <v>0</v>
      </c>
      <c r="AC65" s="73">
        <v>0</v>
      </c>
      <c r="AD65" s="72" t="s">
        <v>20</v>
      </c>
      <c r="AE65" s="73" t="s">
        <v>20</v>
      </c>
      <c r="AF65" s="72" t="s">
        <v>20</v>
      </c>
      <c r="AG65" s="73" t="s">
        <v>20</v>
      </c>
      <c r="AH65" s="61"/>
      <c r="AI65" s="72" t="s">
        <v>20</v>
      </c>
      <c r="AJ65" s="73" t="s">
        <v>20</v>
      </c>
      <c r="AK65" s="72">
        <v>0</v>
      </c>
      <c r="AL65" s="73">
        <v>0</v>
      </c>
      <c r="AM65" s="72" t="s">
        <v>20</v>
      </c>
      <c r="AN65" s="73" t="s">
        <v>20</v>
      </c>
      <c r="AO65" s="72" t="s">
        <v>20</v>
      </c>
      <c r="AP65" s="73" t="s">
        <v>20</v>
      </c>
      <c r="AQ65" s="61"/>
      <c r="AR65" s="72" t="s">
        <v>20</v>
      </c>
      <c r="AS65" s="73" t="s">
        <v>20</v>
      </c>
      <c r="AT65" s="72">
        <v>0</v>
      </c>
      <c r="AU65" s="74">
        <v>0</v>
      </c>
      <c r="AV65" s="72" t="s">
        <v>20</v>
      </c>
      <c r="AW65" s="73" t="s">
        <v>20</v>
      </c>
      <c r="AX65" s="72" t="s">
        <v>20</v>
      </c>
      <c r="AY65" s="73" t="s">
        <v>20</v>
      </c>
    </row>
    <row r="66" spans="1:51">
      <c r="A66" s="67"/>
      <c r="B66" s="67"/>
      <c r="C66" s="82"/>
      <c r="D66" s="103"/>
      <c r="E66" s="108"/>
      <c r="F66" s="105"/>
      <c r="G66" s="84"/>
      <c r="H66" s="72"/>
      <c r="I66" s="73"/>
      <c r="J66" s="72"/>
      <c r="K66" s="73"/>
      <c r="L66" s="72"/>
      <c r="M66" s="73"/>
      <c r="N66" s="72"/>
      <c r="O66" s="73"/>
      <c r="P66" s="74"/>
      <c r="Q66" s="72"/>
      <c r="R66" s="74"/>
      <c r="S66" s="72"/>
      <c r="T66" s="73"/>
      <c r="U66" s="72"/>
      <c r="V66" s="73"/>
      <c r="W66" s="72"/>
      <c r="X66" s="73"/>
      <c r="Y66" s="61"/>
      <c r="Z66" s="72"/>
      <c r="AA66" s="73"/>
      <c r="AB66" s="72"/>
      <c r="AC66" s="73"/>
      <c r="AD66" s="72"/>
      <c r="AE66" s="73"/>
      <c r="AF66" s="72"/>
      <c r="AG66" s="73"/>
      <c r="AH66" s="61"/>
      <c r="AI66" s="72"/>
      <c r="AJ66" s="73"/>
      <c r="AK66" s="72"/>
      <c r="AL66" s="73"/>
      <c r="AM66" s="72"/>
      <c r="AN66" s="73"/>
      <c r="AO66" s="72"/>
      <c r="AP66" s="73"/>
      <c r="AQ66" s="61"/>
      <c r="AR66" s="72"/>
      <c r="AS66" s="73"/>
      <c r="AT66" s="72"/>
      <c r="AU66" s="74"/>
      <c r="AV66" s="72"/>
      <c r="AW66" s="73"/>
      <c r="AX66" s="72"/>
      <c r="AY66" s="73"/>
    </row>
    <row r="67" spans="1:51">
      <c r="A67" s="67" t="s">
        <v>205</v>
      </c>
      <c r="B67" s="67">
        <v>584</v>
      </c>
      <c r="C67" s="82">
        <v>44393</v>
      </c>
      <c r="D67" s="103">
        <v>1966</v>
      </c>
      <c r="E67" s="105" t="s">
        <v>207</v>
      </c>
      <c r="F67" s="105" t="s">
        <v>209</v>
      </c>
      <c r="G67" s="146" t="s">
        <v>51</v>
      </c>
      <c r="H67" s="72" t="s">
        <v>20</v>
      </c>
      <c r="I67" s="73" t="s">
        <v>20</v>
      </c>
      <c r="J67" s="72">
        <v>-0.1</v>
      </c>
      <c r="K67" s="73">
        <v>-0.1</v>
      </c>
      <c r="L67" s="72">
        <v>0</v>
      </c>
      <c r="M67" s="73">
        <v>0</v>
      </c>
      <c r="N67" s="72">
        <v>-0.1</v>
      </c>
      <c r="O67" s="73">
        <v>-0.1</v>
      </c>
      <c r="P67" s="74"/>
      <c r="Q67" s="72" t="s">
        <v>20</v>
      </c>
      <c r="R67" s="74" t="s">
        <v>20</v>
      </c>
      <c r="S67" s="72">
        <v>-0.2</v>
      </c>
      <c r="T67" s="73">
        <v>-0.2</v>
      </c>
      <c r="U67" s="72">
        <v>0</v>
      </c>
      <c r="V67" s="73">
        <v>0</v>
      </c>
      <c r="W67" s="72">
        <v>-0.2</v>
      </c>
      <c r="X67" s="73">
        <v>-0.2</v>
      </c>
      <c r="Y67" s="61"/>
      <c r="Z67" s="72" t="s">
        <v>20</v>
      </c>
      <c r="AA67" s="73" t="s">
        <v>20</v>
      </c>
      <c r="AB67" s="72">
        <v>-0.1</v>
      </c>
      <c r="AC67" s="73">
        <v>-0.1</v>
      </c>
      <c r="AD67" s="72">
        <v>0</v>
      </c>
      <c r="AE67" s="73">
        <v>0</v>
      </c>
      <c r="AF67" s="72">
        <v>-0.1</v>
      </c>
      <c r="AG67" s="73">
        <v>-0.1</v>
      </c>
      <c r="AH67" s="61"/>
      <c r="AI67" s="72" t="s">
        <v>20</v>
      </c>
      <c r="AJ67" s="73" t="s">
        <v>20</v>
      </c>
      <c r="AK67" s="72">
        <v>-0.2</v>
      </c>
      <c r="AL67" s="73">
        <v>-0.2</v>
      </c>
      <c r="AM67" s="72">
        <v>0</v>
      </c>
      <c r="AN67" s="73">
        <v>0</v>
      </c>
      <c r="AO67" s="72">
        <v>-0.2</v>
      </c>
      <c r="AP67" s="73">
        <v>-0.2</v>
      </c>
      <c r="AQ67" s="61"/>
      <c r="AR67" s="72" t="s">
        <v>20</v>
      </c>
      <c r="AS67" s="73" t="s">
        <v>20</v>
      </c>
      <c r="AT67" s="72">
        <v>-0.1</v>
      </c>
      <c r="AU67" s="73">
        <v>-0.1</v>
      </c>
      <c r="AV67" s="72">
        <v>0</v>
      </c>
      <c r="AW67" s="73">
        <v>0</v>
      </c>
      <c r="AX67" s="72">
        <v>-0.1</v>
      </c>
      <c r="AY67" s="73">
        <v>-0.1</v>
      </c>
    </row>
    <row r="68" spans="1:51">
      <c r="A68" s="67" t="s">
        <v>205</v>
      </c>
      <c r="B68" s="67">
        <v>584</v>
      </c>
      <c r="C68" s="82">
        <v>44393</v>
      </c>
      <c r="D68" s="103">
        <v>1966</v>
      </c>
      <c r="E68" s="105" t="s">
        <v>207</v>
      </c>
      <c r="F68" s="105" t="s">
        <v>210</v>
      </c>
      <c r="G68" s="77" t="s">
        <v>51</v>
      </c>
      <c r="H68" s="72" t="s">
        <v>20</v>
      </c>
      <c r="I68" s="73" t="s">
        <v>20</v>
      </c>
      <c r="J68" s="72" t="s">
        <v>20</v>
      </c>
      <c r="K68" s="73" t="s">
        <v>20</v>
      </c>
      <c r="L68" s="72">
        <v>0</v>
      </c>
      <c r="M68" s="73">
        <v>0</v>
      </c>
      <c r="N68" s="72" t="s">
        <v>20</v>
      </c>
      <c r="O68" s="73" t="s">
        <v>20</v>
      </c>
      <c r="P68" s="74"/>
      <c r="Q68" s="72" t="s">
        <v>20</v>
      </c>
      <c r="R68" s="74" t="s">
        <v>20</v>
      </c>
      <c r="S68" s="72" t="s">
        <v>20</v>
      </c>
      <c r="T68" s="73" t="s">
        <v>20</v>
      </c>
      <c r="U68" s="72">
        <v>0</v>
      </c>
      <c r="V68" s="73">
        <v>0</v>
      </c>
      <c r="W68" s="72" t="s">
        <v>20</v>
      </c>
      <c r="X68" s="73" t="s">
        <v>20</v>
      </c>
      <c r="Y68" s="61"/>
      <c r="Z68" s="72" t="s">
        <v>20</v>
      </c>
      <c r="AA68" s="73" t="s">
        <v>20</v>
      </c>
      <c r="AB68" s="72" t="s">
        <v>20</v>
      </c>
      <c r="AC68" s="73" t="s">
        <v>20</v>
      </c>
      <c r="AD68" s="72">
        <v>0</v>
      </c>
      <c r="AE68" s="73">
        <v>0</v>
      </c>
      <c r="AF68" s="72" t="s">
        <v>20</v>
      </c>
      <c r="AG68" s="73" t="s">
        <v>20</v>
      </c>
      <c r="AH68" s="61"/>
      <c r="AI68" s="72" t="s">
        <v>20</v>
      </c>
      <c r="AJ68" s="73" t="s">
        <v>20</v>
      </c>
      <c r="AK68" s="72" t="s">
        <v>20</v>
      </c>
      <c r="AL68" s="73" t="s">
        <v>20</v>
      </c>
      <c r="AM68" s="72">
        <v>0</v>
      </c>
      <c r="AN68" s="73">
        <v>0</v>
      </c>
      <c r="AO68" s="72" t="s">
        <v>20</v>
      </c>
      <c r="AP68" s="73" t="s">
        <v>20</v>
      </c>
      <c r="AQ68" s="61"/>
      <c r="AR68" s="72" t="s">
        <v>20</v>
      </c>
      <c r="AS68" s="73" t="s">
        <v>20</v>
      </c>
      <c r="AT68" s="72" t="s">
        <v>20</v>
      </c>
      <c r="AU68" s="73" t="s">
        <v>20</v>
      </c>
      <c r="AV68" s="72">
        <v>0</v>
      </c>
      <c r="AW68" s="73">
        <v>0</v>
      </c>
      <c r="AX68" s="72" t="s">
        <v>20</v>
      </c>
      <c r="AY68" s="73" t="s">
        <v>20</v>
      </c>
    </row>
    <row r="69" spans="1:51">
      <c r="A69" s="67"/>
      <c r="B69" s="67"/>
      <c r="C69" s="82"/>
      <c r="D69" s="103"/>
      <c r="E69" s="112"/>
      <c r="F69" s="105"/>
      <c r="G69" s="77"/>
      <c r="H69" s="72"/>
      <c r="I69" s="73"/>
      <c r="J69" s="72"/>
      <c r="K69" s="73"/>
      <c r="L69" s="72"/>
      <c r="M69" s="73"/>
      <c r="N69" s="72"/>
      <c r="O69" s="73"/>
      <c r="P69" s="74"/>
      <c r="Q69" s="72"/>
      <c r="R69" s="74"/>
      <c r="S69" s="72"/>
      <c r="T69" s="73"/>
      <c r="U69" s="72"/>
      <c r="V69" s="73"/>
      <c r="W69" s="72"/>
      <c r="X69" s="73"/>
      <c r="Y69" s="61"/>
      <c r="Z69" s="72"/>
      <c r="AA69" s="73"/>
      <c r="AB69" s="72"/>
      <c r="AC69" s="73"/>
      <c r="AD69" s="72"/>
      <c r="AE69" s="73"/>
      <c r="AF69" s="72"/>
      <c r="AG69" s="73"/>
      <c r="AH69" s="61"/>
      <c r="AI69" s="72"/>
      <c r="AJ69" s="73"/>
      <c r="AK69" s="72"/>
      <c r="AL69" s="73"/>
      <c r="AM69" s="72"/>
      <c r="AN69" s="73"/>
      <c r="AO69" s="72"/>
      <c r="AP69" s="73"/>
      <c r="AQ69" s="61"/>
      <c r="AR69" s="72"/>
      <c r="AS69" s="73"/>
      <c r="AT69" s="72"/>
      <c r="AU69" s="74"/>
      <c r="AV69" s="72"/>
      <c r="AW69" s="73"/>
      <c r="AX69" s="72"/>
      <c r="AY69" s="73"/>
    </row>
    <row r="70" spans="1:51">
      <c r="A70" s="67" t="s">
        <v>104</v>
      </c>
      <c r="B70" s="67">
        <v>463</v>
      </c>
      <c r="C70" s="82">
        <v>44361</v>
      </c>
      <c r="D70" s="103">
        <v>2510</v>
      </c>
      <c r="E70" s="108" t="s">
        <v>99</v>
      </c>
      <c r="F70" s="105" t="s">
        <v>100</v>
      </c>
      <c r="G70" s="84" t="s">
        <v>51</v>
      </c>
      <c r="H70" s="72">
        <v>0.3</v>
      </c>
      <c r="I70" s="73">
        <v>0.3</v>
      </c>
      <c r="J70" s="72">
        <v>3.6</v>
      </c>
      <c r="K70" s="73">
        <v>3.9</v>
      </c>
      <c r="L70" s="72">
        <v>3.9</v>
      </c>
      <c r="M70" s="73">
        <v>4.2</v>
      </c>
      <c r="N70" s="72">
        <v>7.8</v>
      </c>
      <c r="O70" s="73">
        <v>8.4</v>
      </c>
      <c r="P70" s="74"/>
      <c r="Q70" s="72">
        <v>0.3</v>
      </c>
      <c r="R70" s="74">
        <v>0.3</v>
      </c>
      <c r="S70" s="72">
        <v>4</v>
      </c>
      <c r="T70" s="73">
        <v>4</v>
      </c>
      <c r="U70" s="72">
        <v>4.3</v>
      </c>
      <c r="V70" s="73">
        <v>4.3</v>
      </c>
      <c r="W70" s="72">
        <v>8.6</v>
      </c>
      <c r="X70" s="73">
        <v>8.6</v>
      </c>
      <c r="Y70" s="61"/>
      <c r="Z70" s="72">
        <v>0.4</v>
      </c>
      <c r="AA70" s="73">
        <v>0.4</v>
      </c>
      <c r="AB70" s="72">
        <v>4</v>
      </c>
      <c r="AC70" s="73">
        <v>4</v>
      </c>
      <c r="AD70" s="72">
        <v>4.4000000000000004</v>
      </c>
      <c r="AE70" s="73">
        <v>4.4000000000000004</v>
      </c>
      <c r="AF70" s="72">
        <v>8.8000000000000007</v>
      </c>
      <c r="AG70" s="73">
        <v>8.8000000000000007</v>
      </c>
      <c r="AH70" s="61"/>
      <c r="AI70" s="72">
        <v>0.4</v>
      </c>
      <c r="AJ70" s="73">
        <v>0.4</v>
      </c>
      <c r="AK70" s="72">
        <v>4</v>
      </c>
      <c r="AL70" s="73">
        <v>4</v>
      </c>
      <c r="AM70" s="72">
        <v>4.4000000000000004</v>
      </c>
      <c r="AN70" s="73">
        <v>4.4000000000000004</v>
      </c>
      <c r="AO70" s="72">
        <v>8.8000000000000007</v>
      </c>
      <c r="AP70" s="73">
        <v>8.8000000000000007</v>
      </c>
      <c r="AQ70" s="61"/>
      <c r="AR70" s="72">
        <v>0.4</v>
      </c>
      <c r="AS70" s="73">
        <v>0.4</v>
      </c>
      <c r="AT70" s="72">
        <v>4</v>
      </c>
      <c r="AU70" s="74">
        <v>4</v>
      </c>
      <c r="AV70" s="72">
        <v>4.4000000000000004</v>
      </c>
      <c r="AW70" s="73">
        <v>4.4000000000000004</v>
      </c>
      <c r="AX70" s="72">
        <v>8.8000000000000007</v>
      </c>
      <c r="AY70" s="73">
        <v>8.8000000000000007</v>
      </c>
    </row>
    <row r="71" spans="1:51">
      <c r="A71" s="67"/>
      <c r="B71" s="67"/>
      <c r="C71" s="82"/>
      <c r="D71" s="103"/>
      <c r="E71" s="108"/>
      <c r="F71" s="105"/>
      <c r="G71" s="84"/>
      <c r="H71" s="72"/>
      <c r="I71" s="73"/>
      <c r="J71" s="72"/>
      <c r="K71" s="73"/>
      <c r="L71" s="72"/>
      <c r="M71" s="73"/>
      <c r="N71" s="72"/>
      <c r="O71" s="73"/>
      <c r="P71" s="74"/>
      <c r="Q71" s="72"/>
      <c r="R71" s="74"/>
      <c r="S71" s="72"/>
      <c r="T71" s="73"/>
      <c r="U71" s="72"/>
      <c r="V71" s="73"/>
      <c r="W71" s="72"/>
      <c r="X71" s="73"/>
      <c r="Y71" s="61"/>
      <c r="Z71" s="72"/>
      <c r="AA71" s="73"/>
      <c r="AB71" s="72"/>
      <c r="AC71" s="73"/>
      <c r="AD71" s="72"/>
      <c r="AE71" s="73"/>
      <c r="AF71" s="72"/>
      <c r="AG71" s="73"/>
      <c r="AH71" s="61"/>
      <c r="AI71" s="72"/>
      <c r="AJ71" s="73"/>
      <c r="AK71" s="72"/>
      <c r="AL71" s="73"/>
      <c r="AM71" s="72"/>
      <c r="AN71" s="73"/>
      <c r="AO71" s="72"/>
      <c r="AP71" s="73"/>
      <c r="AQ71" s="61"/>
      <c r="AR71" s="72"/>
      <c r="AS71" s="73"/>
      <c r="AT71" s="72"/>
      <c r="AU71" s="74"/>
      <c r="AV71" s="72"/>
      <c r="AW71" s="73"/>
      <c r="AX71" s="72"/>
      <c r="AY71" s="73"/>
    </row>
    <row r="72" spans="1:51">
      <c r="A72" s="67" t="s">
        <v>112</v>
      </c>
      <c r="B72" s="67">
        <v>458</v>
      </c>
      <c r="C72" s="82">
        <v>44361</v>
      </c>
      <c r="D72" s="103">
        <v>2512</v>
      </c>
      <c r="E72" s="108" t="s">
        <v>93</v>
      </c>
      <c r="F72" s="105" t="s">
        <v>105</v>
      </c>
      <c r="G72" s="84" t="s">
        <v>96</v>
      </c>
      <c r="H72" s="72">
        <v>6.8</v>
      </c>
      <c r="I72" s="73">
        <v>6.8</v>
      </c>
      <c r="J72" s="72">
        <v>-6.8</v>
      </c>
      <c r="K72" s="73">
        <v>-6.8</v>
      </c>
      <c r="L72" s="72">
        <v>0</v>
      </c>
      <c r="M72" s="73">
        <v>0</v>
      </c>
      <c r="N72" s="72">
        <v>0</v>
      </c>
      <c r="O72" s="73">
        <v>0</v>
      </c>
      <c r="P72" s="74"/>
      <c r="Q72" s="72">
        <v>9.9</v>
      </c>
      <c r="R72" s="74">
        <v>9.9</v>
      </c>
      <c r="S72" s="72">
        <v>-9.9</v>
      </c>
      <c r="T72" s="73">
        <v>-9.9</v>
      </c>
      <c r="U72" s="72">
        <v>0</v>
      </c>
      <c r="V72" s="73">
        <v>0</v>
      </c>
      <c r="W72" s="72">
        <v>0</v>
      </c>
      <c r="X72" s="73">
        <v>0</v>
      </c>
      <c r="Y72" s="61"/>
      <c r="Z72" s="72">
        <v>9.8000000000000007</v>
      </c>
      <c r="AA72" s="73">
        <v>9.8000000000000007</v>
      </c>
      <c r="AB72" s="72">
        <v>-9.8000000000000007</v>
      </c>
      <c r="AC72" s="73">
        <v>-9.8000000000000007</v>
      </c>
      <c r="AD72" s="72">
        <v>0</v>
      </c>
      <c r="AE72" s="73">
        <v>0</v>
      </c>
      <c r="AF72" s="72">
        <v>0</v>
      </c>
      <c r="AG72" s="73">
        <v>0</v>
      </c>
      <c r="AH72" s="61"/>
      <c r="AI72" s="72">
        <v>9.3000000000000007</v>
      </c>
      <c r="AJ72" s="73">
        <v>9.3000000000000007</v>
      </c>
      <c r="AK72" s="72">
        <v>-9.3000000000000007</v>
      </c>
      <c r="AL72" s="73">
        <v>-9.3000000000000007</v>
      </c>
      <c r="AM72" s="72">
        <v>0</v>
      </c>
      <c r="AN72" s="73">
        <v>0</v>
      </c>
      <c r="AO72" s="72">
        <v>0</v>
      </c>
      <c r="AP72" s="73">
        <v>0</v>
      </c>
      <c r="AQ72" s="61"/>
      <c r="AR72" s="72">
        <v>11.8</v>
      </c>
      <c r="AS72" s="73">
        <v>11.8</v>
      </c>
      <c r="AT72" s="72">
        <v>-11.8</v>
      </c>
      <c r="AU72" s="74">
        <v>-11.8</v>
      </c>
      <c r="AV72" s="72">
        <v>0</v>
      </c>
      <c r="AW72" s="73">
        <v>0</v>
      </c>
      <c r="AX72" s="72">
        <v>0</v>
      </c>
      <c r="AY72" s="73">
        <v>0</v>
      </c>
    </row>
    <row r="73" spans="1:51">
      <c r="A73" s="67"/>
      <c r="B73" s="67"/>
      <c r="C73" s="82"/>
      <c r="D73" s="103"/>
      <c r="E73" s="108"/>
      <c r="F73" s="105"/>
      <c r="G73" s="84"/>
      <c r="H73" s="72"/>
      <c r="I73" s="73"/>
      <c r="J73" s="72"/>
      <c r="K73" s="73"/>
      <c r="L73" s="72"/>
      <c r="M73" s="73"/>
      <c r="N73" s="72"/>
      <c r="O73" s="73"/>
      <c r="P73" s="74"/>
      <c r="Q73" s="72"/>
      <c r="R73" s="74"/>
      <c r="S73" s="72"/>
      <c r="T73" s="73"/>
      <c r="U73" s="72"/>
      <c r="V73" s="73"/>
      <c r="W73" s="72"/>
      <c r="X73" s="73"/>
      <c r="Y73" s="61"/>
      <c r="Z73" s="72"/>
      <c r="AA73" s="73"/>
      <c r="AB73" s="72"/>
      <c r="AC73" s="73"/>
      <c r="AD73" s="72"/>
      <c r="AE73" s="73"/>
      <c r="AF73" s="72"/>
      <c r="AG73" s="73"/>
      <c r="AH73" s="61"/>
      <c r="AI73" s="72"/>
      <c r="AJ73" s="73"/>
      <c r="AK73" s="72"/>
      <c r="AL73" s="73"/>
      <c r="AM73" s="72"/>
      <c r="AN73" s="73"/>
      <c r="AO73" s="72"/>
      <c r="AP73" s="73"/>
      <c r="AQ73" s="61"/>
      <c r="AR73" s="72"/>
      <c r="AS73" s="73"/>
      <c r="AT73" s="72"/>
      <c r="AU73" s="74"/>
      <c r="AV73" s="72"/>
      <c r="AW73" s="73"/>
      <c r="AX73" s="72"/>
      <c r="AY73" s="73"/>
    </row>
    <row r="74" spans="1:51">
      <c r="A74" s="67" t="s">
        <v>106</v>
      </c>
      <c r="B74" s="67">
        <v>474</v>
      </c>
      <c r="C74" s="82">
        <v>44361</v>
      </c>
      <c r="D74" s="103">
        <v>7056</v>
      </c>
      <c r="E74" s="108" t="s">
        <v>94</v>
      </c>
      <c r="F74" s="105" t="s">
        <v>196</v>
      </c>
      <c r="G74" s="84" t="s">
        <v>49</v>
      </c>
      <c r="H74" s="72">
        <v>0</v>
      </c>
      <c r="I74" s="73">
        <v>0</v>
      </c>
      <c r="J74" s="72">
        <v>0</v>
      </c>
      <c r="K74" s="73">
        <v>0</v>
      </c>
      <c r="L74" s="72">
        <v>0</v>
      </c>
      <c r="M74" s="73">
        <v>0</v>
      </c>
      <c r="N74" s="72">
        <v>0</v>
      </c>
      <c r="O74" s="73">
        <v>0</v>
      </c>
      <c r="P74" s="74"/>
      <c r="Q74" s="72">
        <v>0</v>
      </c>
      <c r="R74" s="74">
        <v>0</v>
      </c>
      <c r="S74" s="72">
        <v>0</v>
      </c>
      <c r="T74" s="73">
        <v>0</v>
      </c>
      <c r="U74" s="72">
        <v>0</v>
      </c>
      <c r="V74" s="73">
        <v>0</v>
      </c>
      <c r="W74" s="72">
        <v>0</v>
      </c>
      <c r="X74" s="73">
        <v>0</v>
      </c>
      <c r="Y74" s="61"/>
      <c r="Z74" s="72">
        <v>0</v>
      </c>
      <c r="AA74" s="73">
        <v>0</v>
      </c>
      <c r="AB74" s="72">
        <v>0</v>
      </c>
      <c r="AC74" s="73">
        <v>0</v>
      </c>
      <c r="AD74" s="72">
        <v>0</v>
      </c>
      <c r="AE74" s="73">
        <v>0</v>
      </c>
      <c r="AF74" s="72">
        <v>0</v>
      </c>
      <c r="AG74" s="73">
        <v>0</v>
      </c>
      <c r="AH74" s="61"/>
      <c r="AI74" s="72">
        <v>0</v>
      </c>
      <c r="AJ74" s="73">
        <v>0</v>
      </c>
      <c r="AK74" s="72">
        <v>0</v>
      </c>
      <c r="AL74" s="73">
        <v>0</v>
      </c>
      <c r="AM74" s="72">
        <v>0</v>
      </c>
      <c r="AN74" s="73">
        <v>0</v>
      </c>
      <c r="AO74" s="72">
        <v>0</v>
      </c>
      <c r="AP74" s="73">
        <v>0</v>
      </c>
      <c r="AQ74" s="61"/>
      <c r="AR74" s="72">
        <v>0</v>
      </c>
      <c r="AS74" s="73">
        <v>0</v>
      </c>
      <c r="AT74" s="72">
        <v>0</v>
      </c>
      <c r="AU74" s="74">
        <v>0</v>
      </c>
      <c r="AV74" s="72">
        <v>0</v>
      </c>
      <c r="AW74" s="73">
        <v>0</v>
      </c>
      <c r="AX74" s="72">
        <v>0</v>
      </c>
      <c r="AY74" s="73">
        <v>0</v>
      </c>
    </row>
    <row r="75" spans="1:51">
      <c r="A75" s="67" t="s">
        <v>106</v>
      </c>
      <c r="B75" s="67">
        <v>474</v>
      </c>
      <c r="C75" s="82">
        <v>44361</v>
      </c>
      <c r="D75" s="103">
        <v>7056</v>
      </c>
      <c r="E75" s="108" t="s">
        <v>94</v>
      </c>
      <c r="F75" s="105" t="s">
        <v>197</v>
      </c>
      <c r="G75" s="84" t="s">
        <v>51</v>
      </c>
      <c r="H75" s="72">
        <v>0</v>
      </c>
      <c r="I75" s="73">
        <v>0</v>
      </c>
      <c r="J75" s="72">
        <v>0</v>
      </c>
      <c r="K75" s="73">
        <v>0</v>
      </c>
      <c r="L75" s="72">
        <v>0</v>
      </c>
      <c r="M75" s="73">
        <v>0</v>
      </c>
      <c r="N75" s="72">
        <v>0</v>
      </c>
      <c r="O75" s="73">
        <v>0</v>
      </c>
      <c r="P75" s="74"/>
      <c r="Q75" s="72">
        <v>0</v>
      </c>
      <c r="R75" s="74">
        <v>0</v>
      </c>
      <c r="S75" s="72">
        <v>0</v>
      </c>
      <c r="T75" s="73">
        <v>0</v>
      </c>
      <c r="U75" s="72">
        <v>0</v>
      </c>
      <c r="V75" s="73">
        <v>0</v>
      </c>
      <c r="W75" s="72">
        <v>0</v>
      </c>
      <c r="X75" s="73">
        <v>0</v>
      </c>
      <c r="Y75" s="61"/>
      <c r="Z75" s="72">
        <v>0</v>
      </c>
      <c r="AA75" s="73">
        <v>0</v>
      </c>
      <c r="AB75" s="72">
        <v>0</v>
      </c>
      <c r="AC75" s="73">
        <v>0</v>
      </c>
      <c r="AD75" s="72">
        <v>0</v>
      </c>
      <c r="AE75" s="73">
        <v>0</v>
      </c>
      <c r="AF75" s="72">
        <v>0</v>
      </c>
      <c r="AG75" s="73">
        <v>0</v>
      </c>
      <c r="AH75" s="61"/>
      <c r="AI75" s="72">
        <v>0</v>
      </c>
      <c r="AJ75" s="73">
        <v>0</v>
      </c>
      <c r="AK75" s="72">
        <v>0</v>
      </c>
      <c r="AL75" s="73">
        <v>0</v>
      </c>
      <c r="AM75" s="72">
        <v>0</v>
      </c>
      <c r="AN75" s="73">
        <v>0</v>
      </c>
      <c r="AO75" s="72">
        <v>0</v>
      </c>
      <c r="AP75" s="73">
        <v>0</v>
      </c>
      <c r="AQ75" s="61"/>
      <c r="AR75" s="72">
        <v>0</v>
      </c>
      <c r="AS75" s="73">
        <v>0</v>
      </c>
      <c r="AT75" s="72">
        <v>0</v>
      </c>
      <c r="AU75" s="74">
        <v>0</v>
      </c>
      <c r="AV75" s="72">
        <v>0</v>
      </c>
      <c r="AW75" s="73">
        <v>0</v>
      </c>
      <c r="AX75" s="72">
        <v>0</v>
      </c>
      <c r="AY75" s="73">
        <v>0</v>
      </c>
    </row>
    <row r="76" spans="1:51">
      <c r="A76" s="67" t="s">
        <v>106</v>
      </c>
      <c r="B76" s="67">
        <v>474</v>
      </c>
      <c r="C76" s="82">
        <v>44361</v>
      </c>
      <c r="D76" s="103">
        <v>7056</v>
      </c>
      <c r="E76" s="108" t="s">
        <v>94</v>
      </c>
      <c r="F76" s="105" t="s">
        <v>198</v>
      </c>
      <c r="G76" s="84" t="s">
        <v>51</v>
      </c>
      <c r="H76" s="72">
        <v>0</v>
      </c>
      <c r="I76" s="73">
        <v>0</v>
      </c>
      <c r="J76" s="72">
        <v>0</v>
      </c>
      <c r="K76" s="73">
        <v>0</v>
      </c>
      <c r="L76" s="72">
        <v>0</v>
      </c>
      <c r="M76" s="73">
        <v>0</v>
      </c>
      <c r="N76" s="72">
        <v>0</v>
      </c>
      <c r="O76" s="73">
        <v>0</v>
      </c>
      <c r="P76" s="74"/>
      <c r="Q76" s="72">
        <v>0</v>
      </c>
      <c r="R76" s="74">
        <v>0</v>
      </c>
      <c r="S76" s="72">
        <v>0</v>
      </c>
      <c r="T76" s="73">
        <v>0</v>
      </c>
      <c r="U76" s="72">
        <v>0</v>
      </c>
      <c r="V76" s="73">
        <v>0</v>
      </c>
      <c r="W76" s="72">
        <v>0</v>
      </c>
      <c r="X76" s="73">
        <v>0</v>
      </c>
      <c r="Y76" s="61"/>
      <c r="Z76" s="72">
        <v>0</v>
      </c>
      <c r="AA76" s="73">
        <v>0</v>
      </c>
      <c r="AB76" s="72">
        <v>0</v>
      </c>
      <c r="AC76" s="73">
        <v>0</v>
      </c>
      <c r="AD76" s="72">
        <v>0</v>
      </c>
      <c r="AE76" s="73">
        <v>0</v>
      </c>
      <c r="AF76" s="72">
        <v>0</v>
      </c>
      <c r="AG76" s="73">
        <v>0</v>
      </c>
      <c r="AH76" s="61"/>
      <c r="AI76" s="72">
        <v>0</v>
      </c>
      <c r="AJ76" s="73">
        <v>0</v>
      </c>
      <c r="AK76" s="72">
        <v>0</v>
      </c>
      <c r="AL76" s="73">
        <v>0</v>
      </c>
      <c r="AM76" s="72">
        <v>0</v>
      </c>
      <c r="AN76" s="73">
        <v>0</v>
      </c>
      <c r="AO76" s="72">
        <v>0</v>
      </c>
      <c r="AP76" s="73">
        <v>0</v>
      </c>
      <c r="AQ76" s="61"/>
      <c r="AR76" s="72">
        <v>0</v>
      </c>
      <c r="AS76" s="73">
        <v>0</v>
      </c>
      <c r="AT76" s="72">
        <v>0</v>
      </c>
      <c r="AU76" s="74">
        <v>0</v>
      </c>
      <c r="AV76" s="72">
        <v>0</v>
      </c>
      <c r="AW76" s="73">
        <v>0</v>
      </c>
      <c r="AX76" s="72">
        <v>0</v>
      </c>
      <c r="AY76" s="73">
        <v>0</v>
      </c>
    </row>
    <row r="77" spans="1:51">
      <c r="A77" s="67"/>
      <c r="B77" s="67"/>
      <c r="C77" s="82"/>
      <c r="D77" s="103"/>
      <c r="E77" s="108"/>
      <c r="F77" s="105"/>
      <c r="G77" s="84"/>
      <c r="H77" s="72"/>
      <c r="I77" s="73"/>
      <c r="J77" s="72"/>
      <c r="K77" s="73"/>
      <c r="L77" s="72"/>
      <c r="M77" s="73"/>
      <c r="N77" s="72"/>
      <c r="O77" s="73"/>
      <c r="P77" s="74"/>
      <c r="Q77" s="72"/>
      <c r="R77" s="74"/>
      <c r="S77" s="72"/>
      <c r="T77" s="73"/>
      <c r="U77" s="72"/>
      <c r="V77" s="73"/>
      <c r="W77" s="72"/>
      <c r="X77" s="73"/>
      <c r="Y77" s="61"/>
      <c r="Z77" s="72"/>
      <c r="AA77" s="73"/>
      <c r="AB77" s="72"/>
      <c r="AC77" s="73"/>
      <c r="AD77" s="72"/>
      <c r="AE77" s="73"/>
      <c r="AF77" s="72"/>
      <c r="AG77" s="73"/>
      <c r="AH77" s="61"/>
      <c r="AI77" s="72"/>
      <c r="AJ77" s="73"/>
      <c r="AK77" s="72"/>
      <c r="AL77" s="73"/>
      <c r="AM77" s="72"/>
      <c r="AN77" s="73"/>
      <c r="AO77" s="72"/>
      <c r="AP77" s="73"/>
      <c r="AQ77" s="61"/>
      <c r="AR77" s="72"/>
      <c r="AS77" s="73"/>
      <c r="AT77" s="72"/>
      <c r="AU77" s="74"/>
      <c r="AV77" s="72"/>
      <c r="AW77" s="73"/>
      <c r="AX77" s="72"/>
      <c r="AY77" s="73"/>
    </row>
    <row r="78" spans="1:51">
      <c r="A78" s="67" t="s">
        <v>199</v>
      </c>
      <c r="B78" s="67">
        <v>504</v>
      </c>
      <c r="C78" s="82">
        <v>44361</v>
      </c>
      <c r="D78" s="103">
        <v>7059</v>
      </c>
      <c r="E78" s="108" t="s">
        <v>142</v>
      </c>
      <c r="F78" s="105" t="s">
        <v>200</v>
      </c>
      <c r="G78" s="84" t="s">
        <v>142</v>
      </c>
      <c r="H78" s="72">
        <v>-2.2000000000000002</v>
      </c>
      <c r="I78" s="73">
        <v>0</v>
      </c>
      <c r="J78" s="72">
        <v>0</v>
      </c>
      <c r="K78" s="73">
        <v>0</v>
      </c>
      <c r="L78" s="72">
        <v>0</v>
      </c>
      <c r="M78" s="73">
        <v>0</v>
      </c>
      <c r="N78" s="72">
        <v>-2.2000000000000002</v>
      </c>
      <c r="O78" s="73">
        <v>0</v>
      </c>
      <c r="P78" s="74"/>
      <c r="Q78" s="72">
        <v>1.1000000000000001</v>
      </c>
      <c r="R78" s="74">
        <v>0</v>
      </c>
      <c r="S78" s="72">
        <v>0</v>
      </c>
      <c r="T78" s="73">
        <v>0</v>
      </c>
      <c r="U78" s="72">
        <v>0</v>
      </c>
      <c r="V78" s="73">
        <v>0</v>
      </c>
      <c r="W78" s="72">
        <v>1.1000000000000001</v>
      </c>
      <c r="X78" s="73">
        <v>0</v>
      </c>
      <c r="Y78" s="61"/>
      <c r="Z78" s="72">
        <v>0.6</v>
      </c>
      <c r="AA78" s="73">
        <v>0</v>
      </c>
      <c r="AB78" s="72">
        <v>0</v>
      </c>
      <c r="AC78" s="73">
        <v>0</v>
      </c>
      <c r="AD78" s="72">
        <v>0</v>
      </c>
      <c r="AE78" s="73">
        <v>0</v>
      </c>
      <c r="AF78" s="72">
        <v>0.6</v>
      </c>
      <c r="AG78" s="73">
        <v>0</v>
      </c>
      <c r="AH78" s="61"/>
      <c r="AI78" s="72">
        <v>0.2</v>
      </c>
      <c r="AJ78" s="73">
        <v>0</v>
      </c>
      <c r="AK78" s="72">
        <v>0</v>
      </c>
      <c r="AL78" s="73">
        <v>0</v>
      </c>
      <c r="AM78" s="72">
        <v>0</v>
      </c>
      <c r="AN78" s="73">
        <v>0</v>
      </c>
      <c r="AO78" s="72">
        <v>0.2</v>
      </c>
      <c r="AP78" s="73">
        <v>0</v>
      </c>
      <c r="AQ78" s="61"/>
      <c r="AR78" s="72">
        <v>0.2</v>
      </c>
      <c r="AS78" s="73">
        <v>0</v>
      </c>
      <c r="AT78" s="72">
        <v>0</v>
      </c>
      <c r="AU78" s="74">
        <v>0</v>
      </c>
      <c r="AV78" s="72">
        <v>0</v>
      </c>
      <c r="AW78" s="73">
        <v>0</v>
      </c>
      <c r="AX78" s="72">
        <v>0.2</v>
      </c>
      <c r="AY78" s="73">
        <v>0</v>
      </c>
    </row>
    <row r="79" spans="1:51">
      <c r="A79" s="67"/>
      <c r="B79" s="67"/>
      <c r="C79" s="82"/>
      <c r="D79" s="103"/>
      <c r="E79" s="108"/>
      <c r="F79" s="105"/>
      <c r="G79" s="84"/>
      <c r="H79" s="72"/>
      <c r="I79" s="73"/>
      <c r="J79" s="72"/>
      <c r="K79" s="73"/>
      <c r="L79" s="72"/>
      <c r="M79" s="73"/>
      <c r="N79" s="72"/>
      <c r="O79" s="73"/>
      <c r="P79" s="74"/>
      <c r="Q79" s="72"/>
      <c r="R79" s="74"/>
      <c r="S79" s="72"/>
      <c r="T79" s="73"/>
      <c r="U79" s="72"/>
      <c r="V79" s="73"/>
      <c r="W79" s="72"/>
      <c r="X79" s="73"/>
      <c r="Y79" s="61"/>
      <c r="Z79" s="72"/>
      <c r="AA79" s="73"/>
      <c r="AB79" s="72"/>
      <c r="AC79" s="73"/>
      <c r="AD79" s="72"/>
      <c r="AE79" s="73"/>
      <c r="AF79" s="72"/>
      <c r="AG79" s="73"/>
      <c r="AH79" s="61"/>
      <c r="AI79" s="72"/>
      <c r="AJ79" s="73"/>
      <c r="AK79" s="72"/>
      <c r="AL79" s="73"/>
      <c r="AM79" s="72"/>
      <c r="AN79" s="73"/>
      <c r="AO79" s="72"/>
      <c r="AP79" s="73"/>
      <c r="AQ79" s="61"/>
      <c r="AR79" s="72"/>
      <c r="AS79" s="73"/>
      <c r="AT79" s="72"/>
      <c r="AU79" s="74"/>
      <c r="AV79" s="72"/>
      <c r="AW79" s="73"/>
      <c r="AX79" s="72"/>
      <c r="AY79" s="73"/>
    </row>
    <row r="80" spans="1:51">
      <c r="A80" s="67" t="s">
        <v>122</v>
      </c>
      <c r="B80" s="67">
        <v>542</v>
      </c>
      <c r="C80" s="82">
        <v>44368</v>
      </c>
      <c r="D80" s="103">
        <v>7061</v>
      </c>
      <c r="E80" s="108" t="s">
        <v>52</v>
      </c>
      <c r="F80" s="105" t="s">
        <v>144</v>
      </c>
      <c r="G80" s="84" t="s">
        <v>61</v>
      </c>
      <c r="H80" s="72">
        <v>-53.4</v>
      </c>
      <c r="I80" s="73">
        <v>0</v>
      </c>
      <c r="J80" s="72" t="s">
        <v>20</v>
      </c>
      <c r="K80" s="73">
        <v>0</v>
      </c>
      <c r="L80" s="72">
        <v>-16</v>
      </c>
      <c r="M80" s="73">
        <v>0</v>
      </c>
      <c r="N80" s="72">
        <v>-69.400000000000006</v>
      </c>
      <c r="O80" s="73">
        <v>0</v>
      </c>
      <c r="P80" s="74"/>
      <c r="Q80" s="72">
        <v>0</v>
      </c>
      <c r="R80" s="74">
        <v>0</v>
      </c>
      <c r="S80" s="72">
        <v>0</v>
      </c>
      <c r="T80" s="73">
        <v>0</v>
      </c>
      <c r="U80" s="72">
        <v>0</v>
      </c>
      <c r="V80" s="73">
        <v>0</v>
      </c>
      <c r="W80" s="72">
        <v>0</v>
      </c>
      <c r="X80" s="73">
        <v>0</v>
      </c>
      <c r="Y80" s="61"/>
      <c r="Z80" s="72">
        <v>0</v>
      </c>
      <c r="AA80" s="73">
        <v>0</v>
      </c>
      <c r="AB80" s="72">
        <v>0</v>
      </c>
      <c r="AC80" s="73">
        <v>0</v>
      </c>
      <c r="AD80" s="72">
        <v>0</v>
      </c>
      <c r="AE80" s="73">
        <v>0</v>
      </c>
      <c r="AF80" s="72">
        <v>0</v>
      </c>
      <c r="AG80" s="73">
        <v>0</v>
      </c>
      <c r="AH80" s="61"/>
      <c r="AI80" s="72">
        <v>0</v>
      </c>
      <c r="AJ80" s="73">
        <v>0</v>
      </c>
      <c r="AK80" s="72">
        <v>0</v>
      </c>
      <c r="AL80" s="73">
        <v>0</v>
      </c>
      <c r="AM80" s="72">
        <v>0</v>
      </c>
      <c r="AN80" s="73">
        <v>0</v>
      </c>
      <c r="AO80" s="72">
        <v>0</v>
      </c>
      <c r="AP80" s="73">
        <v>0</v>
      </c>
      <c r="AQ80" s="61"/>
      <c r="AR80" s="72">
        <v>0</v>
      </c>
      <c r="AS80" s="73">
        <v>0</v>
      </c>
      <c r="AT80" s="72">
        <v>0</v>
      </c>
      <c r="AU80" s="74">
        <v>0</v>
      </c>
      <c r="AV80" s="72">
        <v>0</v>
      </c>
      <c r="AW80" s="73">
        <v>0</v>
      </c>
      <c r="AX80" s="72">
        <v>0</v>
      </c>
      <c r="AY80" s="73">
        <v>0</v>
      </c>
    </row>
    <row r="81" spans="1:51">
      <c r="A81" s="67" t="s">
        <v>122</v>
      </c>
      <c r="B81" s="67">
        <v>524</v>
      </c>
      <c r="C81" s="82">
        <v>44368</v>
      </c>
      <c r="D81" s="103">
        <v>7061</v>
      </c>
      <c r="E81" s="108" t="s">
        <v>52</v>
      </c>
      <c r="F81" s="105" t="s">
        <v>145</v>
      </c>
      <c r="G81" s="84" t="s">
        <v>142</v>
      </c>
      <c r="H81" s="72">
        <v>-17.5</v>
      </c>
      <c r="I81" s="73">
        <v>0</v>
      </c>
      <c r="J81" s="72">
        <v>0</v>
      </c>
      <c r="K81" s="73">
        <v>0</v>
      </c>
      <c r="L81" s="72">
        <v>0</v>
      </c>
      <c r="M81" s="73">
        <v>0</v>
      </c>
      <c r="N81" s="72">
        <v>-17.5</v>
      </c>
      <c r="O81" s="73">
        <v>0</v>
      </c>
      <c r="P81" s="74"/>
      <c r="Q81" s="72">
        <v>0</v>
      </c>
      <c r="R81" s="74">
        <v>0</v>
      </c>
      <c r="S81" s="72">
        <v>0</v>
      </c>
      <c r="T81" s="73">
        <v>0</v>
      </c>
      <c r="U81" s="72">
        <v>0</v>
      </c>
      <c r="V81" s="73">
        <v>0</v>
      </c>
      <c r="W81" s="72">
        <v>0</v>
      </c>
      <c r="X81" s="73">
        <v>0</v>
      </c>
      <c r="Y81" s="61"/>
      <c r="Z81" s="72">
        <v>0</v>
      </c>
      <c r="AA81" s="73">
        <v>0</v>
      </c>
      <c r="AB81" s="72">
        <v>0</v>
      </c>
      <c r="AC81" s="73">
        <v>0</v>
      </c>
      <c r="AD81" s="72">
        <v>0</v>
      </c>
      <c r="AE81" s="73">
        <v>0</v>
      </c>
      <c r="AF81" s="72">
        <v>0</v>
      </c>
      <c r="AG81" s="73">
        <v>0</v>
      </c>
      <c r="AH81" s="61"/>
      <c r="AI81" s="72">
        <v>0</v>
      </c>
      <c r="AJ81" s="73">
        <v>0</v>
      </c>
      <c r="AK81" s="72">
        <v>0</v>
      </c>
      <c r="AL81" s="73">
        <v>0</v>
      </c>
      <c r="AM81" s="72">
        <v>0</v>
      </c>
      <c r="AN81" s="73">
        <v>0</v>
      </c>
      <c r="AO81" s="72">
        <v>0</v>
      </c>
      <c r="AP81" s="73">
        <v>0</v>
      </c>
      <c r="AQ81" s="61"/>
      <c r="AR81" s="72">
        <v>0</v>
      </c>
      <c r="AS81" s="73">
        <v>0</v>
      </c>
      <c r="AT81" s="72">
        <v>0</v>
      </c>
      <c r="AU81" s="74">
        <v>0</v>
      </c>
      <c r="AV81" s="72">
        <v>0</v>
      </c>
      <c r="AW81" s="73">
        <v>0</v>
      </c>
      <c r="AX81" s="72">
        <v>0</v>
      </c>
      <c r="AY81" s="73">
        <v>0</v>
      </c>
    </row>
    <row r="82" spans="1:51">
      <c r="A82" s="67" t="s">
        <v>122</v>
      </c>
      <c r="B82" s="67">
        <v>276</v>
      </c>
      <c r="C82" s="82">
        <v>44281</v>
      </c>
      <c r="D82" s="103">
        <v>7061</v>
      </c>
      <c r="E82" s="108" t="s">
        <v>52</v>
      </c>
      <c r="F82" s="105" t="s">
        <v>139</v>
      </c>
      <c r="G82" s="84" t="s">
        <v>50</v>
      </c>
      <c r="H82" s="72">
        <v>0</v>
      </c>
      <c r="I82" s="73">
        <v>0</v>
      </c>
      <c r="J82" s="72">
        <v>0</v>
      </c>
      <c r="K82" s="73">
        <v>0</v>
      </c>
      <c r="L82" s="72" t="s">
        <v>26</v>
      </c>
      <c r="M82" s="73" t="s">
        <v>26</v>
      </c>
      <c r="N82" s="72" t="s">
        <v>26</v>
      </c>
      <c r="O82" s="73" t="s">
        <v>26</v>
      </c>
      <c r="P82" s="74"/>
      <c r="Q82" s="72">
        <v>0</v>
      </c>
      <c r="R82" s="74">
        <v>0</v>
      </c>
      <c r="S82" s="72">
        <v>0</v>
      </c>
      <c r="T82" s="73">
        <v>0</v>
      </c>
      <c r="U82" s="72" t="s">
        <v>26</v>
      </c>
      <c r="V82" s="73" t="s">
        <v>26</v>
      </c>
      <c r="W82" s="72" t="s">
        <v>26</v>
      </c>
      <c r="X82" s="73" t="s">
        <v>26</v>
      </c>
      <c r="Y82" s="61"/>
      <c r="Z82" s="72">
        <v>0</v>
      </c>
      <c r="AA82" s="73">
        <v>0</v>
      </c>
      <c r="AB82" s="72">
        <v>0</v>
      </c>
      <c r="AC82" s="73">
        <v>0</v>
      </c>
      <c r="AD82" s="72" t="s">
        <v>26</v>
      </c>
      <c r="AE82" s="73" t="s">
        <v>26</v>
      </c>
      <c r="AF82" s="72" t="s">
        <v>26</v>
      </c>
      <c r="AG82" s="73" t="s">
        <v>26</v>
      </c>
      <c r="AH82" s="61"/>
      <c r="AI82" s="72">
        <v>0</v>
      </c>
      <c r="AJ82" s="73">
        <v>0</v>
      </c>
      <c r="AK82" s="72">
        <v>0</v>
      </c>
      <c r="AL82" s="73">
        <v>0</v>
      </c>
      <c r="AM82" s="72" t="s">
        <v>26</v>
      </c>
      <c r="AN82" s="73" t="s">
        <v>26</v>
      </c>
      <c r="AO82" s="72" t="s">
        <v>26</v>
      </c>
      <c r="AP82" s="73" t="s">
        <v>26</v>
      </c>
      <c r="AQ82" s="61"/>
      <c r="AR82" s="72">
        <v>0</v>
      </c>
      <c r="AS82" s="73">
        <v>0</v>
      </c>
      <c r="AT82" s="72">
        <v>0</v>
      </c>
      <c r="AU82" s="74">
        <v>0</v>
      </c>
      <c r="AV82" s="72" t="s">
        <v>26</v>
      </c>
      <c r="AW82" s="73" t="s">
        <v>26</v>
      </c>
      <c r="AX82" s="72" t="s">
        <v>26</v>
      </c>
      <c r="AY82" s="73" t="s">
        <v>26</v>
      </c>
    </row>
    <row r="83" spans="1:51">
      <c r="A83" s="67" t="s">
        <v>122</v>
      </c>
      <c r="B83" s="67">
        <v>354</v>
      </c>
      <c r="C83" s="82">
        <v>44288</v>
      </c>
      <c r="D83" s="103">
        <v>7061</v>
      </c>
      <c r="E83" s="108" t="s">
        <v>52</v>
      </c>
      <c r="F83" s="105" t="s">
        <v>124</v>
      </c>
      <c r="G83" s="84" t="s">
        <v>61</v>
      </c>
      <c r="H83" s="72">
        <v>0</v>
      </c>
      <c r="I83" s="73">
        <v>-1.1000000000000001</v>
      </c>
      <c r="J83" s="72">
        <v>0</v>
      </c>
      <c r="K83" s="73" t="s">
        <v>20</v>
      </c>
      <c r="L83" s="72">
        <v>0</v>
      </c>
      <c r="M83" s="73">
        <v>-0.3</v>
      </c>
      <c r="N83" s="72">
        <v>0</v>
      </c>
      <c r="O83" s="73">
        <v>-1.4</v>
      </c>
      <c r="P83" s="74"/>
      <c r="Q83" s="72">
        <v>-1.6</v>
      </c>
      <c r="R83" s="74">
        <v>-1.6</v>
      </c>
      <c r="S83" s="72" t="s">
        <v>20</v>
      </c>
      <c r="T83" s="73" t="s">
        <v>20</v>
      </c>
      <c r="U83" s="72">
        <v>-0.5</v>
      </c>
      <c r="V83" s="73">
        <v>-0.5</v>
      </c>
      <c r="W83" s="72">
        <v>-2.1</v>
      </c>
      <c r="X83" s="73">
        <v>-2.1</v>
      </c>
      <c r="Y83" s="61"/>
      <c r="Z83" s="72">
        <v>-2.2000000000000002</v>
      </c>
      <c r="AA83" s="73">
        <v>-2.2000000000000002</v>
      </c>
      <c r="AB83" s="72" t="s">
        <v>20</v>
      </c>
      <c r="AC83" s="73" t="s">
        <v>20</v>
      </c>
      <c r="AD83" s="72">
        <v>-0.7</v>
      </c>
      <c r="AE83" s="73">
        <v>-0.7</v>
      </c>
      <c r="AF83" s="72">
        <v>-2.9</v>
      </c>
      <c r="AG83" s="73">
        <v>-2.9</v>
      </c>
      <c r="AH83" s="61"/>
      <c r="AI83" s="72">
        <v>-2.2000000000000002</v>
      </c>
      <c r="AJ83" s="73">
        <v>-2.2000000000000002</v>
      </c>
      <c r="AK83" s="72" t="s">
        <v>20</v>
      </c>
      <c r="AL83" s="73" t="s">
        <v>20</v>
      </c>
      <c r="AM83" s="72">
        <v>-0.7</v>
      </c>
      <c r="AN83" s="73">
        <v>-0.7</v>
      </c>
      <c r="AO83" s="72">
        <v>-2.9</v>
      </c>
      <c r="AP83" s="73">
        <v>-2.9</v>
      </c>
      <c r="AQ83" s="61"/>
      <c r="AR83" s="72">
        <v>-2.2000000000000002</v>
      </c>
      <c r="AS83" s="73">
        <v>-2.2000000000000002</v>
      </c>
      <c r="AT83" s="72" t="s">
        <v>20</v>
      </c>
      <c r="AU83" s="74" t="s">
        <v>20</v>
      </c>
      <c r="AV83" s="72">
        <v>-0.7</v>
      </c>
      <c r="AW83" s="73">
        <v>-0.7</v>
      </c>
      <c r="AX83" s="72">
        <v>-2.9</v>
      </c>
      <c r="AY83" s="73">
        <v>-2.9</v>
      </c>
    </row>
    <row r="84" spans="1:51">
      <c r="A84" s="67" t="s">
        <v>122</v>
      </c>
      <c r="B84" s="67">
        <v>550</v>
      </c>
      <c r="C84" s="82">
        <v>44368</v>
      </c>
      <c r="D84" s="103">
        <v>7061</v>
      </c>
      <c r="E84" s="108" t="s">
        <v>52</v>
      </c>
      <c r="F84" s="105" t="s">
        <v>143</v>
      </c>
      <c r="G84" s="84" t="s">
        <v>61</v>
      </c>
      <c r="H84" s="72">
        <v>-8.1</v>
      </c>
      <c r="I84" s="73">
        <v>0</v>
      </c>
      <c r="J84" s="72" t="s">
        <v>20</v>
      </c>
      <c r="K84" s="73">
        <v>0</v>
      </c>
      <c r="L84" s="72">
        <v>-2.4</v>
      </c>
      <c r="M84" s="73">
        <v>0</v>
      </c>
      <c r="N84" s="72">
        <v>-10.5</v>
      </c>
      <c r="O84" s="73">
        <v>0</v>
      </c>
      <c r="P84" s="74"/>
      <c r="Q84" s="72">
        <v>0</v>
      </c>
      <c r="R84" s="74">
        <v>0</v>
      </c>
      <c r="S84" s="72">
        <v>0</v>
      </c>
      <c r="T84" s="73">
        <v>0</v>
      </c>
      <c r="U84" s="72">
        <v>0</v>
      </c>
      <c r="V84" s="73">
        <v>0</v>
      </c>
      <c r="W84" s="72">
        <v>0</v>
      </c>
      <c r="X84" s="73">
        <v>0</v>
      </c>
      <c r="Y84" s="61"/>
      <c r="Z84" s="72">
        <v>0</v>
      </c>
      <c r="AA84" s="73">
        <v>0</v>
      </c>
      <c r="AB84" s="72">
        <v>0</v>
      </c>
      <c r="AC84" s="73">
        <v>0</v>
      </c>
      <c r="AD84" s="72">
        <v>0</v>
      </c>
      <c r="AE84" s="73">
        <v>0</v>
      </c>
      <c r="AF84" s="72">
        <v>0</v>
      </c>
      <c r="AG84" s="73">
        <v>0</v>
      </c>
      <c r="AH84" s="61"/>
      <c r="AI84" s="72">
        <v>0</v>
      </c>
      <c r="AJ84" s="73">
        <v>0</v>
      </c>
      <c r="AK84" s="72">
        <v>0</v>
      </c>
      <c r="AL84" s="73">
        <v>0</v>
      </c>
      <c r="AM84" s="72">
        <v>0</v>
      </c>
      <c r="AN84" s="73">
        <v>0</v>
      </c>
      <c r="AO84" s="72">
        <v>0</v>
      </c>
      <c r="AP84" s="73">
        <v>0</v>
      </c>
      <c r="AQ84" s="61"/>
      <c r="AR84" s="72">
        <v>0</v>
      </c>
      <c r="AS84" s="73">
        <v>0</v>
      </c>
      <c r="AT84" s="72">
        <v>0</v>
      </c>
      <c r="AU84" s="74">
        <v>0</v>
      </c>
      <c r="AV84" s="72">
        <v>0</v>
      </c>
      <c r="AW84" s="73">
        <v>0</v>
      </c>
      <c r="AX84" s="72">
        <v>0</v>
      </c>
      <c r="AY84" s="73">
        <v>0</v>
      </c>
    </row>
    <row r="85" spans="1:51">
      <c r="A85" s="67" t="s">
        <v>122</v>
      </c>
      <c r="B85" s="67">
        <v>55</v>
      </c>
      <c r="C85" s="82">
        <v>44281</v>
      </c>
      <c r="D85" s="103">
        <v>7061</v>
      </c>
      <c r="E85" s="108" t="s">
        <v>52</v>
      </c>
      <c r="F85" s="105" t="s">
        <v>128</v>
      </c>
      <c r="G85" s="84" t="s">
        <v>120</v>
      </c>
      <c r="H85" s="72" t="s">
        <v>26</v>
      </c>
      <c r="I85" s="73" t="s">
        <v>26</v>
      </c>
      <c r="J85" s="72" t="s">
        <v>26</v>
      </c>
      <c r="K85" s="73" t="s">
        <v>26</v>
      </c>
      <c r="L85" s="72">
        <v>0</v>
      </c>
      <c r="M85" s="73">
        <v>0</v>
      </c>
      <c r="N85" s="72" t="s">
        <v>26</v>
      </c>
      <c r="O85" s="73" t="s">
        <v>26</v>
      </c>
      <c r="P85" s="74"/>
      <c r="Q85" s="72" t="s">
        <v>26</v>
      </c>
      <c r="R85" s="74" t="s">
        <v>26</v>
      </c>
      <c r="S85" s="72" t="s">
        <v>26</v>
      </c>
      <c r="T85" s="73" t="s">
        <v>26</v>
      </c>
      <c r="U85" s="72">
        <v>0</v>
      </c>
      <c r="V85" s="73">
        <v>0</v>
      </c>
      <c r="W85" s="72" t="s">
        <v>26</v>
      </c>
      <c r="X85" s="73" t="s">
        <v>26</v>
      </c>
      <c r="Y85" s="61"/>
      <c r="Z85" s="72" t="s">
        <v>26</v>
      </c>
      <c r="AA85" s="73" t="s">
        <v>26</v>
      </c>
      <c r="AB85" s="72" t="s">
        <v>26</v>
      </c>
      <c r="AC85" s="73" t="s">
        <v>26</v>
      </c>
      <c r="AD85" s="72">
        <v>0</v>
      </c>
      <c r="AE85" s="73">
        <v>0</v>
      </c>
      <c r="AF85" s="72" t="s">
        <v>26</v>
      </c>
      <c r="AG85" s="73" t="s">
        <v>26</v>
      </c>
      <c r="AH85" s="61"/>
      <c r="AI85" s="72" t="s">
        <v>26</v>
      </c>
      <c r="AJ85" s="73" t="s">
        <v>26</v>
      </c>
      <c r="AK85" s="72" t="s">
        <v>26</v>
      </c>
      <c r="AL85" s="73" t="s">
        <v>26</v>
      </c>
      <c r="AM85" s="72">
        <v>0</v>
      </c>
      <c r="AN85" s="73">
        <v>0</v>
      </c>
      <c r="AO85" s="72" t="s">
        <v>26</v>
      </c>
      <c r="AP85" s="73" t="s">
        <v>26</v>
      </c>
      <c r="AQ85" s="61"/>
      <c r="AR85" s="72" t="s">
        <v>26</v>
      </c>
      <c r="AS85" s="73" t="s">
        <v>26</v>
      </c>
      <c r="AT85" s="72" t="s">
        <v>26</v>
      </c>
      <c r="AU85" s="74" t="s">
        <v>26</v>
      </c>
      <c r="AV85" s="72">
        <v>0</v>
      </c>
      <c r="AW85" s="73">
        <v>0</v>
      </c>
      <c r="AX85" s="72" t="s">
        <v>26</v>
      </c>
      <c r="AY85" s="73" t="s">
        <v>26</v>
      </c>
    </row>
    <row r="86" spans="1:51">
      <c r="A86" s="67" t="s">
        <v>122</v>
      </c>
      <c r="B86" s="67">
        <v>83</v>
      </c>
      <c r="C86" s="82">
        <v>44253</v>
      </c>
      <c r="D86" s="103">
        <v>7061</v>
      </c>
      <c r="E86" s="108" t="s">
        <v>52</v>
      </c>
      <c r="F86" s="105" t="s">
        <v>132</v>
      </c>
      <c r="G86" s="84" t="s">
        <v>119</v>
      </c>
      <c r="H86" s="72">
        <v>0</v>
      </c>
      <c r="I86" s="73">
        <v>0</v>
      </c>
      <c r="J86" s="72">
        <v>0</v>
      </c>
      <c r="K86" s="73">
        <v>0</v>
      </c>
      <c r="L86" s="72">
        <v>0</v>
      </c>
      <c r="M86" s="73" t="s">
        <v>36</v>
      </c>
      <c r="N86" s="72">
        <v>0</v>
      </c>
      <c r="O86" s="73" t="s">
        <v>36</v>
      </c>
      <c r="P86" s="74"/>
      <c r="Q86" s="72">
        <v>0</v>
      </c>
      <c r="R86" s="74">
        <v>0</v>
      </c>
      <c r="S86" s="72">
        <v>0</v>
      </c>
      <c r="T86" s="73">
        <v>0</v>
      </c>
      <c r="U86" s="72" t="s">
        <v>36</v>
      </c>
      <c r="V86" s="73" t="s">
        <v>36</v>
      </c>
      <c r="W86" s="72" t="s">
        <v>36</v>
      </c>
      <c r="X86" s="73" t="s">
        <v>36</v>
      </c>
      <c r="Y86" s="61"/>
      <c r="Z86" s="72">
        <v>0</v>
      </c>
      <c r="AA86" s="73">
        <v>0</v>
      </c>
      <c r="AB86" s="72">
        <v>0</v>
      </c>
      <c r="AC86" s="73">
        <v>0</v>
      </c>
      <c r="AD86" s="72" t="s">
        <v>36</v>
      </c>
      <c r="AE86" s="73" t="s">
        <v>36</v>
      </c>
      <c r="AF86" s="72" t="s">
        <v>36</v>
      </c>
      <c r="AG86" s="73" t="s">
        <v>36</v>
      </c>
      <c r="AH86" s="61"/>
      <c r="AI86" s="72">
        <v>0</v>
      </c>
      <c r="AJ86" s="73">
        <v>0</v>
      </c>
      <c r="AK86" s="72">
        <v>0</v>
      </c>
      <c r="AL86" s="73">
        <v>0</v>
      </c>
      <c r="AM86" s="72" t="s">
        <v>36</v>
      </c>
      <c r="AN86" s="73" t="s">
        <v>36</v>
      </c>
      <c r="AO86" s="72" t="s">
        <v>36</v>
      </c>
      <c r="AP86" s="73" t="s">
        <v>36</v>
      </c>
      <c r="AQ86" s="61"/>
      <c r="AR86" s="72">
        <v>0</v>
      </c>
      <c r="AS86" s="73">
        <v>0</v>
      </c>
      <c r="AT86" s="72">
        <v>0</v>
      </c>
      <c r="AU86" s="74">
        <v>0</v>
      </c>
      <c r="AV86" s="72" t="s">
        <v>36</v>
      </c>
      <c r="AW86" s="73" t="s">
        <v>36</v>
      </c>
      <c r="AX86" s="72" t="s">
        <v>36</v>
      </c>
      <c r="AY86" s="73" t="s">
        <v>36</v>
      </c>
    </row>
    <row r="87" spans="1:51">
      <c r="A87" s="67" t="s">
        <v>122</v>
      </c>
      <c r="B87" s="67">
        <v>83</v>
      </c>
      <c r="C87" s="82">
        <v>44253</v>
      </c>
      <c r="D87" s="103">
        <v>7061</v>
      </c>
      <c r="E87" s="108" t="s">
        <v>52</v>
      </c>
      <c r="F87" s="105" t="s">
        <v>131</v>
      </c>
      <c r="G87" s="84" t="s">
        <v>119</v>
      </c>
      <c r="H87" s="72">
        <v>0</v>
      </c>
      <c r="I87" s="73">
        <v>0</v>
      </c>
      <c r="J87" s="72">
        <v>0</v>
      </c>
      <c r="K87" s="73">
        <v>0</v>
      </c>
      <c r="L87" s="72">
        <v>0</v>
      </c>
      <c r="M87" s="73" t="s">
        <v>36</v>
      </c>
      <c r="N87" s="72">
        <v>0</v>
      </c>
      <c r="O87" s="73" t="s">
        <v>36</v>
      </c>
      <c r="P87" s="74"/>
      <c r="Q87" s="72">
        <v>0</v>
      </c>
      <c r="R87" s="74">
        <v>0</v>
      </c>
      <c r="S87" s="72">
        <v>0</v>
      </c>
      <c r="T87" s="73">
        <v>0</v>
      </c>
      <c r="U87" s="72" t="s">
        <v>36</v>
      </c>
      <c r="V87" s="73" t="s">
        <v>36</v>
      </c>
      <c r="W87" s="72" t="s">
        <v>36</v>
      </c>
      <c r="X87" s="73" t="s">
        <v>36</v>
      </c>
      <c r="Y87" s="61"/>
      <c r="Z87" s="72">
        <v>0</v>
      </c>
      <c r="AA87" s="73">
        <v>0</v>
      </c>
      <c r="AB87" s="72">
        <v>0</v>
      </c>
      <c r="AC87" s="73">
        <v>0</v>
      </c>
      <c r="AD87" s="72" t="s">
        <v>36</v>
      </c>
      <c r="AE87" s="73" t="s">
        <v>36</v>
      </c>
      <c r="AF87" s="72" t="s">
        <v>36</v>
      </c>
      <c r="AG87" s="73" t="s">
        <v>36</v>
      </c>
      <c r="AH87" s="61"/>
      <c r="AI87" s="72">
        <v>0</v>
      </c>
      <c r="AJ87" s="73">
        <v>0</v>
      </c>
      <c r="AK87" s="72">
        <v>0</v>
      </c>
      <c r="AL87" s="73">
        <v>0</v>
      </c>
      <c r="AM87" s="72" t="s">
        <v>36</v>
      </c>
      <c r="AN87" s="73" t="s">
        <v>36</v>
      </c>
      <c r="AO87" s="72" t="s">
        <v>36</v>
      </c>
      <c r="AP87" s="73" t="s">
        <v>36</v>
      </c>
      <c r="AQ87" s="61"/>
      <c r="AR87" s="72">
        <v>0</v>
      </c>
      <c r="AS87" s="73">
        <v>0</v>
      </c>
      <c r="AT87" s="72">
        <v>0</v>
      </c>
      <c r="AU87" s="74">
        <v>0</v>
      </c>
      <c r="AV87" s="72" t="s">
        <v>36</v>
      </c>
      <c r="AW87" s="73" t="s">
        <v>36</v>
      </c>
      <c r="AX87" s="72" t="s">
        <v>36</v>
      </c>
      <c r="AY87" s="73" t="s">
        <v>36</v>
      </c>
    </row>
    <row r="88" spans="1:51">
      <c r="A88" s="67" t="s">
        <v>122</v>
      </c>
      <c r="B88" s="67">
        <v>83</v>
      </c>
      <c r="C88" s="82">
        <v>44253</v>
      </c>
      <c r="D88" s="103">
        <v>7061</v>
      </c>
      <c r="E88" s="108" t="s">
        <v>52</v>
      </c>
      <c r="F88" s="105" t="s">
        <v>133</v>
      </c>
      <c r="G88" s="84" t="s">
        <v>119</v>
      </c>
      <c r="H88" s="72">
        <v>0</v>
      </c>
      <c r="I88" s="73">
        <v>0</v>
      </c>
      <c r="J88" s="72">
        <v>0</v>
      </c>
      <c r="K88" s="73">
        <v>0</v>
      </c>
      <c r="L88" s="72">
        <v>0</v>
      </c>
      <c r="M88" s="73" t="s">
        <v>36</v>
      </c>
      <c r="N88" s="72">
        <v>0</v>
      </c>
      <c r="O88" s="73" t="s">
        <v>36</v>
      </c>
      <c r="P88" s="74"/>
      <c r="Q88" s="72">
        <v>0</v>
      </c>
      <c r="R88" s="74">
        <v>0</v>
      </c>
      <c r="S88" s="72">
        <v>0</v>
      </c>
      <c r="T88" s="73">
        <v>0</v>
      </c>
      <c r="U88" s="72" t="s">
        <v>36</v>
      </c>
      <c r="V88" s="73" t="s">
        <v>36</v>
      </c>
      <c r="W88" s="72" t="s">
        <v>36</v>
      </c>
      <c r="X88" s="73" t="s">
        <v>36</v>
      </c>
      <c r="Y88" s="61"/>
      <c r="Z88" s="72">
        <v>0</v>
      </c>
      <c r="AA88" s="73">
        <v>0</v>
      </c>
      <c r="AB88" s="72">
        <v>0</v>
      </c>
      <c r="AC88" s="73">
        <v>0</v>
      </c>
      <c r="AD88" s="72" t="s">
        <v>36</v>
      </c>
      <c r="AE88" s="73" t="s">
        <v>36</v>
      </c>
      <c r="AF88" s="72" t="s">
        <v>36</v>
      </c>
      <c r="AG88" s="73" t="s">
        <v>36</v>
      </c>
      <c r="AH88" s="61"/>
      <c r="AI88" s="72">
        <v>0</v>
      </c>
      <c r="AJ88" s="73">
        <v>0</v>
      </c>
      <c r="AK88" s="72">
        <v>0</v>
      </c>
      <c r="AL88" s="73">
        <v>0</v>
      </c>
      <c r="AM88" s="72" t="s">
        <v>36</v>
      </c>
      <c r="AN88" s="73" t="s">
        <v>36</v>
      </c>
      <c r="AO88" s="72" t="s">
        <v>36</v>
      </c>
      <c r="AP88" s="73" t="s">
        <v>36</v>
      </c>
      <c r="AQ88" s="61"/>
      <c r="AR88" s="72">
        <v>0</v>
      </c>
      <c r="AS88" s="73">
        <v>0</v>
      </c>
      <c r="AT88" s="72">
        <v>0</v>
      </c>
      <c r="AU88" s="74">
        <v>0</v>
      </c>
      <c r="AV88" s="72" t="s">
        <v>36</v>
      </c>
      <c r="AW88" s="73" t="s">
        <v>36</v>
      </c>
      <c r="AX88" s="72" t="s">
        <v>36</v>
      </c>
      <c r="AY88" s="73" t="s">
        <v>36</v>
      </c>
    </row>
    <row r="89" spans="1:51">
      <c r="A89" s="67" t="s">
        <v>122</v>
      </c>
      <c r="B89" s="67">
        <v>83</v>
      </c>
      <c r="C89" s="82">
        <v>44253</v>
      </c>
      <c r="D89" s="103">
        <v>7061</v>
      </c>
      <c r="E89" s="108" t="s">
        <v>52</v>
      </c>
      <c r="F89" s="105" t="s">
        <v>130</v>
      </c>
      <c r="G89" s="84" t="s">
        <v>119</v>
      </c>
      <c r="H89" s="72">
        <v>0</v>
      </c>
      <c r="I89" s="73">
        <v>0</v>
      </c>
      <c r="J89" s="72">
        <v>0</v>
      </c>
      <c r="K89" s="73">
        <v>0</v>
      </c>
      <c r="L89" s="72">
        <v>0</v>
      </c>
      <c r="M89" s="73" t="s">
        <v>36</v>
      </c>
      <c r="N89" s="72">
        <v>0</v>
      </c>
      <c r="O89" s="73" t="s">
        <v>36</v>
      </c>
      <c r="P89" s="74"/>
      <c r="Q89" s="72">
        <v>0</v>
      </c>
      <c r="R89" s="74">
        <v>0</v>
      </c>
      <c r="S89" s="72">
        <v>0</v>
      </c>
      <c r="T89" s="73">
        <v>0</v>
      </c>
      <c r="U89" s="72" t="s">
        <v>36</v>
      </c>
      <c r="V89" s="73" t="s">
        <v>36</v>
      </c>
      <c r="W89" s="72" t="s">
        <v>36</v>
      </c>
      <c r="X89" s="73" t="s">
        <v>36</v>
      </c>
      <c r="Y89" s="61"/>
      <c r="Z89" s="72">
        <v>0</v>
      </c>
      <c r="AA89" s="73">
        <v>0</v>
      </c>
      <c r="AB89" s="72">
        <v>0</v>
      </c>
      <c r="AC89" s="73">
        <v>0</v>
      </c>
      <c r="AD89" s="72" t="s">
        <v>36</v>
      </c>
      <c r="AE89" s="73" t="s">
        <v>36</v>
      </c>
      <c r="AF89" s="72" t="s">
        <v>36</v>
      </c>
      <c r="AG89" s="73" t="s">
        <v>36</v>
      </c>
      <c r="AH89" s="61"/>
      <c r="AI89" s="72">
        <v>0</v>
      </c>
      <c r="AJ89" s="73">
        <v>0</v>
      </c>
      <c r="AK89" s="72">
        <v>0</v>
      </c>
      <c r="AL89" s="73">
        <v>0</v>
      </c>
      <c r="AM89" s="72" t="s">
        <v>36</v>
      </c>
      <c r="AN89" s="73" t="s">
        <v>36</v>
      </c>
      <c r="AO89" s="72" t="s">
        <v>36</v>
      </c>
      <c r="AP89" s="73" t="s">
        <v>36</v>
      </c>
      <c r="AQ89" s="61"/>
      <c r="AR89" s="72">
        <v>0</v>
      </c>
      <c r="AS89" s="73">
        <v>0</v>
      </c>
      <c r="AT89" s="72">
        <v>0</v>
      </c>
      <c r="AU89" s="74">
        <v>0</v>
      </c>
      <c r="AV89" s="72" t="s">
        <v>36</v>
      </c>
      <c r="AW89" s="73" t="s">
        <v>36</v>
      </c>
      <c r="AX89" s="72" t="s">
        <v>36</v>
      </c>
      <c r="AY89" s="73" t="s">
        <v>36</v>
      </c>
    </row>
    <row r="90" spans="1:51">
      <c r="A90" s="67" t="s">
        <v>122</v>
      </c>
      <c r="B90" s="67">
        <v>83</v>
      </c>
      <c r="C90" s="82">
        <v>44253</v>
      </c>
      <c r="D90" s="103">
        <v>7061</v>
      </c>
      <c r="E90" s="108" t="s">
        <v>52</v>
      </c>
      <c r="F90" s="105" t="s">
        <v>129</v>
      </c>
      <c r="G90" s="84" t="s">
        <v>119</v>
      </c>
      <c r="H90" s="72">
        <v>0</v>
      </c>
      <c r="I90" s="73">
        <v>0</v>
      </c>
      <c r="J90" s="72">
        <v>0</v>
      </c>
      <c r="K90" s="73">
        <v>0</v>
      </c>
      <c r="L90" s="72">
        <v>0</v>
      </c>
      <c r="M90" s="73" t="s">
        <v>36</v>
      </c>
      <c r="N90" s="72">
        <v>0</v>
      </c>
      <c r="O90" s="73" t="s">
        <v>36</v>
      </c>
      <c r="P90" s="74"/>
      <c r="Q90" s="72">
        <v>0</v>
      </c>
      <c r="R90" s="74">
        <v>0</v>
      </c>
      <c r="S90" s="72">
        <v>0</v>
      </c>
      <c r="T90" s="73">
        <v>0</v>
      </c>
      <c r="U90" s="72" t="s">
        <v>36</v>
      </c>
      <c r="V90" s="73" t="s">
        <v>36</v>
      </c>
      <c r="W90" s="72" t="s">
        <v>36</v>
      </c>
      <c r="X90" s="73" t="s">
        <v>36</v>
      </c>
      <c r="Y90" s="61"/>
      <c r="Z90" s="72">
        <v>0</v>
      </c>
      <c r="AA90" s="73">
        <v>0</v>
      </c>
      <c r="AB90" s="72">
        <v>0</v>
      </c>
      <c r="AC90" s="73">
        <v>0</v>
      </c>
      <c r="AD90" s="72" t="s">
        <v>36</v>
      </c>
      <c r="AE90" s="73" t="s">
        <v>36</v>
      </c>
      <c r="AF90" s="72" t="s">
        <v>36</v>
      </c>
      <c r="AG90" s="73" t="s">
        <v>36</v>
      </c>
      <c r="AH90" s="61"/>
      <c r="AI90" s="72">
        <v>0</v>
      </c>
      <c r="AJ90" s="73">
        <v>0</v>
      </c>
      <c r="AK90" s="72">
        <v>0</v>
      </c>
      <c r="AL90" s="73">
        <v>0</v>
      </c>
      <c r="AM90" s="72" t="s">
        <v>36</v>
      </c>
      <c r="AN90" s="73" t="s">
        <v>36</v>
      </c>
      <c r="AO90" s="72" t="s">
        <v>36</v>
      </c>
      <c r="AP90" s="73" t="s">
        <v>36</v>
      </c>
      <c r="AQ90" s="61"/>
      <c r="AR90" s="72">
        <v>0</v>
      </c>
      <c r="AS90" s="73">
        <v>0</v>
      </c>
      <c r="AT90" s="72">
        <v>0</v>
      </c>
      <c r="AU90" s="74">
        <v>0</v>
      </c>
      <c r="AV90" s="72" t="s">
        <v>36</v>
      </c>
      <c r="AW90" s="73" t="s">
        <v>36</v>
      </c>
      <c r="AX90" s="72" t="s">
        <v>36</v>
      </c>
      <c r="AY90" s="73" t="s">
        <v>36</v>
      </c>
    </row>
    <row r="91" spans="1:51">
      <c r="A91" s="67" t="s">
        <v>122</v>
      </c>
      <c r="B91" s="67">
        <v>317</v>
      </c>
      <c r="C91" s="82">
        <v>44288</v>
      </c>
      <c r="D91" s="103">
        <v>7061</v>
      </c>
      <c r="E91" s="108" t="s">
        <v>52</v>
      </c>
      <c r="F91" s="105" t="s">
        <v>135</v>
      </c>
      <c r="G91" s="84" t="s">
        <v>50</v>
      </c>
      <c r="H91" s="72">
        <v>0</v>
      </c>
      <c r="I91" s="73">
        <v>0</v>
      </c>
      <c r="J91" s="72">
        <v>0</v>
      </c>
      <c r="K91" s="73">
        <v>0</v>
      </c>
      <c r="L91" s="72">
        <v>-0.6</v>
      </c>
      <c r="M91" s="73">
        <v>-0.6</v>
      </c>
      <c r="N91" s="72">
        <v>-0.6</v>
      </c>
      <c r="O91" s="73">
        <v>-0.6</v>
      </c>
      <c r="P91" s="74"/>
      <c r="Q91" s="72">
        <v>0</v>
      </c>
      <c r="R91" s="74">
        <v>0</v>
      </c>
      <c r="S91" s="72">
        <v>0</v>
      </c>
      <c r="T91" s="73">
        <v>0</v>
      </c>
      <c r="U91" s="72">
        <v>-0.6</v>
      </c>
      <c r="V91" s="73">
        <v>-0.6</v>
      </c>
      <c r="W91" s="72">
        <v>-0.6</v>
      </c>
      <c r="X91" s="73">
        <v>-0.6</v>
      </c>
      <c r="Y91" s="61"/>
      <c r="Z91" s="72">
        <v>0</v>
      </c>
      <c r="AA91" s="73">
        <v>0</v>
      </c>
      <c r="AB91" s="72">
        <v>0</v>
      </c>
      <c r="AC91" s="73">
        <v>0</v>
      </c>
      <c r="AD91" s="72">
        <v>-0.6</v>
      </c>
      <c r="AE91" s="73">
        <v>-0.6</v>
      </c>
      <c r="AF91" s="72">
        <v>-0.6</v>
      </c>
      <c r="AG91" s="73">
        <v>-0.6</v>
      </c>
      <c r="AH91" s="61"/>
      <c r="AI91" s="72">
        <v>0</v>
      </c>
      <c r="AJ91" s="73">
        <v>0</v>
      </c>
      <c r="AK91" s="72">
        <v>0</v>
      </c>
      <c r="AL91" s="73">
        <v>0</v>
      </c>
      <c r="AM91" s="72">
        <v>-0.6</v>
      </c>
      <c r="AN91" s="73">
        <v>-0.6</v>
      </c>
      <c r="AO91" s="72">
        <v>-0.6</v>
      </c>
      <c r="AP91" s="73">
        <v>-0.6</v>
      </c>
      <c r="AQ91" s="61"/>
      <c r="AR91" s="72">
        <v>0</v>
      </c>
      <c r="AS91" s="73">
        <v>0</v>
      </c>
      <c r="AT91" s="72">
        <v>0</v>
      </c>
      <c r="AU91" s="74">
        <v>0</v>
      </c>
      <c r="AV91" s="72">
        <v>-0.7</v>
      </c>
      <c r="AW91" s="73">
        <v>-0.7</v>
      </c>
      <c r="AX91" s="72">
        <v>-0.7</v>
      </c>
      <c r="AY91" s="73">
        <v>-0.7</v>
      </c>
    </row>
    <row r="92" spans="1:51">
      <c r="A92" s="67" t="s">
        <v>122</v>
      </c>
      <c r="B92" s="67">
        <v>365</v>
      </c>
      <c r="C92" s="82">
        <v>44295</v>
      </c>
      <c r="D92" s="103">
        <v>7061</v>
      </c>
      <c r="E92" s="108" t="s">
        <v>52</v>
      </c>
      <c r="F92" s="105" t="s">
        <v>138</v>
      </c>
      <c r="G92" s="84" t="s">
        <v>50</v>
      </c>
      <c r="H92" s="72">
        <v>0</v>
      </c>
      <c r="I92" s="73">
        <v>0</v>
      </c>
      <c r="J92" s="72">
        <v>0</v>
      </c>
      <c r="K92" s="73">
        <v>0</v>
      </c>
      <c r="L92" s="72">
        <v>0</v>
      </c>
      <c r="M92" s="73" t="s">
        <v>25</v>
      </c>
      <c r="N92" s="72">
        <v>0</v>
      </c>
      <c r="O92" s="73" t="s">
        <v>25</v>
      </c>
      <c r="P92" s="74"/>
      <c r="Q92" s="72">
        <v>0</v>
      </c>
      <c r="R92" s="74">
        <v>0</v>
      </c>
      <c r="S92" s="72">
        <v>0</v>
      </c>
      <c r="T92" s="73">
        <v>0</v>
      </c>
      <c r="U92" s="72">
        <v>0</v>
      </c>
      <c r="V92" s="73" t="s">
        <v>25</v>
      </c>
      <c r="W92" s="72">
        <v>0</v>
      </c>
      <c r="X92" s="73" t="s">
        <v>25</v>
      </c>
      <c r="Y92" s="61"/>
      <c r="Z92" s="72">
        <v>0</v>
      </c>
      <c r="AA92" s="73">
        <v>0</v>
      </c>
      <c r="AB92" s="72">
        <v>0</v>
      </c>
      <c r="AC92" s="73">
        <v>0</v>
      </c>
      <c r="AD92" s="72" t="s">
        <v>25</v>
      </c>
      <c r="AE92" s="73" t="s">
        <v>25</v>
      </c>
      <c r="AF92" s="72" t="s">
        <v>25</v>
      </c>
      <c r="AG92" s="73" t="s">
        <v>25</v>
      </c>
      <c r="AH92" s="61"/>
      <c r="AI92" s="72">
        <v>0</v>
      </c>
      <c r="AJ92" s="73">
        <v>0</v>
      </c>
      <c r="AK92" s="72">
        <v>0</v>
      </c>
      <c r="AL92" s="73">
        <v>0</v>
      </c>
      <c r="AM92" s="72" t="s">
        <v>25</v>
      </c>
      <c r="AN92" s="73" t="s">
        <v>25</v>
      </c>
      <c r="AO92" s="72" t="s">
        <v>25</v>
      </c>
      <c r="AP92" s="73" t="s">
        <v>25</v>
      </c>
      <c r="AQ92" s="61"/>
      <c r="AR92" s="72">
        <v>0</v>
      </c>
      <c r="AS92" s="73">
        <v>0</v>
      </c>
      <c r="AT92" s="72">
        <v>0</v>
      </c>
      <c r="AU92" s="74">
        <v>0</v>
      </c>
      <c r="AV92" s="72" t="s">
        <v>25</v>
      </c>
      <c r="AW92" s="73" t="s">
        <v>25</v>
      </c>
      <c r="AX92" s="72" t="s">
        <v>25</v>
      </c>
      <c r="AY92" s="73" t="s">
        <v>25</v>
      </c>
    </row>
    <row r="93" spans="1:51">
      <c r="A93" s="67" t="s">
        <v>122</v>
      </c>
      <c r="B93" s="67">
        <v>555</v>
      </c>
      <c r="C93" s="82">
        <v>44368</v>
      </c>
      <c r="D93" s="103">
        <v>7061</v>
      </c>
      <c r="E93" s="108" t="s">
        <v>52</v>
      </c>
      <c r="F93" s="105" t="s">
        <v>201</v>
      </c>
      <c r="G93" s="84" t="s">
        <v>61</v>
      </c>
      <c r="H93" s="72">
        <v>-41.4</v>
      </c>
      <c r="I93" s="73">
        <v>0</v>
      </c>
      <c r="J93" s="72" t="s">
        <v>20</v>
      </c>
      <c r="K93" s="73">
        <v>0</v>
      </c>
      <c r="L93" s="72">
        <v>-12.4</v>
      </c>
      <c r="M93" s="73">
        <v>0</v>
      </c>
      <c r="N93" s="72">
        <v>-53.8</v>
      </c>
      <c r="O93" s="73">
        <v>0</v>
      </c>
      <c r="P93" s="74"/>
      <c r="Q93" s="72">
        <v>0</v>
      </c>
      <c r="R93" s="74">
        <v>0</v>
      </c>
      <c r="S93" s="72">
        <v>0</v>
      </c>
      <c r="T93" s="73">
        <v>0</v>
      </c>
      <c r="U93" s="72">
        <v>0</v>
      </c>
      <c r="V93" s="73">
        <v>0</v>
      </c>
      <c r="W93" s="72">
        <v>0</v>
      </c>
      <c r="X93" s="73">
        <v>0</v>
      </c>
      <c r="Y93" s="61"/>
      <c r="Z93" s="72">
        <v>0</v>
      </c>
      <c r="AA93" s="73">
        <v>0</v>
      </c>
      <c r="AB93" s="72">
        <v>0</v>
      </c>
      <c r="AC93" s="73">
        <v>0</v>
      </c>
      <c r="AD93" s="72">
        <v>0</v>
      </c>
      <c r="AE93" s="73">
        <v>0</v>
      </c>
      <c r="AF93" s="72">
        <v>0</v>
      </c>
      <c r="AG93" s="73">
        <v>0</v>
      </c>
      <c r="AH93" s="61"/>
      <c r="AI93" s="72">
        <v>0</v>
      </c>
      <c r="AJ93" s="73">
        <v>0</v>
      </c>
      <c r="AK93" s="72">
        <v>0</v>
      </c>
      <c r="AL93" s="73">
        <v>0</v>
      </c>
      <c r="AM93" s="72">
        <v>0</v>
      </c>
      <c r="AN93" s="73">
        <v>0</v>
      </c>
      <c r="AO93" s="72">
        <v>0</v>
      </c>
      <c r="AP93" s="73">
        <v>0</v>
      </c>
      <c r="AQ93" s="61"/>
      <c r="AR93" s="72">
        <v>0</v>
      </c>
      <c r="AS93" s="73">
        <v>0</v>
      </c>
      <c r="AT93" s="72">
        <v>0</v>
      </c>
      <c r="AU93" s="74">
        <v>0</v>
      </c>
      <c r="AV93" s="72">
        <v>0</v>
      </c>
      <c r="AW93" s="73">
        <v>0</v>
      </c>
      <c r="AX93" s="72">
        <v>0</v>
      </c>
      <c r="AY93" s="73">
        <v>0</v>
      </c>
    </row>
    <row r="94" spans="1:51">
      <c r="A94" s="67" t="s">
        <v>122</v>
      </c>
      <c r="B94" s="67">
        <v>382</v>
      </c>
      <c r="C94" s="82">
        <v>44302</v>
      </c>
      <c r="D94" s="103">
        <v>7061</v>
      </c>
      <c r="E94" s="108" t="s">
        <v>52</v>
      </c>
      <c r="F94" s="105" t="s">
        <v>134</v>
      </c>
      <c r="G94" s="84" t="s">
        <v>50</v>
      </c>
      <c r="H94" s="72">
        <v>0</v>
      </c>
      <c r="I94" s="73">
        <v>0</v>
      </c>
      <c r="J94" s="72">
        <v>0</v>
      </c>
      <c r="K94" s="73">
        <v>0</v>
      </c>
      <c r="L94" s="72">
        <v>-7.6</v>
      </c>
      <c r="M94" s="73">
        <v>-0.5</v>
      </c>
      <c r="N94" s="72">
        <v>-7.6</v>
      </c>
      <c r="O94" s="73">
        <v>-0.5</v>
      </c>
      <c r="P94" s="74"/>
      <c r="Q94" s="72">
        <v>0</v>
      </c>
      <c r="R94" s="74">
        <v>0</v>
      </c>
      <c r="S94" s="72">
        <v>0</v>
      </c>
      <c r="T94" s="73">
        <v>0</v>
      </c>
      <c r="U94" s="72">
        <v>-0.5</v>
      </c>
      <c r="V94" s="73">
        <v>-0.5</v>
      </c>
      <c r="W94" s="72">
        <v>-0.5</v>
      </c>
      <c r="X94" s="73">
        <v>-0.5</v>
      </c>
      <c r="Y94" s="61"/>
      <c r="Z94" s="72">
        <v>0</v>
      </c>
      <c r="AA94" s="73">
        <v>0</v>
      </c>
      <c r="AB94" s="72">
        <v>0</v>
      </c>
      <c r="AC94" s="73">
        <v>0</v>
      </c>
      <c r="AD94" s="72">
        <v>-0.5</v>
      </c>
      <c r="AE94" s="73">
        <v>-0.5</v>
      </c>
      <c r="AF94" s="72">
        <v>-0.5</v>
      </c>
      <c r="AG94" s="73">
        <v>-0.5</v>
      </c>
      <c r="AH94" s="61"/>
      <c r="AI94" s="72">
        <v>0</v>
      </c>
      <c r="AJ94" s="73">
        <v>0</v>
      </c>
      <c r="AK94" s="72">
        <v>0</v>
      </c>
      <c r="AL94" s="73">
        <v>0</v>
      </c>
      <c r="AM94" s="72">
        <v>-0.5</v>
      </c>
      <c r="AN94" s="73">
        <v>-0.5</v>
      </c>
      <c r="AO94" s="72">
        <v>-0.5</v>
      </c>
      <c r="AP94" s="73">
        <v>-0.5</v>
      </c>
      <c r="AQ94" s="61"/>
      <c r="AR94" s="72">
        <v>0</v>
      </c>
      <c r="AS94" s="73">
        <v>0</v>
      </c>
      <c r="AT94" s="72">
        <v>0</v>
      </c>
      <c r="AU94" s="74">
        <v>0</v>
      </c>
      <c r="AV94" s="72">
        <v>-0.5</v>
      </c>
      <c r="AW94" s="73">
        <v>-0.5</v>
      </c>
      <c r="AX94" s="72">
        <v>-0.5</v>
      </c>
      <c r="AY94" s="73">
        <v>-0.5</v>
      </c>
    </row>
    <row r="95" spans="1:51">
      <c r="A95" s="67" t="s">
        <v>122</v>
      </c>
      <c r="B95" s="67">
        <v>19</v>
      </c>
      <c r="C95" s="82">
        <v>40944</v>
      </c>
      <c r="D95" s="103">
        <v>7061</v>
      </c>
      <c r="E95" s="108" t="s">
        <v>52</v>
      </c>
      <c r="F95" s="105" t="s">
        <v>127</v>
      </c>
      <c r="G95" s="84" t="s">
        <v>121</v>
      </c>
      <c r="H95" s="72">
        <v>-11.4</v>
      </c>
      <c r="I95" s="73">
        <v>-22.9</v>
      </c>
      <c r="J95" s="72">
        <v>0</v>
      </c>
      <c r="K95" s="73">
        <v>0</v>
      </c>
      <c r="L95" s="72">
        <v>11.4</v>
      </c>
      <c r="M95" s="73">
        <v>22.9</v>
      </c>
      <c r="N95" s="72">
        <v>0</v>
      </c>
      <c r="O95" s="73">
        <v>0</v>
      </c>
      <c r="P95" s="74"/>
      <c r="Q95" s="72">
        <v>-11.4</v>
      </c>
      <c r="R95" s="74">
        <v>-22.9</v>
      </c>
      <c r="S95" s="72">
        <v>0</v>
      </c>
      <c r="T95" s="73">
        <v>0</v>
      </c>
      <c r="U95" s="72">
        <v>11.4</v>
      </c>
      <c r="V95" s="73">
        <v>22.9</v>
      </c>
      <c r="W95" s="72">
        <v>0</v>
      </c>
      <c r="X95" s="73">
        <v>0</v>
      </c>
      <c r="Y95" s="61"/>
      <c r="Z95" s="72">
        <v>-11.4</v>
      </c>
      <c r="AA95" s="73">
        <v>-22.9</v>
      </c>
      <c r="AB95" s="72">
        <v>0</v>
      </c>
      <c r="AC95" s="73">
        <v>0</v>
      </c>
      <c r="AD95" s="72">
        <v>11.4</v>
      </c>
      <c r="AE95" s="73">
        <v>22.9</v>
      </c>
      <c r="AF95" s="72">
        <v>0</v>
      </c>
      <c r="AG95" s="73">
        <v>0</v>
      </c>
      <c r="AH95" s="61"/>
      <c r="AI95" s="72">
        <v>-22.9</v>
      </c>
      <c r="AJ95" s="73">
        <v>-22.9</v>
      </c>
      <c r="AK95" s="72">
        <v>0</v>
      </c>
      <c r="AL95" s="73">
        <v>0</v>
      </c>
      <c r="AM95" s="72">
        <v>22.9</v>
      </c>
      <c r="AN95" s="73">
        <v>22.9</v>
      </c>
      <c r="AO95" s="72">
        <v>0</v>
      </c>
      <c r="AP95" s="73">
        <v>0</v>
      </c>
      <c r="AQ95" s="61"/>
      <c r="AR95" s="72">
        <v>-22.9</v>
      </c>
      <c r="AS95" s="73">
        <v>-22.9</v>
      </c>
      <c r="AT95" s="72">
        <v>0</v>
      </c>
      <c r="AU95" s="74">
        <v>0</v>
      </c>
      <c r="AV95" s="72">
        <v>22.9</v>
      </c>
      <c r="AW95" s="73">
        <v>22.9</v>
      </c>
      <c r="AX95" s="72">
        <v>0</v>
      </c>
      <c r="AY95" s="73">
        <v>0</v>
      </c>
    </row>
    <row r="96" spans="1:51">
      <c r="A96" s="67" t="s">
        <v>122</v>
      </c>
      <c r="B96" s="67">
        <v>15</v>
      </c>
      <c r="C96" s="82">
        <v>44225</v>
      </c>
      <c r="D96" s="103">
        <v>7061</v>
      </c>
      <c r="E96" s="108" t="s">
        <v>52</v>
      </c>
      <c r="F96" s="105" t="s">
        <v>123</v>
      </c>
      <c r="G96" s="84" t="s">
        <v>61</v>
      </c>
      <c r="H96" s="72">
        <v>-1.2</v>
      </c>
      <c r="I96" s="73">
        <v>-2.9</v>
      </c>
      <c r="J96" s="72" t="s">
        <v>20</v>
      </c>
      <c r="K96" s="73" t="s">
        <v>20</v>
      </c>
      <c r="L96" s="72">
        <v>-0.4</v>
      </c>
      <c r="M96" s="73">
        <v>-0.9</v>
      </c>
      <c r="N96" s="72">
        <v>-1.6</v>
      </c>
      <c r="O96" s="73">
        <v>-3.8</v>
      </c>
      <c r="P96" s="74"/>
      <c r="Q96" s="72">
        <v>-3</v>
      </c>
      <c r="R96" s="74">
        <v>-3</v>
      </c>
      <c r="S96" s="72" t="s">
        <v>20</v>
      </c>
      <c r="T96" s="73" t="s">
        <v>20</v>
      </c>
      <c r="U96" s="72">
        <v>-0.9</v>
      </c>
      <c r="V96" s="73">
        <v>-0.9</v>
      </c>
      <c r="W96" s="72">
        <v>-3.9</v>
      </c>
      <c r="X96" s="73">
        <v>-3.9</v>
      </c>
      <c r="Y96" s="61"/>
      <c r="Z96" s="72">
        <v>-3</v>
      </c>
      <c r="AA96" s="73">
        <v>-3</v>
      </c>
      <c r="AB96" s="72" t="s">
        <v>20</v>
      </c>
      <c r="AC96" s="73" t="s">
        <v>20</v>
      </c>
      <c r="AD96" s="72">
        <v>-0.9</v>
      </c>
      <c r="AE96" s="73">
        <v>-0.9</v>
      </c>
      <c r="AF96" s="72">
        <v>-3.9</v>
      </c>
      <c r="AG96" s="73">
        <v>-3.9</v>
      </c>
      <c r="AH96" s="61"/>
      <c r="AI96" s="72">
        <v>-3</v>
      </c>
      <c r="AJ96" s="73">
        <v>-3</v>
      </c>
      <c r="AK96" s="72" t="s">
        <v>20</v>
      </c>
      <c r="AL96" s="73" t="s">
        <v>20</v>
      </c>
      <c r="AM96" s="72">
        <v>-0.9</v>
      </c>
      <c r="AN96" s="73">
        <v>-0.9</v>
      </c>
      <c r="AO96" s="72">
        <v>-3.9</v>
      </c>
      <c r="AP96" s="73">
        <v>-3.9</v>
      </c>
      <c r="AQ96" s="61"/>
      <c r="AR96" s="72">
        <v>-3.1</v>
      </c>
      <c r="AS96" s="73">
        <v>-3.1</v>
      </c>
      <c r="AT96" s="72" t="s">
        <v>20</v>
      </c>
      <c r="AU96" s="74" t="s">
        <v>20</v>
      </c>
      <c r="AV96" s="72">
        <v>-0.9</v>
      </c>
      <c r="AW96" s="73">
        <v>-0.9</v>
      </c>
      <c r="AX96" s="72">
        <v>-4</v>
      </c>
      <c r="AY96" s="73">
        <v>-4</v>
      </c>
    </row>
    <row r="97" spans="1:53">
      <c r="A97" s="67" t="s">
        <v>122</v>
      </c>
      <c r="B97" s="67">
        <v>521</v>
      </c>
      <c r="C97" s="82">
        <v>44368</v>
      </c>
      <c r="D97" s="103">
        <v>7061</v>
      </c>
      <c r="E97" s="108" t="s">
        <v>52</v>
      </c>
      <c r="F97" s="105" t="s">
        <v>141</v>
      </c>
      <c r="G97" s="84" t="s">
        <v>142</v>
      </c>
      <c r="H97" s="72">
        <v>-2.5</v>
      </c>
      <c r="I97" s="73">
        <v>0</v>
      </c>
      <c r="J97" s="72">
        <v>0</v>
      </c>
      <c r="K97" s="73">
        <v>0</v>
      </c>
      <c r="L97" s="72">
        <v>0</v>
      </c>
      <c r="M97" s="73">
        <v>0</v>
      </c>
      <c r="N97" s="72">
        <v>-2.5</v>
      </c>
      <c r="O97" s="73">
        <v>0</v>
      </c>
      <c r="P97" s="74"/>
      <c r="Q97" s="72">
        <v>-2.5</v>
      </c>
      <c r="R97" s="74">
        <v>0</v>
      </c>
      <c r="S97" s="72">
        <v>0</v>
      </c>
      <c r="T97" s="73">
        <v>0</v>
      </c>
      <c r="U97" s="72">
        <v>0</v>
      </c>
      <c r="V97" s="73">
        <v>0</v>
      </c>
      <c r="W97" s="72">
        <v>-2.5</v>
      </c>
      <c r="X97" s="73">
        <v>0</v>
      </c>
      <c r="Y97" s="61"/>
      <c r="Z97" s="72">
        <v>0</v>
      </c>
      <c r="AA97" s="73">
        <v>0</v>
      </c>
      <c r="AB97" s="72">
        <v>0</v>
      </c>
      <c r="AC97" s="73">
        <v>0</v>
      </c>
      <c r="AD97" s="72">
        <v>0</v>
      </c>
      <c r="AE97" s="73">
        <v>0</v>
      </c>
      <c r="AF97" s="72">
        <v>0</v>
      </c>
      <c r="AG97" s="73">
        <v>0</v>
      </c>
      <c r="AH97" s="61"/>
      <c r="AI97" s="72">
        <v>0</v>
      </c>
      <c r="AJ97" s="73">
        <v>0</v>
      </c>
      <c r="AK97" s="72">
        <v>0</v>
      </c>
      <c r="AL97" s="73">
        <v>0</v>
      </c>
      <c r="AM97" s="72">
        <v>0</v>
      </c>
      <c r="AN97" s="73">
        <v>0</v>
      </c>
      <c r="AO97" s="72">
        <v>0</v>
      </c>
      <c r="AP97" s="73">
        <v>0</v>
      </c>
      <c r="AQ97" s="61"/>
      <c r="AR97" s="72">
        <v>0</v>
      </c>
      <c r="AS97" s="73">
        <v>0</v>
      </c>
      <c r="AT97" s="72">
        <v>0</v>
      </c>
      <c r="AU97" s="74">
        <v>0</v>
      </c>
      <c r="AV97" s="72">
        <v>0</v>
      </c>
      <c r="AW97" s="73">
        <v>0</v>
      </c>
      <c r="AX97" s="72">
        <v>0</v>
      </c>
      <c r="AY97" s="73">
        <v>0</v>
      </c>
    </row>
    <row r="98" spans="1:53">
      <c r="A98" s="67" t="s">
        <v>122</v>
      </c>
      <c r="B98" s="67">
        <v>248</v>
      </c>
      <c r="C98" s="82">
        <v>44274</v>
      </c>
      <c r="D98" s="103">
        <v>7061</v>
      </c>
      <c r="E98" s="108" t="s">
        <v>52</v>
      </c>
      <c r="F98" s="105" t="s">
        <v>137</v>
      </c>
      <c r="G98" s="84" t="s">
        <v>50</v>
      </c>
      <c r="H98" s="72">
        <v>0</v>
      </c>
      <c r="I98" s="73">
        <v>0</v>
      </c>
      <c r="J98" s="72">
        <v>0</v>
      </c>
      <c r="K98" s="73">
        <v>0</v>
      </c>
      <c r="L98" s="72">
        <v>0</v>
      </c>
      <c r="M98" s="73" t="s">
        <v>41</v>
      </c>
      <c r="N98" s="72">
        <v>0</v>
      </c>
      <c r="O98" s="73" t="s">
        <v>41</v>
      </c>
      <c r="P98" s="74"/>
      <c r="Q98" s="72">
        <v>0</v>
      </c>
      <c r="R98" s="74">
        <v>0</v>
      </c>
      <c r="S98" s="72">
        <v>0</v>
      </c>
      <c r="T98" s="73">
        <v>0</v>
      </c>
      <c r="U98" s="72" t="s">
        <v>41</v>
      </c>
      <c r="V98" s="73" t="s">
        <v>41</v>
      </c>
      <c r="W98" s="72" t="s">
        <v>41</v>
      </c>
      <c r="X98" s="73" t="s">
        <v>41</v>
      </c>
      <c r="Y98" s="61"/>
      <c r="Z98" s="72">
        <v>0</v>
      </c>
      <c r="AA98" s="73">
        <v>0</v>
      </c>
      <c r="AB98" s="72">
        <v>0</v>
      </c>
      <c r="AC98" s="73">
        <v>0</v>
      </c>
      <c r="AD98" s="72" t="s">
        <v>41</v>
      </c>
      <c r="AE98" s="73" t="s">
        <v>41</v>
      </c>
      <c r="AF98" s="72" t="s">
        <v>41</v>
      </c>
      <c r="AG98" s="73" t="s">
        <v>41</v>
      </c>
      <c r="AH98" s="61"/>
      <c r="AI98" s="72">
        <v>0</v>
      </c>
      <c r="AJ98" s="73">
        <v>0</v>
      </c>
      <c r="AK98" s="72">
        <v>0</v>
      </c>
      <c r="AL98" s="73">
        <v>0</v>
      </c>
      <c r="AM98" s="72" t="s">
        <v>41</v>
      </c>
      <c r="AN98" s="73" t="s">
        <v>41</v>
      </c>
      <c r="AO98" s="72" t="s">
        <v>41</v>
      </c>
      <c r="AP98" s="73" t="s">
        <v>41</v>
      </c>
      <c r="AQ98" s="61"/>
      <c r="AR98" s="72">
        <v>0</v>
      </c>
      <c r="AS98" s="73">
        <v>0</v>
      </c>
      <c r="AT98" s="72">
        <v>0</v>
      </c>
      <c r="AU98" s="74">
        <v>0</v>
      </c>
      <c r="AV98" s="72" t="s">
        <v>41</v>
      </c>
      <c r="AW98" s="73" t="s">
        <v>41</v>
      </c>
      <c r="AX98" s="72" t="s">
        <v>41</v>
      </c>
      <c r="AY98" s="73" t="s">
        <v>41</v>
      </c>
    </row>
    <row r="99" spans="1:53">
      <c r="A99" s="67" t="s">
        <v>122</v>
      </c>
      <c r="B99" s="67">
        <v>568</v>
      </c>
      <c r="C99" s="82">
        <v>44368</v>
      </c>
      <c r="D99" s="103">
        <v>7061</v>
      </c>
      <c r="E99" s="108" t="s">
        <v>52</v>
      </c>
      <c r="F99" s="105" t="s">
        <v>146</v>
      </c>
      <c r="G99" s="84" t="s">
        <v>61</v>
      </c>
      <c r="H99" s="72">
        <v>0</v>
      </c>
      <c r="I99" s="73">
        <v>0</v>
      </c>
      <c r="J99" s="72">
        <v>0</v>
      </c>
      <c r="K99" s="73">
        <v>0</v>
      </c>
      <c r="L99" s="72">
        <v>0</v>
      </c>
      <c r="M99" s="73">
        <v>0</v>
      </c>
      <c r="N99" s="72">
        <v>0</v>
      </c>
      <c r="O99" s="73">
        <v>0</v>
      </c>
      <c r="P99" s="74"/>
      <c r="Q99" s="72">
        <v>0</v>
      </c>
      <c r="R99" s="74">
        <v>0</v>
      </c>
      <c r="S99" s="72">
        <v>0</v>
      </c>
      <c r="T99" s="73">
        <v>0</v>
      </c>
      <c r="U99" s="72">
        <v>0</v>
      </c>
      <c r="V99" s="73">
        <v>0</v>
      </c>
      <c r="W99" s="72">
        <v>0</v>
      </c>
      <c r="X99" s="73">
        <v>0</v>
      </c>
      <c r="Y99" s="61"/>
      <c r="Z99" s="72">
        <v>0</v>
      </c>
      <c r="AA99" s="73">
        <v>0</v>
      </c>
      <c r="AB99" s="72">
        <v>0</v>
      </c>
      <c r="AC99" s="73">
        <v>0</v>
      </c>
      <c r="AD99" s="72">
        <v>0</v>
      </c>
      <c r="AE99" s="73">
        <v>0</v>
      </c>
      <c r="AF99" s="72">
        <v>0</v>
      </c>
      <c r="AG99" s="73">
        <v>0</v>
      </c>
      <c r="AH99" s="61"/>
      <c r="AI99" s="72">
        <v>0</v>
      </c>
      <c r="AJ99" s="73">
        <v>0</v>
      </c>
      <c r="AK99" s="72">
        <v>0</v>
      </c>
      <c r="AL99" s="73">
        <v>0</v>
      </c>
      <c r="AM99" s="72">
        <v>0</v>
      </c>
      <c r="AN99" s="73">
        <v>0</v>
      </c>
      <c r="AO99" s="72">
        <v>0</v>
      </c>
      <c r="AP99" s="73">
        <v>0</v>
      </c>
      <c r="AQ99" s="61"/>
      <c r="AR99" s="72">
        <v>0</v>
      </c>
      <c r="AS99" s="73">
        <v>0</v>
      </c>
      <c r="AT99" s="72">
        <v>0</v>
      </c>
      <c r="AU99" s="74">
        <v>0</v>
      </c>
      <c r="AV99" s="72">
        <v>0</v>
      </c>
      <c r="AW99" s="73">
        <v>0</v>
      </c>
      <c r="AX99" s="72">
        <v>0</v>
      </c>
      <c r="AY99" s="73">
        <v>0</v>
      </c>
    </row>
    <row r="100" spans="1:53">
      <c r="A100" s="67" t="s">
        <v>122</v>
      </c>
      <c r="B100" s="67">
        <v>1</v>
      </c>
      <c r="C100" s="82">
        <v>44225</v>
      </c>
      <c r="D100" s="103">
        <v>7061</v>
      </c>
      <c r="E100" s="108" t="s">
        <v>52</v>
      </c>
      <c r="F100" s="105" t="s">
        <v>140</v>
      </c>
      <c r="G100" s="84" t="s">
        <v>50</v>
      </c>
      <c r="H100" s="72">
        <v>0</v>
      </c>
      <c r="I100" s="73">
        <v>0</v>
      </c>
      <c r="J100" s="72">
        <v>0</v>
      </c>
      <c r="K100" s="73">
        <v>0</v>
      </c>
      <c r="L100" s="72">
        <v>0</v>
      </c>
      <c r="M100" s="73" t="s">
        <v>26</v>
      </c>
      <c r="N100" s="72" t="s">
        <v>26</v>
      </c>
      <c r="O100" s="73" t="s">
        <v>26</v>
      </c>
      <c r="P100" s="74"/>
      <c r="Q100" s="72">
        <v>0</v>
      </c>
      <c r="R100" s="74">
        <v>0</v>
      </c>
      <c r="S100" s="72">
        <v>0</v>
      </c>
      <c r="T100" s="73">
        <v>0</v>
      </c>
      <c r="U100" s="72" t="s">
        <v>26</v>
      </c>
      <c r="V100" s="73" t="s">
        <v>26</v>
      </c>
      <c r="W100" s="72" t="s">
        <v>26</v>
      </c>
      <c r="X100" s="73" t="s">
        <v>26</v>
      </c>
      <c r="Y100" s="61"/>
      <c r="Z100" s="72">
        <v>0</v>
      </c>
      <c r="AA100" s="73">
        <v>0</v>
      </c>
      <c r="AB100" s="72">
        <v>0</v>
      </c>
      <c r="AC100" s="73">
        <v>0</v>
      </c>
      <c r="AD100" s="72" t="s">
        <v>26</v>
      </c>
      <c r="AE100" s="73" t="s">
        <v>26</v>
      </c>
      <c r="AF100" s="72" t="s">
        <v>26</v>
      </c>
      <c r="AG100" s="73" t="s">
        <v>26</v>
      </c>
      <c r="AH100" s="61"/>
      <c r="AI100" s="72">
        <v>0</v>
      </c>
      <c r="AJ100" s="73">
        <v>0</v>
      </c>
      <c r="AK100" s="72">
        <v>0</v>
      </c>
      <c r="AL100" s="73">
        <v>0</v>
      </c>
      <c r="AM100" s="72" t="s">
        <v>26</v>
      </c>
      <c r="AN100" s="73" t="s">
        <v>26</v>
      </c>
      <c r="AO100" s="72" t="s">
        <v>26</v>
      </c>
      <c r="AP100" s="73" t="s">
        <v>26</v>
      </c>
      <c r="AQ100" s="61"/>
      <c r="AR100" s="72">
        <v>0</v>
      </c>
      <c r="AS100" s="73">
        <v>0</v>
      </c>
      <c r="AT100" s="72">
        <v>0</v>
      </c>
      <c r="AU100" s="74">
        <v>0</v>
      </c>
      <c r="AV100" s="72" t="s">
        <v>26</v>
      </c>
      <c r="AW100" s="73" t="s">
        <v>26</v>
      </c>
      <c r="AX100" s="72" t="s">
        <v>26</v>
      </c>
      <c r="AY100" s="73" t="s">
        <v>26</v>
      </c>
    </row>
    <row r="101" spans="1:53">
      <c r="A101" s="67" t="s">
        <v>122</v>
      </c>
      <c r="B101" s="67">
        <v>297</v>
      </c>
      <c r="C101" s="82">
        <v>44281</v>
      </c>
      <c r="D101" s="103">
        <v>7061</v>
      </c>
      <c r="E101" s="108" t="s">
        <v>52</v>
      </c>
      <c r="F101" s="105" t="s">
        <v>125</v>
      </c>
      <c r="G101" s="84" t="s">
        <v>61</v>
      </c>
      <c r="H101" s="72" t="s">
        <v>26</v>
      </c>
      <c r="I101" s="73" t="s">
        <v>26</v>
      </c>
      <c r="J101" s="72" t="s">
        <v>26</v>
      </c>
      <c r="K101" s="73" t="s">
        <v>26</v>
      </c>
      <c r="L101" s="72" t="s">
        <v>26</v>
      </c>
      <c r="M101" s="73" t="s">
        <v>26</v>
      </c>
      <c r="N101" s="72" t="s">
        <v>26</v>
      </c>
      <c r="O101" s="73" t="s">
        <v>26</v>
      </c>
      <c r="P101" s="74"/>
      <c r="Q101" s="72" t="s">
        <v>26</v>
      </c>
      <c r="R101" s="74" t="s">
        <v>26</v>
      </c>
      <c r="S101" s="72" t="s">
        <v>26</v>
      </c>
      <c r="T101" s="73" t="s">
        <v>26</v>
      </c>
      <c r="U101" s="72" t="s">
        <v>26</v>
      </c>
      <c r="V101" s="73" t="s">
        <v>26</v>
      </c>
      <c r="W101" s="72" t="s">
        <v>26</v>
      </c>
      <c r="X101" s="73" t="s">
        <v>26</v>
      </c>
      <c r="Y101" s="61"/>
      <c r="Z101" s="72" t="s">
        <v>26</v>
      </c>
      <c r="AA101" s="73" t="s">
        <v>26</v>
      </c>
      <c r="AB101" s="72" t="s">
        <v>26</v>
      </c>
      <c r="AC101" s="73" t="s">
        <v>26</v>
      </c>
      <c r="AD101" s="72" t="s">
        <v>26</v>
      </c>
      <c r="AE101" s="73" t="s">
        <v>26</v>
      </c>
      <c r="AF101" s="72" t="s">
        <v>26</v>
      </c>
      <c r="AG101" s="73" t="s">
        <v>26</v>
      </c>
      <c r="AH101" s="61"/>
      <c r="AI101" s="72" t="s">
        <v>26</v>
      </c>
      <c r="AJ101" s="73" t="s">
        <v>26</v>
      </c>
      <c r="AK101" s="72" t="s">
        <v>26</v>
      </c>
      <c r="AL101" s="73" t="s">
        <v>26</v>
      </c>
      <c r="AM101" s="72" t="s">
        <v>26</v>
      </c>
      <c r="AN101" s="73" t="s">
        <v>26</v>
      </c>
      <c r="AO101" s="72" t="s">
        <v>26</v>
      </c>
      <c r="AP101" s="73" t="s">
        <v>26</v>
      </c>
      <c r="AQ101" s="61"/>
      <c r="AR101" s="72" t="s">
        <v>26</v>
      </c>
      <c r="AS101" s="73" t="s">
        <v>26</v>
      </c>
      <c r="AT101" s="72" t="s">
        <v>26</v>
      </c>
      <c r="AU101" s="74" t="s">
        <v>26</v>
      </c>
      <c r="AV101" s="72" t="s">
        <v>26</v>
      </c>
      <c r="AW101" s="73" t="s">
        <v>26</v>
      </c>
      <c r="AX101" s="72" t="s">
        <v>26</v>
      </c>
      <c r="AY101" s="73" t="s">
        <v>26</v>
      </c>
    </row>
    <row r="102" spans="1:53">
      <c r="A102" s="67" t="s">
        <v>122</v>
      </c>
      <c r="B102" s="67">
        <v>360</v>
      </c>
      <c r="C102" s="82">
        <v>44288</v>
      </c>
      <c r="D102" s="103">
        <v>7061</v>
      </c>
      <c r="E102" s="108" t="s">
        <v>52</v>
      </c>
      <c r="F102" s="105" t="s">
        <v>126</v>
      </c>
      <c r="G102" s="84" t="s">
        <v>119</v>
      </c>
      <c r="H102" s="72">
        <v>-5</v>
      </c>
      <c r="I102" s="73">
        <v>-5</v>
      </c>
      <c r="J102" s="72">
        <v>0</v>
      </c>
      <c r="K102" s="73">
        <v>0</v>
      </c>
      <c r="L102" s="72">
        <v>0</v>
      </c>
      <c r="M102" s="73">
        <v>0</v>
      </c>
      <c r="N102" s="72">
        <v>-5</v>
      </c>
      <c r="O102" s="73">
        <v>-5</v>
      </c>
      <c r="P102" s="74"/>
      <c r="Q102" s="72">
        <v>-5</v>
      </c>
      <c r="R102" s="74">
        <v>-5</v>
      </c>
      <c r="S102" s="72">
        <v>0</v>
      </c>
      <c r="T102" s="73">
        <v>0</v>
      </c>
      <c r="U102" s="72">
        <v>0</v>
      </c>
      <c r="V102" s="73">
        <v>0</v>
      </c>
      <c r="W102" s="72">
        <v>-5</v>
      </c>
      <c r="X102" s="73">
        <v>-5</v>
      </c>
      <c r="Y102" s="61"/>
      <c r="Z102" s="72">
        <v>-5</v>
      </c>
      <c r="AA102" s="73">
        <v>-5</v>
      </c>
      <c r="AB102" s="72">
        <v>0</v>
      </c>
      <c r="AC102" s="73">
        <v>0</v>
      </c>
      <c r="AD102" s="72">
        <v>0</v>
      </c>
      <c r="AE102" s="73">
        <v>0</v>
      </c>
      <c r="AF102" s="72">
        <v>-5</v>
      </c>
      <c r="AG102" s="73">
        <v>-5</v>
      </c>
      <c r="AH102" s="61"/>
      <c r="AI102" s="72">
        <v>-5</v>
      </c>
      <c r="AJ102" s="73">
        <v>-5</v>
      </c>
      <c r="AK102" s="72">
        <v>0</v>
      </c>
      <c r="AL102" s="73">
        <v>0</v>
      </c>
      <c r="AM102" s="72">
        <v>0</v>
      </c>
      <c r="AN102" s="73">
        <v>0</v>
      </c>
      <c r="AO102" s="72">
        <v>-5</v>
      </c>
      <c r="AP102" s="73">
        <v>-5</v>
      </c>
      <c r="AQ102" s="61"/>
      <c r="AR102" s="72">
        <v>-5</v>
      </c>
      <c r="AS102" s="73">
        <v>-5</v>
      </c>
      <c r="AT102" s="72">
        <v>0</v>
      </c>
      <c r="AU102" s="74">
        <v>0</v>
      </c>
      <c r="AV102" s="72">
        <v>0</v>
      </c>
      <c r="AW102" s="73">
        <v>0</v>
      </c>
      <c r="AX102" s="72">
        <v>-5</v>
      </c>
      <c r="AY102" s="73">
        <v>-5</v>
      </c>
    </row>
    <row r="103" spans="1:53" ht="13.5" thickBot="1">
      <c r="A103" s="183" t="s">
        <v>122</v>
      </c>
      <c r="B103" s="183">
        <v>302</v>
      </c>
      <c r="C103" s="184">
        <v>44288</v>
      </c>
      <c r="D103" s="185">
        <v>7061</v>
      </c>
      <c r="E103" s="186" t="s">
        <v>52</v>
      </c>
      <c r="F103" s="187" t="s">
        <v>136</v>
      </c>
      <c r="G103" s="84" t="s">
        <v>50</v>
      </c>
      <c r="H103" s="72">
        <v>0</v>
      </c>
      <c r="I103" s="73">
        <v>0</v>
      </c>
      <c r="J103" s="72">
        <v>0</v>
      </c>
      <c r="K103" s="73">
        <v>0</v>
      </c>
      <c r="L103" s="72">
        <v>0</v>
      </c>
      <c r="M103" s="73">
        <v>-22.8</v>
      </c>
      <c r="N103" s="72">
        <v>0</v>
      </c>
      <c r="O103" s="73">
        <v>-22.8</v>
      </c>
      <c r="P103" s="74"/>
      <c r="Q103" s="72">
        <v>0</v>
      </c>
      <c r="R103" s="74">
        <v>0</v>
      </c>
      <c r="S103" s="72">
        <v>0</v>
      </c>
      <c r="T103" s="73">
        <v>0</v>
      </c>
      <c r="U103" s="72">
        <v>-22.6</v>
      </c>
      <c r="V103" s="73">
        <v>-22.6</v>
      </c>
      <c r="W103" s="72">
        <v>-22.6</v>
      </c>
      <c r="X103" s="73">
        <v>-22.6</v>
      </c>
      <c r="Y103" s="61"/>
      <c r="Z103" s="72">
        <v>0</v>
      </c>
      <c r="AA103" s="73">
        <v>0</v>
      </c>
      <c r="AB103" s="72">
        <v>0</v>
      </c>
      <c r="AC103" s="73">
        <v>0</v>
      </c>
      <c r="AD103" s="72">
        <v>-23.3</v>
      </c>
      <c r="AE103" s="73">
        <v>-23.3</v>
      </c>
      <c r="AF103" s="72">
        <v>-23.3</v>
      </c>
      <c r="AG103" s="73">
        <v>-23.3</v>
      </c>
      <c r="AH103" s="61"/>
      <c r="AI103" s="72">
        <v>0</v>
      </c>
      <c r="AJ103" s="73">
        <v>0</v>
      </c>
      <c r="AK103" s="72">
        <v>0</v>
      </c>
      <c r="AL103" s="73">
        <v>0</v>
      </c>
      <c r="AM103" s="72">
        <v>-24.3</v>
      </c>
      <c r="AN103" s="73">
        <v>-24.3</v>
      </c>
      <c r="AO103" s="72">
        <v>-24.3</v>
      </c>
      <c r="AP103" s="73">
        <v>-24.3</v>
      </c>
      <c r="AQ103" s="61"/>
      <c r="AR103" s="72">
        <v>0</v>
      </c>
      <c r="AS103" s="73">
        <v>0</v>
      </c>
      <c r="AT103" s="72">
        <v>0</v>
      </c>
      <c r="AU103" s="74">
        <v>0</v>
      </c>
      <c r="AV103" s="72">
        <v>-25.3</v>
      </c>
      <c r="AW103" s="73">
        <v>-25.3</v>
      </c>
      <c r="AX103" s="72">
        <v>-25.3</v>
      </c>
      <c r="AY103" s="73">
        <v>-25.3</v>
      </c>
    </row>
    <row r="104" spans="1:53" ht="13.5" hidden="1" thickBot="1">
      <c r="A104" s="81"/>
      <c r="B104" s="81"/>
      <c r="C104"/>
      <c r="D104"/>
      <c r="E104" s="108"/>
      <c r="F104" s="112"/>
      <c r="G104" s="84"/>
      <c r="H104" s="72"/>
      <c r="I104" s="73"/>
      <c r="J104" s="72"/>
      <c r="K104" s="73"/>
      <c r="L104" s="72"/>
      <c r="M104" s="73"/>
      <c r="N104" s="72"/>
      <c r="O104" s="73"/>
      <c r="P104" s="74"/>
      <c r="Q104" s="72"/>
      <c r="R104" s="74"/>
      <c r="S104" s="72"/>
      <c r="T104" s="73"/>
      <c r="U104" s="72"/>
      <c r="V104" s="73"/>
      <c r="W104" s="72"/>
      <c r="X104" s="73"/>
      <c r="Y104" s="61"/>
      <c r="Z104" s="72"/>
      <c r="AA104" s="73"/>
      <c r="AB104" s="72"/>
      <c r="AC104" s="73"/>
      <c r="AD104" s="72"/>
      <c r="AE104" s="73"/>
      <c r="AF104" s="72"/>
      <c r="AG104" s="73"/>
      <c r="AH104" s="61"/>
      <c r="AI104" s="72"/>
      <c r="AJ104" s="73"/>
      <c r="AK104" s="72"/>
      <c r="AL104" s="73"/>
      <c r="AM104" s="72"/>
      <c r="AN104" s="73"/>
      <c r="AO104" s="72"/>
      <c r="AP104" s="73"/>
      <c r="AQ104" s="61"/>
      <c r="AR104" s="72"/>
      <c r="AS104" s="73"/>
      <c r="AT104" s="72"/>
      <c r="AU104" s="73"/>
      <c r="AV104" s="72"/>
      <c r="AW104" s="73"/>
      <c r="AX104" s="72"/>
      <c r="AY104" s="73"/>
    </row>
    <row r="105" spans="1:53" s="97" customFormat="1" ht="13.5" thickTop="1">
      <c r="A105" s="160"/>
      <c r="B105" s="160"/>
      <c r="C105"/>
      <c r="D105"/>
      <c r="E105" s="108"/>
      <c r="F105" s="161"/>
      <c r="G105" s="165" t="s">
        <v>18</v>
      </c>
      <c r="H105" s="98">
        <f t="shared" ref="H105:O105" si="0">SUM(H9:H103)</f>
        <v>309.09999999999997</v>
      </c>
      <c r="I105" s="99">
        <f t="shared" si="0"/>
        <v>-7.500000000000087</v>
      </c>
      <c r="J105" s="98">
        <f t="shared" si="0"/>
        <v>-807.19999999999982</v>
      </c>
      <c r="K105" s="99">
        <f t="shared" si="0"/>
        <v>-4.2</v>
      </c>
      <c r="L105" s="98">
        <f t="shared" si="0"/>
        <v>201.00000000000003</v>
      </c>
      <c r="M105" s="99">
        <f t="shared" si="0"/>
        <v>119.00000000000001</v>
      </c>
      <c r="N105" s="98">
        <f t="shared" si="0"/>
        <v>-297.09999999999997</v>
      </c>
      <c r="O105" s="99">
        <f t="shared" si="0"/>
        <v>107.2999999999998</v>
      </c>
      <c r="P105" s="100"/>
      <c r="Q105" s="98">
        <f t="shared" ref="Q105:X105" si="1">SUM(Q9:Q103)</f>
        <v>31.000000000000085</v>
      </c>
      <c r="R105" s="99">
        <f t="shared" si="1"/>
        <v>65.500000000000142</v>
      </c>
      <c r="S105" s="98">
        <f t="shared" si="1"/>
        <v>-188.89999999999989</v>
      </c>
      <c r="T105" s="99">
        <f t="shared" si="1"/>
        <v>-7.3000000000000007</v>
      </c>
      <c r="U105" s="98">
        <f t="shared" si="1"/>
        <v>255.4</v>
      </c>
      <c r="V105" s="99">
        <f t="shared" si="1"/>
        <v>136.30000000000004</v>
      </c>
      <c r="W105" s="98">
        <f t="shared" si="1"/>
        <v>97.499999999999915</v>
      </c>
      <c r="X105" s="99">
        <f t="shared" si="1"/>
        <v>194.5</v>
      </c>
      <c r="Y105" s="101"/>
      <c r="Z105" s="98">
        <f t="shared" ref="Z105:AG105" si="2">SUM(Z9:Z103)</f>
        <v>91.199999999999946</v>
      </c>
      <c r="AA105" s="99">
        <f t="shared" si="2"/>
        <v>104.79999999999998</v>
      </c>
      <c r="AB105" s="98">
        <f t="shared" si="2"/>
        <v>422.19999999999987</v>
      </c>
      <c r="AC105" s="99">
        <f t="shared" si="2"/>
        <v>-7.0000000000000018</v>
      </c>
      <c r="AD105" s="98">
        <f t="shared" si="2"/>
        <v>271.59999999999991</v>
      </c>
      <c r="AE105" s="99">
        <f t="shared" si="2"/>
        <v>147.20000000000002</v>
      </c>
      <c r="AF105" s="98">
        <f t="shared" si="2"/>
        <v>785.00000000000023</v>
      </c>
      <c r="AG105" s="99">
        <f t="shared" si="2"/>
        <v>245</v>
      </c>
      <c r="AH105" s="101"/>
      <c r="AI105" s="98">
        <f t="shared" ref="AI105:AP105" si="3">SUM(AI9:AI103)</f>
        <v>253.80000000000013</v>
      </c>
      <c r="AJ105" s="99">
        <f t="shared" si="3"/>
        <v>136.00000000000006</v>
      </c>
      <c r="AK105" s="98">
        <f t="shared" si="3"/>
        <v>219.80000000000004</v>
      </c>
      <c r="AL105" s="99">
        <f t="shared" si="3"/>
        <v>-6.6000000000000014</v>
      </c>
      <c r="AM105" s="98">
        <f t="shared" si="3"/>
        <v>218.1</v>
      </c>
      <c r="AN105" s="99">
        <f t="shared" si="3"/>
        <v>156.20000000000002</v>
      </c>
      <c r="AO105" s="98">
        <f t="shared" si="3"/>
        <v>691.69999999999993</v>
      </c>
      <c r="AP105" s="99">
        <f t="shared" si="3"/>
        <v>285.59999999999997</v>
      </c>
      <c r="AQ105" s="102"/>
      <c r="AR105" s="98">
        <f t="shared" ref="AR105:AY105" si="4">SUM(AR9:AR103)</f>
        <v>180.19999999999985</v>
      </c>
      <c r="AS105" s="99">
        <f t="shared" si="4"/>
        <v>179.99999999999986</v>
      </c>
      <c r="AT105" s="98">
        <f t="shared" si="4"/>
        <v>-7.5000000000000009</v>
      </c>
      <c r="AU105" s="99">
        <f t="shared" si="4"/>
        <v>-8.9000000000000021</v>
      </c>
      <c r="AV105" s="98">
        <f t="shared" si="4"/>
        <v>166.10000000000005</v>
      </c>
      <c r="AW105" s="99">
        <f t="shared" si="4"/>
        <v>166.10000000000005</v>
      </c>
      <c r="AX105" s="98">
        <f t="shared" si="4"/>
        <v>338.80000000000018</v>
      </c>
      <c r="AY105" s="99">
        <f t="shared" si="4"/>
        <v>337.20000000000022</v>
      </c>
      <c r="AZ105" s="80"/>
      <c r="BA105" s="52"/>
    </row>
    <row r="106" spans="1:53" s="52" customFormat="1">
      <c r="A106" s="160"/>
      <c r="B106" s="160"/>
      <c r="C106" s="153"/>
      <c r="D106" s="177"/>
      <c r="E106" s="157"/>
      <c r="F106" s="161"/>
      <c r="G106" s="85"/>
      <c r="H106" s="86"/>
      <c r="I106" s="87"/>
      <c r="J106" s="86"/>
      <c r="K106" s="87"/>
      <c r="L106" s="86"/>
      <c r="M106" s="87"/>
      <c r="N106" s="86"/>
      <c r="O106" s="87"/>
      <c r="P106" s="88"/>
      <c r="Q106" s="86"/>
      <c r="R106" s="87"/>
      <c r="S106" s="86"/>
      <c r="T106" s="87"/>
      <c r="U106" s="86"/>
      <c r="V106" s="87"/>
      <c r="W106" s="86"/>
      <c r="X106" s="87"/>
      <c r="Y106" s="89"/>
      <c r="Z106" s="86"/>
      <c r="AA106" s="87"/>
      <c r="AB106" s="86"/>
      <c r="AC106" s="87"/>
      <c r="AD106" s="86"/>
      <c r="AE106" s="87"/>
      <c r="AF106" s="86"/>
      <c r="AG106" s="87"/>
      <c r="AH106" s="89"/>
      <c r="AI106" s="86"/>
      <c r="AJ106" s="87"/>
      <c r="AK106" s="86"/>
      <c r="AL106" s="87"/>
      <c r="AM106" s="86"/>
      <c r="AN106" s="87"/>
      <c r="AO106" s="86"/>
      <c r="AP106" s="87"/>
      <c r="AQ106" s="90"/>
      <c r="AR106" s="86"/>
      <c r="AS106" s="87"/>
      <c r="AT106" s="86"/>
      <c r="AU106" s="87"/>
      <c r="AV106" s="86"/>
      <c r="AW106" s="87"/>
      <c r="AX106" s="86"/>
      <c r="AY106" s="87"/>
      <c r="AZ106" s="80"/>
    </row>
    <row r="107" spans="1:53" s="52" customFormat="1">
      <c r="A107" s="160"/>
      <c r="B107" s="160"/>
      <c r="C107" s="153"/>
      <c r="D107" s="177"/>
      <c r="E107" s="157"/>
      <c r="F107" s="161"/>
      <c r="G107" s="85" t="s">
        <v>28</v>
      </c>
      <c r="H107" s="86">
        <v>0</v>
      </c>
      <c r="I107" s="87">
        <v>0</v>
      </c>
      <c r="J107" s="86">
        <v>0</v>
      </c>
      <c r="K107" s="87">
        <v>0</v>
      </c>
      <c r="L107" s="86">
        <v>0</v>
      </c>
      <c r="M107" s="87">
        <v>0</v>
      </c>
      <c r="N107" s="86">
        <v>0</v>
      </c>
      <c r="O107" s="87">
        <v>0</v>
      </c>
      <c r="P107" s="88"/>
      <c r="Q107" s="86">
        <v>0</v>
      </c>
      <c r="R107" s="87">
        <v>0</v>
      </c>
      <c r="S107" s="86">
        <v>0</v>
      </c>
      <c r="T107" s="87">
        <v>0</v>
      </c>
      <c r="U107" s="86">
        <v>0</v>
      </c>
      <c r="V107" s="87">
        <v>0</v>
      </c>
      <c r="W107" s="86">
        <v>0</v>
      </c>
      <c r="X107" s="87">
        <v>0</v>
      </c>
      <c r="Y107" s="89"/>
      <c r="Z107" s="86">
        <v>0</v>
      </c>
      <c r="AA107" s="87">
        <v>0</v>
      </c>
      <c r="AB107" s="86">
        <v>0</v>
      </c>
      <c r="AC107" s="87">
        <v>0</v>
      </c>
      <c r="AD107" s="86">
        <v>0</v>
      </c>
      <c r="AE107" s="87">
        <v>0</v>
      </c>
      <c r="AF107" s="86">
        <v>0</v>
      </c>
      <c r="AG107" s="87">
        <v>0</v>
      </c>
      <c r="AH107" s="89"/>
      <c r="AI107" s="86">
        <v>0</v>
      </c>
      <c r="AJ107" s="87">
        <v>0</v>
      </c>
      <c r="AK107" s="86">
        <v>0</v>
      </c>
      <c r="AL107" s="87">
        <v>0</v>
      </c>
      <c r="AM107" s="86">
        <v>0</v>
      </c>
      <c r="AN107" s="87">
        <v>0</v>
      </c>
      <c r="AO107" s="86">
        <v>0</v>
      </c>
      <c r="AP107" s="87">
        <v>0</v>
      </c>
      <c r="AQ107" s="90"/>
      <c r="AR107" s="86">
        <v>0</v>
      </c>
      <c r="AS107" s="87">
        <v>0</v>
      </c>
      <c r="AT107" s="86">
        <v>0</v>
      </c>
      <c r="AU107" s="87">
        <v>0</v>
      </c>
      <c r="AV107" s="86">
        <v>0</v>
      </c>
      <c r="AW107" s="87">
        <v>0</v>
      </c>
      <c r="AX107" s="86">
        <v>0</v>
      </c>
      <c r="AY107" s="87">
        <v>0</v>
      </c>
      <c r="AZ107" s="80"/>
    </row>
    <row r="108" spans="1:53" s="52" customFormat="1">
      <c r="A108" s="160"/>
      <c r="B108" s="160"/>
      <c r="C108" s="153"/>
      <c r="D108" s="177"/>
      <c r="E108" s="157"/>
      <c r="F108" s="157"/>
      <c r="G108" s="85"/>
      <c r="H108" s="86"/>
      <c r="I108" s="87"/>
      <c r="J108" s="86"/>
      <c r="K108" s="87"/>
      <c r="L108" s="86"/>
      <c r="M108" s="87"/>
      <c r="N108" s="86"/>
      <c r="O108" s="87"/>
      <c r="P108" s="88"/>
      <c r="Q108" s="86"/>
      <c r="R108" s="88"/>
      <c r="S108" s="86"/>
      <c r="T108" s="87"/>
      <c r="U108" s="86"/>
      <c r="V108" s="87"/>
      <c r="W108" s="86"/>
      <c r="X108" s="87"/>
      <c r="Y108" s="89"/>
      <c r="Z108" s="86"/>
      <c r="AA108" s="87"/>
      <c r="AB108" s="86"/>
      <c r="AC108" s="87"/>
      <c r="AD108" s="86"/>
      <c r="AE108" s="87"/>
      <c r="AF108" s="86"/>
      <c r="AG108" s="87"/>
      <c r="AH108" s="89"/>
      <c r="AI108" s="86"/>
      <c r="AJ108" s="87"/>
      <c r="AK108" s="86"/>
      <c r="AL108" s="87"/>
      <c r="AM108" s="86"/>
      <c r="AN108" s="87"/>
      <c r="AO108" s="86"/>
      <c r="AP108" s="87"/>
      <c r="AQ108" s="90"/>
      <c r="AR108" s="86"/>
      <c r="AS108" s="87"/>
      <c r="AT108" s="86"/>
      <c r="AU108" s="88"/>
      <c r="AV108" s="86"/>
      <c r="AW108" s="87"/>
      <c r="AX108" s="86"/>
      <c r="AY108" s="87"/>
      <c r="AZ108" s="80"/>
    </row>
    <row r="109" spans="1:53" s="79" customFormat="1">
      <c r="A109" s="160"/>
      <c r="B109" s="160"/>
      <c r="C109" s="153"/>
      <c r="D109" s="177"/>
      <c r="E109" s="157"/>
      <c r="F109" s="157"/>
      <c r="G109" s="91" t="s">
        <v>19</v>
      </c>
      <c r="H109" s="92">
        <f>+H105-H107</f>
        <v>309.09999999999997</v>
      </c>
      <c r="I109" s="93">
        <f t="shared" ref="I109:O109" si="5">+I105-I107</f>
        <v>-7.500000000000087</v>
      </c>
      <c r="J109" s="92">
        <f t="shared" si="5"/>
        <v>-807.19999999999982</v>
      </c>
      <c r="K109" s="93">
        <f t="shared" si="5"/>
        <v>-4.2</v>
      </c>
      <c r="L109" s="92">
        <f t="shared" si="5"/>
        <v>201.00000000000003</v>
      </c>
      <c r="M109" s="93">
        <f t="shared" si="5"/>
        <v>119.00000000000001</v>
      </c>
      <c r="N109" s="92">
        <f t="shared" si="5"/>
        <v>-297.09999999999997</v>
      </c>
      <c r="O109" s="93">
        <f t="shared" si="5"/>
        <v>107.2999999999998</v>
      </c>
      <c r="P109" s="94"/>
      <c r="Q109" s="92">
        <f>+Q105-Q107</f>
        <v>31.000000000000085</v>
      </c>
      <c r="R109" s="93">
        <f t="shared" ref="R109:X109" si="6">+R105-R107</f>
        <v>65.500000000000142</v>
      </c>
      <c r="S109" s="92">
        <f t="shared" si="6"/>
        <v>-188.89999999999989</v>
      </c>
      <c r="T109" s="93">
        <f t="shared" si="6"/>
        <v>-7.3000000000000007</v>
      </c>
      <c r="U109" s="92">
        <f t="shared" si="6"/>
        <v>255.4</v>
      </c>
      <c r="V109" s="93">
        <f t="shared" si="6"/>
        <v>136.30000000000004</v>
      </c>
      <c r="W109" s="92">
        <f t="shared" si="6"/>
        <v>97.499999999999915</v>
      </c>
      <c r="X109" s="93">
        <f t="shared" si="6"/>
        <v>194.5</v>
      </c>
      <c r="Y109" s="95"/>
      <c r="Z109" s="92">
        <f>+Z105-Z107</f>
        <v>91.199999999999946</v>
      </c>
      <c r="AA109" s="93">
        <f t="shared" ref="AA109:AG109" si="7">+AA105-AA107</f>
        <v>104.79999999999998</v>
      </c>
      <c r="AB109" s="92">
        <f t="shared" si="7"/>
        <v>422.19999999999987</v>
      </c>
      <c r="AC109" s="93">
        <f t="shared" si="7"/>
        <v>-7.0000000000000018</v>
      </c>
      <c r="AD109" s="92">
        <f t="shared" si="7"/>
        <v>271.59999999999991</v>
      </c>
      <c r="AE109" s="93">
        <f t="shared" si="7"/>
        <v>147.20000000000002</v>
      </c>
      <c r="AF109" s="92">
        <f t="shared" si="7"/>
        <v>785.00000000000023</v>
      </c>
      <c r="AG109" s="93">
        <f t="shared" si="7"/>
        <v>245</v>
      </c>
      <c r="AH109" s="95"/>
      <c r="AI109" s="92">
        <f>+AI105-AI107</f>
        <v>253.80000000000013</v>
      </c>
      <c r="AJ109" s="93">
        <f t="shared" ref="AJ109:AP109" si="8">+AJ105-AJ107</f>
        <v>136.00000000000006</v>
      </c>
      <c r="AK109" s="92">
        <f t="shared" si="8"/>
        <v>219.80000000000004</v>
      </c>
      <c r="AL109" s="93">
        <f t="shared" si="8"/>
        <v>-6.6000000000000014</v>
      </c>
      <c r="AM109" s="92">
        <f t="shared" si="8"/>
        <v>218.1</v>
      </c>
      <c r="AN109" s="93">
        <f t="shared" si="8"/>
        <v>156.20000000000002</v>
      </c>
      <c r="AO109" s="92">
        <f t="shared" si="8"/>
        <v>691.69999999999993</v>
      </c>
      <c r="AP109" s="93">
        <f t="shared" si="8"/>
        <v>285.59999999999997</v>
      </c>
      <c r="AQ109" s="96"/>
      <c r="AR109" s="92">
        <f>+AR105-AR107</f>
        <v>180.19999999999985</v>
      </c>
      <c r="AS109" s="93">
        <f t="shared" ref="AS109:AY109" si="9">+AS105-AS107</f>
        <v>179.99999999999986</v>
      </c>
      <c r="AT109" s="92">
        <f t="shared" si="9"/>
        <v>-7.5000000000000009</v>
      </c>
      <c r="AU109" s="93">
        <f t="shared" si="9"/>
        <v>-8.9000000000000021</v>
      </c>
      <c r="AV109" s="92">
        <f t="shared" si="9"/>
        <v>166.10000000000005</v>
      </c>
      <c r="AW109" s="93">
        <f t="shared" si="9"/>
        <v>166.10000000000005</v>
      </c>
      <c r="AX109" s="92">
        <f t="shared" si="9"/>
        <v>338.80000000000018</v>
      </c>
      <c r="AY109" s="93">
        <f t="shared" si="9"/>
        <v>337.20000000000022</v>
      </c>
      <c r="AZ109" s="80"/>
    </row>
    <row r="110" spans="1:53" s="52" customFormat="1">
      <c r="A110" s="214"/>
      <c r="B110" s="214"/>
      <c r="C110" s="184"/>
      <c r="D110" s="202"/>
      <c r="E110" s="226"/>
      <c r="F110" s="203" t="s">
        <v>233</v>
      </c>
      <c r="G110" s="77"/>
      <c r="H110" s="72"/>
      <c r="I110" s="73"/>
      <c r="J110" s="72"/>
      <c r="K110" s="73"/>
      <c r="L110" s="72"/>
      <c r="M110" s="73"/>
      <c r="N110" s="72"/>
      <c r="O110" s="73"/>
      <c r="P110" s="74"/>
      <c r="Q110" s="72"/>
      <c r="R110" s="74"/>
      <c r="S110" s="72"/>
      <c r="T110" s="73"/>
      <c r="U110" s="72"/>
      <c r="V110" s="73"/>
      <c r="W110" s="72"/>
      <c r="X110" s="73"/>
      <c r="Y110" s="61"/>
      <c r="Z110" s="72"/>
      <c r="AA110" s="73"/>
      <c r="AB110" s="72"/>
      <c r="AC110" s="73"/>
      <c r="AD110" s="72"/>
      <c r="AE110" s="73"/>
      <c r="AF110" s="72"/>
      <c r="AG110" s="73"/>
      <c r="AH110" s="61"/>
      <c r="AI110" s="72"/>
      <c r="AJ110" s="73"/>
      <c r="AK110" s="72"/>
      <c r="AL110" s="73"/>
      <c r="AM110" s="72"/>
      <c r="AN110" s="73"/>
      <c r="AO110" s="72"/>
      <c r="AP110" s="73"/>
      <c r="AQ110" s="204"/>
      <c r="AR110" s="72"/>
      <c r="AS110" s="73"/>
      <c r="AT110" s="72"/>
      <c r="AU110" s="74"/>
      <c r="AV110" s="72"/>
      <c r="AW110" s="73"/>
      <c r="AX110" s="72"/>
      <c r="AY110" s="73"/>
      <c r="AZ110" s="80"/>
    </row>
    <row r="111" spans="1:53" s="52" customFormat="1">
      <c r="A111" s="12"/>
      <c r="B111" s="213"/>
      <c r="C111" s="35"/>
      <c r="D111" s="38"/>
      <c r="E111" s="48"/>
      <c r="F111" s="36"/>
      <c r="G111" s="38"/>
      <c r="H111" s="205" t="s">
        <v>234</v>
      </c>
      <c r="I111" s="206"/>
      <c r="J111" s="206"/>
      <c r="K111" s="206"/>
      <c r="L111" s="206"/>
      <c r="M111" s="206"/>
      <c r="N111" s="206"/>
      <c r="O111" s="207"/>
      <c r="P111" s="74"/>
      <c r="Q111" s="72"/>
      <c r="R111" s="74"/>
      <c r="S111" s="72"/>
      <c r="T111" s="73"/>
      <c r="U111" s="72"/>
      <c r="V111" s="73"/>
      <c r="W111" s="72"/>
      <c r="X111" s="73"/>
      <c r="Y111" s="61"/>
      <c r="Z111" s="72"/>
      <c r="AA111" s="73"/>
      <c r="AB111" s="72"/>
      <c r="AC111" s="73"/>
      <c r="AD111" s="72"/>
      <c r="AE111" s="73"/>
      <c r="AF111" s="72"/>
      <c r="AG111" s="73"/>
      <c r="AH111" s="61"/>
      <c r="AI111" s="72"/>
      <c r="AJ111" s="73"/>
      <c r="AK111" s="72"/>
      <c r="AL111" s="73"/>
      <c r="AM111" s="72"/>
      <c r="AN111" s="73"/>
      <c r="AO111" s="72"/>
      <c r="AP111" s="73"/>
      <c r="AQ111" s="204"/>
      <c r="AR111" s="72"/>
      <c r="AS111" s="73"/>
      <c r="AT111" s="72"/>
      <c r="AU111" s="74"/>
      <c r="AV111" s="72"/>
      <c r="AW111" s="73"/>
      <c r="AX111" s="72"/>
      <c r="AY111" s="73"/>
      <c r="AZ111" s="80"/>
    </row>
    <row r="112" spans="1:53" s="52" customFormat="1">
      <c r="A112" s="12" t="s">
        <v>12</v>
      </c>
      <c r="B112" s="55" t="s">
        <v>10</v>
      </c>
      <c r="C112" s="35"/>
      <c r="D112" s="35"/>
      <c r="E112" s="48"/>
      <c r="F112" s="35"/>
      <c r="G112" s="35"/>
      <c r="H112" s="208" t="s">
        <v>3</v>
      </c>
      <c r="I112" s="209"/>
      <c r="J112" s="208" t="s">
        <v>4</v>
      </c>
      <c r="K112" s="209"/>
      <c r="L112" s="208" t="s">
        <v>15</v>
      </c>
      <c r="M112" s="209"/>
      <c r="N112" s="208" t="s">
        <v>5</v>
      </c>
      <c r="O112" s="209"/>
      <c r="P112" s="74"/>
      <c r="Q112" s="72"/>
      <c r="R112" s="74"/>
      <c r="S112" s="72"/>
      <c r="T112" s="73"/>
      <c r="U112" s="72"/>
      <c r="V112" s="73"/>
      <c r="W112" s="72"/>
      <c r="X112" s="73"/>
      <c r="Y112" s="61"/>
      <c r="Z112" s="72"/>
      <c r="AA112" s="73"/>
      <c r="AB112" s="72"/>
      <c r="AC112" s="73"/>
      <c r="AD112" s="72"/>
      <c r="AE112" s="73"/>
      <c r="AF112" s="72"/>
      <c r="AG112" s="73"/>
      <c r="AH112" s="61"/>
      <c r="AI112" s="72"/>
      <c r="AJ112" s="73"/>
      <c r="AK112" s="72"/>
      <c r="AL112" s="73"/>
      <c r="AM112" s="72"/>
      <c r="AN112" s="73"/>
      <c r="AO112" s="72"/>
      <c r="AP112" s="73"/>
      <c r="AQ112" s="204"/>
      <c r="AR112" s="72"/>
      <c r="AS112" s="73"/>
      <c r="AT112" s="72"/>
      <c r="AU112" s="74"/>
      <c r="AV112" s="72"/>
      <c r="AW112" s="73"/>
      <c r="AX112" s="72"/>
      <c r="AY112" s="73"/>
      <c r="AZ112" s="80"/>
    </row>
    <row r="113" spans="1:52" s="52" customFormat="1">
      <c r="A113" s="65" t="s">
        <v>13</v>
      </c>
      <c r="B113" s="44" t="s">
        <v>11</v>
      </c>
      <c r="C113" s="45" t="s">
        <v>0</v>
      </c>
      <c r="D113" s="45" t="s">
        <v>6</v>
      </c>
      <c r="E113" s="45" t="s">
        <v>14</v>
      </c>
      <c r="F113" s="45" t="s">
        <v>1</v>
      </c>
      <c r="G113" s="45" t="s">
        <v>7</v>
      </c>
      <c r="H113" s="56" t="s">
        <v>2</v>
      </c>
      <c r="I113" s="56" t="s">
        <v>8</v>
      </c>
      <c r="J113" s="56" t="s">
        <v>2</v>
      </c>
      <c r="K113" s="56" t="s">
        <v>8</v>
      </c>
      <c r="L113" s="56" t="s">
        <v>2</v>
      </c>
      <c r="M113" s="56" t="s">
        <v>8</v>
      </c>
      <c r="N113" s="56" t="s">
        <v>2</v>
      </c>
      <c r="O113" s="56" t="s">
        <v>8</v>
      </c>
      <c r="P113" s="74"/>
      <c r="Q113" s="72"/>
      <c r="R113" s="74"/>
      <c r="S113" s="72"/>
      <c r="T113" s="73"/>
      <c r="U113" s="72"/>
      <c r="V113" s="73"/>
      <c r="W113" s="72"/>
      <c r="X113" s="73"/>
      <c r="Y113" s="61"/>
      <c r="Z113" s="72"/>
      <c r="AA113" s="73"/>
      <c r="AB113" s="72"/>
      <c r="AC113" s="73"/>
      <c r="AD113" s="72"/>
      <c r="AE113" s="73"/>
      <c r="AF113" s="72"/>
      <c r="AG113" s="73"/>
      <c r="AH113" s="61"/>
      <c r="AI113" s="72"/>
      <c r="AJ113" s="73"/>
      <c r="AK113" s="72"/>
      <c r="AL113" s="73"/>
      <c r="AM113" s="72"/>
      <c r="AN113" s="73"/>
      <c r="AO113" s="72"/>
      <c r="AP113" s="73"/>
      <c r="AQ113" s="204"/>
      <c r="AR113" s="72"/>
      <c r="AS113" s="73"/>
      <c r="AT113" s="72"/>
      <c r="AU113" s="74"/>
      <c r="AV113" s="72"/>
      <c r="AW113" s="73"/>
      <c r="AX113" s="72"/>
      <c r="AY113" s="73"/>
      <c r="AZ113" s="80"/>
    </row>
    <row r="114" spans="1:52" s="52" customFormat="1">
      <c r="A114" s="215" t="s">
        <v>103</v>
      </c>
      <c r="B114" s="215">
        <v>493</v>
      </c>
      <c r="C114" s="216">
        <v>44361</v>
      </c>
      <c r="D114" s="217">
        <v>50</v>
      </c>
      <c r="E114" s="218" t="s">
        <v>52</v>
      </c>
      <c r="F114" s="219" t="s">
        <v>202</v>
      </c>
      <c r="G114" s="210" t="s">
        <v>151</v>
      </c>
      <c r="H114" s="211">
        <v>0</v>
      </c>
      <c r="I114" s="212">
        <v>0</v>
      </c>
      <c r="J114" s="211">
        <v>0</v>
      </c>
      <c r="K114" s="212">
        <v>-480.3</v>
      </c>
      <c r="L114" s="211">
        <v>0</v>
      </c>
      <c r="M114" s="212">
        <v>0</v>
      </c>
      <c r="N114" s="211">
        <v>0</v>
      </c>
      <c r="O114" s="212">
        <v>-480.3</v>
      </c>
      <c r="P114" s="74"/>
      <c r="Q114" s="72"/>
      <c r="R114" s="74"/>
      <c r="S114" s="72"/>
      <c r="T114" s="73"/>
      <c r="U114" s="72"/>
      <c r="V114" s="73"/>
      <c r="W114" s="72"/>
      <c r="X114" s="73"/>
      <c r="Y114" s="61"/>
      <c r="Z114" s="72"/>
      <c r="AA114" s="73"/>
      <c r="AB114" s="72"/>
      <c r="AC114" s="73"/>
      <c r="AD114" s="72"/>
      <c r="AE114" s="73"/>
      <c r="AF114" s="72"/>
      <c r="AG114" s="73"/>
      <c r="AH114" s="61"/>
      <c r="AI114" s="72"/>
      <c r="AJ114" s="73"/>
      <c r="AK114" s="72"/>
      <c r="AL114" s="73"/>
      <c r="AM114" s="72"/>
      <c r="AN114" s="73"/>
      <c r="AO114" s="72"/>
      <c r="AP114" s="73"/>
      <c r="AQ114" s="204"/>
      <c r="AR114" s="72"/>
      <c r="AS114" s="73"/>
      <c r="AT114" s="72"/>
      <c r="AU114" s="74"/>
      <c r="AV114" s="72"/>
      <c r="AW114" s="73"/>
      <c r="AX114" s="72"/>
      <c r="AY114" s="73"/>
      <c r="AZ114" s="80"/>
    </row>
    <row r="115" spans="1:52" s="52" customFormat="1">
      <c r="A115" s="221"/>
      <c r="B115" s="221"/>
      <c r="C115" s="222"/>
      <c r="D115" s="223"/>
      <c r="E115" s="224"/>
      <c r="F115" s="225"/>
      <c r="G115" s="77"/>
      <c r="H115" s="72"/>
      <c r="I115" s="73"/>
      <c r="J115" s="72"/>
      <c r="K115" s="73"/>
      <c r="L115" s="72"/>
      <c r="M115" s="73"/>
      <c r="N115" s="72"/>
      <c r="O115" s="73"/>
      <c r="P115" s="74"/>
      <c r="Q115" s="72"/>
      <c r="R115" s="74"/>
      <c r="S115" s="72"/>
      <c r="T115" s="73"/>
      <c r="U115" s="72"/>
      <c r="V115" s="73"/>
      <c r="W115" s="72"/>
      <c r="X115" s="73"/>
      <c r="Y115" s="61"/>
      <c r="Z115" s="72"/>
      <c r="AA115" s="73"/>
      <c r="AB115" s="72"/>
      <c r="AC115" s="73"/>
      <c r="AD115" s="72"/>
      <c r="AE115" s="73"/>
      <c r="AF115" s="72"/>
      <c r="AG115" s="73"/>
      <c r="AH115" s="61"/>
      <c r="AI115" s="72"/>
      <c r="AJ115" s="73"/>
      <c r="AK115" s="72"/>
      <c r="AL115" s="73"/>
      <c r="AM115" s="72"/>
      <c r="AN115" s="73"/>
      <c r="AO115" s="72"/>
      <c r="AP115" s="73"/>
      <c r="AQ115" s="204"/>
      <c r="AR115" s="72"/>
      <c r="AS115" s="73"/>
      <c r="AT115" s="72"/>
      <c r="AU115" s="74"/>
      <c r="AV115" s="72"/>
      <c r="AW115" s="73"/>
      <c r="AX115" s="72"/>
      <c r="AY115" s="73"/>
      <c r="AZ115" s="80"/>
    </row>
    <row r="116" spans="1:52" s="52" customFormat="1">
      <c r="A116" s="81"/>
      <c r="B116" s="81"/>
      <c r="C116" s="82"/>
      <c r="D116" s="220"/>
      <c r="E116" s="11"/>
      <c r="F116" s="164"/>
      <c r="G116" s="77" t="s">
        <v>18</v>
      </c>
      <c r="H116" s="72">
        <f>+SUM(H114)</f>
        <v>0</v>
      </c>
      <c r="I116" s="72">
        <f t="shared" ref="I116:O116" si="10">+SUM(I114)</f>
        <v>0</v>
      </c>
      <c r="J116" s="72">
        <f t="shared" si="10"/>
        <v>0</v>
      </c>
      <c r="K116" s="72">
        <f t="shared" si="10"/>
        <v>-480.3</v>
      </c>
      <c r="L116" s="72">
        <f t="shared" si="10"/>
        <v>0</v>
      </c>
      <c r="M116" s="72">
        <f t="shared" si="10"/>
        <v>0</v>
      </c>
      <c r="N116" s="72">
        <f t="shared" si="10"/>
        <v>0</v>
      </c>
      <c r="O116" s="72">
        <f t="shared" si="10"/>
        <v>-480.3</v>
      </c>
      <c r="P116" s="74"/>
      <c r="Q116" s="72"/>
      <c r="R116" s="74"/>
      <c r="S116" s="72"/>
      <c r="T116" s="73"/>
      <c r="U116" s="72"/>
      <c r="V116" s="73"/>
      <c r="W116" s="72"/>
      <c r="X116" s="73"/>
      <c r="Y116" s="61"/>
      <c r="Z116" s="72"/>
      <c r="AA116" s="73"/>
      <c r="AB116" s="72"/>
      <c r="AC116" s="73"/>
      <c r="AD116" s="72"/>
      <c r="AE116" s="73"/>
      <c r="AF116" s="72"/>
      <c r="AG116" s="73"/>
      <c r="AH116" s="61"/>
      <c r="AI116" s="72"/>
      <c r="AJ116" s="73"/>
      <c r="AK116" s="72"/>
      <c r="AL116" s="73"/>
      <c r="AM116" s="72"/>
      <c r="AN116" s="73"/>
      <c r="AO116" s="72"/>
      <c r="AP116" s="73"/>
      <c r="AQ116" s="204"/>
      <c r="AR116" s="72"/>
      <c r="AS116" s="73"/>
      <c r="AT116" s="72"/>
      <c r="AU116" s="74"/>
      <c r="AV116" s="72"/>
      <c r="AW116" s="73"/>
      <c r="AX116" s="72"/>
      <c r="AY116" s="73"/>
      <c r="AZ116" s="80"/>
    </row>
    <row r="117" spans="1:52" s="52" customFormat="1">
      <c r="A117" s="81"/>
      <c r="B117" s="81"/>
      <c r="C117" s="82"/>
      <c r="D117" s="166"/>
      <c r="E117" s="11"/>
      <c r="F117" s="164"/>
      <c r="G117" s="77"/>
      <c r="H117" s="72"/>
      <c r="I117" s="73"/>
      <c r="J117" s="72"/>
      <c r="K117" s="73"/>
      <c r="L117" s="72"/>
      <c r="M117" s="73"/>
      <c r="N117" s="72"/>
      <c r="O117" s="73"/>
      <c r="P117" s="74"/>
      <c r="Q117" s="72"/>
      <c r="R117" s="74"/>
      <c r="S117" s="72"/>
      <c r="T117" s="73"/>
      <c r="U117" s="72"/>
      <c r="V117" s="73"/>
      <c r="W117" s="72"/>
      <c r="X117" s="73"/>
      <c r="Y117" s="61"/>
      <c r="Z117" s="72"/>
      <c r="AA117" s="73"/>
      <c r="AB117" s="72"/>
      <c r="AC117" s="73"/>
      <c r="AD117" s="72"/>
      <c r="AE117" s="73"/>
      <c r="AF117" s="72"/>
      <c r="AG117" s="73"/>
      <c r="AH117" s="61"/>
      <c r="AI117" s="72"/>
      <c r="AJ117" s="73"/>
      <c r="AK117" s="72"/>
      <c r="AL117" s="73"/>
      <c r="AM117" s="72"/>
      <c r="AN117" s="73"/>
      <c r="AO117" s="72"/>
      <c r="AP117" s="73"/>
      <c r="AQ117" s="204"/>
      <c r="AR117" s="72"/>
      <c r="AS117" s="73"/>
      <c r="AT117" s="72"/>
      <c r="AU117" s="74"/>
      <c r="AV117" s="72"/>
      <c r="AW117" s="73"/>
      <c r="AX117" s="72"/>
      <c r="AY117" s="73"/>
      <c r="AZ117" s="80"/>
    </row>
    <row r="118" spans="1:52" s="52" customFormat="1">
      <c r="A118" s="81"/>
      <c r="B118" s="81"/>
      <c r="C118" s="82"/>
      <c r="D118" s="166"/>
      <c r="E118" s="11"/>
      <c r="F118" s="164"/>
      <c r="G118" s="77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61"/>
      <c r="Z118" s="74"/>
      <c r="AA118" s="74"/>
      <c r="AB118" s="74"/>
      <c r="AC118" s="74"/>
      <c r="AD118" s="74"/>
      <c r="AE118" s="74"/>
      <c r="AF118" s="74"/>
      <c r="AG118" s="74"/>
      <c r="AH118" s="61"/>
      <c r="AI118" s="74"/>
      <c r="AJ118" s="74"/>
      <c r="AK118" s="74"/>
      <c r="AL118" s="74"/>
      <c r="AM118" s="74"/>
      <c r="AN118" s="74"/>
      <c r="AO118" s="74"/>
      <c r="AP118" s="74"/>
      <c r="AQ118" s="204"/>
      <c r="AR118" s="74"/>
      <c r="AS118" s="74"/>
      <c r="AT118" s="74"/>
      <c r="AU118" s="74"/>
      <c r="AV118" s="74"/>
      <c r="AW118" s="74"/>
      <c r="AX118" s="74"/>
      <c r="AY118" s="74"/>
      <c r="AZ118" s="80"/>
    </row>
    <row r="119" spans="1:52" s="76" customFormat="1">
      <c r="D119" s="178"/>
    </row>
    <row r="120" spans="1:52" s="13" customFormat="1" ht="25.5">
      <c r="A120" s="81" t="s">
        <v>103</v>
      </c>
      <c r="B120" s="81">
        <v>490</v>
      </c>
      <c r="C120" s="82">
        <v>44361</v>
      </c>
      <c r="D120" s="145">
        <v>50</v>
      </c>
      <c r="E120" s="108" t="s">
        <v>52</v>
      </c>
      <c r="F120" s="112" t="s">
        <v>214</v>
      </c>
      <c r="G120" s="77" t="s">
        <v>114</v>
      </c>
      <c r="H120" s="74">
        <v>-173.7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-173.7</v>
      </c>
      <c r="O120" s="74">
        <v>0</v>
      </c>
      <c r="P120" s="74"/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61"/>
      <c r="Z120" s="74">
        <v>0</v>
      </c>
      <c r="AA120" s="74">
        <v>0</v>
      </c>
      <c r="AB120" s="74">
        <v>0</v>
      </c>
      <c r="AC120" s="74">
        <v>0</v>
      </c>
      <c r="AD120" s="74">
        <v>0</v>
      </c>
      <c r="AE120" s="74">
        <v>0</v>
      </c>
      <c r="AF120" s="74">
        <v>0</v>
      </c>
      <c r="AG120" s="74">
        <v>0</v>
      </c>
      <c r="AH120" s="61"/>
      <c r="AI120" s="74">
        <v>0</v>
      </c>
      <c r="AJ120" s="74">
        <v>0</v>
      </c>
      <c r="AK120" s="74">
        <v>0</v>
      </c>
      <c r="AL120" s="74">
        <v>0</v>
      </c>
      <c r="AM120" s="74">
        <v>0</v>
      </c>
      <c r="AN120" s="74">
        <v>0</v>
      </c>
      <c r="AO120" s="74">
        <v>0</v>
      </c>
      <c r="AP120" s="74">
        <v>0</v>
      </c>
      <c r="AQ120" s="61"/>
      <c r="AR120" s="74">
        <v>0</v>
      </c>
      <c r="AS120" s="74">
        <v>0</v>
      </c>
      <c r="AT120" s="74">
        <v>0</v>
      </c>
      <c r="AU120" s="74">
        <v>0</v>
      </c>
      <c r="AV120" s="74">
        <v>0</v>
      </c>
      <c r="AW120" s="74">
        <v>0</v>
      </c>
      <c r="AX120" s="74">
        <v>0</v>
      </c>
      <c r="AY120" s="74">
        <v>0</v>
      </c>
      <c r="AZ120" s="123"/>
    </row>
    <row r="121" spans="1:52" s="13" customFormat="1">
      <c r="A121" s="81" t="s">
        <v>204</v>
      </c>
      <c r="B121" s="81">
        <v>580</v>
      </c>
      <c r="C121" s="82">
        <v>44393</v>
      </c>
      <c r="D121" s="145">
        <v>5011</v>
      </c>
      <c r="E121" s="108" t="s">
        <v>206</v>
      </c>
      <c r="F121" s="112" t="s">
        <v>206</v>
      </c>
      <c r="G121" s="77" t="s">
        <v>208</v>
      </c>
      <c r="H121" s="74">
        <v>0</v>
      </c>
      <c r="I121" s="74">
        <v>0</v>
      </c>
      <c r="J121" s="74">
        <v>-9</v>
      </c>
      <c r="K121" s="74">
        <v>0</v>
      </c>
      <c r="L121" s="74">
        <v>0</v>
      </c>
      <c r="M121" s="74">
        <v>0</v>
      </c>
      <c r="N121" s="74">
        <v>-9</v>
      </c>
      <c r="O121" s="74">
        <v>0</v>
      </c>
      <c r="P121" s="74"/>
      <c r="Q121" s="74">
        <v>0</v>
      </c>
      <c r="R121" s="74">
        <v>0</v>
      </c>
      <c r="S121" s="74">
        <v>-9.4</v>
      </c>
      <c r="T121" s="74">
        <v>0</v>
      </c>
      <c r="U121" s="74">
        <v>0</v>
      </c>
      <c r="V121" s="74">
        <v>0</v>
      </c>
      <c r="W121" s="74">
        <v>-9.4</v>
      </c>
      <c r="X121" s="74">
        <v>0</v>
      </c>
      <c r="Y121" s="61"/>
      <c r="Z121" s="74">
        <v>0</v>
      </c>
      <c r="AA121" s="74">
        <v>0</v>
      </c>
      <c r="AB121" s="74">
        <v>-9.8000000000000007</v>
      </c>
      <c r="AC121" s="74">
        <v>0</v>
      </c>
      <c r="AD121" s="74">
        <v>0</v>
      </c>
      <c r="AE121" s="74">
        <v>0</v>
      </c>
      <c r="AF121" s="74">
        <v>-9.8000000000000007</v>
      </c>
      <c r="AG121" s="74">
        <v>0</v>
      </c>
      <c r="AH121" s="61"/>
      <c r="AI121" s="74">
        <v>0</v>
      </c>
      <c r="AJ121" s="74">
        <v>0</v>
      </c>
      <c r="AK121" s="74">
        <v>-10.199999999999999</v>
      </c>
      <c r="AL121" s="74">
        <v>0</v>
      </c>
      <c r="AM121" s="74">
        <v>0</v>
      </c>
      <c r="AN121" s="74">
        <v>0</v>
      </c>
      <c r="AO121" s="74">
        <v>-10.199999999999999</v>
      </c>
      <c r="AP121" s="74">
        <v>0</v>
      </c>
      <c r="AQ121" s="61"/>
      <c r="AR121" s="74">
        <v>0</v>
      </c>
      <c r="AS121" s="74">
        <v>0</v>
      </c>
      <c r="AT121" s="74">
        <v>-10.7</v>
      </c>
      <c r="AU121" s="74">
        <v>0</v>
      </c>
      <c r="AV121" s="74">
        <v>0</v>
      </c>
      <c r="AW121" s="74">
        <v>0</v>
      </c>
      <c r="AX121" s="74">
        <v>-10.7</v>
      </c>
      <c r="AY121" s="74">
        <v>0</v>
      </c>
      <c r="AZ121" s="123"/>
    </row>
    <row r="122" spans="1:52" s="13" customFormat="1">
      <c r="A122" s="81"/>
      <c r="B122" s="81"/>
      <c r="G122" s="77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61"/>
      <c r="Z122" s="74"/>
      <c r="AA122" s="74"/>
      <c r="AB122" s="74"/>
      <c r="AC122" s="74"/>
      <c r="AD122" s="74"/>
      <c r="AE122" s="74"/>
      <c r="AF122" s="74"/>
      <c r="AG122" s="74"/>
      <c r="AH122" s="61"/>
      <c r="AI122" s="74"/>
      <c r="AJ122" s="74"/>
      <c r="AK122" s="74"/>
      <c r="AL122" s="74"/>
      <c r="AM122" s="74"/>
      <c r="AN122" s="74"/>
      <c r="AO122" s="74"/>
      <c r="AP122" s="74"/>
      <c r="AQ122" s="61"/>
      <c r="AR122" s="74"/>
      <c r="AS122" s="74"/>
      <c r="AT122" s="74"/>
      <c r="AU122" s="74"/>
      <c r="AV122" s="74"/>
      <c r="AW122" s="74"/>
      <c r="AX122" s="74"/>
      <c r="AY122" s="74"/>
      <c r="AZ122" s="123"/>
    </row>
    <row r="123" spans="1:52" s="13" customFormat="1">
      <c r="A123" s="156"/>
      <c r="B123" s="81"/>
      <c r="F123" s="82" t="s">
        <v>203</v>
      </c>
      <c r="G123" s="10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123"/>
    </row>
    <row r="124" spans="1:52" s="13" customFormat="1">
      <c r="A124" s="156"/>
      <c r="B124" s="81"/>
      <c r="F124" s="82" t="s">
        <v>211</v>
      </c>
      <c r="G124" s="10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123"/>
    </row>
    <row r="125" spans="1:52" s="13" customFormat="1">
      <c r="A125" s="156"/>
      <c r="B125" s="81"/>
      <c r="F125" s="82" t="s">
        <v>212</v>
      </c>
      <c r="G125" s="10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123"/>
    </row>
    <row r="126" spans="1:52" s="13" customFormat="1">
      <c r="A126" s="156"/>
      <c r="B126" s="81"/>
      <c r="G126" s="10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123"/>
    </row>
    <row r="127" spans="1:52" s="13" customFormat="1">
      <c r="A127" s="156"/>
      <c r="B127" s="81"/>
      <c r="G127" s="10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123"/>
    </row>
    <row r="128" spans="1:52" s="13" customFormat="1">
      <c r="A128" s="156"/>
      <c r="B128" s="81"/>
      <c r="G128" s="10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123"/>
    </row>
    <row r="129" spans="1:52" s="13" customFormat="1">
      <c r="A129" s="156"/>
      <c r="B129" s="81"/>
      <c r="G129" s="10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123"/>
    </row>
    <row r="130" spans="1:52" s="13" customFormat="1">
      <c r="A130" s="156"/>
      <c r="B130" s="81"/>
      <c r="G130" s="10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123"/>
    </row>
    <row r="131" spans="1:52" s="13" customFormat="1">
      <c r="A131" s="156"/>
      <c r="B131" s="81"/>
      <c r="G131" s="10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123"/>
    </row>
    <row r="132" spans="1:52" s="13" customFormat="1">
      <c r="A132" s="156"/>
      <c r="B132" s="81"/>
      <c r="G132" s="10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123"/>
    </row>
    <row r="133" spans="1:52" s="13" customFormat="1">
      <c r="A133" s="156"/>
      <c r="B133" s="81"/>
      <c r="G133" s="10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123"/>
    </row>
    <row r="134" spans="1:52" s="13" customFormat="1">
      <c r="A134" s="156"/>
      <c r="B134" s="81"/>
      <c r="G134" s="10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123"/>
    </row>
    <row r="135" spans="1:52" s="13" customFormat="1">
      <c r="A135" s="156"/>
      <c r="B135" s="81"/>
      <c r="G135" s="10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123"/>
    </row>
    <row r="136" spans="1:52" s="13" customFormat="1">
      <c r="A136" s="156"/>
      <c r="B136" s="81"/>
      <c r="G136" s="10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123"/>
    </row>
    <row r="137" spans="1:52" s="13" customFormat="1">
      <c r="A137" s="156"/>
      <c r="B137" s="81"/>
      <c r="G137" s="10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123"/>
    </row>
    <row r="138" spans="1:52" s="13" customFormat="1">
      <c r="A138" s="156"/>
      <c r="B138" s="81"/>
      <c r="F138" s="82" t="s">
        <v>229</v>
      </c>
      <c r="G138" s="10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123"/>
    </row>
    <row r="139" spans="1:52" s="13" customFormat="1">
      <c r="A139" s="156"/>
      <c r="B139" s="81"/>
      <c r="F139" s="82"/>
      <c r="G139" s="10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123"/>
    </row>
    <row r="140" spans="1:52" s="13" customFormat="1">
      <c r="A140" s="156"/>
      <c r="B140" s="81"/>
      <c r="F140" s="82" t="s">
        <v>228</v>
      </c>
      <c r="G140" s="10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123"/>
    </row>
    <row r="141" spans="1:52" s="13" customFormat="1">
      <c r="A141" s="156"/>
      <c r="B141" s="81"/>
      <c r="G141" s="10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123"/>
    </row>
    <row r="142" spans="1:52" s="13" customFormat="1">
      <c r="A142" s="156"/>
      <c r="B142" s="81"/>
      <c r="G142" s="10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123"/>
    </row>
    <row r="143" spans="1:52" s="13" customFormat="1">
      <c r="A143" s="156"/>
      <c r="B143" s="81"/>
      <c r="C143" s="153" t="s">
        <v>44</v>
      </c>
      <c r="D143" s="81" t="s">
        <v>45</v>
      </c>
      <c r="E143" s="108"/>
      <c r="F143" s="112"/>
      <c r="G143" s="10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123"/>
    </row>
    <row r="144" spans="1:52" s="13" customFormat="1">
      <c r="A144" s="156"/>
      <c r="B144" s="81"/>
      <c r="C144" s="82"/>
      <c r="D144" s="176"/>
      <c r="E144" s="158" t="s">
        <v>29</v>
      </c>
      <c r="F144" s="159" t="s">
        <v>21</v>
      </c>
      <c r="G144" s="10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123"/>
    </row>
    <row r="145" spans="1:52" s="13" customFormat="1">
      <c r="A145" s="156"/>
      <c r="B145" s="81"/>
      <c r="C145" s="82"/>
      <c r="D145" s="176"/>
      <c r="E145" s="108" t="s">
        <v>30</v>
      </c>
      <c r="F145" s="112" t="s">
        <v>20</v>
      </c>
      <c r="G145" s="10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123"/>
    </row>
    <row r="146" spans="1:52" s="13" customFormat="1">
      <c r="A146" s="156"/>
      <c r="B146" s="81"/>
      <c r="C146" s="82"/>
      <c r="D146" s="176"/>
      <c r="E146" s="108" t="s">
        <v>31</v>
      </c>
      <c r="F146" s="112" t="s">
        <v>23</v>
      </c>
      <c r="G146" s="10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123"/>
    </row>
    <row r="147" spans="1:52" s="13" customFormat="1">
      <c r="A147" s="156"/>
      <c r="B147" s="81"/>
      <c r="C147" s="82"/>
      <c r="D147" s="176"/>
      <c r="E147" s="108" t="s">
        <v>32</v>
      </c>
      <c r="F147" s="112" t="s">
        <v>26</v>
      </c>
      <c r="G147" s="10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123"/>
    </row>
    <row r="148" spans="1:52" s="13" customFormat="1">
      <c r="A148" s="156"/>
      <c r="B148" s="81"/>
      <c r="C148" s="82"/>
      <c r="D148" s="176"/>
      <c r="E148" s="108" t="s">
        <v>33</v>
      </c>
      <c r="F148" s="112" t="s">
        <v>34</v>
      </c>
      <c r="G148" s="77"/>
      <c r="H148" s="74"/>
      <c r="I148" s="74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4"/>
      <c r="AA148" s="74"/>
      <c r="AB148" s="78"/>
      <c r="AC148" s="78"/>
      <c r="AD148" s="78"/>
      <c r="AE148" s="78"/>
      <c r="AF148" s="78"/>
      <c r="AG148" s="78"/>
      <c r="AH148" s="78"/>
      <c r="AI148" s="74"/>
      <c r="AJ148" s="74"/>
      <c r="AK148" s="78"/>
      <c r="AL148" s="78"/>
      <c r="AM148" s="78"/>
      <c r="AN148" s="78"/>
      <c r="AO148" s="78"/>
      <c r="AP148" s="78"/>
      <c r="AQ148" s="78"/>
      <c r="AR148" s="74"/>
      <c r="AS148" s="74"/>
      <c r="AT148" s="78"/>
      <c r="AU148" s="78"/>
      <c r="AV148" s="78"/>
      <c r="AW148" s="78"/>
      <c r="AX148" s="78"/>
      <c r="AY148" s="78"/>
      <c r="AZ148" s="123"/>
    </row>
    <row r="149" spans="1:52" s="13" customFormat="1">
      <c r="A149" s="156"/>
      <c r="B149" s="81"/>
      <c r="C149" s="82"/>
      <c r="D149" s="176"/>
      <c r="E149" s="108" t="s">
        <v>35</v>
      </c>
      <c r="F149" s="112" t="s">
        <v>36</v>
      </c>
      <c r="G149" s="77"/>
      <c r="H149" s="74"/>
      <c r="I149" s="74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4"/>
      <c r="AA149" s="74"/>
      <c r="AB149" s="78"/>
      <c r="AC149" s="78"/>
      <c r="AD149" s="78"/>
      <c r="AE149" s="78"/>
      <c r="AF149" s="78"/>
      <c r="AG149" s="78"/>
      <c r="AH149" s="78"/>
      <c r="AI149" s="74"/>
      <c r="AJ149" s="74"/>
      <c r="AK149" s="78"/>
      <c r="AL149" s="78"/>
      <c r="AM149" s="78"/>
      <c r="AN149" s="78"/>
      <c r="AO149" s="78"/>
      <c r="AP149" s="78"/>
      <c r="AQ149" s="78"/>
      <c r="AR149" s="74"/>
      <c r="AS149" s="74"/>
      <c r="AT149" s="78"/>
      <c r="AU149" s="78"/>
      <c r="AV149" s="78"/>
      <c r="AW149" s="78"/>
      <c r="AX149" s="78"/>
      <c r="AY149" s="78"/>
      <c r="AZ149" s="123"/>
    </row>
    <row r="150" spans="1:52" s="13" customFormat="1">
      <c r="A150" s="156"/>
      <c r="B150" s="81"/>
      <c r="C150" s="82"/>
      <c r="D150" s="176"/>
      <c r="E150" s="108" t="s">
        <v>37</v>
      </c>
      <c r="F150" s="112" t="s">
        <v>24</v>
      </c>
      <c r="G150" s="77"/>
      <c r="H150" s="74"/>
      <c r="I150" s="74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4"/>
      <c r="AA150" s="74"/>
      <c r="AB150" s="78"/>
      <c r="AC150" s="78"/>
      <c r="AD150" s="78"/>
      <c r="AE150" s="78"/>
      <c r="AF150" s="78"/>
      <c r="AG150" s="78"/>
      <c r="AH150" s="78"/>
      <c r="AI150" s="74"/>
      <c r="AJ150" s="74"/>
      <c r="AK150" s="78"/>
      <c r="AL150" s="78"/>
      <c r="AM150" s="78"/>
      <c r="AN150" s="78"/>
      <c r="AO150" s="78"/>
      <c r="AP150" s="78"/>
      <c r="AQ150" s="78"/>
      <c r="AR150" s="74"/>
      <c r="AS150" s="74"/>
      <c r="AT150" s="78"/>
      <c r="AU150" s="78"/>
      <c r="AV150" s="78"/>
      <c r="AW150" s="78"/>
      <c r="AX150" s="78"/>
      <c r="AY150" s="78"/>
      <c r="AZ150" s="123"/>
    </row>
    <row r="151" spans="1:52" s="13" customFormat="1">
      <c r="A151" s="156"/>
      <c r="B151" s="81"/>
      <c r="C151" s="82"/>
      <c r="D151" s="176"/>
      <c r="E151" s="108" t="s">
        <v>38</v>
      </c>
      <c r="F151" s="112" t="s">
        <v>25</v>
      </c>
      <c r="G151" s="77"/>
      <c r="H151" s="74"/>
      <c r="I151" s="74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4"/>
      <c r="AA151" s="74"/>
      <c r="AB151" s="78"/>
      <c r="AC151" s="78"/>
      <c r="AD151" s="78"/>
      <c r="AE151" s="78"/>
      <c r="AF151" s="78"/>
      <c r="AG151" s="78"/>
      <c r="AH151" s="78"/>
      <c r="AI151" s="74"/>
      <c r="AJ151" s="74"/>
      <c r="AK151" s="78"/>
      <c r="AL151" s="78"/>
      <c r="AM151" s="78"/>
      <c r="AN151" s="78"/>
      <c r="AO151" s="78"/>
      <c r="AP151" s="78"/>
      <c r="AQ151" s="78"/>
      <c r="AR151" s="74"/>
      <c r="AS151" s="74"/>
      <c r="AT151" s="78"/>
      <c r="AU151" s="78"/>
      <c r="AV151" s="78"/>
      <c r="AW151" s="78"/>
      <c r="AX151" s="78"/>
      <c r="AY151" s="78"/>
      <c r="AZ151" s="123"/>
    </row>
    <row r="152" spans="1:52" s="13" customFormat="1">
      <c r="A152" s="81"/>
      <c r="B152" s="81"/>
      <c r="C152" s="82"/>
      <c r="D152" s="176"/>
      <c r="E152" s="108" t="s">
        <v>39</v>
      </c>
      <c r="F152" s="112" t="s">
        <v>22</v>
      </c>
      <c r="G152" s="77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61"/>
      <c r="Z152" s="74"/>
      <c r="AA152" s="74"/>
      <c r="AB152" s="74"/>
      <c r="AC152" s="74"/>
      <c r="AD152" s="74"/>
      <c r="AE152" s="74"/>
      <c r="AF152" s="74"/>
      <c r="AG152" s="74"/>
      <c r="AH152" s="61"/>
      <c r="AI152" s="74"/>
      <c r="AJ152" s="74"/>
      <c r="AK152" s="74"/>
      <c r="AL152" s="74"/>
      <c r="AM152" s="74"/>
      <c r="AN152" s="74"/>
      <c r="AO152" s="74"/>
      <c r="AP152" s="74"/>
      <c r="AQ152" s="106"/>
      <c r="AR152" s="74"/>
      <c r="AS152" s="74"/>
      <c r="AT152" s="74"/>
      <c r="AU152" s="74"/>
      <c r="AV152" s="74"/>
      <c r="AW152" s="74"/>
      <c r="AX152" s="74"/>
      <c r="AY152" s="74"/>
      <c r="AZ152" s="123"/>
    </row>
    <row r="153" spans="1:52" s="13" customFormat="1">
      <c r="A153" s="156"/>
      <c r="B153" s="81"/>
      <c r="C153" s="82"/>
      <c r="D153" s="176"/>
      <c r="E153" s="108" t="s">
        <v>40</v>
      </c>
      <c r="F153" s="112" t="s">
        <v>41</v>
      </c>
      <c r="G153" s="10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123"/>
    </row>
    <row r="154" spans="1:52" s="13" customFormat="1">
      <c r="A154" s="156"/>
      <c r="B154" s="81"/>
      <c r="C154" s="82"/>
      <c r="D154" s="176"/>
      <c r="E154" s="108"/>
      <c r="F154" s="112"/>
      <c r="G154" s="10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123"/>
    </row>
    <row r="155" spans="1:52" s="13" customFormat="1">
      <c r="A155" s="156"/>
      <c r="B155" s="81"/>
      <c r="C155" s="82"/>
      <c r="D155" s="176"/>
      <c r="E155" s="108"/>
      <c r="F155" s="112"/>
      <c r="G155" s="10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123"/>
    </row>
    <row r="156" spans="1:52" s="13" customFormat="1">
      <c r="A156" s="156"/>
      <c r="B156" s="81"/>
      <c r="C156" s="82"/>
      <c r="D156" s="176"/>
      <c r="E156" s="108"/>
      <c r="F156" s="112"/>
      <c r="G156" s="10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123"/>
    </row>
    <row r="157" spans="1:52" s="13" customFormat="1">
      <c r="A157" s="156"/>
      <c r="B157" s="81"/>
      <c r="C157" s="82"/>
      <c r="D157" s="176"/>
      <c r="E157" s="108"/>
      <c r="F157" s="112"/>
      <c r="G157" s="10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123"/>
    </row>
    <row r="158" spans="1:52" s="13" customFormat="1">
      <c r="A158" s="156"/>
      <c r="B158" s="81"/>
      <c r="C158" s="82"/>
      <c r="D158" s="176"/>
      <c r="E158" s="108"/>
      <c r="F158" s="112"/>
      <c r="G158" s="10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123"/>
    </row>
    <row r="159" spans="1:52" s="13" customFormat="1">
      <c r="A159" s="156"/>
      <c r="B159" s="81"/>
      <c r="C159" s="82"/>
      <c r="D159" s="176"/>
      <c r="E159" s="108"/>
      <c r="F159" s="112"/>
      <c r="G159" s="10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123"/>
    </row>
    <row r="160" spans="1:52" s="13" customFormat="1">
      <c r="A160" s="156"/>
      <c r="B160" s="81"/>
      <c r="C160" s="82"/>
      <c r="D160" s="176"/>
      <c r="E160" s="108"/>
      <c r="F160" s="112"/>
      <c r="G160" s="10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123"/>
    </row>
    <row r="161" spans="1:53" s="13" customFormat="1">
      <c r="A161" s="81"/>
      <c r="B161" s="81"/>
      <c r="C161" s="82"/>
      <c r="D161" s="176"/>
      <c r="E161" s="108"/>
      <c r="F161" s="112"/>
      <c r="G161" s="77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61"/>
      <c r="Z161" s="74"/>
      <c r="AA161" s="74"/>
      <c r="AB161" s="74"/>
      <c r="AC161" s="74"/>
      <c r="AD161" s="74"/>
      <c r="AE161" s="74"/>
      <c r="AF161" s="74"/>
      <c r="AG161" s="74"/>
      <c r="AH161" s="61"/>
      <c r="AI161" s="74"/>
      <c r="AJ161" s="74"/>
      <c r="AK161" s="74"/>
      <c r="AL161" s="74"/>
      <c r="AM161" s="74"/>
      <c r="AN161" s="74"/>
      <c r="AO161" s="74"/>
      <c r="AP161" s="74"/>
      <c r="AQ161" s="106"/>
      <c r="AR161" s="74"/>
      <c r="AS161" s="74"/>
      <c r="AT161" s="74"/>
      <c r="AU161" s="74"/>
      <c r="AV161" s="74"/>
      <c r="AW161" s="74"/>
      <c r="AX161" s="74"/>
      <c r="AY161" s="74"/>
      <c r="AZ161" s="123"/>
    </row>
    <row r="162" spans="1:53" s="13" customFormat="1">
      <c r="A162" s="81"/>
      <c r="B162" s="81"/>
      <c r="C162" s="82"/>
      <c r="D162" s="176"/>
      <c r="E162" s="108"/>
      <c r="F162" s="112"/>
      <c r="G162" s="77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61"/>
      <c r="Z162" s="74"/>
      <c r="AA162" s="74"/>
      <c r="AB162" s="74"/>
      <c r="AC162" s="74"/>
      <c r="AD162" s="74"/>
      <c r="AE162" s="74"/>
      <c r="AF162" s="74"/>
      <c r="AG162" s="74"/>
      <c r="AH162" s="61"/>
      <c r="AI162" s="74"/>
      <c r="AJ162" s="74"/>
      <c r="AK162" s="74"/>
      <c r="AL162" s="74"/>
      <c r="AM162" s="74"/>
      <c r="AN162" s="74"/>
      <c r="AO162" s="74"/>
      <c r="AP162" s="74"/>
      <c r="AQ162" s="106"/>
      <c r="AR162" s="74"/>
      <c r="AS162" s="74"/>
      <c r="AT162" s="74"/>
      <c r="AU162" s="74"/>
      <c r="AV162" s="74"/>
      <c r="AW162" s="74"/>
      <c r="AX162" s="74"/>
      <c r="AY162" s="74"/>
      <c r="AZ162" s="123"/>
    </row>
    <row r="163" spans="1:53" s="13" customFormat="1">
      <c r="A163" s="81"/>
      <c r="B163" s="81"/>
      <c r="C163" s="82"/>
      <c r="D163" s="176"/>
      <c r="E163" s="108"/>
      <c r="F163" s="112"/>
      <c r="G163" s="77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61"/>
      <c r="Z163" s="74"/>
      <c r="AA163" s="74"/>
      <c r="AB163" s="74"/>
      <c r="AC163" s="74"/>
      <c r="AD163" s="74"/>
      <c r="AE163" s="74"/>
      <c r="AF163" s="74"/>
      <c r="AG163" s="74"/>
      <c r="AH163" s="61"/>
      <c r="AI163" s="74"/>
      <c r="AJ163" s="74"/>
      <c r="AK163" s="74"/>
      <c r="AL163" s="74"/>
      <c r="AM163" s="74"/>
      <c r="AN163" s="74"/>
      <c r="AO163" s="74"/>
      <c r="AP163" s="74"/>
      <c r="AQ163" s="106"/>
      <c r="AR163" s="74"/>
      <c r="AS163" s="74"/>
      <c r="AT163" s="74"/>
      <c r="AU163" s="74"/>
      <c r="AV163" s="74"/>
      <c r="AW163" s="74"/>
      <c r="AX163" s="74"/>
      <c r="AY163" s="74"/>
      <c r="AZ163" s="123"/>
    </row>
    <row r="164" spans="1:53" s="13" customFormat="1">
      <c r="A164" s="81"/>
      <c r="B164" s="81"/>
      <c r="C164" s="82"/>
      <c r="D164" s="176"/>
      <c r="E164" s="108"/>
      <c r="F164" s="112"/>
      <c r="G164" s="77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61"/>
      <c r="Z164" s="74"/>
      <c r="AA164" s="74"/>
      <c r="AB164" s="74"/>
      <c r="AC164" s="74"/>
      <c r="AD164" s="74"/>
      <c r="AE164" s="74"/>
      <c r="AF164" s="74"/>
      <c r="AG164" s="74"/>
      <c r="AH164" s="61"/>
      <c r="AI164" s="74"/>
      <c r="AJ164" s="74"/>
      <c r="AK164" s="74"/>
      <c r="AL164" s="74"/>
      <c r="AM164" s="74"/>
      <c r="AN164" s="74"/>
      <c r="AO164" s="74"/>
      <c r="AP164" s="74"/>
      <c r="AQ164" s="106"/>
      <c r="AR164" s="74"/>
      <c r="AS164" s="74"/>
      <c r="AT164" s="74"/>
      <c r="AU164" s="74"/>
      <c r="AV164" s="74"/>
      <c r="AW164" s="74"/>
      <c r="AX164" s="74"/>
      <c r="AY164" s="74"/>
      <c r="AZ164" s="123"/>
    </row>
    <row r="165" spans="1:53" s="13" customFormat="1">
      <c r="A165" s="81"/>
      <c r="B165" s="81"/>
      <c r="C165" s="82"/>
      <c r="D165" s="176"/>
      <c r="E165" s="108"/>
      <c r="F165" s="112"/>
      <c r="G165" s="77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61"/>
      <c r="Z165" s="74"/>
      <c r="AA165" s="74"/>
      <c r="AB165" s="74"/>
      <c r="AC165" s="74"/>
      <c r="AD165" s="74"/>
      <c r="AE165" s="74"/>
      <c r="AF165" s="74"/>
      <c r="AG165" s="74"/>
      <c r="AH165" s="61"/>
      <c r="AI165" s="74"/>
      <c r="AJ165" s="74"/>
      <c r="AK165" s="74"/>
      <c r="AL165" s="74"/>
      <c r="AM165" s="74"/>
      <c r="AN165" s="74"/>
      <c r="AO165" s="74"/>
      <c r="AP165" s="74"/>
      <c r="AQ165" s="106"/>
      <c r="AR165" s="74"/>
      <c r="AS165" s="74"/>
      <c r="AT165" s="74"/>
      <c r="AU165" s="74"/>
      <c r="AV165" s="74"/>
      <c r="AW165" s="74"/>
      <c r="AX165" s="74"/>
      <c r="AY165" s="74"/>
      <c r="AZ165" s="123"/>
    </row>
    <row r="166" spans="1:53" s="13" customFormat="1">
      <c r="A166" s="81"/>
      <c r="B166" s="81"/>
      <c r="C166" s="82"/>
      <c r="D166" s="176"/>
      <c r="E166" s="108"/>
      <c r="F166" s="112"/>
      <c r="G166" s="77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61"/>
      <c r="Z166" s="74"/>
      <c r="AA166" s="74"/>
      <c r="AB166" s="74"/>
      <c r="AC166" s="74"/>
      <c r="AD166" s="74"/>
      <c r="AE166" s="74"/>
      <c r="AF166" s="74"/>
      <c r="AG166" s="74"/>
      <c r="AH166" s="61"/>
      <c r="AI166" s="74"/>
      <c r="AJ166" s="74"/>
      <c r="AK166" s="74"/>
      <c r="AL166" s="74"/>
      <c r="AM166" s="74"/>
      <c r="AN166" s="74"/>
      <c r="AO166" s="74"/>
      <c r="AP166" s="74"/>
      <c r="AQ166" s="106"/>
      <c r="AR166" s="74"/>
      <c r="AS166" s="74"/>
      <c r="AT166" s="74"/>
      <c r="AU166" s="74"/>
      <c r="AV166" s="74"/>
      <c r="AW166" s="74"/>
      <c r="AX166" s="74"/>
      <c r="AY166" s="74"/>
      <c r="AZ166" s="123"/>
    </row>
    <row r="167" spans="1:53" s="13" customFormat="1">
      <c r="A167" s="81"/>
      <c r="B167" s="81"/>
      <c r="C167" s="82"/>
      <c r="D167" s="176"/>
      <c r="E167" s="108"/>
      <c r="F167" s="112"/>
      <c r="G167" s="77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61"/>
      <c r="Z167" s="74"/>
      <c r="AA167" s="74"/>
      <c r="AB167" s="74"/>
      <c r="AC167" s="74"/>
      <c r="AD167" s="74"/>
      <c r="AE167" s="74"/>
      <c r="AF167" s="74"/>
      <c r="AG167" s="74"/>
      <c r="AH167" s="61"/>
      <c r="AI167" s="74"/>
      <c r="AJ167" s="74"/>
      <c r="AK167" s="74"/>
      <c r="AL167" s="74"/>
      <c r="AM167" s="74"/>
      <c r="AN167" s="74"/>
      <c r="AO167" s="74"/>
      <c r="AP167" s="74"/>
      <c r="AQ167" s="106"/>
      <c r="AR167" s="74"/>
      <c r="AS167" s="74"/>
      <c r="AT167" s="74"/>
      <c r="AU167" s="74"/>
      <c r="AV167" s="74"/>
      <c r="AW167" s="74"/>
      <c r="AX167" s="74"/>
      <c r="AY167" s="74"/>
      <c r="AZ167" s="123"/>
    </row>
    <row r="168" spans="1:53" s="13" customFormat="1">
      <c r="A168" s="81"/>
      <c r="B168" s="81"/>
      <c r="C168" s="82"/>
      <c r="D168" s="176"/>
      <c r="E168" s="108"/>
      <c r="F168" s="112"/>
      <c r="G168" s="77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61"/>
      <c r="Z168" s="74"/>
      <c r="AA168" s="74"/>
      <c r="AB168" s="74"/>
      <c r="AC168" s="74"/>
      <c r="AD168" s="74"/>
      <c r="AE168" s="74"/>
      <c r="AF168" s="74"/>
      <c r="AG168" s="74"/>
      <c r="AH168" s="61"/>
      <c r="AI168" s="74"/>
      <c r="AJ168" s="74"/>
      <c r="AK168" s="74"/>
      <c r="AL168" s="74"/>
      <c r="AM168" s="74"/>
      <c r="AN168" s="74"/>
      <c r="AO168" s="74"/>
      <c r="AP168" s="74"/>
      <c r="AQ168" s="106"/>
      <c r="AR168" s="74"/>
      <c r="AS168" s="74"/>
      <c r="AT168" s="74"/>
      <c r="AU168" s="74"/>
      <c r="AV168" s="74"/>
      <c r="AW168" s="74"/>
      <c r="AX168" s="74"/>
      <c r="AY168" s="74"/>
      <c r="AZ168" s="123"/>
    </row>
    <row r="169" spans="1:53" s="13" customFormat="1">
      <c r="A169" s="81"/>
      <c r="B169" s="81"/>
      <c r="C169" s="82"/>
      <c r="D169" s="176"/>
      <c r="E169" s="108"/>
      <c r="F169" s="112"/>
      <c r="G169" s="77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61"/>
      <c r="Z169" s="74"/>
      <c r="AA169" s="74"/>
      <c r="AB169" s="74"/>
      <c r="AC169" s="74"/>
      <c r="AD169" s="74"/>
      <c r="AE169" s="74"/>
      <c r="AF169" s="74"/>
      <c r="AG169" s="74"/>
      <c r="AH169" s="61"/>
      <c r="AI169" s="74"/>
      <c r="AJ169" s="74"/>
      <c r="AK169" s="74"/>
      <c r="AL169" s="74"/>
      <c r="AM169" s="74"/>
      <c r="AN169" s="74"/>
      <c r="AO169" s="74"/>
      <c r="AP169" s="74"/>
      <c r="AQ169" s="106"/>
      <c r="AR169" s="74"/>
      <c r="AS169" s="74"/>
      <c r="AT169" s="74"/>
      <c r="AU169" s="74"/>
      <c r="AV169" s="74"/>
      <c r="AW169" s="74"/>
      <c r="AX169" s="74"/>
      <c r="AY169" s="74"/>
      <c r="AZ169" s="123"/>
    </row>
    <row r="170" spans="1:53" s="13" customFormat="1">
      <c r="A170" s="81"/>
      <c r="B170" s="81"/>
      <c r="C170" s="82"/>
      <c r="D170" s="176"/>
      <c r="E170" s="108"/>
      <c r="F170" s="112"/>
      <c r="G170" s="77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61"/>
      <c r="Z170" s="74"/>
      <c r="AA170" s="74"/>
      <c r="AB170" s="74"/>
      <c r="AC170" s="74"/>
      <c r="AD170" s="74"/>
      <c r="AE170" s="74"/>
      <c r="AF170" s="74"/>
      <c r="AG170" s="74"/>
      <c r="AH170" s="61"/>
      <c r="AI170" s="74"/>
      <c r="AJ170" s="74"/>
      <c r="AK170" s="74"/>
      <c r="AL170" s="74"/>
      <c r="AM170" s="74"/>
      <c r="AN170" s="74"/>
      <c r="AO170" s="74"/>
      <c r="AP170" s="74"/>
      <c r="AQ170" s="106"/>
      <c r="AR170" s="74"/>
      <c r="AS170" s="74"/>
      <c r="AT170" s="74"/>
      <c r="AU170" s="74"/>
      <c r="AV170" s="74"/>
      <c r="AW170" s="74"/>
      <c r="AX170" s="74"/>
      <c r="AY170" s="74"/>
      <c r="AZ170" s="123"/>
    </row>
    <row r="171" spans="1:53" s="13" customFormat="1">
      <c r="A171" s="81"/>
      <c r="B171" s="81"/>
      <c r="C171" s="82"/>
      <c r="D171" s="176"/>
      <c r="E171" s="108"/>
      <c r="F171" s="112"/>
      <c r="G171" s="77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61"/>
      <c r="Z171" s="74"/>
      <c r="AA171" s="74"/>
      <c r="AB171" s="74"/>
      <c r="AC171" s="74"/>
      <c r="AD171" s="74"/>
      <c r="AE171" s="74"/>
      <c r="AF171" s="74"/>
      <c r="AG171" s="74"/>
      <c r="AH171" s="61"/>
      <c r="AI171" s="74"/>
      <c r="AJ171" s="74"/>
      <c r="AK171" s="74"/>
      <c r="AL171" s="74"/>
      <c r="AM171" s="74"/>
      <c r="AN171" s="74"/>
      <c r="AO171" s="74"/>
      <c r="AP171" s="74"/>
      <c r="AQ171" s="106"/>
      <c r="AR171" s="74"/>
      <c r="AS171" s="74"/>
      <c r="AT171" s="74"/>
      <c r="AU171" s="74"/>
      <c r="AV171" s="74"/>
      <c r="AW171" s="74"/>
      <c r="AX171" s="74"/>
      <c r="AY171" s="74"/>
      <c r="AZ171" s="123"/>
    </row>
    <row r="172" spans="1:53" s="13" customFormat="1">
      <c r="A172" s="81"/>
      <c r="B172" s="81"/>
      <c r="C172" s="82"/>
      <c r="D172" s="176"/>
      <c r="E172" s="108"/>
      <c r="F172" s="112"/>
      <c r="G172" s="77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61"/>
      <c r="Z172" s="74"/>
      <c r="AA172" s="74"/>
      <c r="AB172" s="74"/>
      <c r="AC172" s="74"/>
      <c r="AD172" s="74"/>
      <c r="AE172" s="74"/>
      <c r="AF172" s="74"/>
      <c r="AG172" s="74"/>
      <c r="AH172" s="61"/>
      <c r="AI172" s="74"/>
      <c r="AJ172" s="74"/>
      <c r="AK172" s="74"/>
      <c r="AL172" s="74"/>
      <c r="AM172" s="74"/>
      <c r="AN172" s="74"/>
      <c r="AO172" s="74"/>
      <c r="AP172" s="74"/>
      <c r="AQ172" s="106"/>
      <c r="AR172" s="74"/>
      <c r="AS172" s="74"/>
      <c r="AT172" s="74"/>
      <c r="AU172" s="74"/>
      <c r="AV172" s="74"/>
      <c r="AW172" s="74"/>
      <c r="AX172" s="74"/>
      <c r="AY172" s="74"/>
      <c r="AZ172" s="123"/>
    </row>
    <row r="173" spans="1:53" s="13" customFormat="1">
      <c r="A173" s="81"/>
      <c r="B173" s="81"/>
      <c r="C173" s="82"/>
      <c r="D173" s="176"/>
      <c r="E173" s="108"/>
      <c r="F173" s="112"/>
      <c r="G173" s="77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61"/>
      <c r="Z173" s="74"/>
      <c r="AA173" s="74"/>
      <c r="AB173" s="74"/>
      <c r="AC173" s="74"/>
      <c r="AD173" s="74"/>
      <c r="AE173" s="74"/>
      <c r="AF173" s="74"/>
      <c r="AG173" s="74"/>
      <c r="AH173" s="61"/>
      <c r="AI173" s="74"/>
      <c r="AJ173" s="74"/>
      <c r="AK173" s="74"/>
      <c r="AL173" s="74"/>
      <c r="AM173" s="74"/>
      <c r="AN173" s="74"/>
      <c r="AO173" s="74"/>
      <c r="AP173" s="74"/>
      <c r="AQ173" s="106"/>
      <c r="AR173" s="74"/>
      <c r="AS173" s="74"/>
      <c r="AT173" s="74"/>
      <c r="AU173" s="74"/>
      <c r="AV173" s="74"/>
      <c r="AW173" s="74"/>
      <c r="AX173" s="74"/>
      <c r="AY173" s="74"/>
      <c r="AZ173" s="123"/>
    </row>
    <row r="174" spans="1:53">
      <c r="A174" s="40"/>
      <c r="B174" s="41"/>
      <c r="C174" s="42"/>
      <c r="D174" s="179"/>
      <c r="E174" s="43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62"/>
      <c r="Y174" s="62"/>
      <c r="Z174" s="54"/>
      <c r="AA174" s="54"/>
      <c r="AB174" s="54"/>
      <c r="AC174" s="54"/>
      <c r="AD174" s="54"/>
      <c r="AE174" s="54"/>
      <c r="AF174" s="54"/>
      <c r="AG174" s="54"/>
      <c r="AH174" s="62"/>
      <c r="AI174" s="54"/>
      <c r="AJ174" s="54"/>
      <c r="AK174" s="54"/>
      <c r="AL174" s="54"/>
      <c r="AM174" s="54"/>
      <c r="AN174" s="54"/>
      <c r="AO174" s="54"/>
      <c r="AP174" s="54"/>
      <c r="AQ174" s="62"/>
      <c r="AR174" s="54"/>
      <c r="AS174" s="54"/>
      <c r="AT174" s="54"/>
      <c r="AU174" s="54"/>
      <c r="AV174" s="54"/>
      <c r="AW174" s="54"/>
      <c r="AX174" s="54"/>
      <c r="AY174" s="54"/>
      <c r="AZ174" s="123"/>
      <c r="BA174" s="13"/>
    </row>
    <row r="175" spans="1:53">
      <c r="A175" s="40"/>
      <c r="B175" s="41"/>
      <c r="C175" s="42"/>
      <c r="D175" s="179"/>
      <c r="E175" s="43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62"/>
      <c r="Y175" s="62"/>
      <c r="Z175" s="54"/>
      <c r="AA175" s="54"/>
      <c r="AB175" s="54"/>
      <c r="AC175" s="54"/>
      <c r="AD175" s="54"/>
      <c r="AE175" s="54"/>
      <c r="AF175" s="54"/>
      <c r="AG175" s="54"/>
      <c r="AH175" s="62"/>
      <c r="AI175" s="54"/>
      <c r="AJ175" s="54"/>
      <c r="AK175" s="54"/>
      <c r="AL175" s="54"/>
      <c r="AM175" s="54"/>
      <c r="AN175" s="54"/>
      <c r="AO175" s="54"/>
      <c r="AP175" s="54"/>
      <c r="AQ175" s="62"/>
      <c r="AR175" s="54"/>
      <c r="AS175" s="54"/>
      <c r="AT175" s="54"/>
      <c r="AU175" s="54"/>
      <c r="AV175" s="54"/>
      <c r="AW175" s="54"/>
      <c r="AX175" s="54"/>
      <c r="AY175" s="54"/>
      <c r="AZ175" s="123"/>
      <c r="BA175" s="13"/>
    </row>
    <row r="176" spans="1:53">
      <c r="A176" s="40"/>
      <c r="B176" s="41"/>
      <c r="C176" s="42"/>
      <c r="D176" s="179"/>
      <c r="E176" s="43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62"/>
      <c r="Y176" s="62"/>
      <c r="Z176" s="54"/>
      <c r="AA176" s="54"/>
      <c r="AB176" s="54"/>
      <c r="AC176" s="54"/>
      <c r="AD176" s="54"/>
      <c r="AE176" s="54"/>
      <c r="AF176" s="54"/>
      <c r="AG176" s="54"/>
      <c r="AH176" s="62"/>
      <c r="AI176" s="54"/>
      <c r="AJ176" s="54"/>
      <c r="AK176" s="54"/>
      <c r="AL176" s="54"/>
      <c r="AM176" s="54"/>
      <c r="AN176" s="54"/>
      <c r="AO176" s="54"/>
      <c r="AP176" s="54"/>
      <c r="AQ176" s="62"/>
      <c r="AR176" s="54"/>
      <c r="AS176" s="54"/>
      <c r="AT176" s="54"/>
      <c r="AU176" s="54"/>
      <c r="AV176" s="54"/>
      <c r="AW176" s="54"/>
      <c r="AX176" s="54"/>
      <c r="AY176" s="54"/>
      <c r="AZ176" s="123"/>
      <c r="BA176" s="13"/>
    </row>
    <row r="177" spans="1:53">
      <c r="A177" s="40"/>
      <c r="B177" s="41"/>
      <c r="C177" s="42"/>
      <c r="D177" s="179"/>
      <c r="E177" s="43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62"/>
      <c r="Y177" s="62"/>
      <c r="Z177" s="54"/>
      <c r="AA177" s="54"/>
      <c r="AB177" s="54"/>
      <c r="AC177" s="54"/>
      <c r="AD177" s="54"/>
      <c r="AE177" s="54"/>
      <c r="AF177" s="54"/>
      <c r="AG177" s="54"/>
      <c r="AH177" s="62"/>
      <c r="AI177" s="54"/>
      <c r="AJ177" s="54"/>
      <c r="AK177" s="54"/>
      <c r="AL177" s="54"/>
      <c r="AM177" s="54"/>
      <c r="AN177" s="54"/>
      <c r="AO177" s="54"/>
      <c r="AP177" s="54"/>
      <c r="AQ177" s="62"/>
      <c r="AR177" s="54"/>
      <c r="AS177" s="54"/>
      <c r="AT177" s="54"/>
      <c r="AU177" s="54"/>
      <c r="AV177" s="54"/>
      <c r="AW177" s="54"/>
      <c r="AX177" s="54"/>
      <c r="AY177" s="54"/>
      <c r="AZ177" s="123"/>
      <c r="BA177" s="13"/>
    </row>
    <row r="178" spans="1:53">
      <c r="A178" s="40"/>
      <c r="B178" s="41"/>
      <c r="C178" s="42"/>
      <c r="D178" s="179"/>
      <c r="E178" s="43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62"/>
      <c r="Y178" s="62"/>
      <c r="Z178" s="54"/>
      <c r="AA178" s="54"/>
      <c r="AB178" s="54"/>
      <c r="AC178" s="54"/>
      <c r="AD178" s="54"/>
      <c r="AE178" s="54"/>
      <c r="AF178" s="54"/>
      <c r="AG178" s="54"/>
      <c r="AH178" s="62"/>
      <c r="AI178" s="54"/>
      <c r="AJ178" s="54"/>
      <c r="AK178" s="54"/>
      <c r="AL178" s="54"/>
      <c r="AM178" s="54"/>
      <c r="AN178" s="54"/>
      <c r="AO178" s="54"/>
      <c r="AP178" s="54"/>
      <c r="AQ178" s="62"/>
      <c r="AR178" s="54"/>
      <c r="AS178" s="54"/>
      <c r="AT178" s="54"/>
      <c r="AU178" s="54"/>
      <c r="AV178" s="54"/>
      <c r="AW178" s="54"/>
      <c r="AX178" s="54"/>
      <c r="AY178" s="54"/>
      <c r="AZ178" s="123"/>
      <c r="BA178" s="13"/>
    </row>
    <row r="179" spans="1:53">
      <c r="A179" s="40"/>
      <c r="B179" s="41"/>
      <c r="C179" s="42"/>
      <c r="D179" s="179"/>
      <c r="E179" s="43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62"/>
      <c r="Y179" s="62"/>
      <c r="Z179" s="54"/>
      <c r="AA179" s="54"/>
      <c r="AB179" s="54"/>
      <c r="AC179" s="54"/>
      <c r="AD179" s="54"/>
      <c r="AE179" s="54"/>
      <c r="AF179" s="54"/>
      <c r="AG179" s="54"/>
      <c r="AH179" s="62"/>
      <c r="AI179" s="54"/>
      <c r="AJ179" s="54"/>
      <c r="AK179" s="54"/>
      <c r="AL179" s="54"/>
      <c r="AM179" s="54"/>
      <c r="AN179" s="54"/>
      <c r="AO179" s="54"/>
      <c r="AP179" s="54"/>
      <c r="AQ179" s="62"/>
      <c r="AR179" s="54"/>
      <c r="AS179" s="54"/>
      <c r="AT179" s="54"/>
      <c r="AU179" s="54"/>
      <c r="AV179" s="54"/>
      <c r="AW179" s="54"/>
      <c r="AX179" s="54"/>
      <c r="AY179" s="54"/>
      <c r="AZ179" s="123"/>
      <c r="BA179" s="13"/>
    </row>
    <row r="180" spans="1:53">
      <c r="A180" s="40"/>
      <c r="B180" s="41"/>
      <c r="C180" s="42"/>
      <c r="D180" s="179"/>
      <c r="E180" s="43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62"/>
      <c r="Y180" s="62"/>
      <c r="Z180" s="54"/>
      <c r="AA180" s="54"/>
      <c r="AB180" s="54"/>
      <c r="AC180" s="54"/>
      <c r="AD180" s="54"/>
      <c r="AE180" s="54"/>
      <c r="AF180" s="54"/>
      <c r="AG180" s="54"/>
      <c r="AH180" s="62"/>
      <c r="AI180" s="54"/>
      <c r="AJ180" s="54"/>
      <c r="AK180" s="54"/>
      <c r="AL180" s="54"/>
      <c r="AM180" s="54"/>
      <c r="AN180" s="54"/>
      <c r="AO180" s="54"/>
      <c r="AP180" s="54"/>
      <c r="AQ180" s="62"/>
      <c r="AR180" s="54"/>
      <c r="AS180" s="54"/>
      <c r="AT180" s="54"/>
      <c r="AU180" s="54"/>
      <c r="AV180" s="54"/>
      <c r="AW180" s="54"/>
      <c r="AX180" s="54"/>
      <c r="AY180" s="54"/>
      <c r="AZ180" s="123"/>
      <c r="BA180" s="13"/>
    </row>
    <row r="181" spans="1:53">
      <c r="A181" s="40"/>
      <c r="B181" s="41"/>
      <c r="C181" s="42"/>
      <c r="D181" s="179"/>
      <c r="E181" s="43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62"/>
      <c r="Y181" s="62"/>
      <c r="Z181" s="54"/>
      <c r="AA181" s="54"/>
      <c r="AB181" s="54"/>
      <c r="AC181" s="54"/>
      <c r="AD181" s="54"/>
      <c r="AE181" s="54"/>
      <c r="AF181" s="54"/>
      <c r="AG181" s="54"/>
      <c r="AH181" s="62"/>
      <c r="AI181" s="54"/>
      <c r="AJ181" s="54"/>
      <c r="AK181" s="54"/>
      <c r="AL181" s="54"/>
      <c r="AM181" s="54"/>
      <c r="AN181" s="54"/>
      <c r="AO181" s="54"/>
      <c r="AP181" s="54"/>
      <c r="AQ181" s="62"/>
      <c r="AR181" s="54"/>
      <c r="AS181" s="54"/>
      <c r="AT181" s="54"/>
      <c r="AU181" s="54"/>
      <c r="AV181" s="54"/>
      <c r="AW181" s="54"/>
      <c r="AX181" s="54"/>
      <c r="AY181" s="54"/>
      <c r="AZ181" s="123"/>
      <c r="BA181" s="13"/>
    </row>
    <row r="182" spans="1:53">
      <c r="A182" s="40"/>
      <c r="B182" s="41"/>
      <c r="C182" s="42"/>
      <c r="D182" s="179"/>
      <c r="E182" s="43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62"/>
      <c r="Y182" s="62"/>
      <c r="Z182" s="54"/>
      <c r="AA182" s="54"/>
      <c r="AB182" s="54"/>
      <c r="AC182" s="54"/>
      <c r="AD182" s="54"/>
      <c r="AE182" s="54"/>
      <c r="AF182" s="54"/>
      <c r="AG182" s="54"/>
      <c r="AH182" s="62"/>
      <c r="AI182" s="54"/>
      <c r="AJ182" s="54"/>
      <c r="AK182" s="54"/>
      <c r="AL182" s="54"/>
      <c r="AM182" s="54"/>
      <c r="AN182" s="54"/>
      <c r="AO182" s="54"/>
      <c r="AP182" s="54"/>
      <c r="AQ182" s="62"/>
      <c r="AR182" s="54"/>
      <c r="AS182" s="54"/>
      <c r="AT182" s="54"/>
      <c r="AU182" s="54"/>
      <c r="AV182" s="54"/>
      <c r="AW182" s="54"/>
      <c r="AX182" s="54"/>
      <c r="AY182" s="54"/>
    </row>
    <row r="183" spans="1:53">
      <c r="A183" s="40"/>
      <c r="B183" s="41"/>
      <c r="C183" s="42"/>
      <c r="D183" s="179"/>
      <c r="E183" s="43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62"/>
      <c r="Y183" s="62"/>
      <c r="Z183" s="54"/>
      <c r="AA183" s="54"/>
      <c r="AB183" s="54"/>
      <c r="AC183" s="54"/>
      <c r="AD183" s="54"/>
      <c r="AE183" s="54"/>
      <c r="AF183" s="54"/>
      <c r="AG183" s="54"/>
      <c r="AH183" s="62"/>
      <c r="AI183" s="54"/>
      <c r="AJ183" s="54"/>
      <c r="AK183" s="54"/>
      <c r="AL183" s="54"/>
      <c r="AM183" s="54"/>
      <c r="AN183" s="54"/>
      <c r="AO183" s="54"/>
      <c r="AP183" s="54"/>
      <c r="AQ183" s="62"/>
      <c r="AR183" s="54"/>
      <c r="AS183" s="54"/>
      <c r="AT183" s="54"/>
      <c r="AU183" s="54"/>
      <c r="AV183" s="54"/>
      <c r="AW183" s="54"/>
      <c r="AX183" s="54"/>
      <c r="AY183" s="54"/>
    </row>
    <row r="184" spans="1:53">
      <c r="A184" s="40"/>
      <c r="B184" s="41"/>
      <c r="C184" s="42"/>
      <c r="D184" s="179"/>
      <c r="E184" s="43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62"/>
      <c r="Y184" s="62"/>
      <c r="Z184" s="54"/>
      <c r="AA184" s="54"/>
      <c r="AB184" s="54"/>
      <c r="AC184" s="54"/>
      <c r="AD184" s="54"/>
      <c r="AE184" s="54"/>
      <c r="AF184" s="54"/>
      <c r="AG184" s="54"/>
      <c r="AH184" s="62"/>
      <c r="AI184" s="54"/>
      <c r="AJ184" s="54"/>
      <c r="AK184" s="54"/>
      <c r="AL184" s="54"/>
      <c r="AM184" s="54"/>
      <c r="AN184" s="54"/>
      <c r="AO184" s="54"/>
      <c r="AP184" s="54"/>
      <c r="AQ184" s="62"/>
      <c r="AR184" s="54"/>
      <c r="AS184" s="54"/>
      <c r="AT184" s="54"/>
      <c r="AU184" s="54"/>
      <c r="AV184" s="54"/>
      <c r="AW184" s="54"/>
      <c r="AX184" s="54"/>
      <c r="AY184" s="54"/>
    </row>
    <row r="185" spans="1:53">
      <c r="A185" s="40"/>
      <c r="B185" s="41"/>
      <c r="C185" s="42"/>
      <c r="D185" s="179"/>
      <c r="E185" s="43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62"/>
      <c r="Y185" s="62"/>
      <c r="Z185" s="54"/>
      <c r="AA185" s="54"/>
      <c r="AB185" s="54"/>
      <c r="AC185" s="54"/>
      <c r="AD185" s="54"/>
      <c r="AE185" s="54"/>
      <c r="AF185" s="54"/>
      <c r="AG185" s="54"/>
      <c r="AH185" s="62"/>
      <c r="AI185" s="54"/>
      <c r="AJ185" s="54"/>
      <c r="AK185" s="54"/>
      <c r="AL185" s="54"/>
      <c r="AM185" s="54"/>
      <c r="AN185" s="54"/>
      <c r="AO185" s="54"/>
      <c r="AP185" s="54"/>
      <c r="AQ185" s="62"/>
      <c r="AR185" s="54"/>
      <c r="AS185" s="54"/>
      <c r="AT185" s="54"/>
      <c r="AU185" s="54"/>
      <c r="AV185" s="54"/>
      <c r="AW185" s="54"/>
      <c r="AX185" s="54"/>
      <c r="AY185" s="54"/>
    </row>
    <row r="186" spans="1:53">
      <c r="A186" s="40"/>
      <c r="B186" s="41"/>
      <c r="C186" s="42"/>
      <c r="D186" s="179"/>
      <c r="E186" s="43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62"/>
      <c r="Y186" s="62"/>
      <c r="Z186" s="54"/>
      <c r="AA186" s="54"/>
      <c r="AB186" s="54"/>
      <c r="AC186" s="54"/>
      <c r="AD186" s="54"/>
      <c r="AE186" s="54"/>
      <c r="AF186" s="54"/>
      <c r="AG186" s="54"/>
      <c r="AH186" s="62"/>
      <c r="AI186" s="54"/>
      <c r="AJ186" s="54"/>
      <c r="AK186" s="54"/>
      <c r="AL186" s="54"/>
      <c r="AM186" s="54"/>
      <c r="AN186" s="54"/>
      <c r="AO186" s="54"/>
      <c r="AP186" s="54"/>
      <c r="AQ186" s="62"/>
      <c r="AR186" s="54"/>
      <c r="AS186" s="54"/>
      <c r="AT186" s="54"/>
      <c r="AU186" s="54"/>
      <c r="AV186" s="54"/>
      <c r="AW186" s="54"/>
      <c r="AX186" s="54"/>
      <c r="AY186" s="54"/>
    </row>
    <row r="187" spans="1:53">
      <c r="A187" s="40"/>
      <c r="B187" s="41"/>
      <c r="C187" s="42"/>
      <c r="D187" s="179"/>
      <c r="E187" s="43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62"/>
      <c r="Y187" s="62"/>
      <c r="Z187" s="54"/>
      <c r="AA187" s="54"/>
      <c r="AB187" s="54"/>
      <c r="AC187" s="54"/>
      <c r="AD187" s="54"/>
      <c r="AE187" s="54"/>
      <c r="AF187" s="54"/>
      <c r="AG187" s="54"/>
      <c r="AH187" s="62"/>
      <c r="AI187" s="54"/>
      <c r="AJ187" s="54"/>
      <c r="AK187" s="54"/>
      <c r="AL187" s="54"/>
      <c r="AM187" s="54"/>
      <c r="AN187" s="54"/>
      <c r="AO187" s="54"/>
      <c r="AP187" s="54"/>
      <c r="AQ187" s="62"/>
      <c r="AR187" s="54"/>
      <c r="AS187" s="54"/>
      <c r="AT187" s="54"/>
      <c r="AU187" s="54"/>
      <c r="AV187" s="54"/>
      <c r="AW187" s="54"/>
      <c r="AX187" s="54"/>
      <c r="AY187" s="54"/>
    </row>
    <row r="188" spans="1:53">
      <c r="A188" s="40"/>
      <c r="B188" s="41"/>
      <c r="C188" s="42"/>
      <c r="D188" s="179"/>
      <c r="E188" s="43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62"/>
      <c r="Y188" s="62"/>
      <c r="Z188" s="54"/>
      <c r="AA188" s="54"/>
      <c r="AB188" s="54"/>
      <c r="AC188" s="54"/>
      <c r="AD188" s="54"/>
      <c r="AE188" s="54"/>
      <c r="AF188" s="54"/>
      <c r="AG188" s="54"/>
      <c r="AH188" s="62"/>
      <c r="AI188" s="54"/>
      <c r="AJ188" s="54"/>
      <c r="AK188" s="54"/>
      <c r="AL188" s="54"/>
      <c r="AM188" s="54"/>
      <c r="AN188" s="54"/>
      <c r="AO188" s="54"/>
      <c r="AP188" s="54"/>
      <c r="AQ188" s="62"/>
      <c r="AR188" s="54"/>
      <c r="AS188" s="54"/>
      <c r="AT188" s="54"/>
      <c r="AU188" s="54"/>
      <c r="AV188" s="54"/>
      <c r="AW188" s="54"/>
      <c r="AX188" s="54"/>
      <c r="AY188" s="54"/>
    </row>
    <row r="189" spans="1:53">
      <c r="A189" s="40"/>
      <c r="B189" s="41"/>
      <c r="C189" s="42"/>
      <c r="D189" s="179"/>
      <c r="E189" s="43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62"/>
      <c r="Y189" s="62"/>
      <c r="Z189" s="54"/>
      <c r="AA189" s="54"/>
      <c r="AB189" s="54"/>
      <c r="AC189" s="54"/>
      <c r="AD189" s="54"/>
      <c r="AE189" s="54"/>
      <c r="AF189" s="54"/>
      <c r="AG189" s="54"/>
      <c r="AH189" s="62"/>
      <c r="AI189" s="54"/>
      <c r="AJ189" s="54"/>
      <c r="AK189" s="54"/>
      <c r="AL189" s="54"/>
      <c r="AM189" s="54"/>
      <c r="AN189" s="54"/>
      <c r="AO189" s="54"/>
      <c r="AP189" s="54"/>
      <c r="AQ189" s="62"/>
      <c r="AR189" s="54"/>
      <c r="AS189" s="54"/>
      <c r="AT189" s="54"/>
      <c r="AU189" s="54"/>
      <c r="AV189" s="54"/>
      <c r="AW189" s="54"/>
      <c r="AX189" s="54"/>
      <c r="AY189" s="54"/>
    </row>
    <row r="190" spans="1:53">
      <c r="A190" s="40"/>
      <c r="B190" s="41"/>
      <c r="C190" s="42"/>
      <c r="D190" s="179"/>
      <c r="E190" s="43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62"/>
      <c r="Y190" s="62"/>
      <c r="Z190" s="54"/>
      <c r="AA190" s="54"/>
      <c r="AB190" s="54"/>
      <c r="AC190" s="54"/>
      <c r="AD190" s="54"/>
      <c r="AE190" s="54"/>
      <c r="AF190" s="54"/>
      <c r="AG190" s="54"/>
      <c r="AH190" s="62"/>
      <c r="AI190" s="54"/>
      <c r="AJ190" s="54"/>
      <c r="AK190" s="54"/>
      <c r="AL190" s="54"/>
      <c r="AM190" s="54"/>
      <c r="AN190" s="54"/>
      <c r="AO190" s="54"/>
      <c r="AP190" s="54"/>
      <c r="AQ190" s="62"/>
      <c r="AR190" s="54"/>
      <c r="AS190" s="54"/>
      <c r="AT190" s="54"/>
      <c r="AU190" s="54"/>
      <c r="AV190" s="54"/>
      <c r="AW190" s="54"/>
      <c r="AX190" s="54"/>
      <c r="AY190" s="54"/>
    </row>
    <row r="191" spans="1:53">
      <c r="A191" s="40"/>
      <c r="B191" s="41"/>
      <c r="C191" s="42"/>
      <c r="D191" s="179"/>
      <c r="E191" s="43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62"/>
      <c r="Y191" s="62"/>
      <c r="Z191" s="54"/>
      <c r="AA191" s="54"/>
      <c r="AB191" s="54"/>
      <c r="AC191" s="54"/>
      <c r="AD191" s="54"/>
      <c r="AE191" s="54"/>
      <c r="AF191" s="54"/>
      <c r="AG191" s="54"/>
      <c r="AH191" s="62"/>
      <c r="AI191" s="54"/>
      <c r="AJ191" s="54"/>
      <c r="AK191" s="54"/>
      <c r="AL191" s="54"/>
      <c r="AM191" s="54"/>
      <c r="AN191" s="54"/>
      <c r="AO191" s="54"/>
      <c r="AP191" s="54"/>
      <c r="AQ191" s="62"/>
      <c r="AR191" s="54"/>
      <c r="AS191" s="54"/>
      <c r="AT191" s="54"/>
      <c r="AU191" s="54"/>
      <c r="AV191" s="54"/>
      <c r="AW191" s="54"/>
      <c r="AX191" s="54"/>
      <c r="AY191" s="54"/>
    </row>
    <row r="192" spans="1:53">
      <c r="A192" s="40"/>
      <c r="B192" s="41"/>
      <c r="C192" s="42"/>
      <c r="D192" s="179"/>
      <c r="E192" s="43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62"/>
      <c r="Y192" s="62"/>
      <c r="Z192" s="54"/>
      <c r="AA192" s="54"/>
      <c r="AB192" s="54"/>
      <c r="AC192" s="54"/>
      <c r="AD192" s="54"/>
      <c r="AE192" s="54"/>
      <c r="AF192" s="54"/>
      <c r="AG192" s="54"/>
      <c r="AH192" s="62"/>
      <c r="AI192" s="54"/>
      <c r="AJ192" s="54"/>
      <c r="AK192" s="54"/>
      <c r="AL192" s="54"/>
      <c r="AM192" s="54"/>
      <c r="AN192" s="54"/>
      <c r="AO192" s="54"/>
      <c r="AP192" s="54"/>
      <c r="AQ192" s="62"/>
      <c r="AR192" s="54"/>
      <c r="AS192" s="54"/>
      <c r="AT192" s="54"/>
      <c r="AU192" s="54"/>
      <c r="AV192" s="54"/>
      <c r="AW192" s="54"/>
      <c r="AX192" s="54"/>
      <c r="AY192" s="54"/>
    </row>
    <row r="193" spans="1:51">
      <c r="A193" s="40"/>
      <c r="B193" s="41"/>
      <c r="C193" s="42"/>
      <c r="D193" s="179"/>
      <c r="E193" s="43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62"/>
      <c r="Y193" s="62"/>
      <c r="Z193" s="54"/>
      <c r="AA193" s="54"/>
      <c r="AB193" s="54"/>
      <c r="AC193" s="54"/>
      <c r="AD193" s="54"/>
      <c r="AE193" s="54"/>
      <c r="AF193" s="54"/>
      <c r="AG193" s="54"/>
      <c r="AH193" s="62"/>
      <c r="AI193" s="54"/>
      <c r="AJ193" s="54"/>
      <c r="AK193" s="54"/>
      <c r="AL193" s="54"/>
      <c r="AM193" s="54"/>
      <c r="AN193" s="54"/>
      <c r="AO193" s="54"/>
      <c r="AP193" s="54"/>
      <c r="AQ193" s="62"/>
      <c r="AR193" s="54"/>
      <c r="AS193" s="54"/>
      <c r="AT193" s="54"/>
      <c r="AU193" s="54"/>
      <c r="AV193" s="54"/>
      <c r="AW193" s="54"/>
      <c r="AX193" s="54"/>
      <c r="AY193" s="54"/>
    </row>
    <row r="194" spans="1:51">
      <c r="A194" s="40"/>
      <c r="B194" s="41"/>
      <c r="C194" s="42"/>
      <c r="D194" s="179"/>
      <c r="E194" s="43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62"/>
      <c r="Y194" s="62"/>
      <c r="Z194" s="54"/>
      <c r="AA194" s="54"/>
      <c r="AB194" s="54"/>
      <c r="AC194" s="54"/>
      <c r="AD194" s="54"/>
      <c r="AE194" s="54"/>
      <c r="AF194" s="54"/>
      <c r="AG194" s="54"/>
      <c r="AH194" s="62"/>
      <c r="AI194" s="54"/>
      <c r="AJ194" s="54"/>
      <c r="AK194" s="54"/>
      <c r="AL194" s="54"/>
      <c r="AM194" s="54"/>
      <c r="AN194" s="54"/>
      <c r="AO194" s="54"/>
      <c r="AP194" s="54"/>
      <c r="AQ194" s="62"/>
      <c r="AR194" s="54"/>
      <c r="AS194" s="54"/>
      <c r="AT194" s="54"/>
      <c r="AU194" s="54"/>
      <c r="AV194" s="54"/>
      <c r="AW194" s="54"/>
      <c r="AX194" s="54"/>
      <c r="AY194" s="54"/>
    </row>
    <row r="195" spans="1:51">
      <c r="A195" s="40"/>
      <c r="B195" s="41"/>
      <c r="C195" s="42"/>
      <c r="D195" s="179"/>
      <c r="E195" s="43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62"/>
      <c r="Y195" s="62"/>
      <c r="Z195" s="54"/>
      <c r="AA195" s="54"/>
      <c r="AB195" s="54"/>
      <c r="AC195" s="54"/>
      <c r="AD195" s="54"/>
      <c r="AE195" s="54"/>
      <c r="AF195" s="54"/>
      <c r="AG195" s="54"/>
      <c r="AH195" s="62"/>
      <c r="AI195" s="54"/>
      <c r="AJ195" s="54"/>
      <c r="AK195" s="54"/>
      <c r="AL195" s="54"/>
      <c r="AM195" s="54"/>
      <c r="AN195" s="54"/>
      <c r="AO195" s="54"/>
      <c r="AP195" s="54"/>
      <c r="AQ195" s="62"/>
      <c r="AR195" s="54"/>
      <c r="AS195" s="54"/>
      <c r="AT195" s="54"/>
      <c r="AU195" s="54"/>
      <c r="AV195" s="54"/>
      <c r="AW195" s="54"/>
      <c r="AX195" s="54"/>
      <c r="AY195" s="54"/>
    </row>
    <row r="196" spans="1:51">
      <c r="A196" s="40"/>
      <c r="B196" s="41"/>
      <c r="C196" s="42"/>
      <c r="D196" s="179"/>
      <c r="E196" s="43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62"/>
      <c r="Y196" s="62"/>
      <c r="Z196" s="54"/>
      <c r="AA196" s="54"/>
      <c r="AB196" s="54"/>
      <c r="AC196" s="54"/>
      <c r="AD196" s="54"/>
      <c r="AE196" s="54"/>
      <c r="AF196" s="54"/>
      <c r="AG196" s="54"/>
      <c r="AH196" s="62"/>
      <c r="AI196" s="54"/>
      <c r="AJ196" s="54"/>
      <c r="AK196" s="54"/>
      <c r="AL196" s="54"/>
      <c r="AM196" s="54"/>
      <c r="AN196" s="54"/>
      <c r="AO196" s="54"/>
      <c r="AP196" s="54"/>
      <c r="AQ196" s="62"/>
      <c r="AR196" s="54"/>
      <c r="AS196" s="54"/>
      <c r="AT196" s="54"/>
      <c r="AU196" s="54"/>
      <c r="AV196" s="54"/>
      <c r="AW196" s="54"/>
      <c r="AX196" s="54"/>
      <c r="AY196" s="54"/>
    </row>
    <row r="197" spans="1:51">
      <c r="A197" s="40"/>
      <c r="B197" s="41"/>
      <c r="C197" s="42"/>
      <c r="D197" s="179"/>
      <c r="E197" s="43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62"/>
      <c r="Y197" s="62"/>
      <c r="Z197" s="54"/>
      <c r="AA197" s="54"/>
      <c r="AB197" s="54"/>
      <c r="AC197" s="54"/>
      <c r="AD197" s="54"/>
      <c r="AE197" s="54"/>
      <c r="AF197" s="54"/>
      <c r="AG197" s="54"/>
      <c r="AH197" s="62"/>
      <c r="AI197" s="54"/>
      <c r="AJ197" s="54"/>
      <c r="AK197" s="54"/>
      <c r="AL197" s="54"/>
      <c r="AM197" s="54"/>
      <c r="AN197" s="54"/>
      <c r="AO197" s="54"/>
      <c r="AP197" s="54"/>
      <c r="AQ197" s="62"/>
      <c r="AR197" s="54"/>
      <c r="AS197" s="54"/>
      <c r="AT197" s="54"/>
      <c r="AU197" s="54"/>
      <c r="AV197" s="54"/>
      <c r="AW197" s="54"/>
      <c r="AX197" s="54"/>
      <c r="AY197" s="54"/>
    </row>
    <row r="198" spans="1:51">
      <c r="A198" s="40"/>
      <c r="B198" s="41"/>
      <c r="C198" s="42"/>
      <c r="D198" s="179"/>
      <c r="E198" s="43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62"/>
      <c r="Y198" s="62"/>
      <c r="Z198" s="54"/>
      <c r="AA198" s="54"/>
      <c r="AB198" s="54"/>
      <c r="AC198" s="54"/>
      <c r="AD198" s="54"/>
      <c r="AE198" s="54"/>
      <c r="AF198" s="54"/>
      <c r="AG198" s="54"/>
      <c r="AH198" s="62"/>
      <c r="AI198" s="54"/>
      <c r="AJ198" s="54"/>
      <c r="AK198" s="54"/>
      <c r="AL198" s="54"/>
      <c r="AM198" s="54"/>
      <c r="AN198" s="54"/>
      <c r="AO198" s="54"/>
      <c r="AP198" s="54"/>
      <c r="AQ198" s="62"/>
      <c r="AR198" s="54"/>
      <c r="AS198" s="54"/>
      <c r="AT198" s="54"/>
      <c r="AU198" s="54"/>
      <c r="AV198" s="54"/>
      <c r="AW198" s="54"/>
      <c r="AX198" s="54"/>
      <c r="AY198" s="54"/>
    </row>
    <row r="199" spans="1:51">
      <c r="A199" s="40"/>
      <c r="B199" s="41"/>
      <c r="C199" s="42"/>
      <c r="D199" s="179"/>
      <c r="E199" s="43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62"/>
      <c r="Y199" s="62"/>
      <c r="Z199" s="54"/>
      <c r="AA199" s="54"/>
      <c r="AB199" s="54"/>
      <c r="AC199" s="54"/>
      <c r="AD199" s="54"/>
      <c r="AE199" s="54"/>
      <c r="AF199" s="54"/>
      <c r="AG199" s="54"/>
      <c r="AH199" s="62"/>
      <c r="AI199" s="54"/>
      <c r="AJ199" s="54"/>
      <c r="AK199" s="54"/>
      <c r="AL199" s="54"/>
      <c r="AM199" s="54"/>
      <c r="AN199" s="54"/>
      <c r="AO199" s="54"/>
      <c r="AP199" s="54"/>
      <c r="AQ199" s="62"/>
      <c r="AR199" s="54"/>
      <c r="AS199" s="54"/>
      <c r="AT199" s="54"/>
      <c r="AU199" s="54"/>
      <c r="AV199" s="54"/>
      <c r="AW199" s="54"/>
      <c r="AX199" s="54"/>
      <c r="AY199" s="54"/>
    </row>
    <row r="200" spans="1:51">
      <c r="A200" s="40"/>
      <c r="B200" s="41"/>
      <c r="C200" s="42"/>
      <c r="D200" s="179"/>
      <c r="E200" s="43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62"/>
      <c r="Y200" s="62"/>
      <c r="Z200" s="54"/>
      <c r="AA200" s="54"/>
      <c r="AB200" s="54"/>
      <c r="AC200" s="54"/>
      <c r="AD200" s="54"/>
      <c r="AE200" s="54"/>
      <c r="AF200" s="54"/>
      <c r="AG200" s="54"/>
      <c r="AH200" s="62"/>
      <c r="AI200" s="54"/>
      <c r="AJ200" s="54"/>
      <c r="AK200" s="54"/>
      <c r="AL200" s="54"/>
      <c r="AM200" s="54"/>
      <c r="AN200" s="54"/>
      <c r="AO200" s="54"/>
      <c r="AP200" s="54"/>
      <c r="AQ200" s="62"/>
      <c r="AR200" s="54"/>
      <c r="AS200" s="54"/>
      <c r="AT200" s="54"/>
      <c r="AU200" s="54"/>
      <c r="AV200" s="54"/>
      <c r="AW200" s="54"/>
      <c r="AX200" s="54"/>
      <c r="AY200" s="54"/>
    </row>
    <row r="201" spans="1:51">
      <c r="A201" s="40"/>
      <c r="B201" s="41"/>
      <c r="C201" s="42"/>
      <c r="D201" s="179"/>
      <c r="E201" s="43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62"/>
      <c r="Y201" s="62"/>
      <c r="Z201" s="54"/>
      <c r="AA201" s="54"/>
      <c r="AB201" s="54"/>
      <c r="AC201" s="54"/>
      <c r="AD201" s="54"/>
      <c r="AE201" s="54"/>
      <c r="AF201" s="54"/>
      <c r="AG201" s="54"/>
      <c r="AH201" s="62"/>
      <c r="AI201" s="54"/>
      <c r="AJ201" s="54"/>
      <c r="AK201" s="54"/>
      <c r="AL201" s="54"/>
      <c r="AM201" s="54"/>
      <c r="AN201" s="54"/>
      <c r="AO201" s="54"/>
      <c r="AP201" s="54"/>
      <c r="AQ201" s="62"/>
      <c r="AR201" s="54"/>
      <c r="AS201" s="54"/>
      <c r="AT201" s="54"/>
      <c r="AU201" s="54"/>
      <c r="AV201" s="54"/>
      <c r="AW201" s="54"/>
      <c r="AX201" s="54"/>
      <c r="AY201" s="54"/>
    </row>
    <row r="202" spans="1:51">
      <c r="A202" s="40"/>
      <c r="B202" s="41"/>
      <c r="C202" s="42"/>
      <c r="D202" s="179"/>
      <c r="E202" s="43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62"/>
      <c r="Y202" s="62"/>
      <c r="Z202" s="54"/>
      <c r="AA202" s="54"/>
      <c r="AB202" s="54"/>
      <c r="AC202" s="54"/>
      <c r="AD202" s="54"/>
      <c r="AE202" s="54"/>
      <c r="AF202" s="54"/>
      <c r="AG202" s="54"/>
      <c r="AH202" s="62"/>
      <c r="AI202" s="54"/>
      <c r="AJ202" s="54"/>
      <c r="AK202" s="54"/>
      <c r="AL202" s="54"/>
      <c r="AM202" s="54"/>
      <c r="AN202" s="54"/>
      <c r="AO202" s="54"/>
      <c r="AP202" s="54"/>
      <c r="AQ202" s="62"/>
      <c r="AR202" s="54"/>
      <c r="AS202" s="54"/>
      <c r="AT202" s="54"/>
      <c r="AU202" s="54"/>
      <c r="AV202" s="54"/>
      <c r="AW202" s="54"/>
      <c r="AX202" s="54"/>
      <c r="AY202" s="54"/>
    </row>
    <row r="203" spans="1:51">
      <c r="A203" s="40"/>
      <c r="B203" s="41"/>
      <c r="C203" s="42"/>
      <c r="D203" s="179"/>
      <c r="E203" s="43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62"/>
      <c r="Y203" s="62"/>
      <c r="Z203" s="54"/>
      <c r="AA203" s="54"/>
      <c r="AB203" s="54"/>
      <c r="AC203" s="54"/>
      <c r="AD203" s="54"/>
      <c r="AE203" s="54"/>
      <c r="AF203" s="54"/>
      <c r="AG203" s="54"/>
      <c r="AH203" s="62"/>
      <c r="AI203" s="54"/>
      <c r="AJ203" s="54"/>
      <c r="AK203" s="54"/>
      <c r="AL203" s="54"/>
      <c r="AM203" s="54"/>
      <c r="AN203" s="54"/>
      <c r="AO203" s="54"/>
      <c r="AP203" s="54"/>
      <c r="AQ203" s="62"/>
      <c r="AR203" s="54"/>
      <c r="AS203" s="54"/>
      <c r="AT203" s="54"/>
      <c r="AU203" s="54"/>
      <c r="AV203" s="54"/>
      <c r="AW203" s="54"/>
      <c r="AX203" s="54"/>
      <c r="AY203" s="54"/>
    </row>
    <row r="204" spans="1:51">
      <c r="A204" s="40"/>
      <c r="B204" s="41"/>
      <c r="C204" s="42"/>
      <c r="D204" s="179"/>
      <c r="E204" s="43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62"/>
      <c r="Y204" s="62"/>
      <c r="Z204" s="54"/>
      <c r="AA204" s="54"/>
      <c r="AB204" s="54"/>
      <c r="AC204" s="54"/>
      <c r="AD204" s="54"/>
      <c r="AE204" s="54"/>
      <c r="AF204" s="54"/>
      <c r="AG204" s="54"/>
      <c r="AH204" s="62"/>
      <c r="AI204" s="54"/>
      <c r="AJ204" s="54"/>
      <c r="AK204" s="54"/>
      <c r="AL204" s="54"/>
      <c r="AM204" s="54"/>
      <c r="AN204" s="54"/>
      <c r="AO204" s="54"/>
      <c r="AP204" s="54"/>
      <c r="AQ204" s="62"/>
      <c r="AR204" s="54"/>
      <c r="AS204" s="54"/>
      <c r="AT204" s="54"/>
      <c r="AU204" s="54"/>
      <c r="AV204" s="54"/>
      <c r="AW204" s="54"/>
      <c r="AX204" s="54"/>
      <c r="AY204" s="54"/>
    </row>
    <row r="205" spans="1:51">
      <c r="A205" s="40"/>
      <c r="B205" s="41"/>
      <c r="C205" s="42"/>
      <c r="D205" s="179"/>
      <c r="E205" s="43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62"/>
      <c r="Y205" s="62"/>
      <c r="Z205" s="54"/>
      <c r="AA205" s="54"/>
      <c r="AB205" s="54"/>
      <c r="AC205" s="54"/>
      <c r="AD205" s="54"/>
      <c r="AE205" s="54"/>
      <c r="AF205" s="54"/>
      <c r="AG205" s="54"/>
      <c r="AH205" s="62"/>
      <c r="AI205" s="54"/>
      <c r="AJ205" s="54"/>
      <c r="AK205" s="54"/>
      <c r="AL205" s="54"/>
      <c r="AM205" s="54"/>
      <c r="AN205" s="54"/>
      <c r="AO205" s="54"/>
      <c r="AP205" s="54"/>
      <c r="AQ205" s="62"/>
      <c r="AR205" s="54"/>
      <c r="AS205" s="54"/>
      <c r="AT205" s="54"/>
      <c r="AU205" s="54"/>
      <c r="AV205" s="54"/>
      <c r="AW205" s="54"/>
      <c r="AX205" s="54"/>
      <c r="AY205" s="54"/>
    </row>
    <row r="206" spans="1:51">
      <c r="A206" s="40"/>
      <c r="B206" s="41"/>
      <c r="C206" s="42"/>
      <c r="D206" s="179"/>
      <c r="E206" s="43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62"/>
      <c r="Y206" s="62"/>
      <c r="Z206" s="54"/>
      <c r="AA206" s="54"/>
      <c r="AB206" s="54"/>
      <c r="AC206" s="54"/>
      <c r="AD206" s="54"/>
      <c r="AE206" s="54"/>
      <c r="AF206" s="54"/>
      <c r="AG206" s="54"/>
      <c r="AH206" s="62"/>
      <c r="AI206" s="54"/>
      <c r="AJ206" s="54"/>
      <c r="AK206" s="54"/>
      <c r="AL206" s="54"/>
      <c r="AM206" s="54"/>
      <c r="AN206" s="54"/>
      <c r="AO206" s="54"/>
      <c r="AP206" s="54"/>
      <c r="AQ206" s="62"/>
      <c r="AR206" s="54"/>
      <c r="AS206" s="54"/>
      <c r="AT206" s="54"/>
      <c r="AU206" s="54"/>
      <c r="AV206" s="54"/>
      <c r="AW206" s="54"/>
      <c r="AX206" s="54"/>
      <c r="AY206" s="54"/>
    </row>
    <row r="207" spans="1:51">
      <c r="A207" s="40"/>
      <c r="B207" s="41"/>
      <c r="C207" s="42"/>
      <c r="D207" s="179"/>
      <c r="E207" s="43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62"/>
      <c r="Y207" s="62"/>
      <c r="Z207" s="54"/>
      <c r="AA207" s="54"/>
      <c r="AB207" s="54"/>
      <c r="AC207" s="54"/>
      <c r="AD207" s="54"/>
      <c r="AE207" s="54"/>
      <c r="AF207" s="54"/>
      <c r="AG207" s="54"/>
      <c r="AH207" s="62"/>
      <c r="AI207" s="54"/>
      <c r="AJ207" s="54"/>
      <c r="AK207" s="54"/>
      <c r="AL207" s="54"/>
      <c r="AM207" s="54"/>
      <c r="AN207" s="54"/>
      <c r="AO207" s="54"/>
      <c r="AP207" s="54"/>
      <c r="AQ207" s="62"/>
      <c r="AR207" s="54"/>
      <c r="AS207" s="54"/>
      <c r="AT207" s="54"/>
      <c r="AU207" s="54"/>
      <c r="AV207" s="54"/>
      <c r="AW207" s="54"/>
      <c r="AX207" s="54"/>
      <c r="AY207" s="54"/>
    </row>
    <row r="208" spans="1:51">
      <c r="A208" s="40"/>
      <c r="B208" s="41"/>
      <c r="C208" s="42"/>
      <c r="D208" s="179"/>
      <c r="E208" s="43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62"/>
      <c r="Y208" s="62"/>
      <c r="Z208" s="54"/>
      <c r="AA208" s="54"/>
      <c r="AB208" s="54"/>
      <c r="AC208" s="54"/>
      <c r="AD208" s="54"/>
      <c r="AE208" s="54"/>
      <c r="AF208" s="54"/>
      <c r="AG208" s="54"/>
      <c r="AH208" s="62"/>
      <c r="AI208" s="54"/>
      <c r="AJ208" s="54"/>
      <c r="AK208" s="54"/>
      <c r="AL208" s="54"/>
      <c r="AM208" s="54"/>
      <c r="AN208" s="54"/>
      <c r="AO208" s="54"/>
      <c r="AP208" s="54"/>
      <c r="AQ208" s="62"/>
      <c r="AR208" s="54"/>
      <c r="AS208" s="54"/>
      <c r="AT208" s="54"/>
      <c r="AU208" s="54"/>
      <c r="AV208" s="54"/>
      <c r="AW208" s="54"/>
      <c r="AX208" s="54"/>
      <c r="AY208" s="54"/>
    </row>
    <row r="209" spans="1:51">
      <c r="A209" s="40"/>
      <c r="B209" s="41"/>
      <c r="C209" s="42"/>
      <c r="D209" s="179"/>
      <c r="E209" s="43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62"/>
      <c r="Y209" s="62"/>
      <c r="Z209" s="54"/>
      <c r="AA209" s="54"/>
      <c r="AB209" s="54"/>
      <c r="AC209" s="54"/>
      <c r="AD209" s="54"/>
      <c r="AE209" s="54"/>
      <c r="AF209" s="54"/>
      <c r="AG209" s="54"/>
      <c r="AH209" s="62"/>
      <c r="AI209" s="54"/>
      <c r="AJ209" s="54"/>
      <c r="AK209" s="54"/>
      <c r="AL209" s="54"/>
      <c r="AM209" s="54"/>
      <c r="AN209" s="54"/>
      <c r="AO209" s="54"/>
      <c r="AP209" s="54"/>
      <c r="AQ209" s="62"/>
      <c r="AR209" s="54"/>
      <c r="AS209" s="54"/>
      <c r="AT209" s="54"/>
      <c r="AU209" s="54"/>
      <c r="AV209" s="54"/>
      <c r="AW209" s="54"/>
      <c r="AX209" s="54"/>
      <c r="AY209" s="54"/>
    </row>
    <row r="210" spans="1:51">
      <c r="A210" s="40"/>
      <c r="B210" s="41"/>
      <c r="C210" s="42"/>
      <c r="D210" s="179"/>
      <c r="E210" s="43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62"/>
      <c r="Y210" s="62"/>
      <c r="Z210" s="54"/>
      <c r="AA210" s="54"/>
      <c r="AB210" s="54"/>
      <c r="AC210" s="54"/>
      <c r="AD210" s="54"/>
      <c r="AE210" s="54"/>
      <c r="AF210" s="54"/>
      <c r="AG210" s="54"/>
      <c r="AH210" s="62"/>
      <c r="AI210" s="54"/>
      <c r="AJ210" s="54"/>
      <c r="AK210" s="54"/>
      <c r="AL210" s="54"/>
      <c r="AM210" s="54"/>
      <c r="AN210" s="54"/>
      <c r="AO210" s="54"/>
      <c r="AP210" s="54"/>
      <c r="AQ210" s="62"/>
      <c r="AR210" s="54"/>
      <c r="AS210" s="54"/>
      <c r="AT210" s="54"/>
      <c r="AU210" s="54"/>
      <c r="AV210" s="54"/>
      <c r="AW210" s="54"/>
      <c r="AX210" s="54"/>
      <c r="AY210" s="54"/>
    </row>
    <row r="211" spans="1:51">
      <c r="A211" s="40"/>
      <c r="B211" s="41"/>
      <c r="C211" s="42"/>
      <c r="D211" s="179"/>
      <c r="E211" s="43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62"/>
      <c r="Y211" s="62"/>
      <c r="Z211" s="54"/>
      <c r="AA211" s="54"/>
      <c r="AB211" s="54"/>
      <c r="AC211" s="54"/>
      <c r="AD211" s="54"/>
      <c r="AE211" s="54"/>
      <c r="AF211" s="54"/>
      <c r="AG211" s="54"/>
      <c r="AH211" s="62"/>
      <c r="AI211" s="54"/>
      <c r="AJ211" s="54"/>
      <c r="AK211" s="54"/>
      <c r="AL211" s="54"/>
      <c r="AM211" s="54"/>
      <c r="AN211" s="54"/>
      <c r="AO211" s="54"/>
      <c r="AP211" s="54"/>
      <c r="AQ211" s="62"/>
      <c r="AR211" s="54"/>
      <c r="AS211" s="54"/>
      <c r="AT211" s="54"/>
      <c r="AU211" s="54"/>
      <c r="AV211" s="54"/>
      <c r="AW211" s="54"/>
      <c r="AX211" s="54"/>
      <c r="AY211" s="54"/>
    </row>
    <row r="212" spans="1:51">
      <c r="A212" s="40"/>
      <c r="B212" s="41"/>
      <c r="C212" s="42"/>
      <c r="D212" s="179"/>
      <c r="E212" s="43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62"/>
      <c r="Y212" s="62"/>
      <c r="Z212" s="54"/>
      <c r="AA212" s="54"/>
      <c r="AB212" s="54"/>
      <c r="AC212" s="54"/>
      <c r="AD212" s="54"/>
      <c r="AE212" s="54"/>
      <c r="AF212" s="54"/>
      <c r="AG212" s="54"/>
      <c r="AH212" s="62"/>
      <c r="AI212" s="54"/>
      <c r="AJ212" s="54"/>
      <c r="AK212" s="54"/>
      <c r="AL212" s="54"/>
      <c r="AM212" s="54"/>
      <c r="AN212" s="54"/>
      <c r="AO212" s="54"/>
      <c r="AP212" s="54"/>
      <c r="AQ212" s="62"/>
      <c r="AR212" s="54"/>
      <c r="AS212" s="54"/>
      <c r="AT212" s="54"/>
      <c r="AU212" s="54"/>
      <c r="AV212" s="54"/>
      <c r="AW212" s="54"/>
      <c r="AX212" s="54"/>
      <c r="AY212" s="54"/>
    </row>
    <row r="213" spans="1:51">
      <c r="A213" s="40"/>
      <c r="B213" s="41"/>
      <c r="C213" s="42"/>
      <c r="D213" s="179"/>
      <c r="E213" s="43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62"/>
      <c r="Y213" s="62"/>
      <c r="Z213" s="54"/>
      <c r="AA213" s="54"/>
      <c r="AB213" s="54"/>
      <c r="AC213" s="54"/>
      <c r="AD213" s="54"/>
      <c r="AE213" s="54"/>
      <c r="AF213" s="54"/>
      <c r="AG213" s="54"/>
      <c r="AH213" s="62"/>
      <c r="AI213" s="54"/>
      <c r="AJ213" s="54"/>
      <c r="AK213" s="54"/>
      <c r="AL213" s="54"/>
      <c r="AM213" s="54"/>
      <c r="AN213" s="54"/>
      <c r="AO213" s="54"/>
      <c r="AP213" s="54"/>
      <c r="AQ213" s="62"/>
      <c r="AR213" s="54"/>
      <c r="AS213" s="54"/>
      <c r="AT213" s="54"/>
      <c r="AU213" s="54"/>
      <c r="AV213" s="54"/>
      <c r="AW213" s="54"/>
      <c r="AX213" s="54"/>
      <c r="AY213" s="54"/>
    </row>
    <row r="214" spans="1:51">
      <c r="A214" s="40"/>
      <c r="B214" s="41"/>
      <c r="C214" s="42"/>
      <c r="D214" s="179"/>
      <c r="E214" s="43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62"/>
      <c r="Y214" s="62"/>
      <c r="Z214" s="54"/>
      <c r="AA214" s="54"/>
      <c r="AB214" s="54"/>
      <c r="AC214" s="54"/>
      <c r="AD214" s="54"/>
      <c r="AE214" s="54"/>
      <c r="AF214" s="54"/>
      <c r="AG214" s="54"/>
      <c r="AH214" s="62"/>
      <c r="AI214" s="54"/>
      <c r="AJ214" s="54"/>
      <c r="AK214" s="54"/>
      <c r="AL214" s="54"/>
      <c r="AM214" s="54"/>
      <c r="AN214" s="54"/>
      <c r="AO214" s="54"/>
      <c r="AP214" s="54"/>
      <c r="AQ214" s="62"/>
      <c r="AR214" s="54"/>
      <c r="AS214" s="54"/>
      <c r="AT214" s="54"/>
      <c r="AU214" s="54"/>
      <c r="AV214" s="54"/>
      <c r="AW214" s="54"/>
      <c r="AX214" s="54"/>
      <c r="AY214" s="54"/>
    </row>
    <row r="215" spans="1:51">
      <c r="A215" s="40"/>
      <c r="B215" s="41"/>
      <c r="C215" s="42"/>
      <c r="D215" s="179"/>
      <c r="E215" s="43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62"/>
      <c r="Y215" s="62"/>
      <c r="Z215" s="54"/>
      <c r="AA215" s="54"/>
      <c r="AB215" s="54"/>
      <c r="AC215" s="54"/>
      <c r="AD215" s="54"/>
      <c r="AE215" s="54"/>
      <c r="AF215" s="54"/>
      <c r="AG215" s="54"/>
      <c r="AH215" s="62"/>
      <c r="AI215" s="54"/>
      <c r="AJ215" s="54"/>
      <c r="AK215" s="54"/>
      <c r="AL215" s="54"/>
      <c r="AM215" s="54"/>
      <c r="AN215" s="54"/>
      <c r="AO215" s="54"/>
      <c r="AP215" s="54"/>
      <c r="AQ215" s="62"/>
      <c r="AR215" s="54"/>
      <c r="AS215" s="54"/>
      <c r="AT215" s="54"/>
      <c r="AU215" s="54"/>
      <c r="AV215" s="54"/>
      <c r="AW215" s="54"/>
      <c r="AX215" s="54"/>
      <c r="AY215" s="54"/>
    </row>
    <row r="216" spans="1:51">
      <c r="A216" s="40"/>
      <c r="B216" s="41"/>
      <c r="C216" s="42"/>
      <c r="D216" s="179"/>
      <c r="E216" s="43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62"/>
      <c r="Y216" s="62"/>
      <c r="Z216" s="54"/>
      <c r="AA216" s="54"/>
      <c r="AB216" s="54"/>
      <c r="AC216" s="54"/>
      <c r="AD216" s="54"/>
      <c r="AE216" s="54"/>
      <c r="AF216" s="54"/>
      <c r="AG216" s="54"/>
      <c r="AH216" s="62"/>
      <c r="AI216" s="54"/>
      <c r="AJ216" s="54"/>
      <c r="AK216" s="54"/>
      <c r="AL216" s="54"/>
      <c r="AM216" s="54"/>
      <c r="AN216" s="54"/>
      <c r="AO216" s="54"/>
      <c r="AP216" s="54"/>
      <c r="AQ216" s="62"/>
      <c r="AR216" s="54"/>
      <c r="AS216" s="54"/>
      <c r="AT216" s="54"/>
      <c r="AU216" s="54"/>
      <c r="AV216" s="54"/>
      <c r="AW216" s="54"/>
      <c r="AX216" s="54"/>
      <c r="AY216" s="54"/>
    </row>
    <row r="217" spans="1:51">
      <c r="A217" s="40"/>
      <c r="B217" s="41"/>
      <c r="C217" s="42"/>
      <c r="D217" s="179"/>
      <c r="E217" s="43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62"/>
      <c r="Y217" s="62"/>
      <c r="Z217" s="54"/>
      <c r="AA217" s="54"/>
      <c r="AB217" s="54"/>
      <c r="AC217" s="54"/>
      <c r="AD217" s="54"/>
      <c r="AE217" s="54"/>
      <c r="AF217" s="54"/>
      <c r="AG217" s="54"/>
      <c r="AH217" s="62"/>
      <c r="AI217" s="54"/>
      <c r="AJ217" s="54"/>
      <c r="AK217" s="54"/>
      <c r="AL217" s="54"/>
      <c r="AM217" s="54"/>
      <c r="AN217" s="54"/>
      <c r="AO217" s="54"/>
      <c r="AP217" s="54"/>
      <c r="AQ217" s="62"/>
      <c r="AR217" s="54"/>
      <c r="AS217" s="54"/>
      <c r="AT217" s="54"/>
      <c r="AU217" s="54"/>
      <c r="AV217" s="54"/>
      <c r="AW217" s="54"/>
      <c r="AX217" s="54"/>
      <c r="AY217" s="54"/>
    </row>
    <row r="218" spans="1:51">
      <c r="A218" s="40"/>
      <c r="B218" s="41"/>
      <c r="C218" s="42"/>
      <c r="D218" s="179"/>
      <c r="E218" s="43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62"/>
      <c r="Y218" s="62"/>
      <c r="Z218" s="54"/>
      <c r="AA218" s="54"/>
      <c r="AB218" s="54"/>
      <c r="AC218" s="54"/>
      <c r="AD218" s="54"/>
      <c r="AE218" s="54"/>
      <c r="AF218" s="54"/>
      <c r="AG218" s="54"/>
      <c r="AH218" s="62"/>
      <c r="AI218" s="54"/>
      <c r="AJ218" s="54"/>
      <c r="AK218" s="54"/>
      <c r="AL218" s="54"/>
      <c r="AM218" s="54"/>
      <c r="AN218" s="54"/>
      <c r="AO218" s="54"/>
      <c r="AP218" s="54"/>
      <c r="AQ218" s="62"/>
      <c r="AR218" s="54"/>
      <c r="AS218" s="54"/>
      <c r="AT218" s="54"/>
      <c r="AU218" s="54"/>
      <c r="AV218" s="54"/>
      <c r="AW218" s="54"/>
      <c r="AX218" s="54"/>
      <c r="AY218" s="54"/>
    </row>
    <row r="219" spans="1:51">
      <c r="A219" s="40"/>
      <c r="B219" s="41"/>
      <c r="C219" s="42"/>
      <c r="D219" s="179"/>
      <c r="E219" s="43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62"/>
      <c r="Y219" s="62"/>
      <c r="Z219" s="54"/>
      <c r="AA219" s="54"/>
      <c r="AB219" s="54"/>
      <c r="AC219" s="54"/>
      <c r="AD219" s="54"/>
      <c r="AE219" s="54"/>
      <c r="AF219" s="54"/>
      <c r="AG219" s="54"/>
      <c r="AH219" s="62"/>
      <c r="AI219" s="54"/>
      <c r="AJ219" s="54"/>
      <c r="AK219" s="54"/>
      <c r="AL219" s="54"/>
      <c r="AM219" s="54"/>
      <c r="AN219" s="54"/>
      <c r="AO219" s="54"/>
      <c r="AP219" s="54"/>
      <c r="AQ219" s="62"/>
      <c r="AR219" s="54"/>
      <c r="AS219" s="54"/>
      <c r="AT219" s="54"/>
      <c r="AU219" s="54"/>
      <c r="AV219" s="54"/>
      <c r="AW219" s="54"/>
      <c r="AX219" s="54"/>
      <c r="AY219" s="54"/>
    </row>
    <row r="220" spans="1:51">
      <c r="A220" s="40"/>
      <c r="B220" s="41"/>
      <c r="C220" s="42"/>
      <c r="D220" s="179"/>
      <c r="E220" s="43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62"/>
      <c r="Y220" s="62"/>
      <c r="Z220" s="54"/>
      <c r="AA220" s="54"/>
      <c r="AB220" s="54"/>
      <c r="AC220" s="54"/>
      <c r="AD220" s="54"/>
      <c r="AE220" s="54"/>
      <c r="AF220" s="54"/>
      <c r="AG220" s="54"/>
      <c r="AH220" s="62"/>
      <c r="AI220" s="54"/>
      <c r="AJ220" s="54"/>
      <c r="AK220" s="54"/>
      <c r="AL220" s="54"/>
      <c r="AM220" s="54"/>
      <c r="AN220" s="54"/>
      <c r="AO220" s="54"/>
      <c r="AP220" s="54"/>
      <c r="AQ220" s="62"/>
      <c r="AR220" s="54"/>
      <c r="AS220" s="54"/>
      <c r="AT220" s="54"/>
      <c r="AU220" s="54"/>
      <c r="AV220" s="54"/>
      <c r="AW220" s="54"/>
      <c r="AX220" s="54"/>
      <c r="AY220" s="54"/>
    </row>
    <row r="221" spans="1:51">
      <c r="A221" s="40"/>
      <c r="B221" s="41"/>
      <c r="C221" s="42"/>
      <c r="D221" s="179"/>
      <c r="E221" s="43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62"/>
      <c r="Y221" s="62"/>
      <c r="Z221" s="54"/>
      <c r="AA221" s="54"/>
      <c r="AB221" s="54"/>
      <c r="AC221" s="54"/>
      <c r="AD221" s="54"/>
      <c r="AE221" s="54"/>
      <c r="AF221" s="54"/>
      <c r="AG221" s="54"/>
      <c r="AH221" s="62"/>
      <c r="AI221" s="54"/>
      <c r="AJ221" s="54"/>
      <c r="AK221" s="54"/>
      <c r="AL221" s="54"/>
      <c r="AM221" s="54"/>
      <c r="AN221" s="54"/>
      <c r="AO221" s="54"/>
      <c r="AP221" s="54"/>
      <c r="AQ221" s="62"/>
      <c r="AR221" s="54"/>
      <c r="AS221" s="54"/>
      <c r="AT221" s="54"/>
      <c r="AU221" s="54"/>
      <c r="AV221" s="54"/>
      <c r="AW221" s="54"/>
      <c r="AX221" s="54"/>
      <c r="AY221" s="54"/>
    </row>
    <row r="222" spans="1:51">
      <c r="A222" s="40"/>
      <c r="B222" s="41"/>
      <c r="C222" s="42"/>
      <c r="D222" s="179"/>
      <c r="E222" s="43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62"/>
      <c r="Y222" s="62"/>
      <c r="Z222" s="54"/>
      <c r="AA222" s="54"/>
      <c r="AB222" s="54"/>
      <c r="AC222" s="54"/>
      <c r="AD222" s="54"/>
      <c r="AE222" s="54"/>
      <c r="AF222" s="54"/>
      <c r="AG222" s="54"/>
      <c r="AH222" s="62"/>
      <c r="AI222" s="54"/>
      <c r="AJ222" s="54"/>
      <c r="AK222" s="54"/>
      <c r="AL222" s="54"/>
      <c r="AM222" s="54"/>
      <c r="AN222" s="54"/>
      <c r="AO222" s="54"/>
      <c r="AP222" s="54"/>
      <c r="AQ222" s="62"/>
      <c r="AR222" s="54"/>
      <c r="AS222" s="54"/>
      <c r="AT222" s="54"/>
      <c r="AU222" s="54"/>
      <c r="AV222" s="54"/>
      <c r="AW222" s="54"/>
      <c r="AX222" s="54"/>
      <c r="AY222" s="54"/>
    </row>
    <row r="223" spans="1:51">
      <c r="A223" s="40"/>
      <c r="B223" s="41"/>
      <c r="C223" s="42"/>
      <c r="D223" s="179"/>
      <c r="E223" s="43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62"/>
      <c r="Y223" s="62"/>
      <c r="Z223" s="54"/>
      <c r="AA223" s="54"/>
      <c r="AB223" s="54"/>
      <c r="AC223" s="54"/>
      <c r="AD223" s="54"/>
      <c r="AE223" s="54"/>
      <c r="AF223" s="54"/>
      <c r="AG223" s="54"/>
      <c r="AH223" s="62"/>
      <c r="AI223" s="54"/>
      <c r="AJ223" s="54"/>
      <c r="AK223" s="54"/>
      <c r="AL223" s="54"/>
      <c r="AM223" s="54"/>
      <c r="AN223" s="54"/>
      <c r="AO223" s="54"/>
      <c r="AP223" s="54"/>
      <c r="AQ223" s="62"/>
      <c r="AR223" s="54"/>
      <c r="AS223" s="54"/>
      <c r="AT223" s="54"/>
      <c r="AU223" s="54"/>
      <c r="AV223" s="54"/>
      <c r="AW223" s="54"/>
      <c r="AX223" s="54"/>
      <c r="AY223" s="54"/>
    </row>
    <row r="224" spans="1:51">
      <c r="A224" s="40"/>
      <c r="B224" s="41"/>
      <c r="C224" s="42"/>
      <c r="D224" s="179"/>
      <c r="E224" s="43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62"/>
      <c r="Y224" s="62"/>
      <c r="Z224" s="54"/>
      <c r="AA224" s="54"/>
      <c r="AB224" s="54"/>
      <c r="AC224" s="54"/>
      <c r="AD224" s="54"/>
      <c r="AE224" s="54"/>
      <c r="AF224" s="54"/>
      <c r="AG224" s="54"/>
      <c r="AH224" s="62"/>
      <c r="AI224" s="54"/>
      <c r="AJ224" s="54"/>
      <c r="AK224" s="54"/>
      <c r="AL224" s="54"/>
      <c r="AM224" s="54"/>
      <c r="AN224" s="54"/>
      <c r="AO224" s="54"/>
      <c r="AP224" s="54"/>
      <c r="AQ224" s="62"/>
      <c r="AR224" s="54"/>
      <c r="AS224" s="54"/>
      <c r="AT224" s="54"/>
      <c r="AU224" s="54"/>
      <c r="AV224" s="54"/>
      <c r="AW224" s="54"/>
      <c r="AX224" s="54"/>
      <c r="AY224" s="54"/>
    </row>
    <row r="225" spans="1:51">
      <c r="A225" s="40"/>
      <c r="B225" s="41"/>
      <c r="C225" s="42"/>
      <c r="D225" s="179"/>
      <c r="E225" s="43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62"/>
      <c r="Y225" s="62"/>
      <c r="Z225" s="54"/>
      <c r="AA225" s="54"/>
      <c r="AB225" s="54"/>
      <c r="AC225" s="54"/>
      <c r="AD225" s="54"/>
      <c r="AE225" s="54"/>
      <c r="AF225" s="54"/>
      <c r="AG225" s="54"/>
      <c r="AH225" s="62"/>
      <c r="AI225" s="54"/>
      <c r="AJ225" s="54"/>
      <c r="AK225" s="54"/>
      <c r="AL225" s="54"/>
      <c r="AM225" s="54"/>
      <c r="AN225" s="54"/>
      <c r="AO225" s="54"/>
      <c r="AP225" s="54"/>
      <c r="AQ225" s="62"/>
      <c r="AR225" s="54"/>
      <c r="AS225" s="54"/>
      <c r="AT225" s="54"/>
      <c r="AU225" s="54"/>
      <c r="AV225" s="54"/>
      <c r="AW225" s="54"/>
      <c r="AX225" s="54"/>
      <c r="AY225" s="54"/>
    </row>
    <row r="226" spans="1:51">
      <c r="A226" s="40"/>
      <c r="B226" s="41"/>
      <c r="C226" s="42"/>
      <c r="D226" s="179"/>
      <c r="E226" s="43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62"/>
      <c r="Y226" s="62"/>
      <c r="Z226" s="54"/>
      <c r="AA226" s="54"/>
      <c r="AB226" s="54"/>
      <c r="AC226" s="54"/>
      <c r="AD226" s="54"/>
      <c r="AE226" s="54"/>
      <c r="AF226" s="54"/>
      <c r="AG226" s="54"/>
      <c r="AH226" s="62"/>
      <c r="AI226" s="54"/>
      <c r="AJ226" s="54"/>
      <c r="AK226" s="54"/>
      <c r="AL226" s="54"/>
      <c r="AM226" s="54"/>
      <c r="AN226" s="54"/>
      <c r="AO226" s="54"/>
      <c r="AP226" s="54"/>
      <c r="AQ226" s="62"/>
      <c r="AR226" s="54"/>
      <c r="AS226" s="54"/>
      <c r="AT226" s="54"/>
      <c r="AU226" s="54"/>
      <c r="AV226" s="54"/>
      <c r="AW226" s="54"/>
      <c r="AX226" s="54"/>
      <c r="AY226" s="54"/>
    </row>
    <row r="227" spans="1:51">
      <c r="A227" s="40"/>
      <c r="B227" s="41"/>
      <c r="C227" s="42"/>
      <c r="D227" s="179"/>
      <c r="E227" s="43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62"/>
      <c r="Y227" s="62"/>
      <c r="Z227" s="54"/>
      <c r="AA227" s="54"/>
      <c r="AB227" s="54"/>
      <c r="AC227" s="54"/>
      <c r="AD227" s="54"/>
      <c r="AE227" s="54"/>
      <c r="AF227" s="54"/>
      <c r="AG227" s="54"/>
      <c r="AH227" s="62"/>
      <c r="AI227" s="54"/>
      <c r="AJ227" s="54"/>
      <c r="AK227" s="54"/>
      <c r="AL227" s="54"/>
      <c r="AM227" s="54"/>
      <c r="AN227" s="54"/>
      <c r="AO227" s="54"/>
      <c r="AP227" s="54"/>
      <c r="AQ227" s="62"/>
      <c r="AR227" s="54"/>
      <c r="AS227" s="54"/>
      <c r="AT227" s="54"/>
      <c r="AU227" s="54"/>
      <c r="AV227" s="54"/>
      <c r="AW227" s="54"/>
      <c r="AX227" s="54"/>
      <c r="AY227" s="54"/>
    </row>
    <row r="228" spans="1:51">
      <c r="A228" s="40"/>
      <c r="B228" s="41"/>
      <c r="C228" s="42"/>
      <c r="D228" s="179"/>
      <c r="E228" s="43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62"/>
      <c r="Y228" s="62"/>
      <c r="Z228" s="54"/>
      <c r="AA228" s="54"/>
      <c r="AB228" s="54"/>
      <c r="AC228" s="54"/>
      <c r="AD228" s="54"/>
      <c r="AE228" s="54"/>
      <c r="AF228" s="54"/>
      <c r="AG228" s="54"/>
      <c r="AH228" s="62"/>
      <c r="AI228" s="54"/>
      <c r="AJ228" s="54"/>
      <c r="AK228" s="54"/>
      <c r="AL228" s="54"/>
      <c r="AM228" s="54"/>
      <c r="AN228" s="54"/>
      <c r="AO228" s="54"/>
      <c r="AP228" s="54"/>
      <c r="AQ228" s="62"/>
      <c r="AR228" s="54"/>
      <c r="AS228" s="54"/>
      <c r="AT228" s="54"/>
      <c r="AU228" s="54"/>
      <c r="AV228" s="54"/>
      <c r="AW228" s="54"/>
      <c r="AX228" s="54"/>
      <c r="AY228" s="54"/>
    </row>
    <row r="229" spans="1:51">
      <c r="A229" s="40"/>
      <c r="B229" s="41"/>
      <c r="C229" s="42"/>
      <c r="D229" s="179"/>
      <c r="E229" s="43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62"/>
      <c r="Y229" s="62"/>
      <c r="Z229" s="54"/>
      <c r="AA229" s="54"/>
      <c r="AB229" s="54"/>
      <c r="AC229" s="54"/>
      <c r="AD229" s="54"/>
      <c r="AE229" s="54"/>
      <c r="AF229" s="54"/>
      <c r="AG229" s="54"/>
      <c r="AH229" s="62"/>
      <c r="AI229" s="54"/>
      <c r="AJ229" s="54"/>
      <c r="AK229" s="54"/>
      <c r="AL229" s="54"/>
      <c r="AM229" s="54"/>
      <c r="AN229" s="54"/>
      <c r="AO229" s="54"/>
      <c r="AP229" s="54"/>
      <c r="AQ229" s="62"/>
      <c r="AR229" s="54"/>
      <c r="AS229" s="54"/>
      <c r="AT229" s="54"/>
      <c r="AU229" s="54"/>
      <c r="AV229" s="54"/>
      <c r="AW229" s="54"/>
      <c r="AX229" s="54"/>
      <c r="AY229" s="54"/>
    </row>
    <row r="230" spans="1:51">
      <c r="A230" s="40"/>
      <c r="B230" s="41"/>
      <c r="C230" s="42"/>
      <c r="D230" s="179"/>
      <c r="E230" s="43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62"/>
      <c r="Y230" s="62"/>
      <c r="Z230" s="54"/>
      <c r="AA230" s="54"/>
      <c r="AB230" s="54"/>
      <c r="AC230" s="54"/>
      <c r="AD230" s="54"/>
      <c r="AE230" s="54"/>
      <c r="AF230" s="54"/>
      <c r="AG230" s="54"/>
      <c r="AH230" s="62"/>
      <c r="AI230" s="54"/>
      <c r="AJ230" s="54"/>
      <c r="AK230" s="54"/>
      <c r="AL230" s="54"/>
      <c r="AM230" s="54"/>
      <c r="AN230" s="54"/>
      <c r="AO230" s="54"/>
      <c r="AP230" s="54"/>
      <c r="AQ230" s="62"/>
      <c r="AR230" s="54"/>
      <c r="AS230" s="54"/>
      <c r="AT230" s="54"/>
      <c r="AU230" s="54"/>
      <c r="AV230" s="54"/>
      <c r="AW230" s="54"/>
      <c r="AX230" s="54"/>
      <c r="AY230" s="54"/>
    </row>
    <row r="231" spans="1:51">
      <c r="A231" s="40"/>
      <c r="B231" s="41"/>
      <c r="C231" s="42"/>
      <c r="D231" s="179"/>
      <c r="E231" s="43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62"/>
      <c r="Y231" s="62"/>
      <c r="Z231" s="54"/>
      <c r="AA231" s="54"/>
      <c r="AB231" s="54"/>
      <c r="AC231" s="54"/>
      <c r="AD231" s="54"/>
      <c r="AE231" s="54"/>
      <c r="AF231" s="54"/>
      <c r="AG231" s="54"/>
      <c r="AH231" s="62"/>
      <c r="AI231" s="54"/>
      <c r="AJ231" s="54"/>
      <c r="AK231" s="54"/>
      <c r="AL231" s="54"/>
      <c r="AM231" s="54"/>
      <c r="AN231" s="54"/>
      <c r="AO231" s="54"/>
      <c r="AP231" s="54"/>
      <c r="AQ231" s="62"/>
      <c r="AR231" s="54"/>
      <c r="AS231" s="54"/>
      <c r="AT231" s="54"/>
      <c r="AU231" s="54"/>
      <c r="AV231" s="54"/>
      <c r="AW231" s="54"/>
      <c r="AX231" s="54"/>
      <c r="AY231" s="54"/>
    </row>
    <row r="232" spans="1:51">
      <c r="A232" s="40"/>
      <c r="B232" s="41"/>
      <c r="C232" s="42"/>
      <c r="D232" s="179"/>
      <c r="E232" s="43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62"/>
      <c r="Y232" s="62"/>
      <c r="Z232" s="54"/>
      <c r="AA232" s="54"/>
      <c r="AB232" s="54"/>
      <c r="AC232" s="54"/>
      <c r="AD232" s="54"/>
      <c r="AE232" s="54"/>
      <c r="AF232" s="54"/>
      <c r="AG232" s="54"/>
      <c r="AH232" s="62"/>
      <c r="AI232" s="54"/>
      <c r="AJ232" s="54"/>
      <c r="AK232" s="54"/>
      <c r="AL232" s="54"/>
      <c r="AM232" s="54"/>
      <c r="AN232" s="54"/>
      <c r="AO232" s="54"/>
      <c r="AP232" s="54"/>
      <c r="AQ232" s="62"/>
      <c r="AR232" s="54"/>
      <c r="AS232" s="54"/>
      <c r="AT232" s="54"/>
      <c r="AU232" s="54"/>
      <c r="AV232" s="54"/>
      <c r="AW232" s="54"/>
      <c r="AX232" s="54"/>
      <c r="AY232" s="54"/>
    </row>
    <row r="233" spans="1:51">
      <c r="A233" s="40"/>
      <c r="B233" s="41"/>
      <c r="C233" s="42"/>
      <c r="D233" s="179"/>
      <c r="E233" s="43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62"/>
      <c r="Y233" s="62"/>
      <c r="Z233" s="54"/>
      <c r="AA233" s="54"/>
      <c r="AB233" s="54"/>
      <c r="AC233" s="54"/>
      <c r="AD233" s="54"/>
      <c r="AE233" s="54"/>
      <c r="AF233" s="54"/>
      <c r="AG233" s="54"/>
      <c r="AH233" s="62"/>
      <c r="AI233" s="54"/>
      <c r="AJ233" s="54"/>
      <c r="AK233" s="54"/>
      <c r="AL233" s="54"/>
      <c r="AM233" s="54"/>
      <c r="AN233" s="54"/>
      <c r="AO233" s="54"/>
      <c r="AP233" s="54"/>
      <c r="AQ233" s="62"/>
      <c r="AR233" s="54"/>
      <c r="AS233" s="54"/>
      <c r="AT233" s="54"/>
      <c r="AU233" s="54"/>
      <c r="AV233" s="54"/>
      <c r="AW233" s="54"/>
      <c r="AX233" s="54"/>
      <c r="AY233" s="54"/>
    </row>
    <row r="234" spans="1:51">
      <c r="A234" s="40"/>
      <c r="B234" s="41"/>
      <c r="C234" s="42"/>
      <c r="D234" s="179"/>
      <c r="E234" s="43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62"/>
      <c r="Y234" s="62"/>
      <c r="Z234" s="54"/>
      <c r="AA234" s="54"/>
      <c r="AB234" s="54"/>
      <c r="AC234" s="54"/>
      <c r="AD234" s="54"/>
      <c r="AE234" s="54"/>
      <c r="AF234" s="54"/>
      <c r="AG234" s="54"/>
      <c r="AH234" s="62"/>
      <c r="AI234" s="54"/>
      <c r="AJ234" s="54"/>
      <c r="AK234" s="54"/>
      <c r="AL234" s="54"/>
      <c r="AM234" s="54"/>
      <c r="AN234" s="54"/>
      <c r="AO234" s="54"/>
      <c r="AP234" s="54"/>
      <c r="AQ234" s="62"/>
      <c r="AR234" s="54"/>
      <c r="AS234" s="54"/>
      <c r="AT234" s="54"/>
      <c r="AU234" s="54"/>
      <c r="AV234" s="54"/>
      <c r="AW234" s="54"/>
      <c r="AX234" s="54"/>
      <c r="AY234" s="54"/>
    </row>
    <row r="235" spans="1:51">
      <c r="A235" s="40"/>
      <c r="B235" s="41"/>
      <c r="C235" s="42"/>
      <c r="D235" s="179"/>
      <c r="E235" s="43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62"/>
      <c r="Y235" s="62"/>
      <c r="Z235" s="54"/>
      <c r="AA235" s="54"/>
      <c r="AB235" s="54"/>
      <c r="AC235" s="54"/>
      <c r="AD235" s="54"/>
      <c r="AE235" s="54"/>
      <c r="AF235" s="54"/>
      <c r="AG235" s="54"/>
      <c r="AH235" s="62"/>
      <c r="AI235" s="54"/>
      <c r="AJ235" s="54"/>
      <c r="AK235" s="54"/>
      <c r="AL235" s="54"/>
      <c r="AM235" s="54"/>
      <c r="AN235" s="54"/>
      <c r="AO235" s="54"/>
      <c r="AP235" s="54"/>
      <c r="AQ235" s="62"/>
      <c r="AR235" s="54"/>
      <c r="AS235" s="54"/>
      <c r="AT235" s="54"/>
      <c r="AU235" s="54"/>
      <c r="AV235" s="54"/>
      <c r="AW235" s="54"/>
      <c r="AX235" s="54"/>
      <c r="AY235" s="54"/>
    </row>
    <row r="236" spans="1:51">
      <c r="A236" s="40"/>
      <c r="B236" s="41"/>
      <c r="C236" s="42"/>
      <c r="D236" s="179"/>
      <c r="E236" s="43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62"/>
      <c r="Y236" s="62"/>
      <c r="Z236" s="54"/>
      <c r="AA236" s="54"/>
      <c r="AB236" s="54"/>
      <c r="AC236" s="54"/>
      <c r="AD236" s="54"/>
      <c r="AE236" s="54"/>
      <c r="AF236" s="54"/>
      <c r="AG236" s="54"/>
      <c r="AH236" s="62"/>
      <c r="AI236" s="54"/>
      <c r="AJ236" s="54"/>
      <c r="AK236" s="54"/>
      <c r="AL236" s="54"/>
      <c r="AM236" s="54"/>
      <c r="AN236" s="54"/>
      <c r="AO236" s="54"/>
      <c r="AP236" s="54"/>
      <c r="AQ236" s="62"/>
      <c r="AR236" s="54"/>
      <c r="AS236" s="54"/>
      <c r="AT236" s="54"/>
      <c r="AU236" s="54"/>
      <c r="AV236" s="54"/>
      <c r="AW236" s="54"/>
      <c r="AX236" s="54"/>
      <c r="AY236" s="54"/>
    </row>
    <row r="237" spans="1:51">
      <c r="A237" s="40"/>
      <c r="B237" s="41"/>
      <c r="C237" s="42"/>
      <c r="D237" s="179"/>
      <c r="E237" s="43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62"/>
      <c r="Y237" s="62"/>
      <c r="Z237" s="54"/>
      <c r="AA237" s="54"/>
      <c r="AB237" s="54"/>
      <c r="AC237" s="54"/>
      <c r="AD237" s="54"/>
      <c r="AE237" s="54"/>
      <c r="AF237" s="54"/>
      <c r="AG237" s="54"/>
      <c r="AH237" s="62"/>
      <c r="AI237" s="54"/>
      <c r="AJ237" s="54"/>
      <c r="AK237" s="54"/>
      <c r="AL237" s="54"/>
      <c r="AM237" s="54"/>
      <c r="AN237" s="54"/>
      <c r="AO237" s="54"/>
      <c r="AP237" s="54"/>
      <c r="AQ237" s="62"/>
      <c r="AR237" s="54"/>
      <c r="AS237" s="54"/>
      <c r="AT237" s="54"/>
      <c r="AU237" s="54"/>
      <c r="AV237" s="54"/>
      <c r="AW237" s="54"/>
      <c r="AX237" s="54"/>
      <c r="AY237" s="54"/>
    </row>
    <row r="238" spans="1:51">
      <c r="A238" s="40"/>
      <c r="B238" s="41"/>
      <c r="C238" s="42"/>
      <c r="D238" s="179"/>
      <c r="E238" s="43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62"/>
      <c r="Y238" s="62"/>
      <c r="Z238" s="54"/>
      <c r="AA238" s="54"/>
      <c r="AB238" s="54"/>
      <c r="AC238" s="54"/>
      <c r="AD238" s="54"/>
      <c r="AE238" s="54"/>
      <c r="AF238" s="54"/>
      <c r="AG238" s="54"/>
      <c r="AH238" s="62"/>
      <c r="AI238" s="54"/>
      <c r="AJ238" s="54"/>
      <c r="AK238" s="54"/>
      <c r="AL238" s="54"/>
      <c r="AM238" s="54"/>
      <c r="AN238" s="54"/>
      <c r="AO238" s="54"/>
      <c r="AP238" s="54"/>
      <c r="AQ238" s="62"/>
      <c r="AR238" s="54"/>
      <c r="AS238" s="54"/>
      <c r="AT238" s="54"/>
      <c r="AU238" s="54"/>
      <c r="AV238" s="54"/>
      <c r="AW238" s="54"/>
      <c r="AX238" s="54"/>
      <c r="AY238" s="54"/>
    </row>
    <row r="239" spans="1:51">
      <c r="A239" s="40"/>
      <c r="B239" s="41"/>
      <c r="C239" s="42"/>
      <c r="D239" s="179"/>
      <c r="E239" s="43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62"/>
      <c r="Y239" s="62"/>
      <c r="Z239" s="54"/>
      <c r="AA239" s="54"/>
      <c r="AB239" s="54"/>
      <c r="AC239" s="54"/>
      <c r="AD239" s="54"/>
      <c r="AE239" s="54"/>
      <c r="AF239" s="54"/>
      <c r="AG239" s="54"/>
      <c r="AH239" s="62"/>
      <c r="AI239" s="54"/>
      <c r="AJ239" s="54"/>
      <c r="AK239" s="54"/>
      <c r="AL239" s="54"/>
      <c r="AM239" s="54"/>
      <c r="AN239" s="54"/>
      <c r="AO239" s="54"/>
      <c r="AP239" s="54"/>
      <c r="AQ239" s="62"/>
      <c r="AR239" s="54"/>
      <c r="AS239" s="54"/>
      <c r="AT239" s="54"/>
      <c r="AU239" s="54"/>
      <c r="AV239" s="54"/>
      <c r="AW239" s="54"/>
      <c r="AX239" s="54"/>
      <c r="AY239" s="54"/>
    </row>
    <row r="240" spans="1:51">
      <c r="A240" s="40"/>
      <c r="B240" s="41"/>
      <c r="C240" s="42"/>
      <c r="D240" s="179"/>
      <c r="E240" s="43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62"/>
      <c r="Y240" s="62"/>
      <c r="Z240" s="54"/>
      <c r="AA240" s="54"/>
      <c r="AB240" s="54"/>
      <c r="AC240" s="54"/>
      <c r="AD240" s="54"/>
      <c r="AE240" s="54"/>
      <c r="AF240" s="54"/>
      <c r="AG240" s="54"/>
      <c r="AH240" s="62"/>
      <c r="AI240" s="54"/>
      <c r="AJ240" s="54"/>
      <c r="AK240" s="54"/>
      <c r="AL240" s="54"/>
      <c r="AM240" s="54"/>
      <c r="AN240" s="54"/>
      <c r="AO240" s="54"/>
      <c r="AP240" s="54"/>
      <c r="AQ240" s="62"/>
      <c r="AR240" s="54"/>
      <c r="AS240" s="54"/>
      <c r="AT240" s="54"/>
      <c r="AU240" s="54"/>
      <c r="AV240" s="54"/>
      <c r="AW240" s="54"/>
      <c r="AX240" s="54"/>
      <c r="AY240" s="54"/>
    </row>
    <row r="241" spans="1:51">
      <c r="A241" s="40"/>
      <c r="B241" s="41"/>
      <c r="C241" s="42"/>
      <c r="D241" s="179"/>
      <c r="E241" s="43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62"/>
      <c r="Y241" s="62"/>
      <c r="Z241" s="54"/>
      <c r="AA241" s="54"/>
      <c r="AB241" s="54"/>
      <c r="AC241" s="54"/>
      <c r="AD241" s="54"/>
      <c r="AE241" s="54"/>
      <c r="AF241" s="54"/>
      <c r="AG241" s="54"/>
      <c r="AH241" s="62"/>
      <c r="AI241" s="54"/>
      <c r="AJ241" s="54"/>
      <c r="AK241" s="54"/>
      <c r="AL241" s="54"/>
      <c r="AM241" s="54"/>
      <c r="AN241" s="54"/>
      <c r="AO241" s="54"/>
      <c r="AP241" s="54"/>
      <c r="AQ241" s="62"/>
      <c r="AR241" s="54"/>
      <c r="AS241" s="54"/>
      <c r="AT241" s="54"/>
      <c r="AU241" s="54"/>
      <c r="AV241" s="54"/>
      <c r="AW241" s="54"/>
      <c r="AX241" s="54"/>
      <c r="AY241" s="54"/>
    </row>
    <row r="242" spans="1:51">
      <c r="A242" s="40"/>
      <c r="B242" s="41"/>
      <c r="C242" s="42"/>
      <c r="D242" s="179"/>
      <c r="E242" s="43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62"/>
      <c r="Y242" s="62"/>
      <c r="Z242" s="54"/>
      <c r="AA242" s="54"/>
      <c r="AB242" s="54"/>
      <c r="AC242" s="54"/>
      <c r="AD242" s="54"/>
      <c r="AE242" s="54"/>
      <c r="AF242" s="54"/>
      <c r="AG242" s="54"/>
      <c r="AH242" s="62"/>
      <c r="AI242" s="54"/>
      <c r="AJ242" s="54"/>
      <c r="AK242" s="54"/>
      <c r="AL242" s="54"/>
      <c r="AM242" s="54"/>
      <c r="AN242" s="54"/>
      <c r="AO242" s="54"/>
      <c r="AP242" s="54"/>
      <c r="AQ242" s="62"/>
      <c r="AR242" s="54"/>
      <c r="AS242" s="54"/>
      <c r="AT242" s="54"/>
      <c r="AU242" s="54"/>
      <c r="AV242" s="54"/>
      <c r="AW242" s="54"/>
      <c r="AX242" s="54"/>
      <c r="AY242" s="54"/>
    </row>
    <row r="243" spans="1:51">
      <c r="A243" s="40"/>
      <c r="B243" s="41"/>
      <c r="C243" s="42"/>
      <c r="D243" s="179"/>
      <c r="E243" s="43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62"/>
      <c r="Y243" s="62"/>
      <c r="Z243" s="54"/>
      <c r="AA243" s="54"/>
      <c r="AB243" s="54"/>
      <c r="AC243" s="54"/>
      <c r="AD243" s="54"/>
      <c r="AE243" s="54"/>
      <c r="AF243" s="54"/>
      <c r="AG243" s="54"/>
      <c r="AH243" s="62"/>
      <c r="AI243" s="54"/>
      <c r="AJ243" s="54"/>
      <c r="AK243" s="54"/>
      <c r="AL243" s="54"/>
      <c r="AM243" s="54"/>
      <c r="AN243" s="54"/>
      <c r="AO243" s="54"/>
      <c r="AP243" s="54"/>
      <c r="AQ243" s="62"/>
      <c r="AR243" s="54"/>
      <c r="AS243" s="54"/>
      <c r="AT243" s="54"/>
      <c r="AU243" s="54"/>
      <c r="AV243" s="54"/>
      <c r="AW243" s="54"/>
      <c r="AX243" s="54"/>
      <c r="AY243" s="54"/>
    </row>
    <row r="244" spans="1:51">
      <c r="A244" s="40"/>
      <c r="B244" s="41"/>
      <c r="C244" s="42"/>
      <c r="D244" s="179"/>
      <c r="E244" s="43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62"/>
      <c r="Y244" s="62"/>
      <c r="Z244" s="54"/>
      <c r="AA244" s="54"/>
      <c r="AB244" s="54"/>
      <c r="AC244" s="54"/>
      <c r="AD244" s="54"/>
      <c r="AE244" s="54"/>
      <c r="AF244" s="54"/>
      <c r="AG244" s="54"/>
      <c r="AH244" s="62"/>
      <c r="AI244" s="54"/>
      <c r="AJ244" s="54"/>
      <c r="AK244" s="54"/>
      <c r="AL244" s="54"/>
      <c r="AM244" s="54"/>
      <c r="AN244" s="54"/>
      <c r="AO244" s="54"/>
      <c r="AP244" s="54"/>
      <c r="AQ244" s="62"/>
      <c r="AR244" s="54"/>
      <c r="AS244" s="54"/>
      <c r="AT244" s="54"/>
      <c r="AU244" s="54"/>
      <c r="AV244" s="54"/>
      <c r="AW244" s="54"/>
      <c r="AX244" s="54"/>
      <c r="AY244" s="54"/>
    </row>
    <row r="245" spans="1:51">
      <c r="A245" s="40"/>
      <c r="B245" s="41"/>
      <c r="C245" s="42"/>
      <c r="D245" s="179"/>
      <c r="E245" s="43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62"/>
      <c r="Y245" s="62"/>
      <c r="Z245" s="54"/>
      <c r="AA245" s="54"/>
      <c r="AB245" s="54"/>
      <c r="AC245" s="54"/>
      <c r="AD245" s="54"/>
      <c r="AE245" s="54"/>
      <c r="AF245" s="54"/>
      <c r="AG245" s="54"/>
      <c r="AH245" s="62"/>
      <c r="AI245" s="54"/>
      <c r="AJ245" s="54"/>
      <c r="AK245" s="54"/>
      <c r="AL245" s="54"/>
      <c r="AM245" s="54"/>
      <c r="AN245" s="54"/>
      <c r="AO245" s="54"/>
      <c r="AP245" s="54"/>
      <c r="AQ245" s="62"/>
      <c r="AR245" s="54"/>
      <c r="AS245" s="54"/>
      <c r="AT245" s="54"/>
      <c r="AU245" s="54"/>
      <c r="AV245" s="54"/>
      <c r="AW245" s="54"/>
      <c r="AX245" s="54"/>
      <c r="AY245" s="54"/>
    </row>
    <row r="246" spans="1:51">
      <c r="A246" s="40"/>
      <c r="B246" s="41"/>
      <c r="C246" s="42"/>
      <c r="D246" s="179"/>
      <c r="E246" s="43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62"/>
      <c r="Y246" s="62"/>
      <c r="Z246" s="54"/>
      <c r="AA246" s="54"/>
      <c r="AB246" s="54"/>
      <c r="AC246" s="54"/>
      <c r="AD246" s="54"/>
      <c r="AE246" s="54"/>
      <c r="AF246" s="54"/>
      <c r="AG246" s="54"/>
      <c r="AH246" s="62"/>
      <c r="AI246" s="54"/>
      <c r="AJ246" s="54"/>
      <c r="AK246" s="54"/>
      <c r="AL246" s="54"/>
      <c r="AM246" s="54"/>
      <c r="AN246" s="54"/>
      <c r="AO246" s="54"/>
      <c r="AP246" s="54"/>
      <c r="AQ246" s="62"/>
      <c r="AR246" s="54"/>
      <c r="AS246" s="54"/>
      <c r="AT246" s="54"/>
      <c r="AU246" s="54"/>
      <c r="AV246" s="54"/>
      <c r="AW246" s="54"/>
      <c r="AX246" s="54"/>
      <c r="AY246" s="54"/>
    </row>
    <row r="247" spans="1:51">
      <c r="A247" s="40"/>
      <c r="B247" s="41"/>
      <c r="C247" s="42"/>
      <c r="D247" s="179"/>
      <c r="E247" s="43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62"/>
      <c r="Y247" s="62"/>
      <c r="Z247" s="54"/>
      <c r="AA247" s="54"/>
      <c r="AB247" s="54"/>
      <c r="AC247" s="54"/>
      <c r="AD247" s="54"/>
      <c r="AE247" s="54"/>
      <c r="AF247" s="54"/>
      <c r="AG247" s="54"/>
      <c r="AH247" s="62"/>
      <c r="AI247" s="54"/>
      <c r="AJ247" s="54"/>
      <c r="AK247" s="54"/>
      <c r="AL247" s="54"/>
      <c r="AM247" s="54"/>
      <c r="AN247" s="54"/>
      <c r="AO247" s="54"/>
      <c r="AP247" s="54"/>
      <c r="AQ247" s="62"/>
      <c r="AR247" s="54"/>
      <c r="AS247" s="54"/>
      <c r="AT247" s="54"/>
      <c r="AU247" s="54"/>
      <c r="AV247" s="54"/>
      <c r="AW247" s="54"/>
      <c r="AX247" s="54"/>
      <c r="AY247" s="54"/>
    </row>
    <row r="248" spans="1:51">
      <c r="A248" s="40"/>
      <c r="B248" s="41"/>
      <c r="C248" s="42"/>
      <c r="D248" s="179"/>
      <c r="E248" s="43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62"/>
      <c r="Y248" s="62"/>
      <c r="Z248" s="54"/>
      <c r="AA248" s="54"/>
      <c r="AB248" s="54"/>
      <c r="AC248" s="54"/>
      <c r="AD248" s="54"/>
      <c r="AE248" s="54"/>
      <c r="AF248" s="54"/>
      <c r="AG248" s="54"/>
      <c r="AH248" s="62"/>
      <c r="AI248" s="54"/>
      <c r="AJ248" s="54"/>
      <c r="AK248" s="54"/>
      <c r="AL248" s="54"/>
      <c r="AM248" s="54"/>
      <c r="AN248" s="54"/>
      <c r="AO248" s="54"/>
      <c r="AP248" s="54"/>
      <c r="AQ248" s="62"/>
      <c r="AR248" s="54"/>
      <c r="AS248" s="54"/>
      <c r="AT248" s="54"/>
      <c r="AU248" s="54"/>
      <c r="AV248" s="54"/>
      <c r="AW248" s="54"/>
      <c r="AX248" s="54"/>
      <c r="AY248" s="54"/>
    </row>
    <row r="249" spans="1:51">
      <c r="A249" s="40"/>
      <c r="B249" s="41"/>
      <c r="C249" s="42"/>
      <c r="D249" s="179"/>
      <c r="E249" s="43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62"/>
      <c r="Y249" s="62"/>
      <c r="Z249" s="54"/>
      <c r="AA249" s="54"/>
      <c r="AB249" s="54"/>
      <c r="AC249" s="54"/>
      <c r="AD249" s="54"/>
      <c r="AE249" s="54"/>
      <c r="AF249" s="54"/>
      <c r="AG249" s="54"/>
      <c r="AH249" s="62"/>
      <c r="AI249" s="54"/>
      <c r="AJ249" s="54"/>
      <c r="AK249" s="54"/>
      <c r="AL249" s="54"/>
      <c r="AM249" s="54"/>
      <c r="AN249" s="54"/>
      <c r="AO249" s="54"/>
      <c r="AP249" s="54"/>
      <c r="AQ249" s="62"/>
      <c r="AR249" s="54"/>
      <c r="AS249" s="54"/>
      <c r="AT249" s="54"/>
      <c r="AU249" s="54"/>
      <c r="AV249" s="54"/>
      <c r="AW249" s="54"/>
      <c r="AX249" s="54"/>
      <c r="AY249" s="54"/>
    </row>
    <row r="250" spans="1:51">
      <c r="A250" s="40"/>
      <c r="B250" s="41"/>
      <c r="C250" s="42"/>
      <c r="D250" s="179"/>
      <c r="E250" s="43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62"/>
      <c r="Y250" s="62"/>
      <c r="Z250" s="54"/>
      <c r="AA250" s="54"/>
      <c r="AB250" s="54"/>
      <c r="AC250" s="54"/>
      <c r="AD250" s="54"/>
      <c r="AE250" s="54"/>
      <c r="AF250" s="54"/>
      <c r="AG250" s="54"/>
      <c r="AH250" s="62"/>
      <c r="AI250" s="54"/>
      <c r="AJ250" s="54"/>
      <c r="AK250" s="54"/>
      <c r="AL250" s="54"/>
      <c r="AM250" s="54"/>
      <c r="AN250" s="54"/>
      <c r="AO250" s="54"/>
      <c r="AP250" s="54"/>
      <c r="AQ250" s="62"/>
      <c r="AR250" s="54"/>
      <c r="AS250" s="54"/>
      <c r="AT250" s="54"/>
      <c r="AU250" s="54"/>
      <c r="AV250" s="54"/>
      <c r="AW250" s="54"/>
      <c r="AX250" s="54"/>
      <c r="AY250" s="54"/>
    </row>
    <row r="251" spans="1:51">
      <c r="A251" s="40"/>
      <c r="B251" s="41"/>
      <c r="C251" s="42"/>
      <c r="D251" s="179"/>
      <c r="E251" s="43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62"/>
      <c r="Y251" s="62"/>
      <c r="Z251" s="54"/>
      <c r="AA251" s="54"/>
      <c r="AB251" s="54"/>
      <c r="AC251" s="54"/>
      <c r="AD251" s="54"/>
      <c r="AE251" s="54"/>
      <c r="AF251" s="54"/>
      <c r="AG251" s="54"/>
      <c r="AH251" s="62"/>
      <c r="AI251" s="54"/>
      <c r="AJ251" s="54"/>
      <c r="AK251" s="54"/>
      <c r="AL251" s="54"/>
      <c r="AM251" s="54"/>
      <c r="AN251" s="54"/>
      <c r="AO251" s="54"/>
      <c r="AP251" s="54"/>
      <c r="AQ251" s="62"/>
      <c r="AR251" s="54"/>
      <c r="AS251" s="54"/>
      <c r="AT251" s="54"/>
      <c r="AU251" s="54"/>
      <c r="AV251" s="54"/>
      <c r="AW251" s="54"/>
      <c r="AX251" s="54"/>
      <c r="AY251" s="54"/>
    </row>
    <row r="252" spans="1:51">
      <c r="A252" s="40"/>
      <c r="B252" s="41"/>
      <c r="C252" s="42"/>
      <c r="D252" s="179"/>
      <c r="E252" s="43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62"/>
      <c r="Y252" s="62"/>
      <c r="Z252" s="54"/>
      <c r="AA252" s="54"/>
      <c r="AB252" s="54"/>
      <c r="AC252" s="54"/>
      <c r="AD252" s="54"/>
      <c r="AE252" s="54"/>
      <c r="AF252" s="54"/>
      <c r="AG252" s="54"/>
      <c r="AH252" s="62"/>
      <c r="AI252" s="54"/>
      <c r="AJ252" s="54"/>
      <c r="AK252" s="54"/>
      <c r="AL252" s="54"/>
      <c r="AM252" s="54"/>
      <c r="AN252" s="54"/>
      <c r="AO252" s="54"/>
      <c r="AP252" s="54"/>
      <c r="AQ252" s="62"/>
      <c r="AR252" s="54"/>
      <c r="AS252" s="54"/>
      <c r="AT252" s="54"/>
      <c r="AU252" s="54"/>
      <c r="AV252" s="54"/>
      <c r="AW252" s="54"/>
      <c r="AX252" s="54"/>
      <c r="AY252" s="54"/>
    </row>
    <row r="253" spans="1:51">
      <c r="A253" s="40"/>
      <c r="B253" s="41"/>
      <c r="C253" s="42"/>
      <c r="D253" s="179"/>
      <c r="E253" s="43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62"/>
      <c r="Y253" s="62"/>
      <c r="Z253" s="54"/>
      <c r="AA253" s="54"/>
      <c r="AB253" s="54"/>
      <c r="AC253" s="54"/>
      <c r="AD253" s="54"/>
      <c r="AE253" s="54"/>
      <c r="AF253" s="54"/>
      <c r="AG253" s="54"/>
      <c r="AH253" s="62"/>
      <c r="AI253" s="54"/>
      <c r="AJ253" s="54"/>
      <c r="AK253" s="54"/>
      <c r="AL253" s="54"/>
      <c r="AM253" s="54"/>
      <c r="AN253" s="54"/>
      <c r="AO253" s="54"/>
      <c r="AP253" s="54"/>
      <c r="AQ253" s="62"/>
      <c r="AR253" s="54"/>
      <c r="AS253" s="54"/>
      <c r="AT253" s="54"/>
      <c r="AU253" s="54"/>
      <c r="AV253" s="54"/>
      <c r="AW253" s="54"/>
      <c r="AX253" s="54"/>
      <c r="AY253" s="54"/>
    </row>
    <row r="254" spans="1:51">
      <c r="A254" s="40"/>
      <c r="B254" s="41"/>
      <c r="C254" s="42"/>
      <c r="D254" s="179"/>
      <c r="E254" s="43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62"/>
      <c r="Y254" s="62"/>
      <c r="Z254" s="54"/>
      <c r="AA254" s="54"/>
      <c r="AB254" s="54"/>
      <c r="AC254" s="54"/>
      <c r="AD254" s="54"/>
      <c r="AE254" s="54"/>
      <c r="AF254" s="54"/>
      <c r="AG254" s="54"/>
      <c r="AH254" s="62"/>
      <c r="AI254" s="54"/>
      <c r="AJ254" s="54"/>
      <c r="AK254" s="54"/>
      <c r="AL254" s="54"/>
      <c r="AM254" s="54"/>
      <c r="AN254" s="54"/>
      <c r="AO254" s="54"/>
      <c r="AP254" s="54"/>
      <c r="AQ254" s="62"/>
      <c r="AR254" s="54"/>
      <c r="AS254" s="54"/>
      <c r="AT254" s="54"/>
      <c r="AU254" s="54"/>
      <c r="AV254" s="54"/>
      <c r="AW254" s="54"/>
      <c r="AX254" s="54"/>
      <c r="AY254" s="54"/>
    </row>
    <row r="255" spans="1:51">
      <c r="A255" s="40"/>
      <c r="B255" s="41"/>
      <c r="C255" s="42"/>
      <c r="D255" s="179"/>
      <c r="E255" s="43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62"/>
      <c r="Y255" s="62"/>
      <c r="Z255" s="54"/>
      <c r="AA255" s="54"/>
      <c r="AB255" s="54"/>
      <c r="AC255" s="54"/>
      <c r="AD255" s="54"/>
      <c r="AE255" s="54"/>
      <c r="AF255" s="54"/>
      <c r="AG255" s="54"/>
      <c r="AH255" s="62"/>
      <c r="AI255" s="54"/>
      <c r="AJ255" s="54"/>
      <c r="AK255" s="54"/>
      <c r="AL255" s="54"/>
      <c r="AM255" s="54"/>
      <c r="AN255" s="54"/>
      <c r="AO255" s="54"/>
      <c r="AP255" s="54"/>
      <c r="AQ255" s="62"/>
      <c r="AR255" s="54"/>
      <c r="AS255" s="54"/>
      <c r="AT255" s="54"/>
      <c r="AU255" s="54"/>
      <c r="AV255" s="54"/>
      <c r="AW255" s="54"/>
      <c r="AX255" s="54"/>
      <c r="AY255" s="54"/>
    </row>
    <row r="256" spans="1:51">
      <c r="A256" s="40"/>
      <c r="B256" s="41"/>
      <c r="C256" s="42"/>
      <c r="D256" s="179"/>
      <c r="E256" s="43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62"/>
      <c r="Y256" s="62"/>
      <c r="Z256" s="54"/>
      <c r="AA256" s="54"/>
      <c r="AB256" s="54"/>
      <c r="AC256" s="54"/>
      <c r="AD256" s="54"/>
      <c r="AE256" s="54"/>
      <c r="AF256" s="54"/>
      <c r="AG256" s="54"/>
      <c r="AH256" s="62"/>
      <c r="AI256" s="54"/>
      <c r="AJ256" s="54"/>
      <c r="AK256" s="54"/>
      <c r="AL256" s="54"/>
      <c r="AM256" s="54"/>
      <c r="AN256" s="54"/>
      <c r="AO256" s="54"/>
      <c r="AP256" s="54"/>
      <c r="AQ256" s="62"/>
      <c r="AR256" s="54"/>
      <c r="AS256" s="54"/>
      <c r="AT256" s="54"/>
      <c r="AU256" s="54"/>
      <c r="AV256" s="54"/>
      <c r="AW256" s="54"/>
      <c r="AX256" s="54"/>
      <c r="AY256" s="54"/>
    </row>
    <row r="257" spans="1:51">
      <c r="A257" s="40"/>
      <c r="B257" s="41"/>
      <c r="C257" s="42"/>
      <c r="D257" s="179"/>
      <c r="E257" s="43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62"/>
      <c r="Y257" s="62"/>
      <c r="Z257" s="54"/>
      <c r="AA257" s="54"/>
      <c r="AB257" s="54"/>
      <c r="AC257" s="54"/>
      <c r="AD257" s="54"/>
      <c r="AE257" s="54"/>
      <c r="AF257" s="54"/>
      <c r="AG257" s="54"/>
      <c r="AH257" s="62"/>
      <c r="AI257" s="54"/>
      <c r="AJ257" s="54"/>
      <c r="AK257" s="54"/>
      <c r="AL257" s="54"/>
      <c r="AM257" s="54"/>
      <c r="AN257" s="54"/>
      <c r="AO257" s="54"/>
      <c r="AP257" s="54"/>
      <c r="AQ257" s="62"/>
      <c r="AR257" s="54"/>
      <c r="AS257" s="54"/>
      <c r="AT257" s="54"/>
      <c r="AU257" s="54"/>
      <c r="AV257" s="54"/>
      <c r="AW257" s="54"/>
      <c r="AX257" s="54"/>
      <c r="AY257" s="54"/>
    </row>
    <row r="258" spans="1:51">
      <c r="A258" s="40"/>
      <c r="B258" s="41"/>
      <c r="C258" s="42"/>
      <c r="D258" s="179"/>
      <c r="E258" s="43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62"/>
      <c r="Y258" s="62"/>
      <c r="Z258" s="54"/>
      <c r="AA258" s="54"/>
      <c r="AB258" s="54"/>
      <c r="AC258" s="54"/>
      <c r="AD258" s="54"/>
      <c r="AE258" s="54"/>
      <c r="AF258" s="54"/>
      <c r="AG258" s="54"/>
      <c r="AH258" s="62"/>
      <c r="AI258" s="54"/>
      <c r="AJ258" s="54"/>
      <c r="AK258" s="54"/>
      <c r="AL258" s="54"/>
      <c r="AM258" s="54"/>
      <c r="AN258" s="54"/>
      <c r="AO258" s="54"/>
      <c r="AP258" s="54"/>
      <c r="AQ258" s="62"/>
      <c r="AR258" s="54"/>
      <c r="AS258" s="54"/>
      <c r="AT258" s="54"/>
      <c r="AU258" s="54"/>
      <c r="AV258" s="54"/>
      <c r="AW258" s="54"/>
      <c r="AX258" s="54"/>
      <c r="AY258" s="54"/>
    </row>
    <row r="259" spans="1:51">
      <c r="A259" s="40"/>
      <c r="B259" s="41"/>
      <c r="C259" s="42"/>
      <c r="D259" s="179"/>
      <c r="E259" s="43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62"/>
      <c r="Y259" s="62"/>
      <c r="Z259" s="54"/>
      <c r="AA259" s="54"/>
      <c r="AB259" s="54"/>
      <c r="AC259" s="54"/>
      <c r="AD259" s="54"/>
      <c r="AE259" s="54"/>
      <c r="AF259" s="54"/>
      <c r="AG259" s="54"/>
      <c r="AH259" s="62"/>
      <c r="AI259" s="54"/>
      <c r="AJ259" s="54"/>
      <c r="AK259" s="54"/>
      <c r="AL259" s="54"/>
      <c r="AM259" s="54"/>
      <c r="AN259" s="54"/>
      <c r="AO259" s="54"/>
      <c r="AP259" s="54"/>
      <c r="AQ259" s="62"/>
      <c r="AR259" s="54"/>
      <c r="AS259" s="54"/>
      <c r="AT259" s="54"/>
      <c r="AU259" s="54"/>
      <c r="AV259" s="54"/>
      <c r="AW259" s="54"/>
      <c r="AX259" s="54"/>
      <c r="AY259" s="54"/>
    </row>
    <row r="260" spans="1:51">
      <c r="A260" s="40"/>
      <c r="B260" s="41"/>
      <c r="C260" s="42"/>
      <c r="D260" s="179"/>
      <c r="E260" s="43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62"/>
      <c r="Y260" s="62"/>
      <c r="Z260" s="54"/>
      <c r="AA260" s="54"/>
      <c r="AB260" s="54"/>
      <c r="AC260" s="54"/>
      <c r="AD260" s="54"/>
      <c r="AE260" s="54"/>
      <c r="AF260" s="54"/>
      <c r="AG260" s="54"/>
      <c r="AH260" s="62"/>
      <c r="AI260" s="54"/>
      <c r="AJ260" s="54"/>
      <c r="AK260" s="54"/>
      <c r="AL260" s="54"/>
      <c r="AM260" s="54"/>
      <c r="AN260" s="54"/>
      <c r="AO260" s="54"/>
      <c r="AP260" s="54"/>
      <c r="AQ260" s="62"/>
      <c r="AR260" s="54"/>
      <c r="AS260" s="54"/>
      <c r="AT260" s="54"/>
      <c r="AU260" s="54"/>
      <c r="AV260" s="54"/>
      <c r="AW260" s="54"/>
      <c r="AX260" s="54"/>
      <c r="AY260" s="54"/>
    </row>
    <row r="261" spans="1:51">
      <c r="A261" s="40"/>
      <c r="B261" s="41"/>
      <c r="C261" s="42"/>
      <c r="D261" s="179"/>
      <c r="E261" s="43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62"/>
      <c r="Y261" s="62"/>
      <c r="Z261" s="54"/>
      <c r="AA261" s="54"/>
      <c r="AB261" s="54"/>
      <c r="AC261" s="54"/>
      <c r="AD261" s="54"/>
      <c r="AE261" s="54"/>
      <c r="AF261" s="54"/>
      <c r="AG261" s="54"/>
      <c r="AH261" s="62"/>
      <c r="AI261" s="54"/>
      <c r="AJ261" s="54"/>
      <c r="AK261" s="54"/>
      <c r="AL261" s="54"/>
      <c r="AM261" s="54"/>
      <c r="AN261" s="54"/>
      <c r="AO261" s="54"/>
      <c r="AP261" s="54"/>
      <c r="AQ261" s="62"/>
      <c r="AR261" s="54"/>
      <c r="AS261" s="54"/>
      <c r="AT261" s="54"/>
      <c r="AU261" s="54"/>
      <c r="AV261" s="54"/>
      <c r="AW261" s="54"/>
      <c r="AX261" s="54"/>
      <c r="AY261" s="54"/>
    </row>
    <row r="262" spans="1:51">
      <c r="A262" s="40"/>
      <c r="B262" s="41"/>
      <c r="C262" s="42"/>
      <c r="D262" s="179"/>
      <c r="E262" s="43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62"/>
      <c r="Y262" s="62"/>
      <c r="Z262" s="54"/>
      <c r="AA262" s="54"/>
      <c r="AB262" s="54"/>
      <c r="AC262" s="54"/>
      <c r="AD262" s="54"/>
      <c r="AE262" s="54"/>
      <c r="AF262" s="54"/>
      <c r="AG262" s="54"/>
      <c r="AH262" s="62"/>
      <c r="AI262" s="54"/>
      <c r="AJ262" s="54"/>
      <c r="AK262" s="54"/>
      <c r="AL262" s="54"/>
      <c r="AM262" s="54"/>
      <c r="AN262" s="54"/>
      <c r="AO262" s="54"/>
      <c r="AP262" s="54"/>
      <c r="AQ262" s="62"/>
      <c r="AR262" s="54"/>
      <c r="AS262" s="54"/>
      <c r="AT262" s="54"/>
      <c r="AU262" s="54"/>
      <c r="AV262" s="54"/>
      <c r="AW262" s="54"/>
      <c r="AX262" s="54"/>
      <c r="AY262" s="54"/>
    </row>
    <row r="263" spans="1:51">
      <c r="A263" s="40"/>
      <c r="B263" s="41"/>
      <c r="C263" s="42"/>
      <c r="D263" s="179"/>
      <c r="E263" s="43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62"/>
      <c r="Y263" s="62"/>
      <c r="Z263" s="54"/>
      <c r="AA263" s="54"/>
      <c r="AB263" s="54"/>
      <c r="AC263" s="54"/>
      <c r="AD263" s="54"/>
      <c r="AE263" s="54"/>
      <c r="AF263" s="54"/>
      <c r="AG263" s="54"/>
      <c r="AH263" s="62"/>
      <c r="AI263" s="54"/>
      <c r="AJ263" s="54"/>
      <c r="AK263" s="54"/>
      <c r="AL263" s="54"/>
      <c r="AM263" s="54"/>
      <c r="AN263" s="54"/>
      <c r="AO263" s="54"/>
      <c r="AP263" s="54"/>
      <c r="AQ263" s="62"/>
      <c r="AR263" s="54"/>
      <c r="AS263" s="54"/>
      <c r="AT263" s="54"/>
      <c r="AU263" s="54"/>
      <c r="AV263" s="54"/>
      <c r="AW263" s="54"/>
      <c r="AX263" s="54"/>
      <c r="AY263" s="54"/>
    </row>
    <row r="264" spans="1:51">
      <c r="A264" s="40"/>
      <c r="B264" s="41"/>
      <c r="C264" s="42"/>
      <c r="D264" s="179"/>
      <c r="E264" s="43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62"/>
      <c r="Y264" s="62"/>
      <c r="Z264" s="54"/>
      <c r="AA264" s="54"/>
      <c r="AB264" s="54"/>
      <c r="AC264" s="54"/>
      <c r="AD264" s="54"/>
      <c r="AE264" s="54"/>
      <c r="AF264" s="54"/>
      <c r="AG264" s="54"/>
      <c r="AH264" s="62"/>
      <c r="AI264" s="54"/>
      <c r="AJ264" s="54"/>
      <c r="AK264" s="54"/>
      <c r="AL264" s="54"/>
      <c r="AM264" s="54"/>
      <c r="AN264" s="54"/>
      <c r="AO264" s="54"/>
      <c r="AP264" s="54"/>
      <c r="AQ264" s="62"/>
      <c r="AR264" s="54"/>
      <c r="AS264" s="54"/>
      <c r="AT264" s="54"/>
      <c r="AU264" s="54"/>
      <c r="AV264" s="54"/>
      <c r="AW264" s="54"/>
      <c r="AX264" s="54"/>
      <c r="AY264" s="54"/>
    </row>
    <row r="265" spans="1:51">
      <c r="A265" s="40"/>
      <c r="B265" s="41"/>
      <c r="C265" s="42"/>
      <c r="D265" s="179"/>
      <c r="E265" s="43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62"/>
      <c r="Y265" s="62"/>
      <c r="Z265" s="54"/>
      <c r="AA265" s="54"/>
      <c r="AB265" s="54"/>
      <c r="AC265" s="54"/>
      <c r="AD265" s="54"/>
      <c r="AE265" s="54"/>
      <c r="AF265" s="54"/>
      <c r="AG265" s="54"/>
      <c r="AH265" s="62"/>
      <c r="AI265" s="54"/>
      <c r="AJ265" s="54"/>
      <c r="AK265" s="54"/>
      <c r="AL265" s="54"/>
      <c r="AM265" s="54"/>
      <c r="AN265" s="54"/>
      <c r="AO265" s="54"/>
      <c r="AP265" s="54"/>
      <c r="AQ265" s="62"/>
      <c r="AR265" s="54"/>
      <c r="AS265" s="54"/>
      <c r="AT265" s="54"/>
      <c r="AU265" s="54"/>
      <c r="AV265" s="54"/>
      <c r="AW265" s="54"/>
      <c r="AX265" s="54"/>
      <c r="AY265" s="54"/>
    </row>
    <row r="266" spans="1:51">
      <c r="A266" s="40"/>
      <c r="B266" s="41"/>
      <c r="C266" s="42"/>
      <c r="D266" s="179"/>
      <c r="E266" s="43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62"/>
      <c r="Y266" s="62"/>
      <c r="Z266" s="54"/>
      <c r="AA266" s="54"/>
      <c r="AB266" s="54"/>
      <c r="AC266" s="54"/>
      <c r="AD266" s="54"/>
      <c r="AE266" s="54"/>
      <c r="AF266" s="54"/>
      <c r="AG266" s="54"/>
      <c r="AH266" s="62"/>
      <c r="AI266" s="54"/>
      <c r="AJ266" s="54"/>
      <c r="AK266" s="54"/>
      <c r="AL266" s="54"/>
      <c r="AM266" s="54"/>
      <c r="AN266" s="54"/>
      <c r="AO266" s="54"/>
      <c r="AP266" s="54"/>
      <c r="AQ266" s="62"/>
      <c r="AR266" s="54"/>
      <c r="AS266" s="54"/>
      <c r="AT266" s="54"/>
      <c r="AU266" s="54"/>
      <c r="AV266" s="54"/>
      <c r="AW266" s="54"/>
      <c r="AX266" s="54"/>
      <c r="AY266" s="54"/>
    </row>
    <row r="267" spans="1:51">
      <c r="A267" s="40"/>
      <c r="B267" s="41"/>
      <c r="C267" s="42"/>
      <c r="D267" s="179"/>
      <c r="E267" s="43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62"/>
      <c r="Y267" s="62"/>
      <c r="Z267" s="54"/>
      <c r="AA267" s="54"/>
      <c r="AB267" s="54"/>
      <c r="AC267" s="54"/>
      <c r="AD267" s="54"/>
      <c r="AE267" s="54"/>
      <c r="AF267" s="54"/>
      <c r="AG267" s="54"/>
      <c r="AH267" s="62"/>
      <c r="AI267" s="54"/>
      <c r="AJ267" s="54"/>
      <c r="AK267" s="54"/>
      <c r="AL267" s="54"/>
      <c r="AM267" s="54"/>
      <c r="AN267" s="54"/>
      <c r="AO267" s="54"/>
      <c r="AP267" s="54"/>
      <c r="AQ267" s="62"/>
      <c r="AR267" s="54"/>
      <c r="AS267" s="54"/>
      <c r="AT267" s="54"/>
      <c r="AU267" s="54"/>
      <c r="AV267" s="54"/>
      <c r="AW267" s="54"/>
      <c r="AX267" s="54"/>
      <c r="AY267" s="54"/>
    </row>
    <row r="268" spans="1:51">
      <c r="A268" s="40"/>
      <c r="B268" s="41"/>
      <c r="C268" s="42"/>
      <c r="D268" s="179"/>
      <c r="E268" s="43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62"/>
      <c r="Y268" s="62"/>
      <c r="Z268" s="54"/>
      <c r="AA268" s="54"/>
      <c r="AB268" s="54"/>
      <c r="AC268" s="54"/>
      <c r="AD268" s="54"/>
      <c r="AE268" s="54"/>
      <c r="AF268" s="54"/>
      <c r="AG268" s="54"/>
      <c r="AH268" s="62"/>
      <c r="AI268" s="54"/>
      <c r="AJ268" s="54"/>
      <c r="AK268" s="54"/>
      <c r="AL268" s="54"/>
      <c r="AM268" s="54"/>
      <c r="AN268" s="54"/>
      <c r="AO268" s="54"/>
      <c r="AP268" s="54"/>
      <c r="AQ268" s="62"/>
      <c r="AR268" s="54"/>
      <c r="AS268" s="54"/>
      <c r="AT268" s="54"/>
      <c r="AU268" s="54"/>
      <c r="AV268" s="54"/>
      <c r="AW268" s="54"/>
      <c r="AX268" s="54"/>
      <c r="AY268" s="54"/>
    </row>
    <row r="269" spans="1:51">
      <c r="A269" s="40"/>
      <c r="B269" s="41"/>
      <c r="C269" s="42"/>
      <c r="D269" s="179"/>
      <c r="E269" s="43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62"/>
      <c r="Y269" s="62"/>
      <c r="Z269" s="54"/>
      <c r="AA269" s="54"/>
      <c r="AB269" s="54"/>
      <c r="AC269" s="54"/>
      <c r="AD269" s="54"/>
      <c r="AE269" s="54"/>
      <c r="AF269" s="54"/>
      <c r="AG269" s="54"/>
      <c r="AH269" s="62"/>
      <c r="AI269" s="54"/>
      <c r="AJ269" s="54"/>
      <c r="AK269" s="54"/>
      <c r="AL269" s="54"/>
      <c r="AM269" s="54"/>
      <c r="AN269" s="54"/>
      <c r="AO269" s="54"/>
      <c r="AP269" s="54"/>
      <c r="AQ269" s="62"/>
      <c r="AR269" s="54"/>
      <c r="AS269" s="54"/>
      <c r="AT269" s="54"/>
      <c r="AU269" s="54"/>
      <c r="AV269" s="54"/>
      <c r="AW269" s="54"/>
      <c r="AX269" s="54"/>
      <c r="AY269" s="54"/>
    </row>
    <row r="270" spans="1:51">
      <c r="A270" s="40"/>
      <c r="B270" s="41"/>
      <c r="C270" s="42"/>
      <c r="D270" s="179"/>
      <c r="E270" s="43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62"/>
      <c r="Y270" s="62"/>
      <c r="Z270" s="54"/>
      <c r="AA270" s="54"/>
      <c r="AB270" s="54"/>
      <c r="AC270" s="54"/>
      <c r="AD270" s="54"/>
      <c r="AE270" s="54"/>
      <c r="AF270" s="54"/>
      <c r="AG270" s="54"/>
      <c r="AH270" s="62"/>
      <c r="AI270" s="54"/>
      <c r="AJ270" s="54"/>
      <c r="AK270" s="54"/>
      <c r="AL270" s="54"/>
      <c r="AM270" s="54"/>
      <c r="AN270" s="54"/>
      <c r="AO270" s="54"/>
      <c r="AP270" s="54"/>
      <c r="AQ270" s="62"/>
      <c r="AR270" s="54"/>
      <c r="AS270" s="54"/>
      <c r="AT270" s="54"/>
      <c r="AU270" s="54"/>
      <c r="AV270" s="54"/>
      <c r="AW270" s="54"/>
      <c r="AX270" s="54"/>
      <c r="AY270" s="54"/>
    </row>
    <row r="271" spans="1:51">
      <c r="A271" s="146"/>
      <c r="B271" s="41"/>
      <c r="C271" s="42"/>
      <c r="D271" s="179"/>
      <c r="E271" s="43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62"/>
      <c r="Y271" s="62"/>
      <c r="Z271" s="54"/>
      <c r="AA271" s="54"/>
      <c r="AB271" s="54"/>
      <c r="AC271" s="54"/>
      <c r="AD271" s="54"/>
      <c r="AE271" s="54"/>
      <c r="AF271" s="54"/>
      <c r="AG271" s="54"/>
      <c r="AH271" s="62"/>
      <c r="AI271" s="54"/>
      <c r="AJ271" s="54"/>
      <c r="AK271" s="54"/>
      <c r="AL271" s="54"/>
      <c r="AM271" s="54"/>
      <c r="AN271" s="54"/>
      <c r="AO271" s="54"/>
      <c r="AP271" s="54"/>
      <c r="AQ271" s="62"/>
      <c r="AR271" s="54"/>
      <c r="AS271" s="54"/>
      <c r="AT271" s="54"/>
      <c r="AU271" s="54"/>
      <c r="AV271" s="54"/>
      <c r="AW271" s="54"/>
      <c r="AX271" s="54"/>
      <c r="AY271" s="54"/>
    </row>
    <row r="272" spans="1:51">
      <c r="A272" s="146"/>
      <c r="B272" s="41"/>
      <c r="C272" s="42"/>
      <c r="D272" s="179"/>
      <c r="E272" s="43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62"/>
      <c r="Y272" s="62"/>
      <c r="Z272" s="54"/>
      <c r="AA272" s="54"/>
      <c r="AB272" s="54"/>
      <c r="AC272" s="54"/>
      <c r="AD272" s="54"/>
      <c r="AE272" s="54"/>
      <c r="AF272" s="54"/>
      <c r="AG272" s="54"/>
      <c r="AH272" s="62"/>
      <c r="AI272" s="54"/>
      <c r="AJ272" s="54"/>
      <c r="AK272" s="54"/>
      <c r="AL272" s="54"/>
      <c r="AM272" s="54"/>
      <c r="AN272" s="54"/>
      <c r="AO272" s="54"/>
      <c r="AP272" s="54"/>
      <c r="AQ272" s="62"/>
      <c r="AR272" s="54"/>
      <c r="AS272" s="54"/>
      <c r="AT272" s="54"/>
      <c r="AU272" s="54"/>
      <c r="AV272" s="54"/>
      <c r="AW272" s="54"/>
      <c r="AX272" s="54"/>
      <c r="AY272" s="54"/>
    </row>
    <row r="273" spans="1:51">
      <c r="A273" s="146"/>
      <c r="B273" s="41"/>
      <c r="C273" s="42"/>
      <c r="D273" s="179"/>
      <c r="E273" s="43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62"/>
      <c r="Y273" s="62"/>
      <c r="Z273" s="54"/>
      <c r="AA273" s="54"/>
      <c r="AB273" s="54"/>
      <c r="AC273" s="54"/>
      <c r="AD273" s="54"/>
      <c r="AE273" s="54"/>
      <c r="AF273" s="54"/>
      <c r="AG273" s="54"/>
      <c r="AH273" s="62"/>
      <c r="AI273" s="54"/>
      <c r="AJ273" s="54"/>
      <c r="AK273" s="54"/>
      <c r="AL273" s="54"/>
      <c r="AM273" s="54"/>
      <c r="AN273" s="54"/>
      <c r="AO273" s="54"/>
      <c r="AP273" s="54"/>
      <c r="AQ273" s="62"/>
      <c r="AR273" s="54"/>
      <c r="AS273" s="54"/>
      <c r="AT273" s="54"/>
      <c r="AU273" s="54"/>
      <c r="AV273" s="54"/>
      <c r="AW273" s="54"/>
      <c r="AX273" s="54"/>
      <c r="AY273" s="54"/>
    </row>
    <row r="274" spans="1:51">
      <c r="A274" s="146"/>
      <c r="B274" s="41"/>
      <c r="C274" s="42"/>
      <c r="D274" s="179"/>
      <c r="E274" s="43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62"/>
      <c r="Y274" s="62"/>
      <c r="Z274" s="54"/>
      <c r="AA274" s="54"/>
      <c r="AB274" s="54"/>
      <c r="AC274" s="54"/>
      <c r="AD274" s="54"/>
      <c r="AE274" s="54"/>
      <c r="AF274" s="54"/>
      <c r="AG274" s="54"/>
      <c r="AH274" s="62"/>
      <c r="AI274" s="54"/>
      <c r="AJ274" s="54"/>
      <c r="AK274" s="54"/>
      <c r="AL274" s="54"/>
      <c r="AM274" s="54"/>
      <c r="AN274" s="54"/>
      <c r="AO274" s="54"/>
      <c r="AP274" s="54"/>
      <c r="AQ274" s="62"/>
      <c r="AR274" s="54"/>
      <c r="AS274" s="54"/>
      <c r="AT274" s="54"/>
      <c r="AU274" s="54"/>
      <c r="AV274" s="54"/>
      <c r="AW274" s="54"/>
      <c r="AX274" s="54"/>
      <c r="AY274" s="54"/>
    </row>
    <row r="275" spans="1:51">
      <c r="A275" s="146"/>
      <c r="B275" s="41"/>
      <c r="C275" s="42"/>
      <c r="D275" s="179"/>
      <c r="E275" s="43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62"/>
      <c r="Y275" s="62"/>
      <c r="Z275" s="54"/>
      <c r="AA275" s="54"/>
      <c r="AB275" s="54"/>
      <c r="AC275" s="54"/>
      <c r="AD275" s="54"/>
      <c r="AE275" s="54"/>
      <c r="AF275" s="54"/>
      <c r="AG275" s="54"/>
      <c r="AH275" s="62"/>
      <c r="AI275" s="54"/>
      <c r="AJ275" s="54"/>
      <c r="AK275" s="54"/>
      <c r="AL275" s="54"/>
      <c r="AM275" s="54"/>
      <c r="AN275" s="54"/>
      <c r="AO275" s="54"/>
      <c r="AP275" s="54"/>
      <c r="AQ275" s="62"/>
      <c r="AR275" s="54"/>
      <c r="AS275" s="54"/>
      <c r="AT275" s="54"/>
      <c r="AU275" s="54"/>
      <c r="AV275" s="54"/>
      <c r="AW275" s="54"/>
      <c r="AX275" s="54"/>
      <c r="AY275" s="54"/>
    </row>
    <row r="276" spans="1:51">
      <c r="A276" s="146"/>
      <c r="B276" s="41"/>
      <c r="C276" s="42"/>
      <c r="D276" s="179"/>
      <c r="E276" s="43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62"/>
      <c r="Y276" s="62"/>
      <c r="Z276" s="54"/>
      <c r="AA276" s="54"/>
      <c r="AB276" s="54"/>
      <c r="AC276" s="54"/>
      <c r="AD276" s="54"/>
      <c r="AE276" s="54"/>
      <c r="AF276" s="54"/>
      <c r="AG276" s="54"/>
      <c r="AH276" s="62"/>
      <c r="AI276" s="54"/>
      <c r="AJ276" s="54"/>
      <c r="AK276" s="54"/>
      <c r="AL276" s="54"/>
      <c r="AM276" s="54"/>
      <c r="AN276" s="54"/>
      <c r="AO276" s="54"/>
      <c r="AP276" s="54"/>
      <c r="AQ276" s="62"/>
      <c r="AR276" s="54"/>
      <c r="AS276" s="54"/>
      <c r="AT276" s="54"/>
      <c r="AU276" s="54"/>
      <c r="AV276" s="54"/>
      <c r="AW276" s="54"/>
      <c r="AX276" s="54"/>
      <c r="AY276" s="54"/>
    </row>
    <row r="277" spans="1:51">
      <c r="A277" s="146"/>
      <c r="B277" s="41"/>
      <c r="C277" s="42"/>
      <c r="D277" s="179"/>
      <c r="E277" s="43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62"/>
      <c r="Y277" s="62"/>
      <c r="Z277" s="54"/>
      <c r="AA277" s="54"/>
      <c r="AB277" s="54"/>
      <c r="AC277" s="54"/>
      <c r="AD277" s="54"/>
      <c r="AE277" s="54"/>
      <c r="AF277" s="54"/>
      <c r="AG277" s="54"/>
      <c r="AH277" s="62"/>
      <c r="AI277" s="54"/>
      <c r="AJ277" s="54"/>
      <c r="AK277" s="54"/>
      <c r="AL277" s="54"/>
      <c r="AM277" s="54"/>
      <c r="AN277" s="54"/>
      <c r="AO277" s="54"/>
      <c r="AP277" s="54"/>
      <c r="AQ277" s="62"/>
      <c r="AR277" s="54"/>
      <c r="AS277" s="54"/>
      <c r="AT277" s="54"/>
      <c r="AU277" s="54"/>
      <c r="AV277" s="54"/>
      <c r="AW277" s="54"/>
      <c r="AX277" s="54"/>
      <c r="AY277" s="54"/>
    </row>
    <row r="278" spans="1:51">
      <c r="A278" s="146"/>
      <c r="B278" s="41"/>
      <c r="C278" s="42"/>
      <c r="D278" s="179"/>
      <c r="E278" s="43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62"/>
      <c r="Y278" s="62"/>
      <c r="Z278" s="54"/>
      <c r="AA278" s="54"/>
      <c r="AB278" s="54"/>
      <c r="AC278" s="54"/>
      <c r="AD278" s="54"/>
      <c r="AE278" s="54"/>
      <c r="AF278" s="54"/>
      <c r="AG278" s="54"/>
      <c r="AH278" s="62"/>
      <c r="AI278" s="54"/>
      <c r="AJ278" s="54"/>
      <c r="AK278" s="54"/>
      <c r="AL278" s="54"/>
      <c r="AM278" s="54"/>
      <c r="AN278" s="54"/>
      <c r="AO278" s="54"/>
      <c r="AP278" s="54"/>
      <c r="AQ278" s="62"/>
      <c r="AR278" s="54"/>
      <c r="AS278" s="54"/>
      <c r="AT278" s="54"/>
      <c r="AU278" s="54"/>
      <c r="AV278" s="54"/>
      <c r="AW278" s="54"/>
      <c r="AX278" s="54"/>
      <c r="AY278" s="54"/>
    </row>
    <row r="279" spans="1:51">
      <c r="A279" s="146"/>
      <c r="B279" s="41"/>
      <c r="C279" s="42"/>
      <c r="D279" s="179"/>
      <c r="E279" s="43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62"/>
      <c r="Y279" s="62"/>
      <c r="Z279" s="54"/>
      <c r="AA279" s="54"/>
      <c r="AB279" s="54"/>
      <c r="AC279" s="54"/>
      <c r="AD279" s="54"/>
      <c r="AE279" s="54"/>
      <c r="AF279" s="54"/>
      <c r="AG279" s="54"/>
      <c r="AH279" s="62"/>
      <c r="AI279" s="54"/>
      <c r="AJ279" s="54"/>
      <c r="AK279" s="54"/>
      <c r="AL279" s="54"/>
      <c r="AM279" s="54"/>
      <c r="AN279" s="54"/>
      <c r="AO279" s="54"/>
      <c r="AP279" s="54"/>
      <c r="AQ279" s="62"/>
      <c r="AR279" s="54"/>
      <c r="AS279" s="54"/>
      <c r="AT279" s="54"/>
      <c r="AU279" s="54"/>
      <c r="AV279" s="54"/>
      <c r="AW279" s="54"/>
      <c r="AX279" s="54"/>
      <c r="AY279" s="54"/>
    </row>
    <row r="280" spans="1:51">
      <c r="A280" s="146"/>
      <c r="B280" s="41"/>
      <c r="C280" s="42"/>
      <c r="D280" s="179"/>
      <c r="E280" s="43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62"/>
      <c r="Y280" s="62"/>
      <c r="Z280" s="54"/>
      <c r="AA280" s="54"/>
      <c r="AB280" s="54"/>
      <c r="AC280" s="54"/>
      <c r="AD280" s="54"/>
      <c r="AE280" s="54"/>
      <c r="AF280" s="54"/>
      <c r="AG280" s="54"/>
      <c r="AH280" s="62"/>
      <c r="AI280" s="54"/>
      <c r="AJ280" s="54"/>
      <c r="AK280" s="54"/>
      <c r="AL280" s="54"/>
      <c r="AM280" s="54"/>
      <c r="AN280" s="54"/>
      <c r="AO280" s="54"/>
      <c r="AP280" s="54"/>
      <c r="AQ280" s="62"/>
      <c r="AR280" s="54"/>
      <c r="AS280" s="54"/>
      <c r="AT280" s="54"/>
      <c r="AU280" s="54"/>
      <c r="AV280" s="54"/>
      <c r="AW280" s="54"/>
      <c r="AX280" s="54"/>
      <c r="AY280" s="54"/>
    </row>
    <row r="281" spans="1:51">
      <c r="A281" s="146"/>
      <c r="B281" s="41"/>
      <c r="C281" s="42"/>
      <c r="D281" s="179"/>
      <c r="E281" s="43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62"/>
      <c r="Y281" s="62"/>
      <c r="Z281" s="54"/>
      <c r="AA281" s="54"/>
      <c r="AB281" s="54"/>
      <c r="AC281" s="54"/>
      <c r="AD281" s="54"/>
      <c r="AE281" s="54"/>
      <c r="AF281" s="54"/>
      <c r="AG281" s="54"/>
      <c r="AH281" s="62"/>
      <c r="AI281" s="54"/>
      <c r="AJ281" s="54"/>
      <c r="AK281" s="54"/>
      <c r="AL281" s="54"/>
      <c r="AM281" s="54"/>
      <c r="AN281" s="54"/>
      <c r="AO281" s="54"/>
      <c r="AP281" s="54"/>
      <c r="AQ281" s="62"/>
      <c r="AR281" s="54"/>
      <c r="AS281" s="54"/>
      <c r="AT281" s="54"/>
      <c r="AU281" s="54"/>
      <c r="AV281" s="54"/>
      <c r="AW281" s="54"/>
      <c r="AX281" s="54"/>
      <c r="AY281" s="54"/>
    </row>
    <row r="282" spans="1:51">
      <c r="A282" s="146"/>
      <c r="B282" s="41"/>
      <c r="C282" s="42"/>
      <c r="D282" s="179"/>
      <c r="E282" s="43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62"/>
      <c r="Y282" s="62"/>
      <c r="Z282" s="54"/>
      <c r="AA282" s="54"/>
      <c r="AB282" s="54"/>
      <c r="AC282" s="54"/>
      <c r="AD282" s="54"/>
      <c r="AE282" s="54"/>
      <c r="AF282" s="54"/>
      <c r="AG282" s="54"/>
      <c r="AH282" s="62"/>
      <c r="AI282" s="54"/>
      <c r="AJ282" s="54"/>
      <c r="AK282" s="54"/>
      <c r="AL282" s="54"/>
      <c r="AM282" s="54"/>
      <c r="AN282" s="54"/>
      <c r="AO282" s="54"/>
      <c r="AP282" s="54"/>
      <c r="AQ282" s="62"/>
      <c r="AR282" s="54"/>
      <c r="AS282" s="54"/>
      <c r="AT282" s="54"/>
      <c r="AU282" s="54"/>
      <c r="AV282" s="54"/>
      <c r="AW282" s="54"/>
      <c r="AX282" s="54"/>
      <c r="AY282" s="54"/>
    </row>
    <row r="283" spans="1:51">
      <c r="A283" s="146"/>
      <c r="B283" s="41"/>
      <c r="C283" s="42"/>
      <c r="D283" s="179"/>
      <c r="E283" s="43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62"/>
      <c r="Y283" s="62"/>
      <c r="Z283" s="54"/>
      <c r="AA283" s="54"/>
      <c r="AB283" s="54"/>
      <c r="AC283" s="54"/>
      <c r="AD283" s="54"/>
      <c r="AE283" s="54"/>
      <c r="AF283" s="54"/>
      <c r="AG283" s="54"/>
      <c r="AH283" s="62"/>
      <c r="AI283" s="54"/>
      <c r="AJ283" s="54"/>
      <c r="AK283" s="54"/>
      <c r="AL283" s="54"/>
      <c r="AM283" s="54"/>
      <c r="AN283" s="54"/>
      <c r="AO283" s="54"/>
      <c r="AP283" s="54"/>
      <c r="AQ283" s="62"/>
      <c r="AR283" s="54"/>
      <c r="AS283" s="54"/>
      <c r="AT283" s="54"/>
      <c r="AU283" s="54"/>
      <c r="AV283" s="54"/>
      <c r="AW283" s="54"/>
      <c r="AX283" s="54"/>
      <c r="AY283" s="54"/>
    </row>
    <row r="284" spans="1:51">
      <c r="A284" s="146"/>
      <c r="B284" s="41"/>
      <c r="C284" s="42"/>
      <c r="D284" s="179"/>
      <c r="E284" s="43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62"/>
      <c r="Y284" s="62"/>
      <c r="Z284" s="54"/>
      <c r="AA284" s="54"/>
      <c r="AB284" s="54"/>
      <c r="AC284" s="54"/>
      <c r="AD284" s="54"/>
      <c r="AE284" s="54"/>
      <c r="AF284" s="54"/>
      <c r="AG284" s="54"/>
      <c r="AH284" s="62"/>
      <c r="AI284" s="54"/>
      <c r="AJ284" s="54"/>
      <c r="AK284" s="54"/>
      <c r="AL284" s="54"/>
      <c r="AM284" s="54"/>
      <c r="AN284" s="54"/>
      <c r="AO284" s="54"/>
      <c r="AP284" s="54"/>
      <c r="AQ284" s="62"/>
      <c r="AR284" s="54"/>
      <c r="AS284" s="54"/>
      <c r="AT284" s="54"/>
      <c r="AU284" s="54"/>
      <c r="AV284" s="54"/>
      <c r="AW284" s="54"/>
      <c r="AX284" s="54"/>
      <c r="AY284" s="54"/>
    </row>
    <row r="285" spans="1:51">
      <c r="A285" s="146"/>
      <c r="B285" s="41"/>
      <c r="C285" s="42"/>
      <c r="D285" s="179"/>
      <c r="E285" s="43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62"/>
      <c r="Y285" s="62"/>
      <c r="Z285" s="54"/>
      <c r="AA285" s="54"/>
      <c r="AB285" s="54"/>
      <c r="AC285" s="54"/>
      <c r="AD285" s="54"/>
      <c r="AE285" s="54"/>
      <c r="AF285" s="54"/>
      <c r="AG285" s="54"/>
      <c r="AH285" s="62"/>
      <c r="AI285" s="54"/>
      <c r="AJ285" s="54"/>
      <c r="AK285" s="54"/>
      <c r="AL285" s="54"/>
      <c r="AM285" s="54"/>
      <c r="AN285" s="54"/>
      <c r="AO285" s="54"/>
      <c r="AP285" s="54"/>
      <c r="AQ285" s="62"/>
      <c r="AR285" s="54"/>
      <c r="AS285" s="54"/>
      <c r="AT285" s="54"/>
      <c r="AU285" s="54"/>
      <c r="AV285" s="54"/>
      <c r="AW285" s="54"/>
      <c r="AX285" s="54"/>
      <c r="AY285" s="54"/>
    </row>
    <row r="286" spans="1:51">
      <c r="A286" s="146"/>
      <c r="B286" s="41"/>
      <c r="C286" s="42"/>
      <c r="D286" s="179"/>
      <c r="E286" s="43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62"/>
      <c r="Y286" s="62"/>
      <c r="Z286" s="54"/>
      <c r="AA286" s="54"/>
      <c r="AB286" s="54"/>
      <c r="AC286" s="54"/>
      <c r="AD286" s="54"/>
      <c r="AE286" s="54"/>
      <c r="AF286" s="54"/>
      <c r="AG286" s="54"/>
      <c r="AH286" s="62"/>
      <c r="AI286" s="54"/>
      <c r="AJ286" s="54"/>
      <c r="AK286" s="54"/>
      <c r="AL286" s="54"/>
      <c r="AM286" s="54"/>
      <c r="AN286" s="54"/>
      <c r="AO286" s="54"/>
      <c r="AP286" s="54"/>
      <c r="AQ286" s="62"/>
      <c r="AR286" s="54"/>
      <c r="AS286" s="54"/>
      <c r="AT286" s="54"/>
      <c r="AU286" s="54"/>
      <c r="AV286" s="54"/>
      <c r="AW286" s="54"/>
      <c r="AX286" s="54"/>
      <c r="AY286" s="54"/>
    </row>
    <row r="287" spans="1:51">
      <c r="A287" s="146"/>
      <c r="B287" s="41"/>
      <c r="C287" s="42"/>
      <c r="D287" s="179"/>
      <c r="E287" s="43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62"/>
      <c r="Y287" s="62"/>
      <c r="Z287" s="54"/>
      <c r="AA287" s="54"/>
      <c r="AB287" s="54"/>
      <c r="AC287" s="54"/>
      <c r="AD287" s="54"/>
      <c r="AE287" s="54"/>
      <c r="AF287" s="54"/>
      <c r="AG287" s="54"/>
      <c r="AH287" s="62"/>
      <c r="AI287" s="54"/>
      <c r="AJ287" s="54"/>
      <c r="AK287" s="54"/>
      <c r="AL287" s="54"/>
      <c r="AM287" s="54"/>
      <c r="AN287" s="54"/>
      <c r="AO287" s="54"/>
      <c r="AP287" s="54"/>
      <c r="AQ287" s="62"/>
      <c r="AR287" s="54"/>
      <c r="AS287" s="54"/>
      <c r="AT287" s="54"/>
      <c r="AU287" s="54"/>
      <c r="AV287" s="54"/>
      <c r="AW287" s="54"/>
      <c r="AX287" s="54"/>
      <c r="AY287" s="54"/>
    </row>
    <row r="288" spans="1:51">
      <c r="A288" s="146"/>
      <c r="B288" s="41"/>
      <c r="C288" s="42"/>
      <c r="D288" s="179"/>
      <c r="E288" s="43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62"/>
      <c r="Y288" s="62"/>
      <c r="Z288" s="54"/>
      <c r="AA288" s="54"/>
      <c r="AB288" s="54"/>
      <c r="AC288" s="54"/>
      <c r="AD288" s="54"/>
      <c r="AE288" s="54"/>
      <c r="AF288" s="54"/>
      <c r="AG288" s="54"/>
      <c r="AH288" s="62"/>
      <c r="AI288" s="54"/>
      <c r="AJ288" s="54"/>
      <c r="AK288" s="54"/>
      <c r="AL288" s="54"/>
      <c r="AM288" s="54"/>
      <c r="AN288" s="54"/>
      <c r="AO288" s="54"/>
      <c r="AP288" s="54"/>
      <c r="AQ288" s="62"/>
      <c r="AR288" s="54"/>
      <c r="AS288" s="54"/>
      <c r="AT288" s="54"/>
      <c r="AU288" s="54"/>
      <c r="AV288" s="54"/>
      <c r="AW288" s="54"/>
      <c r="AX288" s="54"/>
      <c r="AY288" s="54"/>
    </row>
    <row r="289" spans="1:51">
      <c r="A289" s="146"/>
      <c r="B289" s="41"/>
      <c r="C289" s="42"/>
      <c r="D289" s="179"/>
      <c r="E289" s="43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62"/>
      <c r="Y289" s="62"/>
      <c r="Z289" s="54"/>
      <c r="AA289" s="54"/>
      <c r="AB289" s="54"/>
      <c r="AC289" s="54"/>
      <c r="AD289" s="54"/>
      <c r="AE289" s="54"/>
      <c r="AF289" s="54"/>
      <c r="AG289" s="54"/>
      <c r="AH289" s="62"/>
      <c r="AI289" s="54"/>
      <c r="AJ289" s="54"/>
      <c r="AK289" s="54"/>
      <c r="AL289" s="54"/>
      <c r="AM289" s="54"/>
      <c r="AN289" s="54"/>
      <c r="AO289" s="54"/>
      <c r="AP289" s="54"/>
      <c r="AQ289" s="62"/>
      <c r="AR289" s="54"/>
      <c r="AS289" s="54"/>
      <c r="AT289" s="54"/>
      <c r="AU289" s="54"/>
      <c r="AV289" s="54"/>
      <c r="AW289" s="54"/>
      <c r="AX289" s="54"/>
      <c r="AY289" s="54"/>
    </row>
    <row r="290" spans="1:51">
      <c r="A290" s="146"/>
      <c r="B290" s="41"/>
      <c r="C290" s="42"/>
      <c r="D290" s="179"/>
      <c r="E290" s="43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62"/>
      <c r="Y290" s="62"/>
      <c r="Z290" s="54"/>
      <c r="AA290" s="54"/>
      <c r="AB290" s="54"/>
      <c r="AC290" s="54"/>
      <c r="AD290" s="54"/>
      <c r="AE290" s="54"/>
      <c r="AF290" s="54"/>
      <c r="AG290" s="54"/>
      <c r="AH290" s="62"/>
      <c r="AI290" s="54"/>
      <c r="AJ290" s="54"/>
      <c r="AK290" s="54"/>
      <c r="AL290" s="54"/>
      <c r="AM290" s="54"/>
      <c r="AN290" s="54"/>
      <c r="AO290" s="54"/>
      <c r="AP290" s="54"/>
      <c r="AQ290" s="62"/>
      <c r="AR290" s="54"/>
      <c r="AS290" s="54"/>
      <c r="AT290" s="54"/>
      <c r="AU290" s="54"/>
      <c r="AV290" s="54"/>
      <c r="AW290" s="54"/>
      <c r="AX290" s="54"/>
      <c r="AY290" s="54"/>
    </row>
    <row r="291" spans="1:51">
      <c r="A291" s="146"/>
      <c r="B291" s="41"/>
      <c r="C291" s="42"/>
      <c r="D291" s="179"/>
      <c r="E291" s="43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62"/>
      <c r="Y291" s="62"/>
      <c r="Z291" s="54"/>
      <c r="AA291" s="54"/>
      <c r="AB291" s="54"/>
      <c r="AC291" s="54"/>
      <c r="AD291" s="54"/>
      <c r="AE291" s="54"/>
      <c r="AF291" s="54"/>
      <c r="AG291" s="54"/>
      <c r="AH291" s="62"/>
      <c r="AI291" s="54"/>
      <c r="AJ291" s="54"/>
      <c r="AK291" s="54"/>
      <c r="AL291" s="54"/>
      <c r="AM291" s="54"/>
      <c r="AN291" s="54"/>
      <c r="AO291" s="54"/>
      <c r="AP291" s="54"/>
      <c r="AQ291" s="62"/>
      <c r="AR291" s="54"/>
      <c r="AS291" s="54"/>
      <c r="AT291" s="54"/>
      <c r="AU291" s="54"/>
      <c r="AV291" s="54"/>
      <c r="AW291" s="54"/>
      <c r="AX291" s="54"/>
      <c r="AY291" s="54"/>
    </row>
    <row r="292" spans="1:51">
      <c r="A292" s="146"/>
      <c r="B292" s="41"/>
      <c r="C292" s="42"/>
      <c r="D292" s="179"/>
      <c r="E292" s="43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62"/>
      <c r="Y292" s="62"/>
      <c r="Z292" s="54"/>
      <c r="AA292" s="54"/>
      <c r="AB292" s="54"/>
      <c r="AC292" s="54"/>
      <c r="AD292" s="54"/>
      <c r="AE292" s="54"/>
      <c r="AF292" s="54"/>
      <c r="AG292" s="54"/>
      <c r="AH292" s="62"/>
      <c r="AI292" s="54"/>
      <c r="AJ292" s="54"/>
      <c r="AK292" s="54"/>
      <c r="AL292" s="54"/>
      <c r="AM292" s="54"/>
      <c r="AN292" s="54"/>
      <c r="AO292" s="54"/>
      <c r="AP292" s="54"/>
      <c r="AQ292" s="62"/>
      <c r="AR292" s="54"/>
      <c r="AS292" s="54"/>
      <c r="AT292" s="54"/>
      <c r="AU292" s="54"/>
      <c r="AV292" s="54"/>
      <c r="AW292" s="54"/>
      <c r="AX292" s="54"/>
      <c r="AY292" s="54"/>
    </row>
    <row r="293" spans="1:51">
      <c r="A293" s="146"/>
      <c r="B293" s="41"/>
      <c r="C293" s="42"/>
      <c r="D293" s="179"/>
      <c r="E293" s="43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62"/>
      <c r="Y293" s="62"/>
      <c r="Z293" s="54"/>
      <c r="AA293" s="54"/>
      <c r="AB293" s="54"/>
      <c r="AC293" s="54"/>
      <c r="AD293" s="54"/>
      <c r="AE293" s="54"/>
      <c r="AF293" s="54"/>
      <c r="AG293" s="54"/>
      <c r="AH293" s="62"/>
      <c r="AI293" s="54"/>
      <c r="AJ293" s="54"/>
      <c r="AK293" s="54"/>
      <c r="AL293" s="54"/>
      <c r="AM293" s="54"/>
      <c r="AN293" s="54"/>
      <c r="AO293" s="54"/>
      <c r="AP293" s="54"/>
      <c r="AQ293" s="62"/>
      <c r="AR293" s="54"/>
      <c r="AS293" s="54"/>
      <c r="AT293" s="54"/>
      <c r="AU293" s="54"/>
      <c r="AV293" s="54"/>
      <c r="AW293" s="54"/>
      <c r="AX293" s="54"/>
      <c r="AY293" s="54"/>
    </row>
    <row r="294" spans="1:51">
      <c r="A294" s="146"/>
      <c r="B294" s="41"/>
      <c r="C294" s="42"/>
      <c r="D294" s="179"/>
      <c r="E294" s="43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62"/>
      <c r="Y294" s="62"/>
      <c r="Z294" s="54"/>
      <c r="AA294" s="54"/>
      <c r="AB294" s="54"/>
      <c r="AC294" s="54"/>
      <c r="AD294" s="54"/>
      <c r="AE294" s="54"/>
      <c r="AF294" s="54"/>
      <c r="AG294" s="54"/>
      <c r="AH294" s="62"/>
      <c r="AI294" s="54"/>
      <c r="AJ294" s="54"/>
      <c r="AK294" s="54"/>
      <c r="AL294" s="54"/>
      <c r="AM294" s="54"/>
      <c r="AN294" s="54"/>
      <c r="AO294" s="54"/>
      <c r="AP294" s="54"/>
      <c r="AQ294" s="62"/>
      <c r="AR294" s="54"/>
      <c r="AS294" s="54"/>
      <c r="AT294" s="54"/>
      <c r="AU294" s="54"/>
      <c r="AV294" s="54"/>
      <c r="AW294" s="54"/>
      <c r="AX294" s="54"/>
      <c r="AY294" s="54"/>
    </row>
    <row r="295" spans="1:51">
      <c r="A295" s="146"/>
      <c r="B295" s="41"/>
      <c r="C295" s="42"/>
      <c r="D295" s="179"/>
      <c r="E295" s="43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62"/>
      <c r="Y295" s="62"/>
      <c r="Z295" s="54"/>
      <c r="AA295" s="54"/>
      <c r="AB295" s="54"/>
      <c r="AC295" s="54"/>
      <c r="AD295" s="54"/>
      <c r="AE295" s="54"/>
      <c r="AF295" s="54"/>
      <c r="AG295" s="54"/>
      <c r="AH295" s="62"/>
      <c r="AI295" s="54"/>
      <c r="AJ295" s="54"/>
      <c r="AK295" s="54"/>
      <c r="AL295" s="54"/>
      <c r="AM295" s="54"/>
      <c r="AN295" s="54"/>
      <c r="AO295" s="54"/>
      <c r="AP295" s="54"/>
      <c r="AQ295" s="62"/>
      <c r="AR295" s="54"/>
      <c r="AS295" s="54"/>
      <c r="AT295" s="54"/>
      <c r="AU295" s="54"/>
      <c r="AV295" s="54"/>
      <c r="AW295" s="54"/>
      <c r="AX295" s="54"/>
      <c r="AY295" s="54"/>
    </row>
    <row r="296" spans="1:51">
      <c r="B296" s="41"/>
      <c r="C296" s="148"/>
      <c r="D296" s="179"/>
      <c r="E296" s="43"/>
      <c r="F296" s="54"/>
      <c r="G296" s="54"/>
    </row>
    <row r="297" spans="1:51">
      <c r="B297" s="41"/>
      <c r="C297" s="148"/>
      <c r="D297" s="179"/>
      <c r="E297" s="43"/>
      <c r="F297" s="54"/>
      <c r="G297" s="54"/>
    </row>
    <row r="298" spans="1:51">
      <c r="B298" s="41"/>
      <c r="C298" s="148"/>
      <c r="D298" s="179"/>
      <c r="E298" s="43"/>
      <c r="F298" s="54"/>
      <c r="G298" s="54"/>
    </row>
    <row r="299" spans="1:51">
      <c r="B299" s="41"/>
      <c r="C299" s="148"/>
      <c r="D299" s="179"/>
      <c r="E299" s="43"/>
      <c r="F299" s="54"/>
      <c r="G299" s="54"/>
    </row>
    <row r="300" spans="1:51">
      <c r="B300" s="41"/>
      <c r="C300" s="148"/>
      <c r="D300" s="179"/>
      <c r="E300" s="43"/>
      <c r="F300" s="54"/>
      <c r="G300" s="54"/>
    </row>
    <row r="301" spans="1:51">
      <c r="B301" s="41"/>
      <c r="C301" s="148"/>
      <c r="D301" s="179"/>
      <c r="E301" s="43"/>
      <c r="F301" s="54"/>
      <c r="G301" s="54"/>
    </row>
    <row r="302" spans="1:51">
      <c r="B302" s="41"/>
      <c r="C302" s="148"/>
      <c r="D302" s="179"/>
      <c r="E302" s="43"/>
      <c r="F302" s="54"/>
      <c r="G302" s="54"/>
    </row>
    <row r="303" spans="1:51">
      <c r="B303" s="41"/>
      <c r="C303" s="148"/>
      <c r="D303" s="179"/>
      <c r="E303" s="43"/>
      <c r="F303" s="54"/>
      <c r="G303" s="54"/>
    </row>
    <row r="304" spans="1:51">
      <c r="B304" s="41"/>
      <c r="C304" s="148"/>
      <c r="D304" s="179"/>
      <c r="E304" s="43"/>
      <c r="F304" s="54"/>
      <c r="G304" s="54"/>
    </row>
    <row r="305" spans="2:7">
      <c r="B305" s="41"/>
      <c r="C305" s="148"/>
      <c r="D305" s="179"/>
      <c r="E305" s="43"/>
      <c r="F305" s="54"/>
      <c r="G305" s="54"/>
    </row>
    <row r="306" spans="2:7">
      <c r="B306" s="41"/>
      <c r="C306" s="148"/>
      <c r="D306" s="179"/>
      <c r="E306" s="43"/>
      <c r="F306" s="54"/>
      <c r="G306" s="54"/>
    </row>
    <row r="307" spans="2:7">
      <c r="B307" s="41"/>
      <c r="C307" s="148"/>
      <c r="D307" s="179"/>
      <c r="E307" s="43"/>
      <c r="F307" s="54"/>
      <c r="G307" s="54"/>
    </row>
    <row r="308" spans="2:7">
      <c r="B308" s="41"/>
      <c r="C308" s="148"/>
      <c r="D308" s="179"/>
      <c r="E308" s="43"/>
      <c r="F308" s="54"/>
      <c r="G308" s="54"/>
    </row>
    <row r="309" spans="2:7">
      <c r="B309" s="41"/>
      <c r="C309" s="148"/>
      <c r="D309" s="179"/>
      <c r="E309" s="43"/>
      <c r="F309" s="54"/>
      <c r="G309" s="54"/>
    </row>
    <row r="310" spans="2:7">
      <c r="B310" s="41"/>
      <c r="C310" s="148"/>
      <c r="D310" s="179"/>
      <c r="E310" s="43"/>
      <c r="F310" s="54"/>
      <c r="G310" s="54"/>
    </row>
    <row r="311" spans="2:7">
      <c r="B311" s="41"/>
      <c r="C311" s="148"/>
      <c r="D311" s="179"/>
      <c r="E311" s="43"/>
      <c r="F311" s="54"/>
      <c r="G311" s="54"/>
    </row>
    <row r="312" spans="2:7">
      <c r="B312" s="41"/>
      <c r="C312" s="148"/>
      <c r="D312" s="179"/>
      <c r="E312" s="43"/>
      <c r="F312" s="54"/>
      <c r="G312" s="54"/>
    </row>
    <row r="313" spans="2:7">
      <c r="B313" s="41"/>
      <c r="C313" s="148"/>
      <c r="D313" s="179"/>
      <c r="E313" s="43"/>
      <c r="F313" s="54"/>
      <c r="G313" s="54"/>
    </row>
    <row r="314" spans="2:7">
      <c r="B314" s="41"/>
      <c r="C314" s="148"/>
      <c r="D314" s="179"/>
      <c r="E314" s="43"/>
      <c r="F314" s="54"/>
      <c r="G314" s="54"/>
    </row>
    <row r="315" spans="2:7">
      <c r="B315" s="41"/>
      <c r="C315" s="148"/>
      <c r="D315" s="179"/>
      <c r="E315" s="43"/>
      <c r="F315" s="54"/>
      <c r="G315" s="54"/>
    </row>
    <row r="316" spans="2:7">
      <c r="B316" s="41"/>
      <c r="C316" s="148"/>
      <c r="D316" s="179"/>
      <c r="E316" s="43"/>
      <c r="F316" s="54"/>
      <c r="G316" s="54"/>
    </row>
    <row r="317" spans="2:7">
      <c r="B317" s="41"/>
      <c r="C317" s="148"/>
      <c r="D317" s="179"/>
      <c r="E317" s="43"/>
      <c r="F317" s="54"/>
      <c r="G317" s="54"/>
    </row>
    <row r="318" spans="2:7">
      <c r="B318" s="41"/>
      <c r="C318" s="148"/>
      <c r="D318" s="179"/>
      <c r="E318" s="43"/>
      <c r="F318" s="54"/>
      <c r="G318" s="54"/>
    </row>
    <row r="319" spans="2:7">
      <c r="B319" s="41"/>
      <c r="C319" s="148"/>
      <c r="D319" s="179"/>
      <c r="E319" s="43"/>
      <c r="F319" s="54"/>
      <c r="G319" s="54"/>
    </row>
    <row r="320" spans="2:7">
      <c r="B320" s="41"/>
      <c r="C320" s="148"/>
      <c r="D320" s="179"/>
      <c r="E320" s="43"/>
      <c r="F320" s="54"/>
      <c r="G320" s="54"/>
    </row>
    <row r="321" spans="2:7">
      <c r="B321" s="41"/>
      <c r="C321" s="148"/>
      <c r="D321" s="179"/>
      <c r="E321" s="43"/>
      <c r="F321" s="54"/>
      <c r="G321" s="54"/>
    </row>
    <row r="322" spans="2:7">
      <c r="B322" s="41"/>
      <c r="C322" s="148"/>
      <c r="D322" s="179"/>
      <c r="E322" s="43"/>
      <c r="F322" s="54"/>
      <c r="G322" s="54"/>
    </row>
    <row r="323" spans="2:7">
      <c r="B323" s="41"/>
      <c r="C323" s="148"/>
      <c r="D323" s="179"/>
      <c r="E323" s="43"/>
      <c r="F323" s="54"/>
      <c r="G323" s="54"/>
    </row>
    <row r="324" spans="2:7">
      <c r="B324" s="41"/>
      <c r="C324" s="148"/>
      <c r="D324" s="179"/>
      <c r="E324" s="43"/>
      <c r="F324" s="54"/>
      <c r="G324" s="54"/>
    </row>
    <row r="325" spans="2:7">
      <c r="B325" s="41"/>
      <c r="C325" s="148"/>
      <c r="D325" s="179"/>
      <c r="E325" s="43"/>
      <c r="F325" s="54"/>
      <c r="G325" s="54"/>
    </row>
    <row r="326" spans="2:7">
      <c r="B326" s="41"/>
      <c r="C326" s="148"/>
      <c r="D326" s="179"/>
      <c r="E326" s="43"/>
      <c r="F326" s="54"/>
      <c r="G326" s="54"/>
    </row>
    <row r="327" spans="2:7">
      <c r="B327" s="41"/>
      <c r="C327" s="148"/>
      <c r="D327" s="179"/>
      <c r="E327" s="43"/>
      <c r="F327" s="54"/>
      <c r="G327" s="54"/>
    </row>
    <row r="328" spans="2:7">
      <c r="B328" s="41"/>
      <c r="C328" s="148"/>
      <c r="D328" s="179"/>
      <c r="E328" s="43"/>
      <c r="F328" s="54"/>
      <c r="G328" s="54"/>
    </row>
    <row r="329" spans="2:7">
      <c r="B329" s="41"/>
      <c r="C329" s="148"/>
      <c r="D329" s="179"/>
      <c r="E329" s="43"/>
      <c r="F329" s="54"/>
      <c r="G329" s="54"/>
    </row>
    <row r="330" spans="2:7">
      <c r="B330" s="41"/>
      <c r="C330" s="148"/>
      <c r="D330" s="179"/>
      <c r="E330" s="43"/>
      <c r="F330" s="54"/>
      <c r="G330" s="54"/>
    </row>
    <row r="331" spans="2:7">
      <c r="B331" s="41"/>
      <c r="C331" s="148"/>
      <c r="D331" s="179"/>
      <c r="E331" s="43"/>
      <c r="F331" s="54"/>
      <c r="G331" s="54"/>
    </row>
    <row r="332" spans="2:7">
      <c r="B332" s="41"/>
      <c r="C332" s="148"/>
      <c r="D332" s="179"/>
      <c r="E332" s="43"/>
      <c r="F332" s="54"/>
      <c r="G332" s="54"/>
    </row>
    <row r="333" spans="2:7">
      <c r="B333" s="41"/>
      <c r="C333" s="148"/>
      <c r="D333" s="179"/>
      <c r="E333" s="43"/>
      <c r="F333" s="54"/>
      <c r="G333" s="54"/>
    </row>
    <row r="334" spans="2:7">
      <c r="B334" s="41"/>
      <c r="C334" s="148"/>
      <c r="D334" s="179"/>
      <c r="E334" s="43"/>
      <c r="F334" s="54"/>
      <c r="G334" s="54"/>
    </row>
    <row r="335" spans="2:7">
      <c r="B335" s="41"/>
      <c r="C335" s="148"/>
      <c r="D335" s="179"/>
      <c r="E335" s="43"/>
      <c r="F335" s="54"/>
      <c r="G335" s="54"/>
    </row>
    <row r="336" spans="2:7">
      <c r="B336" s="41"/>
      <c r="C336" s="148"/>
      <c r="D336" s="179"/>
      <c r="E336" s="43"/>
      <c r="F336" s="54"/>
      <c r="G336" s="54"/>
    </row>
    <row r="337" spans="2:7">
      <c r="B337" s="41"/>
      <c r="C337" s="148"/>
      <c r="D337" s="179"/>
      <c r="E337" s="43"/>
      <c r="F337" s="54"/>
      <c r="G337" s="54"/>
    </row>
    <row r="338" spans="2:7">
      <c r="B338" s="41"/>
      <c r="C338" s="148"/>
      <c r="D338" s="179"/>
      <c r="E338" s="43"/>
      <c r="F338" s="54"/>
      <c r="G338" s="54"/>
    </row>
    <row r="339" spans="2:7">
      <c r="B339" s="41"/>
      <c r="C339" s="148"/>
      <c r="D339" s="179"/>
      <c r="E339" s="43"/>
      <c r="F339" s="54"/>
      <c r="G339" s="54"/>
    </row>
    <row r="340" spans="2:7">
      <c r="B340" s="41"/>
      <c r="C340" s="148"/>
      <c r="D340" s="179"/>
      <c r="E340" s="43"/>
      <c r="F340" s="54"/>
      <c r="G340" s="54"/>
    </row>
    <row r="341" spans="2:7">
      <c r="B341" s="41"/>
      <c r="C341" s="148"/>
      <c r="D341" s="179"/>
      <c r="E341" s="43"/>
      <c r="F341" s="54"/>
      <c r="G341" s="54"/>
    </row>
    <row r="342" spans="2:7">
      <c r="B342" s="41"/>
      <c r="C342" s="148"/>
      <c r="D342" s="179"/>
      <c r="E342" s="43"/>
      <c r="F342" s="54"/>
      <c r="G342" s="54"/>
    </row>
    <row r="343" spans="2:7">
      <c r="B343" s="41"/>
      <c r="C343" s="148"/>
      <c r="D343" s="179"/>
      <c r="E343" s="43"/>
      <c r="F343" s="54"/>
      <c r="G343" s="54"/>
    </row>
    <row r="344" spans="2:7">
      <c r="B344" s="41"/>
      <c r="C344" s="148"/>
      <c r="D344" s="179"/>
      <c r="E344" s="43"/>
      <c r="F344" s="54"/>
      <c r="G344" s="54"/>
    </row>
    <row r="345" spans="2:7">
      <c r="B345" s="149"/>
      <c r="C345" s="148"/>
      <c r="D345" s="179"/>
      <c r="E345" s="43"/>
      <c r="F345" s="54"/>
      <c r="G345" s="54"/>
    </row>
    <row r="346" spans="2:7">
      <c r="B346" s="149"/>
      <c r="C346" s="148"/>
      <c r="D346" s="179"/>
      <c r="E346" s="43"/>
      <c r="F346" s="54"/>
      <c r="G346" s="54"/>
    </row>
    <row r="347" spans="2:7">
      <c r="B347" s="149"/>
      <c r="C347" s="148"/>
      <c r="D347" s="179"/>
      <c r="E347" s="43"/>
      <c r="F347" s="54"/>
      <c r="G347" s="54"/>
    </row>
    <row r="348" spans="2:7">
      <c r="B348" s="149"/>
      <c r="C348" s="148"/>
      <c r="D348" s="179"/>
      <c r="E348" s="43"/>
      <c r="F348" s="54"/>
      <c r="G348" s="54"/>
    </row>
    <row r="349" spans="2:7">
      <c r="B349" s="149"/>
      <c r="C349" s="148"/>
      <c r="D349" s="179"/>
      <c r="E349" s="43"/>
      <c r="F349" s="54"/>
      <c r="G349" s="54"/>
    </row>
    <row r="350" spans="2:7">
      <c r="B350" s="149"/>
      <c r="C350" s="148"/>
      <c r="D350" s="179"/>
      <c r="E350" s="43"/>
      <c r="F350" s="54"/>
      <c r="G350" s="54"/>
    </row>
    <row r="351" spans="2:7">
      <c r="B351" s="149"/>
      <c r="C351" s="148"/>
      <c r="D351" s="179"/>
      <c r="E351" s="43"/>
      <c r="F351" s="54"/>
      <c r="G351" s="54"/>
    </row>
    <row r="352" spans="2:7">
      <c r="B352" s="149"/>
      <c r="C352" s="148"/>
      <c r="D352" s="179"/>
      <c r="E352" s="43"/>
      <c r="F352" s="54"/>
      <c r="G352" s="54"/>
    </row>
    <row r="353" spans="2:7">
      <c r="B353" s="149"/>
      <c r="C353" s="148"/>
      <c r="D353" s="179"/>
      <c r="E353" s="43"/>
      <c r="F353" s="54"/>
      <c r="G353" s="54"/>
    </row>
    <row r="354" spans="2:7">
      <c r="B354" s="149"/>
      <c r="C354" s="148"/>
      <c r="D354" s="179"/>
      <c r="E354" s="43"/>
      <c r="F354" s="54"/>
      <c r="G354" s="54"/>
    </row>
    <row r="355" spans="2:7">
      <c r="B355" s="149"/>
      <c r="C355" s="148"/>
      <c r="D355" s="179"/>
      <c r="E355" s="43"/>
      <c r="F355" s="54"/>
      <c r="G355" s="54"/>
    </row>
    <row r="356" spans="2:7">
      <c r="B356" s="149"/>
      <c r="C356" s="148"/>
      <c r="D356" s="179"/>
      <c r="E356" s="43"/>
      <c r="F356" s="54"/>
      <c r="G356" s="54"/>
    </row>
    <row r="357" spans="2:7">
      <c r="B357" s="149"/>
      <c r="C357" s="148"/>
      <c r="D357" s="179"/>
      <c r="E357" s="43"/>
      <c r="F357" s="54"/>
      <c r="G357" s="54"/>
    </row>
    <row r="358" spans="2:7">
      <c r="B358" s="149"/>
      <c r="C358" s="148"/>
      <c r="D358" s="179"/>
      <c r="E358" s="43"/>
      <c r="F358" s="54"/>
      <c r="G358" s="54"/>
    </row>
    <row r="359" spans="2:7">
      <c r="B359" s="149"/>
      <c r="C359" s="148"/>
      <c r="D359" s="179"/>
      <c r="E359" s="43"/>
      <c r="F359" s="54"/>
      <c r="G359" s="54"/>
    </row>
    <row r="360" spans="2:7">
      <c r="B360" s="149"/>
      <c r="C360" s="148"/>
      <c r="D360" s="179"/>
      <c r="E360" s="43"/>
      <c r="F360" s="54"/>
      <c r="G360" s="54"/>
    </row>
    <row r="361" spans="2:7">
      <c r="B361" s="149"/>
      <c r="C361" s="148"/>
      <c r="D361" s="179"/>
      <c r="E361" s="43"/>
      <c r="F361" s="54"/>
      <c r="G361" s="54"/>
    </row>
    <row r="362" spans="2:7">
      <c r="B362" s="149"/>
      <c r="C362" s="148"/>
      <c r="D362" s="179"/>
      <c r="E362" s="43"/>
      <c r="F362" s="54"/>
      <c r="G362" s="54"/>
    </row>
    <row r="363" spans="2:7">
      <c r="B363" s="149"/>
      <c r="C363" s="148"/>
      <c r="D363" s="179"/>
      <c r="E363" s="43"/>
      <c r="F363" s="54"/>
      <c r="G363" s="54"/>
    </row>
    <row r="364" spans="2:7">
      <c r="B364" s="149"/>
      <c r="C364" s="148"/>
      <c r="D364" s="179"/>
      <c r="E364" s="43"/>
      <c r="F364" s="54"/>
      <c r="G364" s="54"/>
    </row>
    <row r="365" spans="2:7">
      <c r="B365" s="149"/>
      <c r="C365" s="148"/>
      <c r="D365" s="179"/>
      <c r="E365" s="43"/>
      <c r="F365" s="54"/>
      <c r="G365" s="54"/>
    </row>
    <row r="366" spans="2:7">
      <c r="B366" s="149"/>
      <c r="C366" s="148"/>
      <c r="D366" s="179"/>
      <c r="E366" s="43"/>
      <c r="F366" s="54"/>
      <c r="G366" s="54"/>
    </row>
    <row r="367" spans="2:7">
      <c r="B367" s="149"/>
      <c r="C367" s="148"/>
      <c r="D367" s="179"/>
      <c r="E367" s="43"/>
      <c r="F367" s="54"/>
      <c r="G367" s="54"/>
    </row>
    <row r="368" spans="2:7">
      <c r="B368" s="149"/>
      <c r="C368" s="148"/>
      <c r="D368" s="179"/>
      <c r="E368" s="43"/>
      <c r="F368" s="54"/>
      <c r="G368" s="54"/>
    </row>
    <row r="369" spans="2:7">
      <c r="B369" s="149"/>
      <c r="C369" s="148"/>
      <c r="D369" s="179"/>
      <c r="E369" s="43"/>
      <c r="F369" s="54"/>
      <c r="G369" s="54"/>
    </row>
    <row r="370" spans="2:7">
      <c r="B370" s="149"/>
      <c r="C370" s="148"/>
      <c r="D370" s="179"/>
      <c r="E370" s="43"/>
      <c r="F370" s="54"/>
      <c r="G370" s="54"/>
    </row>
    <row r="371" spans="2:7">
      <c r="B371" s="149"/>
      <c r="C371" s="148"/>
      <c r="D371" s="179"/>
      <c r="E371" s="43"/>
      <c r="F371" s="54"/>
      <c r="G371" s="54"/>
    </row>
    <row r="372" spans="2:7">
      <c r="B372" s="149"/>
      <c r="C372" s="148"/>
      <c r="D372" s="179"/>
      <c r="E372" s="43"/>
      <c r="F372" s="54"/>
      <c r="G372" s="54"/>
    </row>
    <row r="373" spans="2:7">
      <c r="B373" s="149"/>
      <c r="C373" s="148"/>
      <c r="D373" s="179"/>
      <c r="E373" s="43"/>
      <c r="F373" s="54"/>
      <c r="G373" s="54"/>
    </row>
    <row r="374" spans="2:7">
      <c r="B374" s="149"/>
      <c r="C374" s="148"/>
      <c r="D374" s="179"/>
      <c r="E374" s="43"/>
      <c r="F374" s="54"/>
      <c r="G374" s="54"/>
    </row>
    <row r="375" spans="2:7">
      <c r="B375" s="149"/>
      <c r="C375" s="148"/>
      <c r="D375" s="179"/>
      <c r="E375" s="43"/>
      <c r="F375" s="54"/>
      <c r="G375" s="54"/>
    </row>
    <row r="376" spans="2:7">
      <c r="B376" s="149"/>
      <c r="C376" s="148"/>
      <c r="D376" s="179"/>
      <c r="E376" s="43"/>
      <c r="F376" s="54"/>
      <c r="G376" s="54"/>
    </row>
    <row r="377" spans="2:7">
      <c r="B377" s="149"/>
      <c r="C377" s="148"/>
      <c r="D377" s="179"/>
      <c r="E377" s="43"/>
      <c r="F377" s="54"/>
      <c r="G377" s="54"/>
    </row>
    <row r="378" spans="2:7">
      <c r="B378" s="149"/>
      <c r="C378" s="148"/>
      <c r="D378" s="179"/>
      <c r="E378" s="43"/>
      <c r="F378" s="54"/>
      <c r="G378" s="54"/>
    </row>
    <row r="379" spans="2:7">
      <c r="B379" s="149"/>
      <c r="C379" s="148"/>
      <c r="D379" s="179"/>
      <c r="E379" s="43"/>
      <c r="F379" s="54"/>
      <c r="G379" s="54"/>
    </row>
    <row r="380" spans="2:7">
      <c r="B380" s="149"/>
      <c r="C380" s="148"/>
      <c r="D380" s="179"/>
      <c r="E380" s="43"/>
      <c r="F380" s="54"/>
      <c r="G380" s="54"/>
    </row>
    <row r="381" spans="2:7">
      <c r="B381" s="149"/>
      <c r="C381" s="148"/>
      <c r="D381" s="179"/>
      <c r="E381" s="43"/>
      <c r="F381" s="54"/>
      <c r="G381" s="54"/>
    </row>
    <row r="382" spans="2:7">
      <c r="B382" s="149"/>
      <c r="C382" s="148"/>
      <c r="D382" s="179"/>
      <c r="E382" s="43"/>
      <c r="F382" s="54"/>
      <c r="G382" s="54"/>
    </row>
    <row r="383" spans="2:7">
      <c r="B383" s="149"/>
      <c r="C383" s="148"/>
      <c r="D383" s="179"/>
      <c r="E383" s="43"/>
      <c r="F383" s="54"/>
      <c r="G383" s="54"/>
    </row>
    <row r="384" spans="2:7">
      <c r="B384" s="149"/>
      <c r="C384" s="148"/>
      <c r="D384" s="179"/>
      <c r="E384" s="43"/>
      <c r="F384" s="54"/>
      <c r="G384" s="54"/>
    </row>
    <row r="385" spans="2:7">
      <c r="B385" s="149"/>
      <c r="C385" s="148"/>
      <c r="D385" s="179"/>
      <c r="E385" s="43"/>
      <c r="F385" s="54"/>
      <c r="G385" s="54"/>
    </row>
    <row r="386" spans="2:7">
      <c r="B386" s="149"/>
      <c r="C386" s="148"/>
      <c r="D386" s="179"/>
      <c r="E386" s="43"/>
      <c r="F386" s="54"/>
      <c r="G386" s="54"/>
    </row>
    <row r="387" spans="2:7">
      <c r="B387" s="149"/>
      <c r="C387" s="148"/>
      <c r="D387" s="179"/>
      <c r="E387" s="43"/>
      <c r="F387" s="54"/>
      <c r="G387" s="54"/>
    </row>
    <row r="388" spans="2:7">
      <c r="B388" s="149"/>
      <c r="C388" s="148"/>
      <c r="D388" s="179"/>
      <c r="E388" s="43"/>
      <c r="F388" s="54"/>
      <c r="G388" s="54"/>
    </row>
    <row r="389" spans="2:7">
      <c r="B389" s="149"/>
      <c r="C389" s="148"/>
      <c r="D389" s="179"/>
      <c r="E389" s="43"/>
      <c r="F389" s="54"/>
      <c r="G389" s="54"/>
    </row>
    <row r="390" spans="2:7">
      <c r="B390" s="149"/>
      <c r="C390" s="148"/>
      <c r="D390" s="179"/>
      <c r="E390" s="43"/>
      <c r="F390" s="54"/>
      <c r="G390" s="54"/>
    </row>
    <row r="391" spans="2:7">
      <c r="B391" s="149"/>
      <c r="C391" s="148"/>
      <c r="D391" s="179"/>
      <c r="E391" s="43"/>
      <c r="F391" s="54"/>
      <c r="G391" s="54"/>
    </row>
    <row r="392" spans="2:7">
      <c r="B392" s="149"/>
      <c r="C392" s="148"/>
      <c r="D392" s="179"/>
      <c r="E392" s="43"/>
      <c r="F392" s="54"/>
      <c r="G392" s="54"/>
    </row>
    <row r="393" spans="2:7">
      <c r="B393" s="149"/>
      <c r="C393" s="148"/>
      <c r="D393" s="179"/>
      <c r="E393" s="43"/>
      <c r="F393" s="54"/>
      <c r="G393" s="54"/>
    </row>
    <row r="394" spans="2:7">
      <c r="B394" s="149"/>
      <c r="C394" s="148"/>
      <c r="D394" s="179"/>
      <c r="E394" s="43"/>
      <c r="F394" s="54"/>
      <c r="G394" s="54"/>
    </row>
    <row r="395" spans="2:7">
      <c r="B395" s="149"/>
      <c r="C395" s="148"/>
      <c r="D395" s="179"/>
      <c r="E395" s="43"/>
      <c r="F395" s="54"/>
      <c r="G395" s="54"/>
    </row>
    <row r="396" spans="2:7">
      <c r="B396" s="149"/>
      <c r="C396" s="148"/>
      <c r="D396" s="179"/>
      <c r="E396" s="43"/>
      <c r="F396" s="54"/>
      <c r="G396" s="54"/>
    </row>
    <row r="397" spans="2:7">
      <c r="B397" s="149"/>
      <c r="C397" s="148"/>
      <c r="D397" s="179"/>
      <c r="E397" s="43"/>
      <c r="F397" s="54"/>
      <c r="G397" s="54"/>
    </row>
    <row r="398" spans="2:7">
      <c r="B398" s="149"/>
      <c r="C398" s="148"/>
      <c r="D398" s="179"/>
      <c r="E398" s="43"/>
      <c r="F398" s="54"/>
      <c r="G398" s="54"/>
    </row>
    <row r="399" spans="2:7">
      <c r="B399" s="149"/>
      <c r="C399" s="148"/>
      <c r="D399" s="179"/>
      <c r="E399" s="43"/>
      <c r="F399" s="54"/>
      <c r="G399" s="54"/>
    </row>
    <row r="400" spans="2:7">
      <c r="B400" s="149"/>
      <c r="C400" s="148"/>
      <c r="D400" s="179"/>
      <c r="E400" s="43"/>
      <c r="F400" s="54"/>
      <c r="G400" s="54"/>
    </row>
    <row r="401" spans="2:7">
      <c r="B401" s="149"/>
      <c r="C401" s="148"/>
      <c r="D401" s="179"/>
      <c r="E401" s="43"/>
      <c r="F401" s="54"/>
      <c r="G401" s="54"/>
    </row>
    <row r="402" spans="2:7">
      <c r="B402" s="149"/>
      <c r="C402" s="148"/>
      <c r="D402" s="179"/>
      <c r="E402" s="43"/>
      <c r="F402" s="54"/>
      <c r="G402" s="54"/>
    </row>
    <row r="403" spans="2:7">
      <c r="B403" s="149"/>
      <c r="C403" s="148"/>
      <c r="D403" s="179"/>
      <c r="E403" s="43"/>
      <c r="F403" s="54"/>
      <c r="G403" s="54"/>
    </row>
    <row r="404" spans="2:7">
      <c r="B404" s="149"/>
      <c r="C404" s="148"/>
      <c r="D404" s="179"/>
      <c r="E404" s="43"/>
      <c r="F404" s="54"/>
      <c r="G404" s="54"/>
    </row>
    <row r="405" spans="2:7">
      <c r="B405" s="149"/>
      <c r="C405" s="148"/>
      <c r="D405" s="179"/>
      <c r="E405" s="43"/>
      <c r="F405" s="54"/>
      <c r="G405" s="54"/>
    </row>
    <row r="406" spans="2:7">
      <c r="B406" s="149"/>
      <c r="C406" s="148"/>
      <c r="D406" s="179"/>
      <c r="E406" s="43"/>
      <c r="F406" s="54"/>
      <c r="G406" s="54"/>
    </row>
    <row r="407" spans="2:7">
      <c r="B407" s="149"/>
      <c r="C407" s="148"/>
      <c r="D407" s="179"/>
      <c r="E407" s="43"/>
      <c r="F407" s="54"/>
      <c r="G407" s="54"/>
    </row>
    <row r="408" spans="2:7">
      <c r="B408" s="149"/>
      <c r="C408" s="148"/>
      <c r="D408" s="179"/>
      <c r="E408" s="43"/>
      <c r="F408" s="54"/>
      <c r="G408" s="54"/>
    </row>
    <row r="409" spans="2:7">
      <c r="B409" s="149"/>
      <c r="C409" s="148"/>
      <c r="D409" s="179"/>
      <c r="E409" s="43"/>
      <c r="F409" s="54"/>
      <c r="G409" s="54"/>
    </row>
    <row r="410" spans="2:7">
      <c r="B410" s="149"/>
      <c r="C410" s="148"/>
      <c r="D410" s="179"/>
      <c r="E410" s="43"/>
      <c r="F410" s="54"/>
      <c r="G410" s="54"/>
    </row>
    <row r="411" spans="2:7">
      <c r="B411" s="149"/>
      <c r="C411" s="148"/>
      <c r="D411" s="179"/>
      <c r="E411" s="43"/>
      <c r="F411" s="54"/>
      <c r="G411" s="54"/>
    </row>
    <row r="412" spans="2:7">
      <c r="B412" s="149"/>
      <c r="C412" s="148"/>
      <c r="D412" s="179"/>
      <c r="E412" s="43"/>
      <c r="F412" s="54"/>
      <c r="G412" s="54"/>
    </row>
    <row r="413" spans="2:7">
      <c r="B413" s="149"/>
      <c r="C413" s="148"/>
      <c r="D413" s="179"/>
      <c r="E413" s="43"/>
      <c r="F413" s="54"/>
      <c r="G413" s="54"/>
    </row>
    <row r="414" spans="2:7">
      <c r="B414" s="149"/>
      <c r="C414" s="148"/>
      <c r="D414" s="179"/>
      <c r="E414" s="43"/>
      <c r="F414" s="54"/>
      <c r="G414" s="54"/>
    </row>
    <row r="415" spans="2:7">
      <c r="F415" s="54"/>
      <c r="G415" s="54"/>
    </row>
    <row r="416" spans="2:7">
      <c r="F416" s="54"/>
      <c r="G416" s="54"/>
    </row>
    <row r="417" spans="2:7">
      <c r="F417" s="54"/>
      <c r="G417" s="54"/>
    </row>
    <row r="418" spans="2:7">
      <c r="F418" s="54"/>
      <c r="G418" s="54"/>
    </row>
    <row r="419" spans="2:7">
      <c r="B419" s="62"/>
      <c r="C419" s="62"/>
      <c r="D419" s="172"/>
      <c r="E419" s="126"/>
      <c r="F419" s="54"/>
      <c r="G419" s="54"/>
    </row>
    <row r="420" spans="2:7">
      <c r="B420" s="62"/>
      <c r="C420" s="62"/>
      <c r="D420" s="172"/>
      <c r="E420" s="126"/>
      <c r="F420" s="54"/>
      <c r="G420" s="54"/>
    </row>
    <row r="421" spans="2:7">
      <c r="B421" s="62"/>
      <c r="C421" s="62"/>
      <c r="D421" s="172"/>
      <c r="E421" s="126"/>
      <c r="F421" s="54"/>
      <c r="G421" s="54"/>
    </row>
    <row r="422" spans="2:7">
      <c r="B422" s="62"/>
      <c r="C422" s="62"/>
      <c r="D422" s="172"/>
      <c r="E422" s="126"/>
      <c r="F422" s="54"/>
      <c r="G422" s="54"/>
    </row>
    <row r="423" spans="2:7">
      <c r="B423" s="62"/>
      <c r="C423" s="62"/>
      <c r="D423" s="172"/>
      <c r="E423" s="126"/>
      <c r="F423" s="54"/>
      <c r="G423" s="54"/>
    </row>
    <row r="424" spans="2:7">
      <c r="B424" s="62"/>
      <c r="C424" s="62"/>
      <c r="D424" s="172"/>
      <c r="E424" s="126"/>
      <c r="F424" s="54"/>
      <c r="G424" s="54"/>
    </row>
    <row r="425" spans="2:7">
      <c r="B425" s="62"/>
      <c r="C425" s="62"/>
      <c r="D425" s="172"/>
      <c r="E425" s="126"/>
      <c r="F425" s="54"/>
      <c r="G425" s="54"/>
    </row>
    <row r="426" spans="2:7">
      <c r="B426" s="62"/>
      <c r="C426" s="62"/>
      <c r="D426" s="172"/>
      <c r="E426" s="126"/>
      <c r="F426" s="54"/>
      <c r="G426" s="54"/>
    </row>
    <row r="427" spans="2:7">
      <c r="B427" s="62"/>
      <c r="C427" s="62"/>
      <c r="D427" s="172"/>
      <c r="E427" s="126"/>
      <c r="F427" s="54"/>
      <c r="G427" s="54"/>
    </row>
    <row r="428" spans="2:7">
      <c r="B428" s="62"/>
      <c r="C428" s="62"/>
      <c r="D428" s="172"/>
      <c r="E428" s="126"/>
      <c r="F428" s="54"/>
      <c r="G428" s="54"/>
    </row>
    <row r="429" spans="2:7">
      <c r="B429" s="62"/>
      <c r="C429" s="62"/>
      <c r="D429" s="172"/>
      <c r="E429" s="126"/>
      <c r="F429" s="54"/>
      <c r="G429" s="54"/>
    </row>
    <row r="430" spans="2:7">
      <c r="B430" s="62"/>
      <c r="C430" s="62"/>
      <c r="D430" s="172"/>
      <c r="E430" s="126"/>
      <c r="F430" s="54"/>
      <c r="G430" s="54"/>
    </row>
    <row r="431" spans="2:7">
      <c r="B431" s="62"/>
      <c r="C431" s="62"/>
      <c r="D431" s="172"/>
      <c r="E431" s="126"/>
      <c r="F431" s="54"/>
      <c r="G431" s="54"/>
    </row>
    <row r="432" spans="2:7">
      <c r="B432" s="62"/>
      <c r="C432" s="62"/>
      <c r="D432" s="172"/>
      <c r="E432" s="126"/>
      <c r="F432" s="54"/>
      <c r="G432" s="54"/>
    </row>
    <row r="433" spans="2:7">
      <c r="B433" s="62"/>
      <c r="C433" s="62"/>
      <c r="D433" s="172"/>
      <c r="E433" s="126"/>
      <c r="F433" s="54"/>
      <c r="G433" s="54"/>
    </row>
    <row r="434" spans="2:7">
      <c r="B434" s="62"/>
      <c r="C434" s="62"/>
      <c r="D434" s="172"/>
      <c r="E434" s="126"/>
      <c r="F434" s="54"/>
      <c r="G434" s="54"/>
    </row>
    <row r="435" spans="2:7">
      <c r="B435" s="62"/>
      <c r="C435" s="62"/>
      <c r="D435" s="172"/>
      <c r="E435" s="126"/>
      <c r="F435" s="54"/>
      <c r="G435" s="54"/>
    </row>
    <row r="436" spans="2:7">
      <c r="B436" s="62"/>
      <c r="C436" s="62"/>
      <c r="D436" s="172"/>
      <c r="E436" s="126"/>
      <c r="F436" s="54"/>
      <c r="G436" s="54"/>
    </row>
    <row r="437" spans="2:7">
      <c r="B437" s="62"/>
      <c r="C437" s="62"/>
      <c r="D437" s="172"/>
      <c r="E437" s="126"/>
      <c r="F437" s="54"/>
      <c r="G437" s="54"/>
    </row>
    <row r="438" spans="2:7">
      <c r="B438" s="62"/>
      <c r="C438" s="62"/>
      <c r="D438" s="172"/>
      <c r="E438" s="126"/>
      <c r="F438" s="54"/>
      <c r="G438" s="54"/>
    </row>
    <row r="439" spans="2:7">
      <c r="B439" s="62"/>
      <c r="C439" s="62"/>
      <c r="D439" s="172"/>
      <c r="E439" s="126"/>
      <c r="F439" s="54"/>
      <c r="G439" s="54"/>
    </row>
    <row r="440" spans="2:7">
      <c r="B440" s="62"/>
      <c r="C440" s="62"/>
      <c r="D440" s="172"/>
      <c r="E440" s="126"/>
      <c r="F440" s="54"/>
      <c r="G440" s="54"/>
    </row>
    <row r="441" spans="2:7">
      <c r="B441" s="62"/>
      <c r="C441" s="62"/>
      <c r="D441" s="172"/>
      <c r="E441" s="126"/>
      <c r="F441" s="54"/>
      <c r="G441" s="54"/>
    </row>
    <row r="442" spans="2:7">
      <c r="B442" s="62"/>
      <c r="C442" s="62"/>
      <c r="D442" s="172"/>
      <c r="E442" s="126"/>
      <c r="F442" s="54"/>
      <c r="G442" s="54"/>
    </row>
    <row r="443" spans="2:7">
      <c r="B443" s="62"/>
      <c r="C443" s="62"/>
      <c r="D443" s="172"/>
      <c r="E443" s="126"/>
      <c r="F443" s="54"/>
      <c r="G443" s="54"/>
    </row>
    <row r="444" spans="2:7">
      <c r="B444" s="62"/>
      <c r="C444" s="62"/>
      <c r="D444" s="172"/>
      <c r="E444" s="126"/>
      <c r="F444" s="54"/>
      <c r="G444" s="54"/>
    </row>
    <row r="445" spans="2:7">
      <c r="B445" s="62"/>
      <c r="C445" s="62"/>
      <c r="D445" s="172"/>
      <c r="E445" s="126"/>
      <c r="F445" s="54"/>
      <c r="G445" s="54"/>
    </row>
    <row r="446" spans="2:7">
      <c r="B446" s="62"/>
      <c r="C446" s="62"/>
      <c r="D446" s="172"/>
      <c r="E446" s="126"/>
      <c r="F446" s="54"/>
      <c r="G446" s="54"/>
    </row>
    <row r="447" spans="2:7">
      <c r="B447" s="62"/>
      <c r="C447" s="62"/>
      <c r="D447" s="172"/>
      <c r="E447" s="126"/>
      <c r="F447" s="54"/>
      <c r="G447" s="54"/>
    </row>
    <row r="448" spans="2:7">
      <c r="B448" s="62"/>
      <c r="C448" s="62"/>
      <c r="D448" s="172"/>
      <c r="E448" s="126"/>
      <c r="F448" s="54"/>
      <c r="G448" s="54"/>
    </row>
    <row r="449" spans="2:7">
      <c r="B449" s="62"/>
      <c r="C449" s="62"/>
      <c r="D449" s="172"/>
      <c r="E449" s="126"/>
      <c r="F449" s="54"/>
      <c r="G449" s="54"/>
    </row>
    <row r="450" spans="2:7">
      <c r="B450" s="62"/>
      <c r="C450" s="62"/>
      <c r="D450" s="172"/>
      <c r="E450" s="126"/>
      <c r="F450" s="54"/>
      <c r="G450" s="54"/>
    </row>
    <row r="451" spans="2:7">
      <c r="B451" s="62"/>
      <c r="C451" s="62"/>
      <c r="D451" s="172"/>
      <c r="E451" s="126"/>
      <c r="F451" s="54"/>
      <c r="G451" s="54"/>
    </row>
    <row r="452" spans="2:7">
      <c r="B452" s="62"/>
      <c r="C452" s="62"/>
      <c r="D452" s="172"/>
      <c r="E452" s="126"/>
      <c r="F452" s="54"/>
      <c r="G452" s="54"/>
    </row>
    <row r="453" spans="2:7">
      <c r="B453" s="62"/>
      <c r="C453" s="62"/>
      <c r="D453" s="172"/>
      <c r="E453" s="126"/>
      <c r="F453" s="54"/>
      <c r="G453" s="54"/>
    </row>
    <row r="454" spans="2:7">
      <c r="B454" s="62"/>
      <c r="C454" s="62"/>
      <c r="D454" s="172"/>
      <c r="E454" s="126"/>
      <c r="F454" s="54"/>
      <c r="G454" s="54"/>
    </row>
    <row r="455" spans="2:7">
      <c r="B455" s="62"/>
      <c r="C455" s="62"/>
      <c r="D455" s="172"/>
      <c r="E455" s="126"/>
      <c r="F455" s="54"/>
      <c r="G455" s="54"/>
    </row>
    <row r="456" spans="2:7">
      <c r="B456" s="62"/>
      <c r="C456" s="62"/>
      <c r="D456" s="172"/>
      <c r="E456" s="126"/>
      <c r="F456" s="54"/>
      <c r="G456" s="54"/>
    </row>
    <row r="457" spans="2:7">
      <c r="B457" s="62"/>
      <c r="C457" s="62"/>
      <c r="D457" s="172"/>
      <c r="E457" s="126"/>
      <c r="F457" s="54"/>
      <c r="G457" s="54"/>
    </row>
    <row r="458" spans="2:7">
      <c r="B458" s="62"/>
      <c r="C458" s="62"/>
      <c r="D458" s="172"/>
      <c r="E458" s="126"/>
      <c r="F458" s="54"/>
      <c r="G458" s="54"/>
    </row>
    <row r="459" spans="2:7">
      <c r="B459" s="62"/>
      <c r="C459" s="62"/>
      <c r="D459" s="172"/>
      <c r="E459" s="126"/>
      <c r="F459" s="54"/>
      <c r="G459" s="54"/>
    </row>
    <row r="460" spans="2:7">
      <c r="B460" s="62"/>
      <c r="C460" s="62"/>
      <c r="D460" s="172"/>
      <c r="E460" s="126"/>
      <c r="F460" s="54"/>
      <c r="G460" s="54"/>
    </row>
    <row r="461" spans="2:7">
      <c r="B461" s="62"/>
      <c r="C461" s="62"/>
      <c r="D461" s="172"/>
      <c r="E461" s="126"/>
      <c r="F461" s="54"/>
      <c r="G461" s="54"/>
    </row>
    <row r="462" spans="2:7">
      <c r="B462" s="62"/>
      <c r="C462" s="62"/>
      <c r="D462" s="172"/>
      <c r="E462" s="126"/>
      <c r="F462" s="54"/>
      <c r="G462" s="54"/>
    </row>
    <row r="463" spans="2:7">
      <c r="B463" s="62"/>
      <c r="C463" s="62"/>
      <c r="D463" s="172"/>
      <c r="E463" s="126"/>
      <c r="F463" s="54"/>
      <c r="G463" s="54"/>
    </row>
    <row r="464" spans="2:7">
      <c r="B464" s="62"/>
      <c r="C464" s="62"/>
      <c r="D464" s="172"/>
      <c r="E464" s="126"/>
      <c r="F464" s="54"/>
      <c r="G464" s="54"/>
    </row>
    <row r="465" spans="2:7">
      <c r="B465" s="62"/>
      <c r="C465" s="62"/>
      <c r="D465" s="172"/>
      <c r="E465" s="126"/>
      <c r="F465" s="54"/>
      <c r="G465" s="54"/>
    </row>
    <row r="466" spans="2:7">
      <c r="B466" s="62"/>
      <c r="C466" s="62"/>
      <c r="D466" s="172"/>
      <c r="E466" s="126"/>
      <c r="F466" s="54"/>
      <c r="G466" s="54"/>
    </row>
    <row r="467" spans="2:7">
      <c r="B467" s="62"/>
      <c r="C467" s="62"/>
      <c r="D467" s="172"/>
      <c r="E467" s="126"/>
      <c r="F467" s="54"/>
      <c r="G467" s="54"/>
    </row>
    <row r="468" spans="2:7">
      <c r="B468" s="62"/>
      <c r="C468" s="62"/>
      <c r="D468" s="172"/>
      <c r="E468" s="126"/>
      <c r="F468" s="54"/>
      <c r="G468" s="54"/>
    </row>
    <row r="469" spans="2:7">
      <c r="B469" s="62"/>
      <c r="C469" s="62"/>
      <c r="D469" s="172"/>
      <c r="E469" s="126"/>
      <c r="F469" s="54"/>
      <c r="G469" s="54"/>
    </row>
    <row r="470" spans="2:7">
      <c r="B470" s="62"/>
      <c r="C470" s="62"/>
      <c r="D470" s="172"/>
      <c r="E470" s="126"/>
      <c r="F470" s="54"/>
      <c r="G470" s="54"/>
    </row>
    <row r="471" spans="2:7">
      <c r="B471" s="62"/>
      <c r="C471" s="62"/>
      <c r="D471" s="172"/>
      <c r="E471" s="126"/>
      <c r="F471" s="54"/>
      <c r="G471" s="54"/>
    </row>
    <row r="472" spans="2:7">
      <c r="B472" s="62"/>
      <c r="C472" s="62"/>
      <c r="D472" s="172"/>
      <c r="E472" s="126"/>
      <c r="F472" s="54"/>
      <c r="G472" s="54"/>
    </row>
    <row r="473" spans="2:7">
      <c r="B473" s="62"/>
      <c r="C473" s="62"/>
      <c r="D473" s="172"/>
      <c r="E473" s="126"/>
      <c r="F473" s="54"/>
      <c r="G473" s="54"/>
    </row>
    <row r="474" spans="2:7">
      <c r="B474" s="62"/>
      <c r="C474" s="62"/>
      <c r="D474" s="172"/>
      <c r="E474" s="126"/>
      <c r="F474" s="54"/>
      <c r="G474" s="54"/>
    </row>
    <row r="475" spans="2:7">
      <c r="B475" s="62"/>
      <c r="C475" s="62"/>
      <c r="D475" s="172"/>
      <c r="E475" s="126"/>
      <c r="F475" s="54"/>
      <c r="G475" s="54"/>
    </row>
    <row r="476" spans="2:7">
      <c r="B476" s="62"/>
      <c r="C476" s="62"/>
      <c r="D476" s="172"/>
      <c r="E476" s="126"/>
      <c r="F476" s="54"/>
      <c r="G476" s="54"/>
    </row>
    <row r="477" spans="2:7">
      <c r="B477" s="62"/>
      <c r="C477" s="62"/>
      <c r="D477" s="172"/>
      <c r="E477" s="126"/>
      <c r="F477" s="54"/>
      <c r="G477" s="54"/>
    </row>
    <row r="478" spans="2:7">
      <c r="B478" s="62"/>
      <c r="C478" s="62"/>
      <c r="D478" s="172"/>
      <c r="E478" s="126"/>
      <c r="F478" s="54"/>
      <c r="G478" s="54"/>
    </row>
    <row r="479" spans="2:7">
      <c r="B479" s="62"/>
      <c r="C479" s="62"/>
      <c r="D479" s="172"/>
      <c r="E479" s="126"/>
      <c r="F479" s="54"/>
      <c r="G479" s="54"/>
    </row>
    <row r="480" spans="2:7">
      <c r="B480" s="62"/>
      <c r="C480" s="62"/>
      <c r="D480" s="172"/>
      <c r="E480" s="126"/>
      <c r="F480" s="54"/>
      <c r="G480" s="54"/>
    </row>
    <row r="481" spans="2:7">
      <c r="B481" s="62"/>
      <c r="C481" s="62"/>
      <c r="D481" s="172"/>
      <c r="E481" s="126"/>
      <c r="F481" s="54"/>
      <c r="G481" s="54"/>
    </row>
    <row r="482" spans="2:7">
      <c r="B482" s="62"/>
      <c r="C482" s="62"/>
      <c r="D482" s="172"/>
      <c r="E482" s="126"/>
      <c r="F482" s="54"/>
      <c r="G482" s="54"/>
    </row>
    <row r="483" spans="2:7">
      <c r="B483" s="62"/>
      <c r="C483" s="62"/>
      <c r="D483" s="172"/>
      <c r="E483" s="126"/>
      <c r="F483" s="54"/>
      <c r="G483" s="54"/>
    </row>
    <row r="484" spans="2:7">
      <c r="B484" s="62"/>
      <c r="C484" s="62"/>
      <c r="D484" s="172"/>
      <c r="E484" s="126"/>
      <c r="F484" s="54"/>
      <c r="G484" s="54"/>
    </row>
    <row r="485" spans="2:7">
      <c r="B485" s="62"/>
      <c r="C485" s="62"/>
      <c r="D485" s="172"/>
      <c r="E485" s="126"/>
      <c r="F485" s="54"/>
      <c r="G485" s="54"/>
    </row>
    <row r="486" spans="2:7">
      <c r="B486" s="62"/>
      <c r="C486" s="62"/>
      <c r="D486" s="172"/>
      <c r="E486" s="126"/>
      <c r="F486" s="54"/>
      <c r="G486" s="54"/>
    </row>
    <row r="487" spans="2:7">
      <c r="B487" s="62"/>
      <c r="C487" s="62"/>
      <c r="D487" s="172"/>
      <c r="E487" s="126"/>
      <c r="F487" s="54"/>
      <c r="G487" s="54"/>
    </row>
    <row r="488" spans="2:7">
      <c r="B488" s="62"/>
      <c r="C488" s="62"/>
      <c r="D488" s="172"/>
      <c r="E488" s="126"/>
      <c r="F488" s="54"/>
      <c r="G488" s="54"/>
    </row>
    <row r="489" spans="2:7">
      <c r="B489" s="62"/>
      <c r="C489" s="62"/>
      <c r="D489" s="172"/>
      <c r="E489" s="126"/>
      <c r="F489" s="54"/>
      <c r="G489" s="54"/>
    </row>
    <row r="490" spans="2:7">
      <c r="B490" s="62"/>
      <c r="C490" s="62"/>
      <c r="D490" s="172"/>
      <c r="E490" s="126"/>
      <c r="F490" s="54"/>
      <c r="G490" s="54"/>
    </row>
    <row r="491" spans="2:7">
      <c r="B491" s="62"/>
      <c r="C491" s="62"/>
      <c r="D491" s="172"/>
      <c r="E491" s="126"/>
      <c r="F491" s="54"/>
      <c r="G491" s="54"/>
    </row>
    <row r="492" spans="2:7">
      <c r="B492" s="62"/>
      <c r="C492" s="62"/>
      <c r="D492" s="172"/>
      <c r="E492" s="126"/>
      <c r="F492" s="54"/>
      <c r="G492" s="54"/>
    </row>
    <row r="493" spans="2:7">
      <c r="B493" s="62"/>
      <c r="C493" s="62"/>
      <c r="D493" s="172"/>
      <c r="E493" s="126"/>
      <c r="F493" s="54"/>
      <c r="G493" s="54"/>
    </row>
    <row r="494" spans="2:7">
      <c r="B494" s="62"/>
      <c r="C494" s="62"/>
      <c r="D494" s="172"/>
      <c r="E494" s="126"/>
      <c r="F494" s="54"/>
      <c r="G494" s="54"/>
    </row>
    <row r="495" spans="2:7">
      <c r="B495" s="62"/>
      <c r="C495" s="62"/>
      <c r="D495" s="172"/>
      <c r="E495" s="126"/>
      <c r="F495" s="54"/>
      <c r="G495" s="54"/>
    </row>
    <row r="496" spans="2:7">
      <c r="B496" s="62"/>
      <c r="C496" s="62"/>
      <c r="D496" s="172"/>
      <c r="E496" s="126"/>
      <c r="F496" s="54"/>
      <c r="G496" s="54"/>
    </row>
    <row r="497" spans="2:7">
      <c r="B497" s="62"/>
      <c r="C497" s="62"/>
      <c r="D497" s="172"/>
      <c r="E497" s="126"/>
      <c r="F497" s="54"/>
      <c r="G497" s="54"/>
    </row>
    <row r="498" spans="2:7">
      <c r="B498" s="62"/>
      <c r="C498" s="62"/>
      <c r="D498" s="172"/>
      <c r="E498" s="126"/>
      <c r="F498" s="54"/>
      <c r="G498" s="54"/>
    </row>
    <row r="499" spans="2:7">
      <c r="B499" s="62"/>
      <c r="C499" s="62"/>
      <c r="D499" s="172"/>
      <c r="E499" s="126"/>
      <c r="F499" s="54"/>
      <c r="G499" s="54"/>
    </row>
    <row r="500" spans="2:7">
      <c r="B500" s="62"/>
      <c r="C500" s="62"/>
      <c r="D500" s="172"/>
      <c r="E500" s="126"/>
      <c r="F500" s="54"/>
      <c r="G500" s="54"/>
    </row>
    <row r="501" spans="2:7">
      <c r="B501" s="62"/>
      <c r="C501" s="62"/>
      <c r="D501" s="172"/>
      <c r="E501" s="126"/>
      <c r="F501" s="54"/>
      <c r="G501" s="54"/>
    </row>
    <row r="502" spans="2:7">
      <c r="B502" s="62"/>
      <c r="C502" s="62"/>
      <c r="D502" s="172"/>
      <c r="E502" s="126"/>
      <c r="F502" s="54"/>
      <c r="G502" s="54"/>
    </row>
    <row r="503" spans="2:7">
      <c r="B503" s="62"/>
      <c r="C503" s="62"/>
      <c r="D503" s="172"/>
      <c r="E503" s="126"/>
      <c r="F503" s="54"/>
      <c r="G503" s="54"/>
    </row>
    <row r="504" spans="2:7">
      <c r="B504" s="62"/>
      <c r="C504" s="62"/>
      <c r="D504" s="172"/>
      <c r="E504" s="126"/>
      <c r="F504" s="54"/>
      <c r="G504" s="54"/>
    </row>
    <row r="505" spans="2:7">
      <c r="B505" s="62"/>
      <c r="C505" s="62"/>
      <c r="D505" s="172"/>
      <c r="E505" s="126"/>
      <c r="F505" s="54"/>
      <c r="G505" s="54"/>
    </row>
    <row r="506" spans="2:7">
      <c r="B506" s="62"/>
      <c r="C506" s="62"/>
      <c r="D506" s="172"/>
      <c r="E506" s="126"/>
      <c r="F506" s="54"/>
      <c r="G506" s="54"/>
    </row>
    <row r="507" spans="2:7">
      <c r="B507" s="62"/>
      <c r="C507" s="62"/>
      <c r="D507" s="172"/>
      <c r="E507" s="126"/>
      <c r="F507" s="54"/>
      <c r="G507" s="54"/>
    </row>
    <row r="508" spans="2:7">
      <c r="B508" s="62"/>
      <c r="C508" s="62"/>
      <c r="D508" s="172"/>
      <c r="E508" s="126"/>
      <c r="F508" s="54"/>
      <c r="G508" s="54"/>
    </row>
    <row r="509" spans="2:7">
      <c r="B509" s="62"/>
      <c r="C509" s="62"/>
      <c r="D509" s="172"/>
      <c r="E509" s="126"/>
      <c r="F509" s="54"/>
      <c r="G509" s="54"/>
    </row>
    <row r="510" spans="2:7">
      <c r="B510" s="62"/>
      <c r="C510" s="62"/>
      <c r="D510" s="172"/>
      <c r="E510" s="126"/>
      <c r="F510" s="54"/>
      <c r="G510" s="54"/>
    </row>
    <row r="511" spans="2:7">
      <c r="B511" s="62"/>
      <c r="C511" s="62"/>
      <c r="D511" s="172"/>
      <c r="E511" s="126"/>
      <c r="F511" s="54"/>
      <c r="G511" s="54"/>
    </row>
    <row r="512" spans="2:7">
      <c r="B512" s="62"/>
      <c r="C512" s="62"/>
      <c r="D512" s="172"/>
      <c r="E512" s="126"/>
      <c r="F512" s="54"/>
      <c r="G512" s="54"/>
    </row>
    <row r="513" spans="2:7">
      <c r="B513" s="62"/>
      <c r="C513" s="62"/>
      <c r="D513" s="172"/>
      <c r="E513" s="126"/>
      <c r="F513" s="54"/>
      <c r="G513" s="54"/>
    </row>
    <row r="514" spans="2:7">
      <c r="B514" s="62"/>
      <c r="C514" s="62"/>
      <c r="D514" s="172"/>
      <c r="E514" s="126"/>
      <c r="F514" s="54"/>
      <c r="G514" s="54"/>
    </row>
    <row r="515" spans="2:7">
      <c r="B515" s="62"/>
      <c r="C515" s="62"/>
      <c r="D515" s="172"/>
      <c r="E515" s="126"/>
      <c r="F515" s="54"/>
      <c r="G515" s="54"/>
    </row>
    <row r="516" spans="2:7">
      <c r="B516" s="62"/>
      <c r="C516" s="62"/>
      <c r="D516" s="172"/>
      <c r="E516" s="126"/>
      <c r="F516" s="54"/>
      <c r="G516" s="54"/>
    </row>
    <row r="517" spans="2:7">
      <c r="B517" s="62"/>
      <c r="C517" s="62"/>
      <c r="D517" s="172"/>
      <c r="E517" s="126"/>
      <c r="F517" s="54"/>
      <c r="G517" s="54"/>
    </row>
    <row r="518" spans="2:7">
      <c r="B518" s="62"/>
      <c r="C518" s="62"/>
      <c r="D518" s="172"/>
      <c r="E518" s="126"/>
      <c r="F518" s="54"/>
      <c r="G518" s="54"/>
    </row>
    <row r="519" spans="2:7">
      <c r="B519" s="62"/>
      <c r="C519" s="62"/>
      <c r="D519" s="172"/>
      <c r="E519" s="126"/>
      <c r="F519" s="54"/>
      <c r="G519" s="54"/>
    </row>
    <row r="520" spans="2:7">
      <c r="B520" s="62"/>
      <c r="C520" s="62"/>
      <c r="D520" s="172"/>
      <c r="E520" s="126"/>
      <c r="F520" s="54"/>
      <c r="G520" s="54"/>
    </row>
    <row r="521" spans="2:7">
      <c r="B521" s="62"/>
      <c r="C521" s="62"/>
      <c r="D521" s="172"/>
      <c r="E521" s="126"/>
      <c r="F521" s="54"/>
      <c r="G521" s="54"/>
    </row>
    <row r="522" spans="2:7">
      <c r="B522" s="62"/>
      <c r="C522" s="62"/>
      <c r="D522" s="172"/>
      <c r="E522" s="126"/>
      <c r="F522" s="54"/>
      <c r="G522" s="54"/>
    </row>
    <row r="523" spans="2:7">
      <c r="B523" s="62"/>
      <c r="C523" s="62"/>
      <c r="D523" s="172"/>
      <c r="E523" s="126"/>
      <c r="F523" s="54"/>
      <c r="G523" s="54"/>
    </row>
    <row r="524" spans="2:7">
      <c r="B524" s="62"/>
      <c r="C524" s="62"/>
      <c r="D524" s="172"/>
      <c r="E524" s="126"/>
      <c r="F524" s="54"/>
      <c r="G524" s="54"/>
    </row>
    <row r="525" spans="2:7">
      <c r="B525" s="62"/>
      <c r="C525" s="62"/>
      <c r="D525" s="172"/>
      <c r="E525" s="126"/>
      <c r="F525" s="54"/>
      <c r="G525" s="54"/>
    </row>
    <row r="526" spans="2:7">
      <c r="B526" s="62"/>
      <c r="C526" s="62"/>
      <c r="D526" s="172"/>
      <c r="E526" s="126"/>
      <c r="F526" s="54"/>
      <c r="G526" s="54"/>
    </row>
    <row r="527" spans="2:7">
      <c r="B527" s="62"/>
      <c r="C527" s="62"/>
      <c r="D527" s="172"/>
      <c r="E527" s="126"/>
      <c r="F527" s="54"/>
      <c r="G527" s="54"/>
    </row>
    <row r="528" spans="2:7">
      <c r="B528" s="62"/>
      <c r="C528" s="62"/>
      <c r="D528" s="172"/>
      <c r="E528" s="126"/>
      <c r="F528" s="54"/>
      <c r="G528" s="54"/>
    </row>
    <row r="529" spans="2:7">
      <c r="B529" s="62"/>
      <c r="C529" s="62"/>
      <c r="D529" s="172"/>
      <c r="E529" s="126"/>
      <c r="F529" s="54"/>
      <c r="G529" s="54"/>
    </row>
    <row r="530" spans="2:7">
      <c r="B530" s="62"/>
      <c r="C530" s="62"/>
      <c r="D530" s="172"/>
      <c r="E530" s="126"/>
      <c r="F530" s="54"/>
      <c r="G530" s="54"/>
    </row>
    <row r="531" spans="2:7">
      <c r="B531" s="62"/>
      <c r="C531" s="62"/>
      <c r="D531" s="172"/>
      <c r="E531" s="126"/>
      <c r="F531" s="54"/>
      <c r="G531" s="54"/>
    </row>
    <row r="532" spans="2:7">
      <c r="B532" s="62"/>
      <c r="C532" s="62"/>
      <c r="D532" s="172"/>
      <c r="E532" s="126"/>
      <c r="F532" s="54"/>
      <c r="G532" s="54"/>
    </row>
    <row r="533" spans="2:7">
      <c r="B533" s="62"/>
      <c r="C533" s="62"/>
      <c r="D533" s="172"/>
      <c r="E533" s="126"/>
      <c r="F533" s="54"/>
      <c r="G533" s="54"/>
    </row>
    <row r="534" spans="2:7">
      <c r="B534" s="62"/>
      <c r="C534" s="62"/>
      <c r="D534" s="172"/>
      <c r="E534" s="126"/>
      <c r="F534" s="54"/>
      <c r="G534" s="54"/>
    </row>
    <row r="535" spans="2:7">
      <c r="B535" s="62"/>
      <c r="C535" s="62"/>
      <c r="D535" s="172"/>
      <c r="E535" s="126"/>
      <c r="F535" s="54"/>
      <c r="G535" s="54"/>
    </row>
    <row r="536" spans="2:7">
      <c r="B536" s="62"/>
      <c r="C536" s="62"/>
      <c r="D536" s="172"/>
      <c r="E536" s="126"/>
      <c r="F536" s="54"/>
      <c r="G536" s="54"/>
    </row>
    <row r="537" spans="2:7">
      <c r="B537" s="62"/>
      <c r="C537" s="62"/>
      <c r="D537" s="172"/>
      <c r="E537" s="126"/>
      <c r="F537" s="54"/>
      <c r="G537" s="54"/>
    </row>
    <row r="538" spans="2:7">
      <c r="B538" s="62"/>
      <c r="C538" s="62"/>
      <c r="D538" s="172"/>
      <c r="E538" s="126"/>
      <c r="F538" s="54"/>
      <c r="G538" s="54"/>
    </row>
    <row r="539" spans="2:7">
      <c r="B539" s="62"/>
      <c r="C539" s="62"/>
      <c r="D539" s="172"/>
      <c r="E539" s="126"/>
      <c r="F539" s="54"/>
      <c r="G539" s="54"/>
    </row>
    <row r="540" spans="2:7">
      <c r="B540" s="62"/>
      <c r="C540" s="62"/>
      <c r="D540" s="172"/>
      <c r="E540" s="126"/>
      <c r="F540" s="54"/>
      <c r="G540" s="54"/>
    </row>
    <row r="541" spans="2:7">
      <c r="B541" s="62"/>
      <c r="C541" s="62"/>
      <c r="D541" s="172"/>
      <c r="E541" s="126"/>
      <c r="F541" s="54"/>
      <c r="G541" s="54"/>
    </row>
    <row r="542" spans="2:7">
      <c r="B542" s="62"/>
      <c r="C542" s="62"/>
      <c r="D542" s="172"/>
      <c r="E542" s="126"/>
      <c r="F542" s="54"/>
      <c r="G542" s="54"/>
    </row>
    <row r="543" spans="2:7">
      <c r="B543" s="62"/>
      <c r="C543" s="62"/>
      <c r="D543" s="172"/>
      <c r="E543" s="126"/>
      <c r="F543" s="54"/>
      <c r="G543" s="54"/>
    </row>
    <row r="544" spans="2:7">
      <c r="B544" s="62"/>
      <c r="C544" s="62"/>
      <c r="D544" s="172"/>
      <c r="E544" s="126"/>
      <c r="F544" s="54"/>
      <c r="G544" s="54"/>
    </row>
    <row r="545" spans="2:7">
      <c r="B545" s="62"/>
      <c r="C545" s="62"/>
      <c r="D545" s="172"/>
      <c r="E545" s="126"/>
      <c r="F545" s="54"/>
      <c r="G545" s="54"/>
    </row>
    <row r="546" spans="2:7">
      <c r="B546" s="62"/>
      <c r="C546" s="62"/>
      <c r="D546" s="172"/>
      <c r="E546" s="126"/>
      <c r="F546" s="54"/>
      <c r="G546" s="54"/>
    </row>
    <row r="547" spans="2:7">
      <c r="B547" s="62"/>
      <c r="C547" s="62"/>
      <c r="D547" s="172"/>
      <c r="E547" s="126"/>
      <c r="F547" s="54"/>
      <c r="G547" s="54"/>
    </row>
    <row r="548" spans="2:7">
      <c r="B548" s="62"/>
      <c r="C548" s="62"/>
      <c r="D548" s="172"/>
      <c r="E548" s="126"/>
      <c r="F548" s="54"/>
      <c r="G548" s="54"/>
    </row>
    <row r="549" spans="2:7">
      <c r="B549" s="62"/>
      <c r="C549" s="62"/>
      <c r="D549" s="172"/>
      <c r="E549" s="126"/>
      <c r="F549" s="54"/>
      <c r="G549" s="54"/>
    </row>
    <row r="550" spans="2:7">
      <c r="B550" s="62"/>
      <c r="C550" s="62"/>
      <c r="D550" s="172"/>
      <c r="E550" s="126"/>
      <c r="F550" s="54"/>
      <c r="G550" s="54"/>
    </row>
    <row r="551" spans="2:7">
      <c r="B551" s="62"/>
      <c r="C551" s="62"/>
      <c r="D551" s="172"/>
      <c r="E551" s="126"/>
      <c r="F551" s="54"/>
      <c r="G551" s="54"/>
    </row>
    <row r="552" spans="2:7">
      <c r="B552" s="62"/>
      <c r="C552" s="62"/>
      <c r="D552" s="172"/>
      <c r="E552" s="126"/>
      <c r="F552" s="54"/>
      <c r="G552" s="54"/>
    </row>
    <row r="553" spans="2:7">
      <c r="B553" s="62"/>
      <c r="C553" s="62"/>
      <c r="D553" s="172"/>
      <c r="E553" s="126"/>
      <c r="F553" s="54"/>
      <c r="G553" s="54"/>
    </row>
    <row r="554" spans="2:7">
      <c r="B554" s="62"/>
      <c r="C554" s="62"/>
      <c r="D554" s="172"/>
      <c r="E554" s="126"/>
      <c r="F554" s="54"/>
      <c r="G554" s="54"/>
    </row>
    <row r="555" spans="2:7">
      <c r="B555" s="62"/>
      <c r="C555" s="62"/>
      <c r="D555" s="172"/>
      <c r="E555" s="126"/>
      <c r="F555" s="54"/>
      <c r="G555" s="54"/>
    </row>
    <row r="556" spans="2:7">
      <c r="B556" s="62"/>
      <c r="C556" s="62"/>
      <c r="D556" s="172"/>
      <c r="E556" s="126"/>
      <c r="F556" s="54"/>
      <c r="G556" s="54"/>
    </row>
    <row r="557" spans="2:7">
      <c r="B557" s="62"/>
      <c r="C557" s="62"/>
      <c r="D557" s="172"/>
      <c r="E557" s="126"/>
      <c r="F557" s="54"/>
      <c r="G557" s="54"/>
    </row>
    <row r="558" spans="2:7">
      <c r="B558" s="62"/>
      <c r="C558" s="62"/>
      <c r="D558" s="172"/>
      <c r="E558" s="126"/>
      <c r="F558" s="54"/>
      <c r="G558" s="54"/>
    </row>
    <row r="559" spans="2:7">
      <c r="B559" s="62"/>
      <c r="C559" s="62"/>
      <c r="D559" s="172"/>
      <c r="E559" s="126"/>
      <c r="F559" s="54"/>
      <c r="G559" s="54"/>
    </row>
    <row r="560" spans="2:7">
      <c r="B560" s="62"/>
      <c r="C560" s="62"/>
      <c r="D560" s="172"/>
      <c r="E560" s="126"/>
      <c r="F560" s="54"/>
      <c r="G560" s="54"/>
    </row>
    <row r="561" spans="2:7">
      <c r="B561" s="62"/>
      <c r="C561" s="62"/>
      <c r="D561" s="172"/>
      <c r="E561" s="126"/>
      <c r="F561" s="54"/>
      <c r="G561" s="54"/>
    </row>
    <row r="562" spans="2:7">
      <c r="B562" s="62"/>
      <c r="C562" s="62"/>
      <c r="D562" s="172"/>
      <c r="E562" s="126"/>
      <c r="F562" s="54"/>
      <c r="G562" s="54"/>
    </row>
    <row r="563" spans="2:7">
      <c r="B563" s="62"/>
      <c r="C563" s="62"/>
      <c r="D563" s="172"/>
      <c r="E563" s="126"/>
      <c r="F563" s="54"/>
      <c r="G563" s="54"/>
    </row>
    <row r="564" spans="2:7">
      <c r="B564" s="62"/>
      <c r="C564" s="62"/>
      <c r="D564" s="172"/>
      <c r="E564" s="126"/>
      <c r="F564" s="54"/>
      <c r="G564" s="54"/>
    </row>
    <row r="565" spans="2:7">
      <c r="B565" s="62"/>
      <c r="C565" s="62"/>
      <c r="D565" s="172"/>
      <c r="E565" s="126"/>
      <c r="F565" s="54"/>
      <c r="G565" s="54"/>
    </row>
    <row r="566" spans="2:7">
      <c r="B566" s="62"/>
      <c r="C566" s="62"/>
      <c r="D566" s="172"/>
      <c r="E566" s="126"/>
      <c r="F566" s="54"/>
      <c r="G566" s="54"/>
    </row>
    <row r="567" spans="2:7">
      <c r="B567" s="62"/>
      <c r="C567" s="62"/>
      <c r="D567" s="172"/>
      <c r="E567" s="126"/>
      <c r="F567" s="54"/>
      <c r="G567" s="54"/>
    </row>
    <row r="568" spans="2:7">
      <c r="B568" s="62"/>
      <c r="C568" s="62"/>
      <c r="D568" s="172"/>
      <c r="E568" s="126"/>
      <c r="F568" s="54"/>
      <c r="G568" s="54"/>
    </row>
    <row r="569" spans="2:7">
      <c r="B569" s="62"/>
      <c r="C569" s="62"/>
      <c r="D569" s="172"/>
      <c r="E569" s="126"/>
      <c r="F569" s="54"/>
      <c r="G569" s="54"/>
    </row>
    <row r="570" spans="2:7">
      <c r="B570" s="62"/>
      <c r="C570" s="62"/>
      <c r="D570" s="172"/>
      <c r="E570" s="126"/>
      <c r="F570" s="54"/>
      <c r="G570" s="54"/>
    </row>
    <row r="571" spans="2:7">
      <c r="B571" s="62"/>
      <c r="C571" s="62"/>
      <c r="D571" s="172"/>
      <c r="E571" s="126"/>
      <c r="F571" s="54"/>
      <c r="G571" s="54"/>
    </row>
    <row r="572" spans="2:7">
      <c r="B572" s="62"/>
      <c r="C572" s="62"/>
      <c r="D572" s="172"/>
      <c r="E572" s="126"/>
      <c r="F572" s="54"/>
      <c r="G572" s="54"/>
    </row>
    <row r="573" spans="2:7">
      <c r="B573" s="62"/>
      <c r="C573" s="62"/>
      <c r="D573" s="172"/>
      <c r="E573" s="126"/>
      <c r="F573" s="54"/>
      <c r="G573" s="54"/>
    </row>
    <row r="574" spans="2:7">
      <c r="B574" s="62"/>
      <c r="C574" s="62"/>
      <c r="D574" s="172"/>
      <c r="E574" s="126"/>
      <c r="F574" s="54"/>
      <c r="G574" s="54"/>
    </row>
    <row r="575" spans="2:7">
      <c r="B575" s="62"/>
      <c r="C575" s="62"/>
      <c r="D575" s="172"/>
      <c r="E575" s="126"/>
      <c r="F575" s="54"/>
      <c r="G575" s="54"/>
    </row>
    <row r="576" spans="2:7">
      <c r="B576" s="62"/>
      <c r="C576" s="62"/>
      <c r="D576" s="172"/>
      <c r="E576" s="126"/>
      <c r="F576" s="54"/>
      <c r="G576" s="54"/>
    </row>
    <row r="577" spans="2:7">
      <c r="B577" s="62"/>
      <c r="C577" s="62"/>
      <c r="D577" s="172"/>
      <c r="E577" s="126"/>
      <c r="F577" s="54"/>
      <c r="G577" s="54"/>
    </row>
    <row r="578" spans="2:7">
      <c r="B578" s="62"/>
      <c r="C578" s="62"/>
      <c r="D578" s="172"/>
      <c r="E578" s="126"/>
      <c r="F578" s="54"/>
      <c r="G578" s="54"/>
    </row>
    <row r="579" spans="2:7">
      <c r="B579" s="62"/>
      <c r="C579" s="62"/>
      <c r="D579" s="172"/>
      <c r="E579" s="126"/>
      <c r="F579" s="54"/>
      <c r="G579" s="54"/>
    </row>
    <row r="580" spans="2:7">
      <c r="B580" s="62"/>
      <c r="C580" s="62"/>
      <c r="D580" s="172"/>
      <c r="E580" s="126"/>
      <c r="F580" s="54"/>
      <c r="G580" s="54"/>
    </row>
    <row r="581" spans="2:7">
      <c r="B581" s="62"/>
      <c r="C581" s="62"/>
      <c r="D581" s="172"/>
      <c r="E581" s="126"/>
      <c r="F581" s="54"/>
      <c r="G581" s="54"/>
    </row>
    <row r="582" spans="2:7">
      <c r="B582" s="62"/>
      <c r="C582" s="62"/>
      <c r="D582" s="172"/>
      <c r="E582" s="126"/>
      <c r="F582" s="54"/>
      <c r="G582" s="54"/>
    </row>
    <row r="583" spans="2:7">
      <c r="B583" s="62"/>
      <c r="C583" s="62"/>
      <c r="D583" s="172"/>
      <c r="E583" s="126"/>
      <c r="F583" s="54"/>
      <c r="G583" s="54"/>
    </row>
    <row r="584" spans="2:7">
      <c r="B584" s="62"/>
      <c r="C584" s="62"/>
      <c r="D584" s="172"/>
      <c r="E584" s="126"/>
      <c r="F584" s="54"/>
      <c r="G584" s="54"/>
    </row>
    <row r="585" spans="2:7">
      <c r="B585" s="62"/>
      <c r="C585" s="62"/>
      <c r="D585" s="172"/>
      <c r="E585" s="126"/>
      <c r="F585" s="54"/>
      <c r="G585" s="54"/>
    </row>
    <row r="586" spans="2:7">
      <c r="B586" s="62"/>
      <c r="C586" s="62"/>
      <c r="D586" s="172"/>
      <c r="E586" s="126"/>
      <c r="F586" s="54"/>
      <c r="G586" s="54"/>
    </row>
    <row r="587" spans="2:7">
      <c r="B587" s="62"/>
      <c r="C587" s="62"/>
      <c r="D587" s="172"/>
      <c r="E587" s="126"/>
      <c r="F587" s="54"/>
      <c r="G587" s="54"/>
    </row>
    <row r="588" spans="2:7">
      <c r="B588" s="62"/>
      <c r="C588" s="62"/>
      <c r="D588" s="172"/>
      <c r="E588" s="126"/>
      <c r="F588" s="54"/>
      <c r="G588" s="54"/>
    </row>
    <row r="589" spans="2:7">
      <c r="B589" s="62"/>
      <c r="C589" s="62"/>
      <c r="D589" s="172"/>
      <c r="E589" s="126"/>
      <c r="F589" s="54"/>
      <c r="G589" s="54"/>
    </row>
    <row r="590" spans="2:7">
      <c r="B590" s="62"/>
      <c r="C590" s="62"/>
      <c r="D590" s="172"/>
      <c r="E590" s="126"/>
      <c r="F590" s="54"/>
      <c r="G590" s="54"/>
    </row>
    <row r="591" spans="2:7">
      <c r="B591" s="62"/>
      <c r="C591" s="62"/>
      <c r="D591" s="172"/>
      <c r="E591" s="126"/>
      <c r="F591" s="54"/>
      <c r="G591" s="54"/>
    </row>
    <row r="592" spans="2:7">
      <c r="B592" s="62"/>
      <c r="C592" s="62"/>
      <c r="D592" s="172"/>
      <c r="E592" s="126"/>
      <c r="F592" s="54"/>
      <c r="G592" s="54"/>
    </row>
    <row r="593" spans="2:7">
      <c r="B593" s="62"/>
      <c r="C593" s="62"/>
      <c r="D593" s="172"/>
      <c r="E593" s="126"/>
      <c r="F593" s="54"/>
      <c r="G593" s="54"/>
    </row>
    <row r="594" spans="2:7">
      <c r="B594" s="62"/>
      <c r="C594" s="62"/>
      <c r="D594" s="172"/>
      <c r="E594" s="126"/>
      <c r="F594" s="54"/>
      <c r="G594" s="54"/>
    </row>
    <row r="595" spans="2:7">
      <c r="B595" s="62"/>
      <c r="C595" s="62"/>
      <c r="D595" s="172"/>
      <c r="E595" s="126"/>
      <c r="F595" s="54"/>
      <c r="G595" s="54"/>
    </row>
    <row r="596" spans="2:7">
      <c r="B596" s="62"/>
      <c r="C596" s="62"/>
      <c r="D596" s="172"/>
      <c r="E596" s="126"/>
      <c r="F596" s="54"/>
      <c r="G596" s="54"/>
    </row>
    <row r="597" spans="2:7">
      <c r="B597" s="62"/>
      <c r="C597" s="62"/>
      <c r="D597" s="172"/>
      <c r="E597" s="126"/>
      <c r="F597" s="54"/>
      <c r="G597" s="54"/>
    </row>
    <row r="598" spans="2:7">
      <c r="B598" s="62"/>
      <c r="C598" s="62"/>
      <c r="D598" s="172"/>
      <c r="E598" s="126"/>
      <c r="F598" s="54"/>
      <c r="G598" s="54"/>
    </row>
    <row r="599" spans="2:7">
      <c r="B599" s="62"/>
      <c r="C599" s="62"/>
      <c r="D599" s="172"/>
      <c r="E599" s="126"/>
      <c r="F599" s="54"/>
      <c r="G599" s="54"/>
    </row>
    <row r="600" spans="2:7">
      <c r="B600" s="62"/>
      <c r="C600" s="62"/>
      <c r="D600" s="172"/>
      <c r="E600" s="126"/>
      <c r="F600" s="54"/>
      <c r="G600" s="54"/>
    </row>
    <row r="601" spans="2:7">
      <c r="B601" s="62"/>
      <c r="C601" s="62"/>
      <c r="D601" s="172"/>
      <c r="E601" s="126"/>
      <c r="F601" s="54"/>
      <c r="G601" s="54"/>
    </row>
    <row r="602" spans="2:7">
      <c r="B602" s="62"/>
      <c r="C602" s="62"/>
      <c r="D602" s="172"/>
      <c r="E602" s="126"/>
      <c r="F602" s="54"/>
      <c r="G602" s="54"/>
    </row>
    <row r="603" spans="2:7">
      <c r="B603" s="62"/>
      <c r="C603" s="62"/>
      <c r="D603" s="172"/>
      <c r="E603" s="126"/>
      <c r="F603" s="54"/>
      <c r="G603" s="54"/>
    </row>
    <row r="604" spans="2:7">
      <c r="B604" s="62"/>
      <c r="C604" s="62"/>
      <c r="D604" s="172"/>
      <c r="E604" s="126"/>
      <c r="F604" s="54"/>
      <c r="G604" s="54"/>
    </row>
    <row r="605" spans="2:7">
      <c r="B605" s="62"/>
      <c r="C605" s="62"/>
      <c r="D605" s="172"/>
      <c r="E605" s="126"/>
      <c r="F605" s="54"/>
      <c r="G605" s="54"/>
    </row>
    <row r="606" spans="2:7">
      <c r="B606" s="62"/>
      <c r="C606" s="62"/>
      <c r="D606" s="172"/>
      <c r="E606" s="126"/>
      <c r="F606" s="54"/>
      <c r="G606" s="54"/>
    </row>
    <row r="607" spans="2:7">
      <c r="B607" s="62"/>
      <c r="C607" s="62"/>
      <c r="D607" s="172"/>
      <c r="E607" s="126"/>
      <c r="F607" s="54"/>
      <c r="G607" s="54"/>
    </row>
    <row r="608" spans="2:7">
      <c r="B608" s="62"/>
      <c r="C608" s="62"/>
      <c r="D608" s="172"/>
      <c r="E608" s="126"/>
      <c r="F608" s="54"/>
      <c r="G608" s="54"/>
    </row>
    <row r="609" spans="2:7">
      <c r="B609" s="62"/>
      <c r="C609" s="62"/>
      <c r="D609" s="172"/>
      <c r="E609" s="126"/>
      <c r="F609" s="54"/>
      <c r="G609" s="54"/>
    </row>
    <row r="610" spans="2:7">
      <c r="B610" s="62"/>
      <c r="C610" s="62"/>
      <c r="D610" s="172"/>
      <c r="E610" s="126"/>
      <c r="F610" s="54"/>
      <c r="G610" s="54"/>
    </row>
    <row r="611" spans="2:7">
      <c r="B611" s="62"/>
      <c r="C611" s="62"/>
      <c r="D611" s="172"/>
      <c r="E611" s="126"/>
      <c r="F611" s="54"/>
      <c r="G611" s="54"/>
    </row>
    <row r="612" spans="2:7">
      <c r="B612" s="62"/>
      <c r="C612" s="62"/>
      <c r="D612" s="172"/>
      <c r="E612" s="126"/>
      <c r="F612" s="54"/>
      <c r="G612" s="54"/>
    </row>
    <row r="613" spans="2:7">
      <c r="B613" s="62"/>
      <c r="C613" s="62"/>
      <c r="D613" s="172"/>
      <c r="E613" s="126"/>
      <c r="F613" s="54"/>
      <c r="G613" s="54"/>
    </row>
    <row r="614" spans="2:7">
      <c r="B614" s="62"/>
      <c r="C614" s="62"/>
      <c r="D614" s="172"/>
      <c r="E614" s="126"/>
      <c r="F614" s="54"/>
      <c r="G614" s="54"/>
    </row>
    <row r="615" spans="2:7">
      <c r="B615" s="62"/>
      <c r="C615" s="62"/>
      <c r="D615" s="172"/>
      <c r="E615" s="126"/>
      <c r="F615" s="54"/>
      <c r="G615" s="54"/>
    </row>
    <row r="616" spans="2:7">
      <c r="B616" s="62"/>
      <c r="C616" s="62"/>
      <c r="D616" s="172"/>
      <c r="E616" s="126"/>
      <c r="F616" s="54"/>
      <c r="G616" s="54"/>
    </row>
    <row r="617" spans="2:7">
      <c r="B617" s="62"/>
      <c r="C617" s="62"/>
      <c r="D617" s="172"/>
      <c r="E617" s="126"/>
      <c r="F617" s="54"/>
      <c r="G617" s="54"/>
    </row>
    <row r="618" spans="2:7">
      <c r="B618" s="62"/>
      <c r="C618" s="62"/>
      <c r="D618" s="172"/>
      <c r="E618" s="126"/>
      <c r="F618" s="54"/>
      <c r="G618" s="54"/>
    </row>
    <row r="619" spans="2:7">
      <c r="B619" s="62"/>
      <c r="C619" s="62"/>
      <c r="D619" s="172"/>
      <c r="E619" s="126"/>
      <c r="F619" s="54"/>
      <c r="G619" s="54"/>
    </row>
    <row r="620" spans="2:7">
      <c r="B620" s="62"/>
      <c r="C620" s="62"/>
      <c r="D620" s="172"/>
      <c r="E620" s="126"/>
      <c r="F620" s="54"/>
      <c r="G620" s="54"/>
    </row>
    <row r="621" spans="2:7">
      <c r="B621" s="62"/>
      <c r="C621" s="62"/>
      <c r="D621" s="172"/>
      <c r="E621" s="126"/>
      <c r="F621" s="54"/>
      <c r="G621" s="54"/>
    </row>
    <row r="622" spans="2:7">
      <c r="B622" s="62"/>
      <c r="C622" s="62"/>
      <c r="D622" s="172"/>
      <c r="E622" s="126"/>
      <c r="F622" s="54"/>
      <c r="G622" s="54"/>
    </row>
    <row r="623" spans="2:7">
      <c r="B623" s="62"/>
      <c r="C623" s="62"/>
      <c r="D623" s="172"/>
      <c r="E623" s="126"/>
      <c r="F623" s="54"/>
      <c r="G623" s="54"/>
    </row>
    <row r="624" spans="2:7">
      <c r="B624" s="62"/>
      <c r="C624" s="62"/>
      <c r="D624" s="172"/>
      <c r="E624" s="126"/>
      <c r="F624" s="54"/>
      <c r="G624" s="54"/>
    </row>
    <row r="625" spans="2:7">
      <c r="B625" s="62"/>
      <c r="C625" s="62"/>
      <c r="D625" s="172"/>
      <c r="E625" s="126"/>
      <c r="F625" s="54"/>
      <c r="G625" s="54"/>
    </row>
    <row r="626" spans="2:7">
      <c r="B626" s="62"/>
      <c r="C626" s="62"/>
      <c r="D626" s="172"/>
      <c r="E626" s="126"/>
      <c r="F626" s="54"/>
      <c r="G626" s="54"/>
    </row>
    <row r="627" spans="2:7">
      <c r="B627" s="62"/>
      <c r="C627" s="62"/>
      <c r="D627" s="172"/>
      <c r="E627" s="126"/>
      <c r="F627" s="54"/>
      <c r="G627" s="54"/>
    </row>
    <row r="628" spans="2:7">
      <c r="B628" s="62"/>
      <c r="C628" s="62"/>
      <c r="D628" s="172"/>
      <c r="E628" s="126"/>
      <c r="F628" s="54"/>
      <c r="G628" s="54"/>
    </row>
    <row r="629" spans="2:7">
      <c r="B629" s="62"/>
      <c r="C629" s="62"/>
      <c r="D629" s="172"/>
      <c r="E629" s="126"/>
      <c r="F629" s="54"/>
      <c r="G629" s="54"/>
    </row>
    <row r="630" spans="2:7">
      <c r="B630" s="62"/>
      <c r="C630" s="62"/>
      <c r="D630" s="172"/>
      <c r="E630" s="126"/>
      <c r="F630" s="54"/>
      <c r="G630" s="54"/>
    </row>
    <row r="631" spans="2:7">
      <c r="B631" s="62"/>
      <c r="C631" s="62"/>
      <c r="D631" s="172"/>
      <c r="E631" s="126"/>
      <c r="F631" s="54"/>
      <c r="G631" s="54"/>
    </row>
    <row r="632" spans="2:7">
      <c r="B632" s="62"/>
      <c r="C632" s="62"/>
      <c r="D632" s="172"/>
      <c r="E632" s="126"/>
      <c r="F632" s="54"/>
      <c r="G632" s="54"/>
    </row>
    <row r="633" spans="2:7">
      <c r="B633" s="62"/>
      <c r="C633" s="62"/>
      <c r="D633" s="172"/>
      <c r="E633" s="126"/>
      <c r="F633" s="54"/>
      <c r="G633" s="54"/>
    </row>
    <row r="634" spans="2:7">
      <c r="B634" s="62"/>
      <c r="C634" s="62"/>
      <c r="D634" s="172"/>
      <c r="E634" s="126"/>
      <c r="F634" s="54"/>
      <c r="G634" s="54"/>
    </row>
    <row r="635" spans="2:7">
      <c r="B635" s="62"/>
      <c r="C635" s="62"/>
      <c r="D635" s="172"/>
      <c r="E635" s="126"/>
      <c r="F635" s="54"/>
      <c r="G635" s="54"/>
    </row>
    <row r="636" spans="2:7">
      <c r="B636" s="62"/>
      <c r="C636" s="62"/>
      <c r="D636" s="172"/>
      <c r="E636" s="126"/>
      <c r="F636" s="54"/>
      <c r="G636" s="54"/>
    </row>
    <row r="637" spans="2:7">
      <c r="B637" s="62"/>
      <c r="C637" s="62"/>
      <c r="D637" s="172"/>
      <c r="E637" s="126"/>
      <c r="F637" s="54"/>
      <c r="G637" s="54"/>
    </row>
    <row r="638" spans="2:7">
      <c r="B638" s="62"/>
      <c r="C638" s="62"/>
      <c r="D638" s="172"/>
      <c r="E638" s="126"/>
      <c r="F638" s="54"/>
      <c r="G638" s="54"/>
    </row>
    <row r="639" spans="2:7">
      <c r="B639" s="62"/>
      <c r="C639" s="62"/>
      <c r="D639" s="172"/>
      <c r="E639" s="126"/>
      <c r="F639" s="54"/>
      <c r="G639" s="54"/>
    </row>
    <row r="640" spans="2:7">
      <c r="B640" s="62"/>
      <c r="C640" s="62"/>
      <c r="D640" s="172"/>
      <c r="E640" s="126"/>
      <c r="F640" s="54"/>
      <c r="G640" s="54"/>
    </row>
    <row r="641" spans="2:7">
      <c r="B641" s="62"/>
      <c r="C641" s="62"/>
      <c r="D641" s="172"/>
      <c r="E641" s="126"/>
      <c r="F641" s="54"/>
      <c r="G641" s="54"/>
    </row>
    <row r="642" spans="2:7">
      <c r="B642" s="62"/>
      <c r="C642" s="62"/>
      <c r="D642" s="172"/>
      <c r="E642" s="126"/>
      <c r="F642" s="54"/>
      <c r="G642" s="54"/>
    </row>
    <row r="643" spans="2:7">
      <c r="B643" s="62"/>
      <c r="C643" s="62"/>
      <c r="D643" s="172"/>
      <c r="E643" s="126"/>
      <c r="F643" s="54"/>
      <c r="G643" s="54"/>
    </row>
    <row r="644" spans="2:7">
      <c r="B644" s="62"/>
      <c r="C644" s="62"/>
      <c r="D644" s="172"/>
      <c r="E644" s="126"/>
      <c r="F644" s="54"/>
      <c r="G644" s="54"/>
    </row>
    <row r="645" spans="2:7">
      <c r="B645" s="62"/>
      <c r="C645" s="62"/>
      <c r="D645" s="172"/>
      <c r="E645" s="126"/>
      <c r="F645" s="54"/>
      <c r="G645" s="54"/>
    </row>
    <row r="646" spans="2:7">
      <c r="B646" s="62"/>
      <c r="C646" s="62"/>
      <c r="D646" s="172"/>
      <c r="E646" s="126"/>
      <c r="F646" s="54"/>
      <c r="G646" s="54"/>
    </row>
    <row r="647" spans="2:7">
      <c r="B647" s="62"/>
      <c r="C647" s="62"/>
      <c r="D647" s="172"/>
      <c r="E647" s="126"/>
      <c r="F647" s="54"/>
      <c r="G647" s="54"/>
    </row>
    <row r="648" spans="2:7">
      <c r="B648" s="62"/>
      <c r="C648" s="62"/>
      <c r="D648" s="172"/>
      <c r="E648" s="126"/>
      <c r="F648" s="54"/>
      <c r="G648" s="54"/>
    </row>
    <row r="649" spans="2:7">
      <c r="B649" s="62"/>
      <c r="C649" s="62"/>
      <c r="D649" s="172"/>
      <c r="E649" s="126"/>
      <c r="F649" s="54"/>
      <c r="G649" s="54"/>
    </row>
    <row r="650" spans="2:7">
      <c r="B650" s="62"/>
      <c r="C650" s="62"/>
      <c r="D650" s="172"/>
      <c r="E650" s="126"/>
      <c r="F650" s="54"/>
      <c r="G650" s="54"/>
    </row>
    <row r="651" spans="2:7">
      <c r="B651" s="62"/>
      <c r="C651" s="62"/>
      <c r="D651" s="172"/>
      <c r="E651" s="126"/>
      <c r="F651" s="54"/>
      <c r="G651" s="54"/>
    </row>
    <row r="652" spans="2:7">
      <c r="B652" s="62"/>
      <c r="C652" s="62"/>
      <c r="D652" s="172"/>
      <c r="E652" s="126"/>
      <c r="F652" s="54"/>
      <c r="G652" s="54"/>
    </row>
    <row r="653" spans="2:7">
      <c r="B653" s="62"/>
      <c r="C653" s="62"/>
      <c r="D653" s="172"/>
      <c r="E653" s="126"/>
      <c r="F653" s="54"/>
      <c r="G653" s="54"/>
    </row>
    <row r="654" spans="2:7">
      <c r="B654" s="62"/>
      <c r="C654" s="62"/>
      <c r="D654" s="172"/>
      <c r="E654" s="126"/>
      <c r="F654" s="54"/>
      <c r="G654" s="54"/>
    </row>
    <row r="655" spans="2:7">
      <c r="B655" s="62"/>
      <c r="C655" s="62"/>
      <c r="D655" s="172"/>
      <c r="E655" s="126"/>
      <c r="F655" s="54"/>
      <c r="G655" s="54"/>
    </row>
    <row r="656" spans="2:7">
      <c r="B656" s="62"/>
      <c r="C656" s="62"/>
      <c r="D656" s="172"/>
      <c r="E656" s="126"/>
      <c r="F656" s="54"/>
      <c r="G656" s="54"/>
    </row>
    <row r="657" spans="2:7">
      <c r="B657" s="62"/>
      <c r="C657" s="62"/>
      <c r="D657" s="172"/>
      <c r="E657" s="126"/>
      <c r="F657" s="54"/>
      <c r="G657" s="54"/>
    </row>
    <row r="658" spans="2:7">
      <c r="B658" s="62"/>
      <c r="C658" s="62"/>
      <c r="D658" s="172"/>
      <c r="E658" s="126"/>
      <c r="F658" s="54"/>
      <c r="G658" s="54"/>
    </row>
    <row r="659" spans="2:7">
      <c r="B659" s="62"/>
      <c r="C659" s="62"/>
      <c r="D659" s="172"/>
      <c r="E659" s="126"/>
      <c r="F659" s="54"/>
      <c r="G659" s="54"/>
    </row>
    <row r="660" spans="2:7">
      <c r="B660" s="62"/>
      <c r="C660" s="62"/>
      <c r="D660" s="172"/>
      <c r="E660" s="126"/>
      <c r="F660" s="54"/>
      <c r="G660" s="54"/>
    </row>
    <row r="661" spans="2:7">
      <c r="B661" s="62"/>
      <c r="C661" s="62"/>
      <c r="D661" s="172"/>
      <c r="E661" s="126"/>
      <c r="F661" s="54"/>
      <c r="G661" s="54"/>
    </row>
    <row r="662" spans="2:7">
      <c r="B662" s="62"/>
      <c r="C662" s="62"/>
      <c r="D662" s="172"/>
      <c r="E662" s="126"/>
      <c r="F662" s="54"/>
      <c r="G662" s="54"/>
    </row>
    <row r="663" spans="2:7">
      <c r="B663" s="62"/>
      <c r="C663" s="62"/>
      <c r="D663" s="172"/>
      <c r="E663" s="126"/>
      <c r="F663" s="54"/>
      <c r="G663" s="54"/>
    </row>
    <row r="664" spans="2:7">
      <c r="B664" s="62"/>
      <c r="C664" s="62"/>
      <c r="D664" s="172"/>
      <c r="E664" s="126"/>
      <c r="F664" s="54"/>
      <c r="G664" s="54"/>
    </row>
    <row r="665" spans="2:7">
      <c r="B665" s="62"/>
      <c r="C665" s="62"/>
      <c r="D665" s="172"/>
      <c r="E665" s="126"/>
      <c r="F665" s="54"/>
      <c r="G665" s="54"/>
    </row>
    <row r="666" spans="2:7">
      <c r="B666" s="62"/>
      <c r="C666" s="62"/>
      <c r="D666" s="172"/>
      <c r="E666" s="126"/>
      <c r="F666" s="54"/>
      <c r="G666" s="54"/>
    </row>
    <row r="667" spans="2:7">
      <c r="B667" s="62"/>
      <c r="C667" s="62"/>
      <c r="D667" s="172"/>
      <c r="E667" s="126"/>
      <c r="F667" s="54"/>
      <c r="G667" s="54"/>
    </row>
    <row r="668" spans="2:7">
      <c r="B668" s="62"/>
      <c r="C668" s="62"/>
      <c r="D668" s="172"/>
      <c r="E668" s="126"/>
      <c r="F668" s="54"/>
      <c r="G668" s="54"/>
    </row>
    <row r="669" spans="2:7">
      <c r="B669" s="62"/>
      <c r="C669" s="62"/>
      <c r="D669" s="172"/>
      <c r="E669" s="126"/>
      <c r="F669" s="54"/>
      <c r="G669" s="54"/>
    </row>
    <row r="670" spans="2:7">
      <c r="B670" s="62"/>
      <c r="C670" s="62"/>
      <c r="D670" s="172"/>
      <c r="E670" s="126"/>
      <c r="F670" s="54"/>
      <c r="G670" s="54"/>
    </row>
    <row r="671" spans="2:7">
      <c r="B671" s="62"/>
      <c r="C671" s="62"/>
      <c r="D671" s="172"/>
      <c r="E671" s="126"/>
      <c r="F671" s="54"/>
      <c r="G671" s="54"/>
    </row>
    <row r="672" spans="2:7">
      <c r="B672" s="62"/>
      <c r="C672" s="62"/>
      <c r="D672" s="172"/>
      <c r="E672" s="126"/>
      <c r="F672" s="54"/>
      <c r="G672" s="54"/>
    </row>
    <row r="673" spans="2:7">
      <c r="B673" s="62"/>
      <c r="C673" s="62"/>
      <c r="D673" s="172"/>
      <c r="E673" s="126"/>
      <c r="F673" s="54"/>
      <c r="G673" s="54"/>
    </row>
    <row r="674" spans="2:7">
      <c r="B674" s="62"/>
      <c r="C674" s="62"/>
      <c r="D674" s="172"/>
      <c r="E674" s="126"/>
      <c r="F674" s="54"/>
      <c r="G674" s="54"/>
    </row>
    <row r="675" spans="2:7">
      <c r="B675" s="62"/>
      <c r="C675" s="62"/>
      <c r="D675" s="172"/>
      <c r="E675" s="126"/>
      <c r="F675" s="54"/>
      <c r="G675" s="54"/>
    </row>
    <row r="676" spans="2:7">
      <c r="B676" s="62"/>
      <c r="C676" s="62"/>
      <c r="D676" s="172"/>
      <c r="E676" s="126"/>
      <c r="F676" s="54"/>
      <c r="G676" s="54"/>
    </row>
    <row r="677" spans="2:7">
      <c r="B677" s="62"/>
      <c r="C677" s="62"/>
      <c r="D677" s="172"/>
      <c r="E677" s="126"/>
      <c r="F677" s="54"/>
      <c r="G677" s="54"/>
    </row>
    <row r="678" spans="2:7">
      <c r="B678" s="62"/>
      <c r="C678" s="62"/>
      <c r="D678" s="172"/>
      <c r="E678" s="126"/>
      <c r="F678" s="54"/>
      <c r="G678" s="54"/>
    </row>
    <row r="679" spans="2:7">
      <c r="B679" s="62"/>
      <c r="C679" s="62"/>
      <c r="D679" s="172"/>
      <c r="E679" s="126"/>
      <c r="F679" s="54"/>
      <c r="G679" s="54"/>
    </row>
    <row r="680" spans="2:7">
      <c r="B680" s="62"/>
      <c r="C680" s="62"/>
      <c r="D680" s="172"/>
      <c r="E680" s="126"/>
      <c r="F680" s="54"/>
      <c r="G680" s="54"/>
    </row>
    <row r="681" spans="2:7">
      <c r="B681" s="62"/>
      <c r="C681" s="62"/>
      <c r="D681" s="172"/>
      <c r="E681" s="126"/>
      <c r="F681" s="54"/>
      <c r="G681" s="54"/>
    </row>
    <row r="682" spans="2:7">
      <c r="B682" s="62"/>
      <c r="C682" s="62"/>
      <c r="D682" s="172"/>
      <c r="E682" s="126"/>
      <c r="F682" s="54"/>
      <c r="G682" s="54"/>
    </row>
    <row r="683" spans="2:7">
      <c r="B683" s="62"/>
      <c r="C683" s="62"/>
      <c r="D683" s="172"/>
      <c r="E683" s="126"/>
      <c r="F683" s="54"/>
      <c r="G683" s="54"/>
    </row>
    <row r="684" spans="2:7">
      <c r="B684" s="62"/>
      <c r="C684" s="62"/>
      <c r="D684" s="172"/>
      <c r="E684" s="126"/>
      <c r="F684" s="54"/>
      <c r="G684" s="54"/>
    </row>
    <row r="685" spans="2:7">
      <c r="B685" s="62"/>
      <c r="C685" s="62"/>
      <c r="D685" s="172"/>
      <c r="E685" s="126"/>
      <c r="F685" s="54"/>
      <c r="G685" s="54"/>
    </row>
    <row r="686" spans="2:7">
      <c r="B686" s="62"/>
      <c r="C686" s="62"/>
      <c r="D686" s="172"/>
      <c r="E686" s="126"/>
      <c r="F686" s="54"/>
      <c r="G686" s="54"/>
    </row>
    <row r="687" spans="2:7">
      <c r="B687" s="62"/>
      <c r="C687" s="62"/>
      <c r="D687" s="172"/>
      <c r="E687" s="126"/>
      <c r="F687" s="54"/>
      <c r="G687" s="54"/>
    </row>
    <row r="688" spans="2:7">
      <c r="B688" s="62"/>
      <c r="C688" s="62"/>
      <c r="D688" s="172"/>
      <c r="E688" s="126"/>
      <c r="F688" s="54"/>
      <c r="G688" s="54"/>
    </row>
    <row r="689" spans="2:7">
      <c r="B689" s="62"/>
      <c r="C689" s="62"/>
      <c r="D689" s="172"/>
      <c r="E689" s="126"/>
      <c r="F689" s="54"/>
      <c r="G689" s="54"/>
    </row>
    <row r="690" spans="2:7">
      <c r="B690" s="62"/>
      <c r="C690" s="62"/>
      <c r="D690" s="172"/>
      <c r="E690" s="126"/>
      <c r="F690" s="54"/>
      <c r="G690" s="54"/>
    </row>
    <row r="691" spans="2:7">
      <c r="B691" s="62"/>
      <c r="C691" s="62"/>
      <c r="D691" s="172"/>
      <c r="E691" s="126"/>
      <c r="F691" s="54"/>
      <c r="G691" s="54"/>
    </row>
    <row r="692" spans="2:7">
      <c r="B692" s="62"/>
      <c r="C692" s="62"/>
      <c r="D692" s="172"/>
      <c r="E692" s="126"/>
      <c r="F692" s="54"/>
      <c r="G692" s="54"/>
    </row>
    <row r="693" spans="2:7">
      <c r="B693" s="62"/>
      <c r="C693" s="62"/>
      <c r="D693" s="172"/>
      <c r="E693" s="126"/>
      <c r="F693" s="54"/>
      <c r="G693" s="54"/>
    </row>
    <row r="694" spans="2:7">
      <c r="B694" s="62"/>
      <c r="C694" s="62"/>
      <c r="D694" s="172"/>
      <c r="E694" s="126"/>
      <c r="F694" s="54"/>
      <c r="G694" s="54"/>
    </row>
    <row r="695" spans="2:7">
      <c r="B695" s="62"/>
      <c r="C695" s="62"/>
      <c r="D695" s="172"/>
      <c r="E695" s="126"/>
      <c r="F695" s="54"/>
      <c r="G695" s="54"/>
    </row>
    <row r="696" spans="2:7">
      <c r="B696" s="62"/>
      <c r="C696" s="62"/>
      <c r="D696" s="172"/>
      <c r="E696" s="126"/>
      <c r="F696" s="54"/>
      <c r="G696" s="54"/>
    </row>
    <row r="697" spans="2:7">
      <c r="B697" s="62"/>
      <c r="C697" s="62"/>
      <c r="D697" s="172"/>
      <c r="E697" s="126"/>
      <c r="F697" s="54"/>
      <c r="G697" s="54"/>
    </row>
    <row r="698" spans="2:7">
      <c r="B698" s="62"/>
      <c r="C698" s="62"/>
      <c r="D698" s="172"/>
      <c r="E698" s="126"/>
      <c r="F698" s="54"/>
      <c r="G698" s="54"/>
    </row>
    <row r="699" spans="2:7">
      <c r="B699" s="62"/>
      <c r="C699" s="62"/>
      <c r="D699" s="172"/>
      <c r="E699" s="126"/>
      <c r="F699" s="54"/>
      <c r="G699" s="54"/>
    </row>
    <row r="700" spans="2:7">
      <c r="B700" s="62"/>
      <c r="C700" s="62"/>
      <c r="D700" s="172"/>
      <c r="E700" s="126"/>
      <c r="F700" s="54"/>
      <c r="G700" s="54"/>
    </row>
    <row r="701" spans="2:7">
      <c r="B701" s="62"/>
      <c r="C701" s="62"/>
      <c r="D701" s="172"/>
      <c r="E701" s="126"/>
      <c r="F701" s="54"/>
      <c r="G701" s="54"/>
    </row>
    <row r="702" spans="2:7">
      <c r="B702" s="62"/>
      <c r="C702" s="62"/>
      <c r="D702" s="172"/>
      <c r="E702" s="126"/>
      <c r="F702" s="54"/>
      <c r="G702" s="54"/>
    </row>
    <row r="703" spans="2:7">
      <c r="B703" s="62"/>
      <c r="C703" s="62"/>
      <c r="D703" s="172"/>
      <c r="E703" s="126"/>
      <c r="F703" s="54"/>
      <c r="G703" s="54"/>
    </row>
    <row r="704" spans="2:7">
      <c r="B704" s="62"/>
      <c r="C704" s="62"/>
      <c r="D704" s="172"/>
      <c r="E704" s="126"/>
      <c r="F704" s="54"/>
      <c r="G704" s="54"/>
    </row>
    <row r="705" spans="2:7">
      <c r="B705" s="62"/>
      <c r="C705" s="62"/>
      <c r="D705" s="172"/>
      <c r="E705" s="126"/>
      <c r="F705" s="54"/>
      <c r="G705" s="54"/>
    </row>
    <row r="706" spans="2:7">
      <c r="B706" s="62"/>
      <c r="C706" s="62"/>
      <c r="D706" s="172"/>
      <c r="E706" s="126"/>
      <c r="F706" s="54"/>
      <c r="G706" s="54"/>
    </row>
    <row r="707" spans="2:7">
      <c r="B707" s="62"/>
      <c r="C707" s="62"/>
      <c r="D707" s="172"/>
      <c r="E707" s="126"/>
      <c r="F707" s="54"/>
      <c r="G707" s="54"/>
    </row>
    <row r="708" spans="2:7">
      <c r="B708" s="62"/>
      <c r="C708" s="62"/>
      <c r="D708" s="172"/>
      <c r="E708" s="126"/>
      <c r="F708" s="54"/>
      <c r="G708" s="54"/>
    </row>
    <row r="709" spans="2:7">
      <c r="B709" s="62"/>
      <c r="C709" s="62"/>
      <c r="D709" s="172"/>
      <c r="E709" s="126"/>
      <c r="F709" s="54"/>
      <c r="G709" s="54"/>
    </row>
    <row r="710" spans="2:7">
      <c r="B710" s="62"/>
      <c r="C710" s="62"/>
      <c r="D710" s="172"/>
      <c r="E710" s="126"/>
      <c r="F710" s="54"/>
      <c r="G710" s="54"/>
    </row>
    <row r="711" spans="2:7">
      <c r="B711" s="62"/>
      <c r="C711" s="62"/>
      <c r="D711" s="172"/>
      <c r="E711" s="126"/>
      <c r="F711" s="54"/>
      <c r="G711" s="54"/>
    </row>
    <row r="712" spans="2:7">
      <c r="B712" s="62"/>
      <c r="C712" s="62"/>
      <c r="D712" s="172"/>
      <c r="E712" s="126"/>
      <c r="F712" s="54"/>
      <c r="G712" s="54"/>
    </row>
    <row r="713" spans="2:7">
      <c r="B713" s="62"/>
      <c r="C713" s="62"/>
      <c r="D713" s="172"/>
      <c r="E713" s="126"/>
      <c r="F713" s="54"/>
      <c r="G713" s="54"/>
    </row>
    <row r="714" spans="2:7">
      <c r="B714" s="62"/>
      <c r="C714" s="62"/>
      <c r="D714" s="172"/>
      <c r="E714" s="126"/>
      <c r="F714" s="54"/>
      <c r="G714" s="54"/>
    </row>
    <row r="715" spans="2:7">
      <c r="B715" s="62"/>
      <c r="C715" s="62"/>
      <c r="D715" s="172"/>
      <c r="E715" s="126"/>
      <c r="F715" s="54"/>
      <c r="G715" s="54"/>
    </row>
    <row r="716" spans="2:7">
      <c r="B716" s="62"/>
      <c r="C716" s="62"/>
      <c r="D716" s="172"/>
      <c r="E716" s="126"/>
      <c r="F716" s="54"/>
      <c r="G716" s="54"/>
    </row>
    <row r="717" spans="2:7">
      <c r="B717" s="62"/>
      <c r="C717" s="62"/>
      <c r="D717" s="172"/>
      <c r="E717" s="126"/>
      <c r="F717" s="54"/>
      <c r="G717" s="54"/>
    </row>
    <row r="718" spans="2:7">
      <c r="B718" s="62"/>
      <c r="C718" s="62"/>
      <c r="D718" s="172"/>
      <c r="E718" s="126"/>
      <c r="F718" s="54"/>
      <c r="G718" s="54"/>
    </row>
    <row r="719" spans="2:7">
      <c r="B719" s="62"/>
      <c r="C719" s="62"/>
      <c r="D719" s="172"/>
      <c r="E719" s="126"/>
      <c r="F719" s="54"/>
      <c r="G719" s="54"/>
    </row>
    <row r="720" spans="2:7">
      <c r="B720" s="62"/>
      <c r="C720" s="62"/>
      <c r="D720" s="172"/>
      <c r="E720" s="126"/>
      <c r="F720" s="54"/>
      <c r="G720" s="54"/>
    </row>
    <row r="721" spans="2:7">
      <c r="B721" s="62"/>
      <c r="C721" s="62"/>
      <c r="D721" s="172"/>
      <c r="E721" s="126"/>
      <c r="F721" s="54"/>
      <c r="G721" s="54"/>
    </row>
    <row r="722" spans="2:7">
      <c r="B722" s="62"/>
      <c r="C722" s="62"/>
      <c r="D722" s="172"/>
      <c r="E722" s="126"/>
      <c r="F722" s="54"/>
      <c r="G722" s="54"/>
    </row>
    <row r="723" spans="2:7">
      <c r="B723" s="62"/>
      <c r="C723" s="62"/>
      <c r="D723" s="172"/>
      <c r="E723" s="126"/>
      <c r="F723" s="54"/>
      <c r="G723" s="54"/>
    </row>
    <row r="724" spans="2:7">
      <c r="B724" s="62"/>
      <c r="C724" s="62"/>
      <c r="D724" s="172"/>
      <c r="E724" s="126"/>
      <c r="F724" s="54"/>
      <c r="G724" s="54"/>
    </row>
    <row r="725" spans="2:7">
      <c r="B725" s="62"/>
      <c r="C725" s="62"/>
      <c r="D725" s="172"/>
      <c r="E725" s="126"/>
      <c r="F725" s="54"/>
      <c r="G725" s="54"/>
    </row>
    <row r="726" spans="2:7">
      <c r="B726" s="62"/>
      <c r="C726" s="62"/>
      <c r="D726" s="172"/>
      <c r="E726" s="126"/>
      <c r="F726" s="54"/>
      <c r="G726" s="54"/>
    </row>
    <row r="727" spans="2:7">
      <c r="B727" s="62"/>
      <c r="C727" s="62"/>
      <c r="D727" s="172"/>
      <c r="E727" s="126"/>
      <c r="F727" s="54"/>
      <c r="G727" s="54"/>
    </row>
    <row r="728" spans="2:7">
      <c r="B728" s="62"/>
      <c r="C728" s="62"/>
      <c r="D728" s="172"/>
      <c r="E728" s="126"/>
      <c r="F728" s="54"/>
      <c r="G728" s="54"/>
    </row>
    <row r="729" spans="2:7">
      <c r="B729" s="62"/>
      <c r="C729" s="62"/>
      <c r="D729" s="172"/>
      <c r="E729" s="126"/>
      <c r="F729" s="54"/>
      <c r="G729" s="54"/>
    </row>
    <row r="730" spans="2:7">
      <c r="B730" s="62"/>
      <c r="C730" s="62"/>
      <c r="D730" s="172"/>
      <c r="E730" s="126"/>
      <c r="F730" s="54"/>
      <c r="G730" s="54"/>
    </row>
    <row r="731" spans="2:7">
      <c r="B731" s="62"/>
      <c r="C731" s="62"/>
      <c r="D731" s="172"/>
      <c r="E731" s="126"/>
      <c r="F731" s="54"/>
      <c r="G731" s="54"/>
    </row>
    <row r="732" spans="2:7">
      <c r="B732" s="62"/>
      <c r="C732" s="62"/>
      <c r="D732" s="172"/>
      <c r="E732" s="126"/>
      <c r="F732" s="54"/>
      <c r="G732" s="54"/>
    </row>
    <row r="733" spans="2:7">
      <c r="B733" s="62"/>
      <c r="C733" s="62"/>
      <c r="D733" s="172"/>
      <c r="E733" s="126"/>
      <c r="F733" s="54"/>
      <c r="G733" s="54"/>
    </row>
    <row r="734" spans="2:7">
      <c r="B734" s="62"/>
      <c r="C734" s="62"/>
      <c r="D734" s="172"/>
      <c r="E734" s="126"/>
      <c r="F734" s="54"/>
      <c r="G734" s="54"/>
    </row>
    <row r="735" spans="2:7">
      <c r="B735" s="62"/>
      <c r="C735" s="62"/>
      <c r="D735" s="172"/>
      <c r="E735" s="126"/>
      <c r="F735" s="54"/>
      <c r="G735" s="54"/>
    </row>
    <row r="736" spans="2:7">
      <c r="B736" s="62"/>
      <c r="C736" s="62"/>
      <c r="D736" s="172"/>
      <c r="E736" s="126"/>
      <c r="F736" s="54"/>
      <c r="G736" s="54"/>
    </row>
    <row r="737" spans="2:7">
      <c r="B737" s="62"/>
      <c r="C737" s="62"/>
      <c r="D737" s="172"/>
      <c r="E737" s="126"/>
      <c r="F737" s="54"/>
      <c r="G737" s="54"/>
    </row>
    <row r="738" spans="2:7">
      <c r="B738" s="62"/>
      <c r="C738" s="62"/>
      <c r="D738" s="172"/>
      <c r="E738" s="126"/>
      <c r="F738" s="54"/>
      <c r="G738" s="54"/>
    </row>
    <row r="739" spans="2:7">
      <c r="B739" s="62"/>
      <c r="C739" s="62"/>
      <c r="D739" s="172"/>
      <c r="E739" s="126"/>
      <c r="F739" s="54"/>
      <c r="G739" s="54"/>
    </row>
    <row r="740" spans="2:7">
      <c r="B740" s="62"/>
      <c r="C740" s="62"/>
      <c r="D740" s="172"/>
      <c r="E740" s="126"/>
      <c r="F740" s="54"/>
      <c r="G740" s="54"/>
    </row>
    <row r="741" spans="2:7">
      <c r="B741" s="62"/>
      <c r="C741" s="62"/>
      <c r="D741" s="172"/>
      <c r="E741" s="126"/>
      <c r="F741" s="54"/>
      <c r="G741" s="54"/>
    </row>
    <row r="742" spans="2:7">
      <c r="B742" s="62"/>
      <c r="C742" s="62"/>
      <c r="D742" s="172"/>
      <c r="E742" s="126"/>
      <c r="F742" s="54"/>
      <c r="G742" s="54"/>
    </row>
    <row r="743" spans="2:7">
      <c r="B743" s="62"/>
      <c r="C743" s="62"/>
      <c r="D743" s="172"/>
      <c r="E743" s="126"/>
      <c r="F743" s="54"/>
      <c r="G743" s="54"/>
    </row>
    <row r="744" spans="2:7">
      <c r="B744" s="62"/>
      <c r="C744" s="62"/>
      <c r="D744" s="172"/>
      <c r="E744" s="126"/>
      <c r="F744" s="54"/>
      <c r="G744" s="54"/>
    </row>
    <row r="745" spans="2:7">
      <c r="B745" s="62"/>
      <c r="C745" s="62"/>
      <c r="D745" s="172"/>
      <c r="E745" s="126"/>
      <c r="F745" s="54"/>
      <c r="G745" s="54"/>
    </row>
    <row r="746" spans="2:7">
      <c r="B746" s="62"/>
      <c r="C746" s="62"/>
      <c r="D746" s="172"/>
      <c r="E746" s="126"/>
      <c r="F746" s="54"/>
      <c r="G746" s="54"/>
    </row>
    <row r="747" spans="2:7">
      <c r="B747" s="62"/>
      <c r="C747" s="62"/>
      <c r="D747" s="172"/>
      <c r="E747" s="126"/>
      <c r="F747" s="54"/>
      <c r="G747" s="54"/>
    </row>
    <row r="748" spans="2:7">
      <c r="B748" s="62"/>
      <c r="C748" s="62"/>
      <c r="D748" s="172"/>
      <c r="E748" s="126"/>
      <c r="F748" s="54"/>
      <c r="G748" s="54"/>
    </row>
    <row r="749" spans="2:7">
      <c r="B749" s="62"/>
      <c r="C749" s="62"/>
      <c r="D749" s="172"/>
      <c r="E749" s="126"/>
      <c r="F749" s="54"/>
      <c r="G749" s="54"/>
    </row>
    <row r="750" spans="2:7">
      <c r="B750" s="62"/>
      <c r="C750" s="62"/>
      <c r="D750" s="172"/>
      <c r="E750" s="126"/>
      <c r="F750" s="54"/>
      <c r="G750" s="54"/>
    </row>
    <row r="751" spans="2:7">
      <c r="B751" s="62"/>
      <c r="C751" s="62"/>
      <c r="D751" s="172"/>
      <c r="E751" s="126"/>
      <c r="F751" s="54"/>
      <c r="G751" s="54"/>
    </row>
    <row r="752" spans="2:7">
      <c r="B752" s="62"/>
      <c r="C752" s="62"/>
      <c r="D752" s="172"/>
      <c r="E752" s="126"/>
      <c r="F752" s="54"/>
      <c r="G752" s="54"/>
    </row>
    <row r="753" spans="2:7">
      <c r="B753" s="62"/>
      <c r="C753" s="62"/>
      <c r="D753" s="172"/>
      <c r="E753" s="126"/>
      <c r="F753" s="54"/>
      <c r="G753" s="54"/>
    </row>
    <row r="754" spans="2:7">
      <c r="B754" s="62"/>
      <c r="C754" s="62"/>
      <c r="D754" s="172"/>
      <c r="E754" s="126"/>
      <c r="F754" s="54"/>
      <c r="G754" s="54"/>
    </row>
    <row r="755" spans="2:7">
      <c r="B755" s="62"/>
      <c r="C755" s="62"/>
      <c r="D755" s="172"/>
      <c r="E755" s="126"/>
      <c r="F755" s="54"/>
      <c r="G755" s="54"/>
    </row>
    <row r="756" spans="2:7">
      <c r="B756" s="62"/>
      <c r="C756" s="62"/>
      <c r="D756" s="172"/>
      <c r="E756" s="126"/>
      <c r="F756" s="54"/>
      <c r="G756" s="54"/>
    </row>
    <row r="757" spans="2:7">
      <c r="B757" s="62"/>
      <c r="C757" s="62"/>
      <c r="D757" s="172"/>
      <c r="E757" s="126"/>
      <c r="F757" s="54"/>
      <c r="G757" s="54"/>
    </row>
    <row r="758" spans="2:7">
      <c r="B758" s="62"/>
      <c r="C758" s="62"/>
      <c r="D758" s="172"/>
      <c r="E758" s="126"/>
      <c r="F758" s="54"/>
      <c r="G758" s="54"/>
    </row>
    <row r="759" spans="2:7">
      <c r="B759" s="62"/>
      <c r="C759" s="62"/>
      <c r="D759" s="172"/>
      <c r="E759" s="126"/>
      <c r="F759" s="54"/>
      <c r="G759" s="54"/>
    </row>
    <row r="760" spans="2:7">
      <c r="B760" s="62"/>
      <c r="C760" s="62"/>
      <c r="D760" s="172"/>
      <c r="E760" s="126"/>
      <c r="F760" s="54"/>
      <c r="G760" s="54"/>
    </row>
    <row r="761" spans="2:7">
      <c r="B761" s="62"/>
      <c r="C761" s="62"/>
      <c r="D761" s="172"/>
      <c r="E761" s="126"/>
      <c r="F761" s="54"/>
      <c r="G761" s="54"/>
    </row>
    <row r="762" spans="2:7">
      <c r="B762" s="62"/>
      <c r="C762" s="62"/>
      <c r="D762" s="172"/>
      <c r="E762" s="126"/>
      <c r="F762" s="54"/>
      <c r="G762" s="54"/>
    </row>
    <row r="763" spans="2:7">
      <c r="B763" s="62"/>
      <c r="C763" s="62"/>
      <c r="D763" s="172"/>
      <c r="E763" s="126"/>
      <c r="F763" s="54"/>
      <c r="G763" s="54"/>
    </row>
    <row r="764" spans="2:7">
      <c r="B764" s="62"/>
      <c r="C764" s="62"/>
      <c r="D764" s="172"/>
      <c r="E764" s="126"/>
      <c r="F764" s="54"/>
      <c r="G764" s="54"/>
    </row>
    <row r="765" spans="2:7">
      <c r="B765" s="62"/>
      <c r="C765" s="62"/>
      <c r="D765" s="172"/>
      <c r="E765" s="126"/>
      <c r="F765" s="54"/>
      <c r="G765" s="54"/>
    </row>
    <row r="766" spans="2:7">
      <c r="B766" s="62"/>
      <c r="C766" s="62"/>
      <c r="D766" s="172"/>
      <c r="E766" s="126"/>
      <c r="F766" s="54"/>
      <c r="G766" s="54"/>
    </row>
    <row r="767" spans="2:7">
      <c r="B767" s="62"/>
      <c r="C767" s="62"/>
      <c r="D767" s="172"/>
      <c r="E767" s="126"/>
      <c r="F767" s="54"/>
      <c r="G767" s="54"/>
    </row>
    <row r="768" spans="2:7">
      <c r="B768" s="62"/>
      <c r="C768" s="62"/>
      <c r="D768" s="172"/>
      <c r="E768" s="126"/>
      <c r="F768" s="54"/>
      <c r="G768" s="54"/>
    </row>
    <row r="769" spans="2:7">
      <c r="B769" s="62"/>
      <c r="C769" s="62"/>
      <c r="D769" s="172"/>
      <c r="E769" s="126"/>
      <c r="F769" s="54"/>
      <c r="G769" s="54"/>
    </row>
    <row r="770" spans="2:7">
      <c r="B770" s="62"/>
      <c r="C770" s="62"/>
      <c r="D770" s="172"/>
      <c r="E770" s="126"/>
      <c r="F770" s="54"/>
      <c r="G770" s="54"/>
    </row>
    <row r="771" spans="2:7">
      <c r="B771" s="62"/>
      <c r="C771" s="62"/>
      <c r="D771" s="172"/>
      <c r="E771" s="126"/>
      <c r="F771" s="54"/>
      <c r="G771" s="54"/>
    </row>
    <row r="772" spans="2:7">
      <c r="B772" s="62"/>
      <c r="C772" s="62"/>
      <c r="D772" s="172"/>
      <c r="E772" s="126"/>
      <c r="F772" s="54"/>
      <c r="G772" s="54"/>
    </row>
    <row r="773" spans="2:7">
      <c r="B773" s="62"/>
      <c r="C773" s="62"/>
      <c r="D773" s="172"/>
      <c r="E773" s="126"/>
      <c r="F773" s="54"/>
      <c r="G773" s="54"/>
    </row>
    <row r="774" spans="2:7">
      <c r="B774" s="62"/>
      <c r="C774" s="62"/>
      <c r="D774" s="172"/>
      <c r="E774" s="126"/>
      <c r="F774" s="54"/>
      <c r="G774" s="54"/>
    </row>
    <row r="775" spans="2:7">
      <c r="B775" s="62"/>
      <c r="C775" s="62"/>
      <c r="D775" s="172"/>
      <c r="E775" s="126"/>
      <c r="F775" s="54"/>
      <c r="G775" s="54"/>
    </row>
    <row r="776" spans="2:7">
      <c r="B776" s="62"/>
      <c r="C776" s="62"/>
      <c r="D776" s="172"/>
      <c r="E776" s="126"/>
      <c r="F776" s="54"/>
      <c r="G776" s="54"/>
    </row>
    <row r="777" spans="2:7">
      <c r="B777" s="62"/>
      <c r="C777" s="62"/>
      <c r="D777" s="172"/>
      <c r="E777" s="126"/>
      <c r="F777" s="54"/>
      <c r="G777" s="54"/>
    </row>
    <row r="778" spans="2:7">
      <c r="B778" s="62"/>
      <c r="C778" s="62"/>
      <c r="D778" s="172"/>
      <c r="E778" s="126"/>
      <c r="F778" s="54"/>
      <c r="G778" s="54"/>
    </row>
    <row r="779" spans="2:7">
      <c r="B779" s="62"/>
      <c r="C779" s="62"/>
      <c r="D779" s="172"/>
      <c r="E779" s="126"/>
      <c r="F779" s="54"/>
      <c r="G779" s="54"/>
    </row>
    <row r="780" spans="2:7">
      <c r="B780" s="62"/>
      <c r="C780" s="62"/>
      <c r="D780" s="172"/>
      <c r="E780" s="126"/>
      <c r="F780" s="54"/>
      <c r="G780" s="54"/>
    </row>
    <row r="781" spans="2:7">
      <c r="B781" s="62"/>
      <c r="C781" s="62"/>
      <c r="D781" s="172"/>
      <c r="E781" s="126"/>
      <c r="F781" s="54"/>
      <c r="G781" s="54"/>
    </row>
    <row r="782" spans="2:7">
      <c r="B782" s="62"/>
      <c r="C782" s="62"/>
      <c r="D782" s="172"/>
      <c r="E782" s="126"/>
      <c r="F782" s="54"/>
      <c r="G782" s="54"/>
    </row>
    <row r="783" spans="2:7">
      <c r="B783" s="62"/>
      <c r="C783" s="62"/>
      <c r="D783" s="172"/>
      <c r="E783" s="126"/>
      <c r="F783" s="54"/>
      <c r="G783" s="54"/>
    </row>
    <row r="784" spans="2:7">
      <c r="B784" s="62"/>
      <c r="C784" s="62"/>
      <c r="D784" s="172"/>
      <c r="E784" s="126"/>
      <c r="F784" s="54"/>
      <c r="G784" s="54"/>
    </row>
    <row r="785" spans="2:7">
      <c r="B785" s="62"/>
      <c r="C785" s="62"/>
      <c r="D785" s="172"/>
      <c r="E785" s="126"/>
      <c r="F785" s="54"/>
      <c r="G785" s="54"/>
    </row>
    <row r="786" spans="2:7">
      <c r="B786" s="62"/>
      <c r="C786" s="62"/>
      <c r="D786" s="172"/>
      <c r="E786" s="126"/>
      <c r="F786" s="54"/>
      <c r="G786" s="54"/>
    </row>
    <row r="787" spans="2:7">
      <c r="B787" s="62"/>
      <c r="C787" s="62"/>
      <c r="D787" s="172"/>
      <c r="E787" s="126"/>
      <c r="F787" s="54"/>
      <c r="G787" s="54"/>
    </row>
    <row r="788" spans="2:7">
      <c r="B788" s="62"/>
      <c r="C788" s="62"/>
      <c r="D788" s="172"/>
      <c r="E788" s="126"/>
      <c r="F788" s="54"/>
      <c r="G788" s="54"/>
    </row>
    <row r="789" spans="2:7">
      <c r="B789" s="62"/>
      <c r="C789" s="62"/>
      <c r="D789" s="172"/>
      <c r="E789" s="126"/>
      <c r="F789" s="54"/>
      <c r="G789" s="54"/>
    </row>
    <row r="790" spans="2:7">
      <c r="B790" s="62"/>
      <c r="C790" s="62"/>
      <c r="D790" s="172"/>
      <c r="E790" s="126"/>
      <c r="F790" s="54"/>
      <c r="G790" s="54"/>
    </row>
    <row r="791" spans="2:7">
      <c r="B791" s="62"/>
      <c r="C791" s="62"/>
      <c r="D791" s="172"/>
      <c r="E791" s="126"/>
      <c r="F791" s="54"/>
      <c r="G791" s="54"/>
    </row>
    <row r="792" spans="2:7">
      <c r="B792" s="62"/>
      <c r="C792" s="62"/>
      <c r="D792" s="172"/>
      <c r="E792" s="126"/>
      <c r="F792" s="54"/>
      <c r="G792" s="54"/>
    </row>
    <row r="793" spans="2:7">
      <c r="B793" s="62"/>
      <c r="C793" s="62"/>
      <c r="D793" s="172"/>
      <c r="E793" s="126"/>
      <c r="F793" s="54"/>
      <c r="G793" s="54"/>
    </row>
    <row r="794" spans="2:7">
      <c r="B794" s="62"/>
      <c r="C794" s="62"/>
      <c r="D794" s="172"/>
      <c r="E794" s="126"/>
      <c r="F794" s="54"/>
      <c r="G794" s="54"/>
    </row>
    <row r="795" spans="2:7">
      <c r="B795" s="62"/>
      <c r="C795" s="62"/>
      <c r="D795" s="172"/>
      <c r="E795" s="126"/>
      <c r="F795" s="54"/>
      <c r="G795" s="54"/>
    </row>
    <row r="796" spans="2:7">
      <c r="B796" s="62"/>
      <c r="C796" s="62"/>
      <c r="D796" s="172"/>
      <c r="E796" s="126"/>
      <c r="F796" s="54"/>
      <c r="G796" s="54"/>
    </row>
    <row r="797" spans="2:7">
      <c r="B797" s="62"/>
      <c r="C797" s="62"/>
      <c r="D797" s="172"/>
      <c r="E797" s="126"/>
      <c r="F797" s="54"/>
      <c r="G797" s="54"/>
    </row>
    <row r="798" spans="2:7">
      <c r="B798" s="62"/>
      <c r="C798" s="62"/>
      <c r="D798" s="172"/>
      <c r="E798" s="126"/>
      <c r="F798" s="54"/>
      <c r="G798" s="54"/>
    </row>
    <row r="799" spans="2:7">
      <c r="B799" s="62"/>
      <c r="C799" s="62"/>
      <c r="D799" s="172"/>
      <c r="E799" s="126"/>
      <c r="F799" s="54"/>
      <c r="G799" s="54"/>
    </row>
    <row r="800" spans="2:7">
      <c r="B800" s="62"/>
      <c r="C800" s="62"/>
      <c r="D800" s="172"/>
      <c r="E800" s="126"/>
      <c r="F800" s="54"/>
      <c r="G800" s="54"/>
    </row>
    <row r="801" spans="2:7">
      <c r="B801" s="62"/>
      <c r="C801" s="62"/>
      <c r="D801" s="172"/>
      <c r="E801" s="126"/>
      <c r="F801" s="54"/>
      <c r="G801" s="54"/>
    </row>
    <row r="802" spans="2:7">
      <c r="B802" s="62"/>
      <c r="C802" s="62"/>
      <c r="D802" s="172"/>
      <c r="E802" s="126"/>
      <c r="F802" s="54"/>
      <c r="G802" s="54"/>
    </row>
    <row r="803" spans="2:7">
      <c r="B803" s="62"/>
      <c r="C803" s="62"/>
      <c r="D803" s="172"/>
      <c r="E803" s="126"/>
      <c r="F803" s="54"/>
      <c r="G803" s="54"/>
    </row>
    <row r="804" spans="2:7">
      <c r="B804" s="62"/>
      <c r="C804" s="62"/>
      <c r="D804" s="172"/>
      <c r="E804" s="126"/>
      <c r="F804" s="54"/>
      <c r="G804" s="54"/>
    </row>
    <row r="805" spans="2:7">
      <c r="B805" s="62"/>
      <c r="C805" s="62"/>
      <c r="D805" s="172"/>
      <c r="E805" s="126"/>
      <c r="F805" s="54"/>
      <c r="G805" s="54"/>
    </row>
    <row r="806" spans="2:7">
      <c r="B806" s="62"/>
      <c r="C806" s="62"/>
      <c r="D806" s="172"/>
      <c r="E806" s="126"/>
      <c r="F806" s="54"/>
      <c r="G806" s="54"/>
    </row>
    <row r="807" spans="2:7">
      <c r="B807" s="62"/>
      <c r="C807" s="62"/>
      <c r="D807" s="172"/>
      <c r="E807" s="126"/>
      <c r="F807" s="54"/>
      <c r="G807" s="54"/>
    </row>
    <row r="808" spans="2:7">
      <c r="B808" s="62"/>
      <c r="C808" s="62"/>
      <c r="D808" s="172"/>
      <c r="E808" s="126"/>
      <c r="F808" s="54"/>
      <c r="G808" s="54"/>
    </row>
    <row r="809" spans="2:7">
      <c r="B809" s="62"/>
      <c r="C809" s="62"/>
      <c r="D809" s="172"/>
      <c r="E809" s="126"/>
      <c r="F809" s="54"/>
      <c r="G809" s="54"/>
    </row>
    <row r="810" spans="2:7">
      <c r="B810" s="62"/>
      <c r="C810" s="62"/>
      <c r="D810" s="172"/>
      <c r="E810" s="126"/>
      <c r="F810" s="54"/>
      <c r="G810" s="54"/>
    </row>
    <row r="811" spans="2:7">
      <c r="B811" s="62"/>
      <c r="C811" s="62"/>
      <c r="D811" s="172"/>
      <c r="E811" s="126"/>
      <c r="F811" s="54"/>
      <c r="G811" s="54"/>
    </row>
    <row r="812" spans="2:7">
      <c r="B812" s="62"/>
      <c r="C812" s="62"/>
      <c r="D812" s="172"/>
      <c r="E812" s="126"/>
      <c r="F812" s="54"/>
      <c r="G812" s="54"/>
    </row>
    <row r="813" spans="2:7">
      <c r="B813" s="62"/>
      <c r="C813" s="62"/>
      <c r="D813" s="172"/>
      <c r="E813" s="126"/>
      <c r="F813" s="54"/>
      <c r="G813" s="54"/>
    </row>
    <row r="814" spans="2:7">
      <c r="B814" s="62"/>
      <c r="C814" s="62"/>
      <c r="D814" s="172"/>
      <c r="E814" s="126"/>
      <c r="F814" s="54"/>
      <c r="G814" s="54"/>
    </row>
    <row r="815" spans="2:7">
      <c r="B815" s="62"/>
      <c r="C815" s="62"/>
      <c r="D815" s="172"/>
      <c r="E815" s="126"/>
      <c r="F815" s="54"/>
      <c r="G815" s="54"/>
    </row>
    <row r="816" spans="2:7">
      <c r="B816" s="62"/>
      <c r="C816" s="62"/>
      <c r="D816" s="172"/>
      <c r="E816" s="126"/>
      <c r="F816" s="54"/>
      <c r="G816" s="54"/>
    </row>
    <row r="817" spans="2:7">
      <c r="B817" s="62"/>
      <c r="C817" s="62"/>
      <c r="D817" s="172"/>
      <c r="E817" s="126"/>
      <c r="F817" s="54"/>
      <c r="G817" s="54"/>
    </row>
    <row r="818" spans="2:7">
      <c r="B818" s="62"/>
      <c r="C818" s="62"/>
      <c r="D818" s="172"/>
      <c r="E818" s="126"/>
      <c r="F818" s="54"/>
      <c r="G818" s="54"/>
    </row>
    <row r="819" spans="2:7">
      <c r="B819" s="62"/>
      <c r="C819" s="62"/>
      <c r="D819" s="172"/>
      <c r="E819" s="126"/>
      <c r="F819" s="54"/>
      <c r="G819" s="54"/>
    </row>
    <row r="820" spans="2:7">
      <c r="B820" s="62"/>
      <c r="C820" s="62"/>
      <c r="D820" s="172"/>
      <c r="E820" s="126"/>
      <c r="F820" s="54"/>
      <c r="G820" s="54"/>
    </row>
    <row r="821" spans="2:7">
      <c r="B821" s="62"/>
      <c r="C821" s="62"/>
      <c r="D821" s="172"/>
      <c r="E821" s="126"/>
      <c r="F821" s="54"/>
      <c r="G821" s="54"/>
    </row>
    <row r="822" spans="2:7">
      <c r="B822" s="62"/>
      <c r="C822" s="62"/>
      <c r="D822" s="172"/>
      <c r="E822" s="126"/>
      <c r="F822" s="54"/>
      <c r="G822" s="54"/>
    </row>
    <row r="823" spans="2:7">
      <c r="B823" s="62"/>
      <c r="C823" s="62"/>
      <c r="D823" s="172"/>
      <c r="E823" s="126"/>
      <c r="F823" s="54"/>
      <c r="G823" s="54"/>
    </row>
    <row r="824" spans="2:7">
      <c r="B824" s="62"/>
      <c r="C824" s="62"/>
      <c r="D824" s="172"/>
      <c r="E824" s="126"/>
      <c r="F824" s="54"/>
      <c r="G824" s="54"/>
    </row>
    <row r="825" spans="2:7">
      <c r="B825" s="62"/>
      <c r="C825" s="62"/>
      <c r="D825" s="172"/>
      <c r="E825" s="126"/>
      <c r="F825" s="54"/>
      <c r="G825" s="54"/>
    </row>
    <row r="826" spans="2:7">
      <c r="B826" s="62"/>
      <c r="C826" s="62"/>
      <c r="D826" s="172"/>
      <c r="E826" s="126"/>
      <c r="F826" s="54"/>
      <c r="G826" s="54"/>
    </row>
    <row r="827" spans="2:7">
      <c r="B827" s="62"/>
      <c r="C827" s="62"/>
      <c r="D827" s="172"/>
      <c r="E827" s="126"/>
      <c r="F827" s="54"/>
      <c r="G827" s="54"/>
    </row>
    <row r="828" spans="2:7">
      <c r="B828" s="62"/>
      <c r="C828" s="62"/>
      <c r="D828" s="172"/>
      <c r="E828" s="126"/>
      <c r="F828" s="54"/>
      <c r="G828" s="54"/>
    </row>
    <row r="829" spans="2:7">
      <c r="B829" s="62"/>
      <c r="C829" s="62"/>
      <c r="D829" s="172"/>
      <c r="E829" s="126"/>
      <c r="F829" s="54"/>
      <c r="G829" s="54"/>
    </row>
    <row r="830" spans="2:7">
      <c r="B830" s="62"/>
      <c r="C830" s="62"/>
      <c r="D830" s="172"/>
      <c r="E830" s="126"/>
      <c r="F830" s="54"/>
      <c r="G830" s="54"/>
    </row>
    <row r="831" spans="2:7">
      <c r="B831" s="62"/>
      <c r="C831" s="62"/>
      <c r="D831" s="172"/>
      <c r="E831" s="126"/>
      <c r="F831" s="54"/>
      <c r="G831" s="54"/>
    </row>
    <row r="832" spans="2:7">
      <c r="B832" s="62"/>
      <c r="C832" s="62"/>
      <c r="D832" s="172"/>
      <c r="E832" s="126"/>
      <c r="F832" s="54"/>
      <c r="G832" s="54"/>
    </row>
    <row r="833" spans="2:7">
      <c r="B833" s="62"/>
      <c r="C833" s="62"/>
      <c r="D833" s="172"/>
      <c r="E833" s="126"/>
      <c r="F833" s="54"/>
      <c r="G833" s="54"/>
    </row>
    <row r="834" spans="2:7">
      <c r="B834" s="62"/>
      <c r="C834" s="62"/>
      <c r="D834" s="172"/>
      <c r="E834" s="126"/>
      <c r="F834" s="54"/>
      <c r="G834" s="54"/>
    </row>
    <row r="835" spans="2:7">
      <c r="B835" s="62"/>
      <c r="C835" s="62"/>
      <c r="D835" s="172"/>
      <c r="E835" s="126"/>
      <c r="F835" s="54"/>
      <c r="G835" s="54"/>
    </row>
    <row r="836" spans="2:7">
      <c r="B836" s="62"/>
      <c r="C836" s="62"/>
      <c r="D836" s="172"/>
      <c r="E836" s="126"/>
      <c r="F836" s="54"/>
      <c r="G836" s="54"/>
    </row>
    <row r="837" spans="2:7">
      <c r="B837" s="62"/>
      <c r="C837" s="62"/>
      <c r="D837" s="172"/>
      <c r="E837" s="126"/>
      <c r="F837" s="54"/>
      <c r="G837" s="54"/>
    </row>
    <row r="838" spans="2:7">
      <c r="B838" s="62"/>
      <c r="C838" s="62"/>
      <c r="D838" s="172"/>
      <c r="E838" s="126"/>
      <c r="F838" s="54"/>
      <c r="G838" s="54"/>
    </row>
    <row r="839" spans="2:7">
      <c r="B839" s="62"/>
      <c r="C839" s="62"/>
      <c r="D839" s="172"/>
      <c r="E839" s="126"/>
      <c r="F839" s="54"/>
      <c r="G839" s="54"/>
    </row>
    <row r="840" spans="2:7">
      <c r="B840" s="62"/>
      <c r="C840" s="62"/>
      <c r="D840" s="172"/>
      <c r="E840" s="126"/>
      <c r="F840" s="54"/>
      <c r="G840" s="54"/>
    </row>
    <row r="841" spans="2:7">
      <c r="B841" s="62"/>
      <c r="C841" s="62"/>
      <c r="D841" s="172"/>
      <c r="E841" s="126"/>
      <c r="F841" s="54"/>
      <c r="G841" s="54"/>
    </row>
    <row r="842" spans="2:7">
      <c r="B842" s="62"/>
      <c r="C842" s="62"/>
      <c r="D842" s="172"/>
      <c r="E842" s="126"/>
      <c r="F842" s="54"/>
      <c r="G842" s="54"/>
    </row>
    <row r="843" spans="2:7">
      <c r="B843" s="62"/>
      <c r="C843" s="62"/>
      <c r="D843" s="172"/>
      <c r="E843" s="126"/>
      <c r="F843" s="54"/>
      <c r="G843" s="54"/>
    </row>
    <row r="844" spans="2:7">
      <c r="B844" s="62"/>
      <c r="C844" s="62"/>
      <c r="D844" s="172"/>
      <c r="E844" s="126"/>
      <c r="F844" s="54"/>
      <c r="G844" s="54"/>
    </row>
    <row r="845" spans="2:7">
      <c r="B845" s="62"/>
      <c r="C845" s="62"/>
      <c r="D845" s="172"/>
      <c r="E845" s="126"/>
      <c r="F845" s="54"/>
      <c r="G845" s="54"/>
    </row>
    <row r="846" spans="2:7">
      <c r="B846" s="62"/>
      <c r="C846" s="62"/>
      <c r="D846" s="172"/>
      <c r="E846" s="126"/>
      <c r="F846" s="54"/>
      <c r="G846" s="54"/>
    </row>
    <row r="847" spans="2:7">
      <c r="B847" s="62"/>
      <c r="C847" s="62"/>
      <c r="D847" s="172"/>
      <c r="E847" s="126"/>
      <c r="F847" s="54"/>
      <c r="G847" s="54"/>
    </row>
    <row r="848" spans="2:7">
      <c r="B848" s="62"/>
      <c r="C848" s="62"/>
      <c r="D848" s="172"/>
      <c r="E848" s="126"/>
      <c r="F848" s="54"/>
      <c r="G848" s="54"/>
    </row>
    <row r="849" spans="2:7">
      <c r="B849" s="62"/>
      <c r="C849" s="62"/>
      <c r="D849" s="172"/>
      <c r="E849" s="126"/>
      <c r="F849" s="54"/>
      <c r="G849" s="54"/>
    </row>
    <row r="850" spans="2:7">
      <c r="B850" s="62"/>
      <c r="C850" s="62"/>
      <c r="D850" s="172"/>
      <c r="E850" s="126"/>
      <c r="F850" s="54"/>
      <c r="G850" s="54"/>
    </row>
    <row r="851" spans="2:7">
      <c r="B851" s="62"/>
      <c r="C851" s="62"/>
      <c r="D851" s="172"/>
      <c r="E851" s="126"/>
      <c r="F851" s="54"/>
      <c r="G851" s="54"/>
    </row>
    <row r="852" spans="2:7">
      <c r="B852" s="62"/>
      <c r="C852" s="62"/>
      <c r="D852" s="172"/>
      <c r="E852" s="126"/>
      <c r="F852" s="54"/>
      <c r="G852" s="54"/>
    </row>
    <row r="853" spans="2:7">
      <c r="B853" s="62"/>
      <c r="C853" s="62"/>
      <c r="D853" s="172"/>
      <c r="E853" s="126"/>
      <c r="F853" s="54"/>
      <c r="G853" s="54"/>
    </row>
    <row r="854" spans="2:7">
      <c r="B854" s="62"/>
      <c r="C854" s="62"/>
      <c r="D854" s="172"/>
      <c r="E854" s="126"/>
      <c r="F854" s="54"/>
      <c r="G854" s="54"/>
    </row>
    <row r="855" spans="2:7">
      <c r="B855" s="62"/>
      <c r="C855" s="62"/>
      <c r="D855" s="172"/>
      <c r="E855" s="126"/>
      <c r="F855" s="54"/>
      <c r="G855" s="54"/>
    </row>
    <row r="856" spans="2:7">
      <c r="B856" s="62"/>
      <c r="C856" s="62"/>
      <c r="D856" s="172"/>
      <c r="E856" s="126"/>
      <c r="F856" s="54"/>
      <c r="G856" s="54"/>
    </row>
    <row r="857" spans="2:7">
      <c r="B857" s="62"/>
      <c r="C857" s="62"/>
      <c r="D857" s="172"/>
      <c r="E857" s="126"/>
      <c r="F857" s="54"/>
      <c r="G857" s="54"/>
    </row>
    <row r="858" spans="2:7">
      <c r="B858" s="62"/>
      <c r="C858" s="62"/>
      <c r="D858" s="172"/>
      <c r="E858" s="126"/>
      <c r="F858" s="54"/>
      <c r="G858" s="54"/>
    </row>
    <row r="859" spans="2:7">
      <c r="B859" s="62"/>
      <c r="C859" s="62"/>
      <c r="D859" s="172"/>
      <c r="E859" s="126"/>
      <c r="F859" s="54"/>
      <c r="G859" s="54"/>
    </row>
    <row r="860" spans="2:7">
      <c r="B860" s="62"/>
      <c r="C860" s="62"/>
      <c r="D860" s="172"/>
      <c r="E860" s="126"/>
      <c r="F860" s="54"/>
      <c r="G860" s="54"/>
    </row>
    <row r="861" spans="2:7">
      <c r="B861" s="62"/>
      <c r="C861" s="62"/>
      <c r="D861" s="172"/>
      <c r="E861" s="126"/>
      <c r="F861" s="54"/>
      <c r="G861" s="54"/>
    </row>
    <row r="862" spans="2:7">
      <c r="B862" s="62"/>
      <c r="C862" s="62"/>
      <c r="D862" s="172"/>
      <c r="E862" s="126"/>
      <c r="F862" s="54"/>
      <c r="G862" s="54"/>
    </row>
    <row r="863" spans="2:7">
      <c r="B863" s="62"/>
      <c r="C863" s="62"/>
      <c r="D863" s="172"/>
      <c r="E863" s="126"/>
      <c r="F863" s="54"/>
      <c r="G863" s="54"/>
    </row>
    <row r="864" spans="2:7">
      <c r="B864" s="62"/>
      <c r="C864" s="62"/>
      <c r="D864" s="172"/>
      <c r="E864" s="126"/>
      <c r="F864" s="54"/>
      <c r="G864" s="54"/>
    </row>
    <row r="865" spans="2:7">
      <c r="B865" s="62"/>
      <c r="C865" s="62"/>
      <c r="D865" s="172"/>
      <c r="E865" s="126"/>
      <c r="F865" s="54"/>
      <c r="G865" s="54"/>
    </row>
    <row r="866" spans="2:7">
      <c r="B866" s="62"/>
      <c r="C866" s="62"/>
      <c r="D866" s="172"/>
      <c r="E866" s="126"/>
      <c r="F866" s="54"/>
      <c r="G866" s="54"/>
    </row>
    <row r="867" spans="2:7">
      <c r="B867" s="62"/>
      <c r="C867" s="62"/>
      <c r="D867" s="172"/>
      <c r="E867" s="126"/>
      <c r="F867" s="54"/>
      <c r="G867" s="54"/>
    </row>
    <row r="868" spans="2:7">
      <c r="B868" s="62"/>
      <c r="C868" s="62"/>
      <c r="D868" s="172"/>
      <c r="E868" s="126"/>
      <c r="F868" s="54"/>
      <c r="G868" s="54"/>
    </row>
    <row r="869" spans="2:7">
      <c r="B869" s="62"/>
      <c r="C869" s="62"/>
      <c r="D869" s="172"/>
      <c r="E869" s="126"/>
      <c r="F869" s="54"/>
      <c r="G869" s="54"/>
    </row>
    <row r="870" spans="2:7">
      <c r="B870" s="62"/>
      <c r="C870" s="62"/>
      <c r="D870" s="172"/>
      <c r="E870" s="126"/>
      <c r="F870" s="54"/>
      <c r="G870" s="54"/>
    </row>
    <row r="871" spans="2:7">
      <c r="B871" s="62"/>
      <c r="C871" s="62"/>
      <c r="D871" s="172"/>
      <c r="E871" s="126"/>
      <c r="F871" s="54"/>
      <c r="G871" s="54"/>
    </row>
    <row r="872" spans="2:7">
      <c r="B872" s="62"/>
      <c r="C872" s="62"/>
      <c r="D872" s="172"/>
      <c r="E872" s="126"/>
      <c r="F872" s="54"/>
      <c r="G872" s="54"/>
    </row>
    <row r="873" spans="2:7">
      <c r="B873" s="62"/>
      <c r="C873" s="62"/>
      <c r="D873" s="172"/>
      <c r="E873" s="126"/>
      <c r="F873" s="54"/>
      <c r="G873" s="54"/>
    </row>
    <row r="874" spans="2:7">
      <c r="B874" s="62"/>
      <c r="C874" s="62"/>
      <c r="D874" s="172"/>
      <c r="E874" s="126"/>
      <c r="F874" s="54"/>
      <c r="G874" s="54"/>
    </row>
    <row r="875" spans="2:7">
      <c r="B875" s="62"/>
      <c r="C875" s="62"/>
      <c r="D875" s="172"/>
      <c r="E875" s="126"/>
      <c r="F875" s="54"/>
      <c r="G875" s="54"/>
    </row>
    <row r="876" spans="2:7">
      <c r="B876" s="62"/>
      <c r="C876" s="62"/>
      <c r="D876" s="172"/>
      <c r="E876" s="126"/>
      <c r="F876" s="54"/>
      <c r="G876" s="54"/>
    </row>
    <row r="877" spans="2:7">
      <c r="B877" s="62"/>
      <c r="C877" s="62"/>
      <c r="D877" s="172"/>
      <c r="E877" s="126"/>
      <c r="F877" s="54"/>
      <c r="G877" s="54"/>
    </row>
    <row r="878" spans="2:7">
      <c r="B878" s="62"/>
      <c r="C878" s="62"/>
      <c r="D878" s="172"/>
      <c r="E878" s="126"/>
      <c r="F878" s="54"/>
      <c r="G878" s="54"/>
    </row>
    <row r="879" spans="2:7">
      <c r="B879" s="62"/>
      <c r="C879" s="62"/>
      <c r="D879" s="172"/>
      <c r="E879" s="126"/>
      <c r="F879" s="54"/>
      <c r="G879" s="54"/>
    </row>
    <row r="880" spans="2:7">
      <c r="B880" s="62"/>
      <c r="C880" s="62"/>
      <c r="D880" s="172"/>
      <c r="E880" s="126"/>
      <c r="F880" s="54"/>
      <c r="G880" s="54"/>
    </row>
    <row r="881" spans="2:7">
      <c r="B881" s="62"/>
      <c r="C881" s="62"/>
      <c r="D881" s="172"/>
      <c r="E881" s="126"/>
      <c r="F881" s="54"/>
      <c r="G881" s="54"/>
    </row>
    <row r="882" spans="2:7">
      <c r="B882" s="62"/>
      <c r="C882" s="62"/>
      <c r="D882" s="172"/>
      <c r="E882" s="126"/>
      <c r="F882" s="54"/>
      <c r="G882" s="54"/>
    </row>
    <row r="883" spans="2:7">
      <c r="B883" s="62"/>
      <c r="C883" s="62"/>
      <c r="D883" s="172"/>
      <c r="E883" s="126"/>
      <c r="F883" s="54"/>
      <c r="G883" s="54"/>
    </row>
    <row r="884" spans="2:7">
      <c r="B884" s="62"/>
      <c r="C884" s="62"/>
      <c r="D884" s="172"/>
      <c r="E884" s="126"/>
      <c r="F884" s="54"/>
      <c r="G884" s="54"/>
    </row>
    <row r="885" spans="2:7">
      <c r="B885" s="62"/>
      <c r="C885" s="62"/>
      <c r="D885" s="172"/>
      <c r="E885" s="126"/>
      <c r="F885" s="54"/>
      <c r="G885" s="54"/>
    </row>
    <row r="886" spans="2:7">
      <c r="B886" s="62"/>
      <c r="C886" s="62"/>
      <c r="D886" s="172"/>
      <c r="E886" s="126"/>
      <c r="F886" s="54"/>
      <c r="G886" s="54"/>
    </row>
    <row r="887" spans="2:7">
      <c r="B887" s="62"/>
      <c r="C887" s="62"/>
      <c r="D887" s="172"/>
      <c r="E887" s="126"/>
      <c r="F887" s="54"/>
      <c r="G887" s="54"/>
    </row>
    <row r="888" spans="2:7">
      <c r="B888" s="62"/>
      <c r="C888" s="62"/>
      <c r="D888" s="172"/>
      <c r="E888" s="126"/>
      <c r="F888" s="54"/>
      <c r="G888" s="54"/>
    </row>
    <row r="889" spans="2:7">
      <c r="B889" s="62"/>
      <c r="C889" s="62"/>
      <c r="D889" s="172"/>
      <c r="E889" s="126"/>
      <c r="F889" s="54"/>
      <c r="G889" s="54"/>
    </row>
    <row r="890" spans="2:7">
      <c r="B890" s="62"/>
      <c r="C890" s="62"/>
      <c r="D890" s="172"/>
      <c r="E890" s="126"/>
      <c r="F890" s="54"/>
      <c r="G890" s="54"/>
    </row>
    <row r="891" spans="2:7">
      <c r="B891" s="62"/>
      <c r="C891" s="62"/>
      <c r="D891" s="172"/>
      <c r="E891" s="126"/>
      <c r="F891" s="54"/>
      <c r="G891" s="54"/>
    </row>
    <row r="892" spans="2:7">
      <c r="B892" s="62"/>
      <c r="C892" s="62"/>
      <c r="D892" s="172"/>
      <c r="E892" s="126"/>
      <c r="F892" s="54"/>
      <c r="G892" s="54"/>
    </row>
    <row r="893" spans="2:7">
      <c r="B893" s="62"/>
      <c r="C893" s="62"/>
      <c r="D893" s="172"/>
      <c r="E893" s="126"/>
      <c r="F893" s="54"/>
      <c r="G893" s="54"/>
    </row>
    <row r="894" spans="2:7">
      <c r="B894" s="62"/>
      <c r="C894" s="62"/>
      <c r="D894" s="172"/>
      <c r="E894" s="126"/>
      <c r="F894" s="54"/>
      <c r="G894" s="54"/>
    </row>
    <row r="895" spans="2:7">
      <c r="B895" s="62"/>
      <c r="C895" s="62"/>
      <c r="D895" s="172"/>
      <c r="E895" s="126"/>
      <c r="F895" s="54"/>
      <c r="G895" s="54"/>
    </row>
    <row r="896" spans="2:7">
      <c r="B896" s="62"/>
      <c r="C896" s="62"/>
      <c r="D896" s="172"/>
      <c r="E896" s="126"/>
      <c r="F896" s="54"/>
      <c r="G896" s="54"/>
    </row>
    <row r="897" spans="2:7">
      <c r="B897" s="62"/>
      <c r="C897" s="62"/>
      <c r="D897" s="172"/>
      <c r="E897" s="126"/>
      <c r="F897" s="54"/>
      <c r="G897" s="54"/>
    </row>
    <row r="898" spans="2:7">
      <c r="B898" s="62"/>
      <c r="C898" s="62"/>
      <c r="D898" s="172"/>
      <c r="E898" s="126"/>
      <c r="F898" s="54"/>
      <c r="G898" s="54"/>
    </row>
    <row r="899" spans="2:7">
      <c r="B899" s="62"/>
      <c r="C899" s="62"/>
      <c r="D899" s="172"/>
      <c r="E899" s="126"/>
      <c r="F899" s="54"/>
      <c r="G899" s="54"/>
    </row>
    <row r="900" spans="2:7">
      <c r="B900" s="62"/>
      <c r="C900" s="62"/>
      <c r="D900" s="172"/>
      <c r="E900" s="126"/>
      <c r="F900" s="54"/>
      <c r="G900" s="54"/>
    </row>
    <row r="901" spans="2:7">
      <c r="B901" s="62"/>
      <c r="C901" s="62"/>
      <c r="D901" s="172"/>
      <c r="E901" s="126"/>
      <c r="F901" s="54"/>
      <c r="G901" s="54"/>
    </row>
    <row r="902" spans="2:7">
      <c r="B902" s="62"/>
      <c r="C902" s="62"/>
      <c r="D902" s="172"/>
      <c r="E902" s="126"/>
      <c r="F902" s="54"/>
      <c r="G902" s="54"/>
    </row>
    <row r="903" spans="2:7">
      <c r="B903" s="62"/>
      <c r="C903" s="62"/>
      <c r="D903" s="172"/>
      <c r="E903" s="126"/>
      <c r="F903" s="54"/>
      <c r="G903" s="54"/>
    </row>
    <row r="904" spans="2:7">
      <c r="B904" s="62"/>
      <c r="C904" s="62"/>
      <c r="D904" s="172"/>
      <c r="E904" s="126"/>
      <c r="F904" s="54"/>
      <c r="G904" s="54"/>
    </row>
    <row r="905" spans="2:7">
      <c r="B905" s="62"/>
      <c r="C905" s="62"/>
      <c r="D905" s="172"/>
      <c r="E905" s="126"/>
      <c r="F905" s="54"/>
      <c r="G905" s="54"/>
    </row>
    <row r="906" spans="2:7">
      <c r="B906" s="62"/>
      <c r="C906" s="62"/>
      <c r="D906" s="172"/>
      <c r="E906" s="126"/>
      <c r="F906" s="54"/>
      <c r="G906" s="54"/>
    </row>
    <row r="907" spans="2:7">
      <c r="B907" s="62"/>
      <c r="C907" s="62"/>
      <c r="D907" s="172"/>
      <c r="E907" s="126"/>
      <c r="F907" s="54"/>
      <c r="G907" s="54"/>
    </row>
    <row r="908" spans="2:7">
      <c r="B908" s="62"/>
      <c r="C908" s="62"/>
      <c r="D908" s="172"/>
      <c r="E908" s="126"/>
      <c r="F908" s="54"/>
      <c r="G908" s="54"/>
    </row>
    <row r="909" spans="2:7">
      <c r="B909" s="62"/>
      <c r="C909" s="62"/>
      <c r="D909" s="172"/>
      <c r="E909" s="126"/>
      <c r="F909" s="54"/>
      <c r="G909" s="54"/>
    </row>
    <row r="910" spans="2:7">
      <c r="B910" s="62"/>
      <c r="C910" s="62"/>
      <c r="D910" s="172"/>
      <c r="E910" s="126"/>
      <c r="F910" s="54"/>
      <c r="G910" s="54"/>
    </row>
    <row r="911" spans="2:7">
      <c r="B911" s="62"/>
      <c r="C911" s="62"/>
      <c r="D911" s="172"/>
      <c r="E911" s="126"/>
      <c r="F911" s="54"/>
      <c r="G911" s="54"/>
    </row>
    <row r="912" spans="2:7">
      <c r="B912" s="62"/>
      <c r="C912" s="62"/>
      <c r="D912" s="172"/>
      <c r="E912" s="126"/>
      <c r="F912" s="54"/>
      <c r="G912" s="54"/>
    </row>
    <row r="913" spans="2:7">
      <c r="B913" s="62"/>
      <c r="C913" s="62"/>
      <c r="D913" s="172"/>
      <c r="E913" s="126"/>
      <c r="F913" s="54"/>
      <c r="G913" s="54"/>
    </row>
    <row r="914" spans="2:7">
      <c r="B914" s="62"/>
      <c r="C914" s="62"/>
      <c r="D914" s="172"/>
      <c r="E914" s="126"/>
      <c r="F914" s="54"/>
      <c r="G914" s="54"/>
    </row>
    <row r="915" spans="2:7">
      <c r="B915" s="62"/>
      <c r="C915" s="62"/>
      <c r="D915" s="172"/>
      <c r="E915" s="126"/>
      <c r="F915" s="54"/>
      <c r="G915" s="54"/>
    </row>
    <row r="916" spans="2:7">
      <c r="B916" s="62"/>
      <c r="C916" s="62"/>
      <c r="D916" s="172"/>
      <c r="E916" s="126"/>
      <c r="F916" s="54"/>
      <c r="G916" s="54"/>
    </row>
    <row r="917" spans="2:7">
      <c r="B917" s="62"/>
      <c r="C917" s="62"/>
      <c r="D917" s="172"/>
      <c r="E917" s="126"/>
      <c r="F917" s="54"/>
      <c r="G917" s="54"/>
    </row>
    <row r="918" spans="2:7">
      <c r="B918" s="62"/>
      <c r="C918" s="62"/>
      <c r="D918" s="172"/>
      <c r="E918" s="126"/>
      <c r="F918" s="54"/>
      <c r="G918" s="54"/>
    </row>
    <row r="919" spans="2:7">
      <c r="B919" s="62"/>
      <c r="C919" s="62"/>
      <c r="D919" s="172"/>
      <c r="E919" s="126"/>
      <c r="F919" s="54"/>
      <c r="G919" s="54"/>
    </row>
    <row r="920" spans="2:7">
      <c r="B920" s="62"/>
      <c r="C920" s="62"/>
      <c r="D920" s="172"/>
      <c r="E920" s="126"/>
      <c r="F920" s="54"/>
      <c r="G920" s="54"/>
    </row>
    <row r="921" spans="2:7">
      <c r="B921" s="62"/>
      <c r="C921" s="62"/>
      <c r="D921" s="172"/>
      <c r="E921" s="126"/>
      <c r="F921" s="54"/>
      <c r="G921" s="54"/>
    </row>
    <row r="922" spans="2:7">
      <c r="B922" s="62"/>
      <c r="C922" s="62"/>
      <c r="D922" s="172"/>
      <c r="E922" s="126"/>
      <c r="F922" s="54"/>
      <c r="G922" s="54"/>
    </row>
    <row r="923" spans="2:7">
      <c r="B923" s="62"/>
      <c r="C923" s="62"/>
      <c r="D923" s="172"/>
      <c r="E923" s="126"/>
      <c r="F923" s="54"/>
      <c r="G923" s="54"/>
    </row>
    <row r="924" spans="2:7">
      <c r="B924" s="62"/>
      <c r="C924" s="62"/>
      <c r="D924" s="172"/>
      <c r="E924" s="126"/>
      <c r="F924" s="54"/>
      <c r="G924" s="54"/>
    </row>
    <row r="925" spans="2:7">
      <c r="B925" s="62"/>
      <c r="C925" s="62"/>
      <c r="D925" s="172"/>
      <c r="E925" s="126"/>
      <c r="F925" s="54"/>
      <c r="G925" s="54"/>
    </row>
    <row r="926" spans="2:7">
      <c r="B926" s="62"/>
      <c r="C926" s="62"/>
      <c r="D926" s="172"/>
      <c r="E926" s="126"/>
      <c r="F926" s="54"/>
      <c r="G926" s="54"/>
    </row>
    <row r="927" spans="2:7">
      <c r="B927" s="62"/>
      <c r="C927" s="62"/>
      <c r="D927" s="172"/>
      <c r="E927" s="126"/>
      <c r="F927" s="54"/>
      <c r="G927" s="54"/>
    </row>
    <row r="928" spans="2:7">
      <c r="B928" s="62"/>
      <c r="C928" s="62"/>
      <c r="D928" s="172"/>
      <c r="E928" s="126"/>
      <c r="F928" s="54"/>
      <c r="G928" s="54"/>
    </row>
    <row r="929" spans="2:7">
      <c r="B929" s="62"/>
      <c r="C929" s="62"/>
      <c r="D929" s="172"/>
      <c r="E929" s="126"/>
      <c r="F929" s="54"/>
      <c r="G929" s="54"/>
    </row>
    <row r="930" spans="2:7">
      <c r="B930" s="62"/>
      <c r="C930" s="62"/>
      <c r="D930" s="172"/>
      <c r="E930" s="126"/>
      <c r="F930" s="54"/>
      <c r="G930" s="54"/>
    </row>
    <row r="931" spans="2:7">
      <c r="B931" s="62"/>
      <c r="C931" s="62"/>
      <c r="D931" s="172"/>
      <c r="E931" s="126"/>
      <c r="F931" s="54"/>
      <c r="G931" s="54"/>
    </row>
    <row r="932" spans="2:7">
      <c r="B932" s="62"/>
      <c r="C932" s="62"/>
      <c r="D932" s="172"/>
      <c r="E932" s="126"/>
      <c r="F932" s="54"/>
      <c r="G932" s="54"/>
    </row>
    <row r="933" spans="2:7">
      <c r="B933" s="62"/>
      <c r="C933" s="62"/>
      <c r="D933" s="172"/>
      <c r="E933" s="126"/>
      <c r="F933" s="54"/>
      <c r="G933" s="54"/>
    </row>
    <row r="934" spans="2:7">
      <c r="B934" s="62"/>
      <c r="C934" s="62"/>
      <c r="D934" s="172"/>
      <c r="E934" s="126"/>
      <c r="F934" s="54"/>
      <c r="G934" s="54"/>
    </row>
    <row r="935" spans="2:7">
      <c r="B935" s="62"/>
      <c r="C935" s="62"/>
      <c r="D935" s="172"/>
      <c r="E935" s="126"/>
      <c r="F935" s="54"/>
      <c r="G935" s="54"/>
    </row>
    <row r="936" spans="2:7">
      <c r="B936" s="62"/>
      <c r="C936" s="62"/>
      <c r="D936" s="172"/>
      <c r="E936" s="126"/>
      <c r="F936" s="54"/>
      <c r="G936" s="54"/>
    </row>
    <row r="937" spans="2:7">
      <c r="B937" s="62"/>
      <c r="C937" s="62"/>
      <c r="D937" s="172"/>
      <c r="E937" s="126"/>
      <c r="F937" s="54"/>
      <c r="G937" s="54"/>
    </row>
    <row r="938" spans="2:7">
      <c r="B938" s="62"/>
      <c r="C938" s="62"/>
      <c r="D938" s="172"/>
      <c r="E938" s="126"/>
      <c r="F938" s="54"/>
      <c r="G938" s="54"/>
    </row>
    <row r="939" spans="2:7">
      <c r="B939" s="62"/>
      <c r="C939" s="62"/>
      <c r="D939" s="172"/>
      <c r="E939" s="126"/>
      <c r="F939" s="54"/>
      <c r="G939" s="54"/>
    </row>
    <row r="940" spans="2:7">
      <c r="B940" s="62"/>
      <c r="C940" s="62"/>
      <c r="D940" s="172"/>
      <c r="E940" s="126"/>
      <c r="F940" s="54"/>
      <c r="G940" s="54"/>
    </row>
    <row r="941" spans="2:7">
      <c r="B941" s="62"/>
      <c r="C941" s="62"/>
      <c r="D941" s="172"/>
      <c r="E941" s="126"/>
      <c r="F941" s="54"/>
      <c r="G941" s="54"/>
    </row>
    <row r="942" spans="2:7">
      <c r="B942" s="62"/>
      <c r="C942" s="62"/>
      <c r="D942" s="172"/>
      <c r="E942" s="126"/>
      <c r="F942" s="54"/>
      <c r="G942" s="54"/>
    </row>
    <row r="943" spans="2:7">
      <c r="B943" s="62"/>
      <c r="C943" s="62"/>
      <c r="D943" s="172"/>
      <c r="E943" s="126"/>
      <c r="F943" s="54"/>
      <c r="G943" s="54"/>
    </row>
    <row r="944" spans="2:7">
      <c r="B944" s="62"/>
      <c r="C944" s="62"/>
      <c r="D944" s="172"/>
      <c r="E944" s="126"/>
      <c r="F944" s="54"/>
      <c r="G944" s="54"/>
    </row>
    <row r="945" spans="2:7">
      <c r="B945" s="62"/>
      <c r="C945" s="62"/>
      <c r="D945" s="172"/>
      <c r="E945" s="126"/>
      <c r="F945" s="54"/>
      <c r="G945" s="54"/>
    </row>
    <row r="946" spans="2:7">
      <c r="B946" s="62"/>
      <c r="C946" s="62"/>
      <c r="D946" s="172"/>
      <c r="E946" s="126"/>
      <c r="F946" s="54"/>
      <c r="G946" s="54"/>
    </row>
    <row r="947" spans="2:7">
      <c r="B947" s="62"/>
      <c r="C947" s="62"/>
      <c r="D947" s="172"/>
      <c r="E947" s="126"/>
      <c r="F947" s="54"/>
      <c r="G947" s="54"/>
    </row>
    <row r="948" spans="2:7">
      <c r="B948" s="62"/>
      <c r="C948" s="62"/>
      <c r="D948" s="172"/>
      <c r="E948" s="126"/>
      <c r="F948" s="54"/>
      <c r="G948" s="54"/>
    </row>
    <row r="949" spans="2:7">
      <c r="B949" s="62"/>
      <c r="C949" s="62"/>
      <c r="D949" s="172"/>
      <c r="E949" s="126"/>
      <c r="F949" s="54"/>
      <c r="G949" s="54"/>
    </row>
    <row r="950" spans="2:7">
      <c r="B950" s="62"/>
      <c r="C950" s="62"/>
      <c r="D950" s="172"/>
      <c r="E950" s="126"/>
      <c r="F950" s="54"/>
      <c r="G950" s="54"/>
    </row>
    <row r="951" spans="2:7">
      <c r="B951" s="62"/>
      <c r="C951" s="62"/>
      <c r="D951" s="172"/>
      <c r="E951" s="126"/>
      <c r="F951" s="54"/>
      <c r="G951" s="54"/>
    </row>
    <row r="952" spans="2:7">
      <c r="B952" s="62"/>
      <c r="C952" s="62"/>
      <c r="D952" s="172"/>
      <c r="E952" s="126"/>
      <c r="F952" s="54"/>
      <c r="G952" s="54"/>
    </row>
    <row r="953" spans="2:7">
      <c r="B953" s="62"/>
      <c r="C953" s="62"/>
      <c r="D953" s="172"/>
      <c r="E953" s="126"/>
      <c r="F953" s="54"/>
      <c r="G953" s="54"/>
    </row>
    <row r="954" spans="2:7">
      <c r="B954" s="62"/>
      <c r="C954" s="62"/>
      <c r="D954" s="172"/>
      <c r="E954" s="126"/>
      <c r="F954" s="54"/>
      <c r="G954" s="54"/>
    </row>
    <row r="955" spans="2:7">
      <c r="B955" s="62"/>
      <c r="C955" s="62"/>
      <c r="D955" s="172"/>
      <c r="E955" s="126"/>
      <c r="F955" s="54"/>
      <c r="G955" s="54"/>
    </row>
    <row r="956" spans="2:7">
      <c r="B956" s="62"/>
      <c r="C956" s="62"/>
      <c r="D956" s="172"/>
      <c r="E956" s="126"/>
      <c r="F956" s="54"/>
      <c r="G956" s="54"/>
    </row>
    <row r="957" spans="2:7">
      <c r="B957" s="62"/>
      <c r="C957" s="62"/>
      <c r="D957" s="172"/>
      <c r="E957" s="126"/>
      <c r="F957" s="54"/>
      <c r="G957" s="54"/>
    </row>
    <row r="958" spans="2:7">
      <c r="B958" s="62"/>
      <c r="C958" s="62"/>
      <c r="D958" s="172"/>
      <c r="E958" s="126"/>
      <c r="F958" s="54"/>
      <c r="G958" s="54"/>
    </row>
    <row r="959" spans="2:7">
      <c r="B959" s="62"/>
      <c r="C959" s="62"/>
      <c r="D959" s="172"/>
      <c r="E959" s="126"/>
      <c r="F959" s="54"/>
      <c r="G959" s="54"/>
    </row>
    <row r="960" spans="2:7">
      <c r="B960" s="62"/>
      <c r="C960" s="62"/>
      <c r="D960" s="172"/>
      <c r="E960" s="126"/>
      <c r="F960" s="54"/>
      <c r="G960" s="54"/>
    </row>
    <row r="961" spans="2:7">
      <c r="B961" s="62"/>
      <c r="C961" s="62"/>
      <c r="D961" s="172"/>
      <c r="E961" s="126"/>
      <c r="F961" s="54"/>
      <c r="G961" s="54"/>
    </row>
    <row r="962" spans="2:7">
      <c r="B962" s="62"/>
      <c r="C962" s="62"/>
      <c r="D962" s="172"/>
      <c r="E962" s="126"/>
      <c r="F962" s="54"/>
      <c r="G962" s="54"/>
    </row>
    <row r="963" spans="2:7">
      <c r="B963" s="62"/>
      <c r="C963" s="62"/>
      <c r="D963" s="172"/>
      <c r="E963" s="126"/>
      <c r="F963" s="54"/>
      <c r="G963" s="54"/>
    </row>
    <row r="964" spans="2:7">
      <c r="B964" s="62"/>
      <c r="C964" s="62"/>
      <c r="D964" s="172"/>
      <c r="E964" s="126"/>
      <c r="F964" s="54"/>
      <c r="G964" s="54"/>
    </row>
    <row r="965" spans="2:7">
      <c r="B965" s="62"/>
      <c r="C965" s="62"/>
      <c r="D965" s="172"/>
      <c r="E965" s="126"/>
      <c r="F965" s="54"/>
      <c r="G965" s="54"/>
    </row>
    <row r="966" spans="2:7">
      <c r="B966" s="62"/>
      <c r="C966" s="62"/>
      <c r="D966" s="172"/>
      <c r="E966" s="126"/>
      <c r="F966" s="54"/>
      <c r="G966" s="54"/>
    </row>
    <row r="967" spans="2:7">
      <c r="B967" s="62"/>
      <c r="C967" s="62"/>
      <c r="D967" s="172"/>
      <c r="E967" s="126"/>
      <c r="F967" s="54"/>
      <c r="G967" s="54"/>
    </row>
    <row r="968" spans="2:7">
      <c r="B968" s="62"/>
      <c r="C968" s="62"/>
      <c r="D968" s="172"/>
      <c r="E968" s="126"/>
      <c r="F968" s="54"/>
      <c r="G968" s="54"/>
    </row>
    <row r="969" spans="2:7">
      <c r="B969" s="62"/>
      <c r="C969" s="62"/>
      <c r="D969" s="172"/>
      <c r="E969" s="126"/>
      <c r="F969" s="54"/>
      <c r="G969" s="54"/>
    </row>
    <row r="970" spans="2:7">
      <c r="B970" s="62"/>
      <c r="C970" s="62"/>
      <c r="D970" s="172"/>
      <c r="E970" s="126"/>
      <c r="F970" s="54"/>
      <c r="G970" s="54"/>
    </row>
    <row r="971" spans="2:7">
      <c r="B971" s="62"/>
      <c r="C971" s="62"/>
      <c r="D971" s="172"/>
      <c r="E971" s="126"/>
      <c r="F971" s="54"/>
      <c r="G971" s="54"/>
    </row>
    <row r="972" spans="2:7">
      <c r="B972" s="62"/>
      <c r="C972" s="62"/>
      <c r="D972" s="172"/>
      <c r="E972" s="126"/>
      <c r="F972" s="54"/>
      <c r="G972" s="54"/>
    </row>
    <row r="973" spans="2:7">
      <c r="B973" s="62"/>
      <c r="C973" s="62"/>
      <c r="D973" s="172"/>
      <c r="E973" s="126"/>
      <c r="F973" s="54"/>
      <c r="G973" s="54"/>
    </row>
    <row r="974" spans="2:7">
      <c r="B974" s="62"/>
      <c r="C974" s="62"/>
      <c r="D974" s="172"/>
      <c r="E974" s="126"/>
      <c r="F974" s="54"/>
      <c r="G974" s="54"/>
    </row>
    <row r="975" spans="2:7">
      <c r="B975" s="62"/>
      <c r="C975" s="62"/>
      <c r="D975" s="172"/>
      <c r="E975" s="126"/>
      <c r="F975" s="54"/>
      <c r="G975" s="54"/>
    </row>
    <row r="976" spans="2:7">
      <c r="B976" s="62"/>
      <c r="C976" s="62"/>
      <c r="D976" s="172"/>
      <c r="E976" s="126"/>
      <c r="F976" s="54"/>
      <c r="G976" s="54"/>
    </row>
    <row r="977" spans="2:7">
      <c r="B977" s="62"/>
      <c r="C977" s="62"/>
      <c r="D977" s="172"/>
      <c r="E977" s="126"/>
      <c r="F977" s="54"/>
      <c r="G977" s="54"/>
    </row>
    <row r="978" spans="2:7">
      <c r="B978" s="62"/>
      <c r="C978" s="62"/>
      <c r="D978" s="172"/>
      <c r="E978" s="126"/>
      <c r="F978" s="54"/>
      <c r="G978" s="54"/>
    </row>
    <row r="979" spans="2:7">
      <c r="B979" s="62"/>
      <c r="C979" s="62"/>
      <c r="D979" s="172"/>
      <c r="E979" s="126"/>
      <c r="F979" s="54"/>
      <c r="G979" s="54"/>
    </row>
    <row r="980" spans="2:7">
      <c r="B980" s="62"/>
      <c r="C980" s="62"/>
      <c r="D980" s="172"/>
      <c r="E980" s="126"/>
      <c r="F980" s="54"/>
      <c r="G980" s="54"/>
    </row>
    <row r="981" spans="2:7">
      <c r="B981" s="62"/>
      <c r="C981" s="62"/>
      <c r="D981" s="172"/>
      <c r="E981" s="126"/>
      <c r="F981" s="54"/>
      <c r="G981" s="54"/>
    </row>
    <row r="982" spans="2:7">
      <c r="B982" s="62"/>
      <c r="C982" s="62"/>
      <c r="D982" s="172"/>
      <c r="E982" s="126"/>
      <c r="F982" s="54"/>
      <c r="G982" s="54"/>
    </row>
    <row r="983" spans="2:7">
      <c r="B983" s="62"/>
      <c r="C983" s="62"/>
      <c r="D983" s="172"/>
      <c r="E983" s="126"/>
      <c r="F983" s="54"/>
      <c r="G983" s="54"/>
    </row>
    <row r="984" spans="2:7">
      <c r="B984" s="62"/>
      <c r="C984" s="62"/>
      <c r="D984" s="172"/>
      <c r="E984" s="126"/>
      <c r="F984" s="54"/>
      <c r="G984" s="54"/>
    </row>
    <row r="985" spans="2:7">
      <c r="B985" s="62"/>
      <c r="C985" s="62"/>
      <c r="D985" s="172"/>
      <c r="E985" s="126"/>
      <c r="F985" s="54"/>
      <c r="G985" s="54"/>
    </row>
    <row r="986" spans="2:7">
      <c r="B986" s="62"/>
      <c r="C986" s="62"/>
      <c r="D986" s="172"/>
      <c r="E986" s="126"/>
      <c r="F986" s="54"/>
      <c r="G986" s="54"/>
    </row>
    <row r="987" spans="2:7">
      <c r="B987" s="62"/>
      <c r="C987" s="62"/>
      <c r="D987" s="172"/>
      <c r="E987" s="126"/>
      <c r="F987" s="54"/>
      <c r="G987" s="54"/>
    </row>
    <row r="988" spans="2:7">
      <c r="B988" s="62"/>
      <c r="C988" s="62"/>
      <c r="D988" s="172"/>
      <c r="E988" s="126"/>
      <c r="F988" s="54"/>
      <c r="G988" s="54"/>
    </row>
    <row r="989" spans="2:7">
      <c r="B989" s="62"/>
      <c r="C989" s="62"/>
      <c r="D989" s="172"/>
      <c r="E989" s="126"/>
      <c r="F989" s="54"/>
      <c r="G989" s="54"/>
    </row>
    <row r="990" spans="2:7">
      <c r="B990" s="62"/>
      <c r="C990" s="62"/>
      <c r="D990" s="172"/>
      <c r="E990" s="126"/>
      <c r="F990" s="54"/>
      <c r="G990" s="54"/>
    </row>
    <row r="991" spans="2:7">
      <c r="B991" s="62"/>
      <c r="C991" s="62"/>
      <c r="D991" s="172"/>
      <c r="E991" s="126"/>
      <c r="F991" s="54"/>
      <c r="G991" s="54"/>
    </row>
    <row r="992" spans="2:7">
      <c r="B992" s="62"/>
      <c r="C992" s="62"/>
      <c r="D992" s="172"/>
      <c r="E992" s="126"/>
      <c r="F992" s="54"/>
      <c r="G992" s="54"/>
    </row>
    <row r="993" spans="2:7">
      <c r="B993" s="62"/>
      <c r="C993" s="62"/>
      <c r="D993" s="172"/>
      <c r="E993" s="126"/>
      <c r="F993" s="54"/>
      <c r="G993" s="54"/>
    </row>
    <row r="994" spans="2:7">
      <c r="B994" s="62"/>
      <c r="C994" s="62"/>
      <c r="D994" s="172"/>
      <c r="E994" s="126"/>
      <c r="F994" s="54"/>
      <c r="G994" s="54"/>
    </row>
    <row r="995" spans="2:7">
      <c r="B995" s="62"/>
      <c r="C995" s="62"/>
      <c r="D995" s="172"/>
      <c r="E995" s="126"/>
      <c r="F995" s="54"/>
      <c r="G995" s="54"/>
    </row>
    <row r="996" spans="2:7">
      <c r="B996" s="62"/>
      <c r="C996" s="62"/>
      <c r="D996" s="172"/>
      <c r="E996" s="126"/>
      <c r="F996" s="54"/>
      <c r="G996" s="54"/>
    </row>
    <row r="997" spans="2:7">
      <c r="B997" s="62"/>
      <c r="C997" s="62"/>
      <c r="D997" s="172"/>
      <c r="E997" s="126"/>
      <c r="F997" s="54"/>
      <c r="G997" s="54"/>
    </row>
    <row r="998" spans="2:7">
      <c r="B998" s="62"/>
      <c r="C998" s="62"/>
      <c r="D998" s="172"/>
      <c r="E998" s="126"/>
      <c r="F998" s="54"/>
      <c r="G998" s="54"/>
    </row>
    <row r="999" spans="2:7">
      <c r="B999" s="62"/>
      <c r="C999" s="62"/>
      <c r="D999" s="172"/>
      <c r="E999" s="126"/>
      <c r="F999" s="54"/>
      <c r="G999" s="54"/>
    </row>
    <row r="1000" spans="2:7">
      <c r="B1000" s="62"/>
      <c r="C1000" s="62"/>
      <c r="D1000" s="172"/>
      <c r="E1000" s="126"/>
      <c r="F1000" s="54"/>
      <c r="G1000" s="54"/>
    </row>
    <row r="1001" spans="2:7">
      <c r="B1001" s="62"/>
      <c r="C1001" s="62"/>
      <c r="D1001" s="172"/>
      <c r="E1001" s="126"/>
      <c r="F1001" s="54"/>
      <c r="G1001" s="54"/>
    </row>
    <row r="1002" spans="2:7">
      <c r="B1002" s="62"/>
      <c r="C1002" s="62"/>
      <c r="D1002" s="172"/>
      <c r="E1002" s="126"/>
      <c r="F1002" s="54"/>
      <c r="G1002" s="54"/>
    </row>
    <row r="1003" spans="2:7">
      <c r="B1003" s="62"/>
      <c r="C1003" s="62"/>
      <c r="D1003" s="172"/>
      <c r="E1003" s="126"/>
      <c r="F1003" s="54"/>
      <c r="G1003" s="54"/>
    </row>
    <row r="1004" spans="2:7">
      <c r="B1004" s="62"/>
      <c r="C1004" s="62"/>
      <c r="D1004" s="172"/>
      <c r="E1004" s="126"/>
      <c r="F1004" s="54"/>
      <c r="G1004" s="54"/>
    </row>
    <row r="1005" spans="2:7">
      <c r="B1005" s="62"/>
      <c r="C1005" s="62"/>
      <c r="D1005" s="172"/>
      <c r="E1005" s="126"/>
      <c r="F1005" s="54"/>
      <c r="G1005" s="54"/>
    </row>
    <row r="1006" spans="2:7">
      <c r="B1006" s="62"/>
      <c r="C1006" s="62"/>
      <c r="D1006" s="172"/>
      <c r="E1006" s="126"/>
      <c r="F1006" s="54"/>
      <c r="G1006" s="54"/>
    </row>
    <row r="1007" spans="2:7">
      <c r="B1007" s="62"/>
      <c r="C1007" s="62"/>
      <c r="D1007" s="172"/>
      <c r="E1007" s="126"/>
      <c r="F1007" s="54"/>
      <c r="G1007" s="54"/>
    </row>
    <row r="1008" spans="2:7">
      <c r="B1008" s="62"/>
      <c r="C1008" s="62"/>
      <c r="D1008" s="172"/>
      <c r="E1008" s="126"/>
      <c r="F1008" s="54"/>
      <c r="G1008" s="54"/>
    </row>
    <row r="1009" spans="2:7">
      <c r="B1009" s="62"/>
      <c r="C1009" s="62"/>
      <c r="D1009" s="172"/>
      <c r="E1009" s="126"/>
      <c r="F1009" s="54"/>
      <c r="G1009" s="54"/>
    </row>
    <row r="1010" spans="2:7">
      <c r="B1010" s="62"/>
      <c r="C1010" s="62"/>
      <c r="D1010" s="172"/>
      <c r="E1010" s="126"/>
      <c r="F1010" s="54"/>
      <c r="G1010" s="54"/>
    </row>
    <row r="1011" spans="2:7">
      <c r="B1011" s="62"/>
      <c r="C1011" s="62"/>
      <c r="D1011" s="172"/>
      <c r="E1011" s="126"/>
      <c r="F1011" s="54"/>
      <c r="G1011" s="54"/>
    </row>
    <row r="1012" spans="2:7">
      <c r="B1012" s="62"/>
      <c r="C1012" s="62"/>
      <c r="D1012" s="172"/>
      <c r="E1012" s="126"/>
      <c r="F1012" s="54"/>
      <c r="G1012" s="54"/>
    </row>
    <row r="1013" spans="2:7">
      <c r="B1013" s="62"/>
      <c r="C1013" s="62"/>
      <c r="D1013" s="172"/>
      <c r="E1013" s="126"/>
      <c r="F1013" s="54"/>
      <c r="G1013" s="54"/>
    </row>
    <row r="1014" spans="2:7">
      <c r="B1014" s="62"/>
      <c r="C1014" s="62"/>
      <c r="D1014" s="172"/>
      <c r="E1014" s="126"/>
      <c r="F1014" s="54"/>
      <c r="G1014" s="54"/>
    </row>
    <row r="1015" spans="2:7">
      <c r="B1015" s="62"/>
      <c r="C1015" s="62"/>
      <c r="D1015" s="172"/>
      <c r="E1015" s="126"/>
      <c r="F1015" s="54"/>
      <c r="G1015" s="54"/>
    </row>
    <row r="1016" spans="2:7">
      <c r="B1016" s="62"/>
      <c r="C1016" s="62"/>
      <c r="D1016" s="172"/>
      <c r="E1016" s="126"/>
      <c r="F1016" s="54"/>
      <c r="G1016" s="54"/>
    </row>
    <row r="1017" spans="2:7">
      <c r="B1017" s="62"/>
      <c r="C1017" s="62"/>
      <c r="D1017" s="172"/>
      <c r="E1017" s="126"/>
      <c r="F1017" s="54"/>
      <c r="G1017" s="54"/>
    </row>
    <row r="1018" spans="2:7">
      <c r="B1018" s="62"/>
      <c r="C1018" s="62"/>
      <c r="D1018" s="172"/>
      <c r="E1018" s="126"/>
      <c r="F1018" s="54"/>
      <c r="G1018" s="54"/>
    </row>
    <row r="1019" spans="2:7">
      <c r="B1019" s="62"/>
      <c r="C1019" s="62"/>
      <c r="D1019" s="172"/>
      <c r="E1019" s="126"/>
      <c r="F1019" s="54"/>
      <c r="G1019" s="54"/>
    </row>
    <row r="1020" spans="2:7">
      <c r="B1020" s="62"/>
      <c r="C1020" s="62"/>
      <c r="D1020" s="172"/>
      <c r="E1020" s="126"/>
      <c r="F1020" s="54"/>
      <c r="G1020" s="54"/>
    </row>
    <row r="1021" spans="2:7">
      <c r="B1021" s="62"/>
      <c r="C1021" s="62"/>
      <c r="D1021" s="172"/>
      <c r="E1021" s="126"/>
      <c r="F1021" s="54"/>
      <c r="G1021" s="54"/>
    </row>
    <row r="1022" spans="2:7">
      <c r="B1022" s="62"/>
      <c r="C1022" s="62"/>
      <c r="D1022" s="172"/>
      <c r="E1022" s="126"/>
      <c r="F1022" s="54"/>
      <c r="G1022" s="54"/>
    </row>
    <row r="1023" spans="2:7">
      <c r="B1023" s="62"/>
      <c r="C1023" s="62"/>
      <c r="D1023" s="172"/>
      <c r="E1023" s="126"/>
      <c r="F1023" s="54"/>
      <c r="G1023" s="54"/>
    </row>
    <row r="1024" spans="2:7">
      <c r="B1024" s="62"/>
      <c r="C1024" s="62"/>
      <c r="D1024" s="172"/>
      <c r="E1024" s="126"/>
      <c r="F1024" s="54"/>
      <c r="G1024" s="54"/>
    </row>
    <row r="1025" spans="2:7">
      <c r="B1025" s="62"/>
      <c r="C1025" s="62"/>
      <c r="D1025" s="172"/>
      <c r="E1025" s="126"/>
      <c r="F1025" s="54"/>
      <c r="G1025" s="54"/>
    </row>
    <row r="1026" spans="2:7">
      <c r="B1026" s="62"/>
      <c r="C1026" s="62"/>
      <c r="D1026" s="172"/>
      <c r="E1026" s="126"/>
      <c r="F1026" s="54"/>
      <c r="G1026" s="54"/>
    </row>
    <row r="1027" spans="2:7">
      <c r="B1027" s="62"/>
      <c r="C1027" s="62"/>
      <c r="D1027" s="172"/>
      <c r="E1027" s="126"/>
      <c r="F1027" s="54"/>
      <c r="G1027" s="54"/>
    </row>
    <row r="1028" spans="2:7">
      <c r="B1028" s="62"/>
      <c r="C1028" s="62"/>
      <c r="D1028" s="172"/>
      <c r="E1028" s="126"/>
      <c r="F1028" s="54"/>
      <c r="G1028" s="54"/>
    </row>
    <row r="1029" spans="2:7">
      <c r="B1029" s="62"/>
      <c r="C1029" s="62"/>
      <c r="D1029" s="172"/>
      <c r="E1029" s="126"/>
      <c r="F1029" s="54"/>
      <c r="G1029" s="54"/>
    </row>
    <row r="1030" spans="2:7">
      <c r="B1030" s="62"/>
      <c r="C1030" s="62"/>
      <c r="D1030" s="172"/>
      <c r="E1030" s="126"/>
      <c r="F1030" s="54"/>
      <c r="G1030" s="54"/>
    </row>
    <row r="1031" spans="2:7">
      <c r="B1031" s="62"/>
      <c r="C1031" s="62"/>
      <c r="D1031" s="172"/>
      <c r="E1031" s="126"/>
      <c r="F1031" s="54"/>
      <c r="G1031" s="54"/>
    </row>
    <row r="1032" spans="2:7">
      <c r="B1032" s="62"/>
      <c r="C1032" s="62"/>
      <c r="D1032" s="172"/>
      <c r="E1032" s="126"/>
      <c r="F1032" s="54"/>
      <c r="G1032" s="54"/>
    </row>
    <row r="1033" spans="2:7">
      <c r="B1033" s="62"/>
      <c r="C1033" s="62"/>
      <c r="D1033" s="172"/>
      <c r="E1033" s="126"/>
      <c r="F1033" s="54"/>
      <c r="G1033" s="54"/>
    </row>
    <row r="1034" spans="2:7">
      <c r="B1034" s="62"/>
      <c r="C1034" s="62"/>
      <c r="D1034" s="172"/>
      <c r="E1034" s="126"/>
      <c r="F1034" s="54"/>
      <c r="G1034" s="54"/>
    </row>
    <row r="1035" spans="2:7">
      <c r="B1035" s="62"/>
      <c r="C1035" s="62"/>
      <c r="D1035" s="172"/>
      <c r="E1035" s="126"/>
      <c r="F1035" s="54"/>
      <c r="G1035" s="54"/>
    </row>
    <row r="1036" spans="2:7">
      <c r="B1036" s="62"/>
      <c r="C1036" s="62"/>
      <c r="D1036" s="172"/>
      <c r="E1036" s="126"/>
      <c r="F1036" s="54"/>
      <c r="G1036" s="54"/>
    </row>
    <row r="1037" spans="2:7">
      <c r="B1037" s="62"/>
      <c r="C1037" s="62"/>
      <c r="D1037" s="172"/>
      <c r="E1037" s="126"/>
      <c r="F1037" s="54"/>
      <c r="G1037" s="54"/>
    </row>
    <row r="1038" spans="2:7">
      <c r="B1038" s="62"/>
      <c r="C1038" s="62"/>
      <c r="D1038" s="172"/>
      <c r="E1038" s="126"/>
      <c r="F1038" s="54"/>
      <c r="G1038" s="54"/>
    </row>
    <row r="1039" spans="2:7">
      <c r="B1039" s="62"/>
      <c r="C1039" s="62"/>
      <c r="D1039" s="172"/>
      <c r="E1039" s="126"/>
      <c r="F1039" s="54"/>
      <c r="G1039" s="54"/>
    </row>
    <row r="1040" spans="2:7">
      <c r="B1040" s="62"/>
      <c r="C1040" s="62"/>
      <c r="D1040" s="172"/>
      <c r="E1040" s="126"/>
      <c r="F1040" s="54"/>
      <c r="G1040" s="54"/>
    </row>
    <row r="1041" spans="2:7">
      <c r="B1041" s="62"/>
      <c r="C1041" s="62"/>
      <c r="D1041" s="172"/>
      <c r="E1041" s="126"/>
      <c r="F1041" s="54"/>
      <c r="G1041" s="54"/>
    </row>
    <row r="1042" spans="2:7">
      <c r="B1042" s="62"/>
      <c r="C1042" s="62"/>
      <c r="D1042" s="172"/>
      <c r="E1042" s="126"/>
      <c r="F1042" s="54"/>
      <c r="G1042" s="54"/>
    </row>
    <row r="1043" spans="2:7">
      <c r="B1043" s="62"/>
      <c r="C1043" s="62"/>
      <c r="D1043" s="172"/>
      <c r="E1043" s="126"/>
      <c r="F1043" s="54"/>
      <c r="G1043" s="54"/>
    </row>
    <row r="1044" spans="2:7">
      <c r="B1044" s="62"/>
      <c r="C1044" s="62"/>
      <c r="D1044" s="172"/>
      <c r="E1044" s="126"/>
      <c r="F1044" s="54"/>
      <c r="G1044" s="54"/>
    </row>
    <row r="1045" spans="2:7">
      <c r="B1045" s="62"/>
      <c r="C1045" s="62"/>
      <c r="D1045" s="172"/>
      <c r="E1045" s="126"/>
      <c r="F1045" s="54"/>
      <c r="G1045" s="54"/>
    </row>
    <row r="1046" spans="2:7">
      <c r="B1046" s="62"/>
      <c r="C1046" s="62"/>
      <c r="D1046" s="172"/>
      <c r="E1046" s="126"/>
      <c r="F1046" s="54"/>
      <c r="G1046" s="54"/>
    </row>
    <row r="1047" spans="2:7">
      <c r="B1047" s="62"/>
      <c r="C1047" s="62"/>
      <c r="D1047" s="172"/>
      <c r="E1047" s="126"/>
      <c r="F1047" s="54"/>
      <c r="G1047" s="54"/>
    </row>
    <row r="1048" spans="2:7">
      <c r="B1048" s="62"/>
      <c r="C1048" s="62"/>
      <c r="D1048" s="172"/>
      <c r="E1048" s="126"/>
      <c r="F1048" s="54"/>
      <c r="G1048" s="54"/>
    </row>
    <row r="1049" spans="2:7">
      <c r="B1049" s="62"/>
      <c r="C1049" s="62"/>
      <c r="D1049" s="172"/>
      <c r="E1049" s="126"/>
      <c r="F1049" s="54"/>
      <c r="G1049" s="54"/>
    </row>
    <row r="1050" spans="2:7">
      <c r="B1050" s="62"/>
      <c r="C1050" s="62"/>
      <c r="D1050" s="172"/>
      <c r="E1050" s="126"/>
      <c r="F1050" s="54"/>
      <c r="G1050" s="54"/>
    </row>
    <row r="1051" spans="2:7">
      <c r="B1051" s="62"/>
      <c r="C1051" s="62"/>
      <c r="D1051" s="172"/>
      <c r="E1051" s="126"/>
      <c r="F1051" s="54"/>
      <c r="G1051" s="54"/>
    </row>
    <row r="1052" spans="2:7">
      <c r="B1052" s="62"/>
      <c r="C1052" s="62"/>
      <c r="D1052" s="172"/>
      <c r="E1052" s="126"/>
      <c r="F1052" s="54"/>
      <c r="G1052" s="54"/>
    </row>
    <row r="1053" spans="2:7">
      <c r="B1053" s="62"/>
      <c r="C1053" s="62"/>
      <c r="D1053" s="172"/>
      <c r="E1053" s="126"/>
      <c r="F1053" s="54"/>
      <c r="G1053" s="54"/>
    </row>
    <row r="1054" spans="2:7">
      <c r="B1054" s="62"/>
      <c r="C1054" s="62"/>
      <c r="D1054" s="172"/>
      <c r="E1054" s="126"/>
      <c r="F1054" s="54"/>
      <c r="G1054" s="54"/>
    </row>
    <row r="1055" spans="2:7">
      <c r="B1055" s="62"/>
      <c r="C1055" s="62"/>
      <c r="D1055" s="172"/>
      <c r="E1055" s="126"/>
      <c r="F1055" s="54"/>
      <c r="G1055" s="54"/>
    </row>
    <row r="1056" spans="2:7">
      <c r="B1056" s="62"/>
      <c r="C1056" s="62"/>
      <c r="D1056" s="172"/>
      <c r="E1056" s="126"/>
      <c r="F1056" s="54"/>
      <c r="G1056" s="54"/>
    </row>
    <row r="1057" spans="2:7">
      <c r="B1057" s="62"/>
      <c r="C1057" s="62"/>
      <c r="D1057" s="172"/>
      <c r="E1057" s="126"/>
      <c r="F1057" s="54"/>
      <c r="G1057" s="54"/>
    </row>
    <row r="1058" spans="2:7">
      <c r="B1058" s="62"/>
      <c r="C1058" s="62"/>
      <c r="D1058" s="172"/>
      <c r="E1058" s="126"/>
      <c r="F1058" s="54"/>
      <c r="G1058" s="54"/>
    </row>
    <row r="1059" spans="2:7">
      <c r="B1059" s="62"/>
      <c r="C1059" s="62"/>
      <c r="D1059" s="172"/>
      <c r="E1059" s="126"/>
      <c r="F1059" s="54"/>
      <c r="G1059" s="54"/>
    </row>
    <row r="1060" spans="2:7">
      <c r="B1060" s="62"/>
      <c r="C1060" s="62"/>
      <c r="D1060" s="172"/>
      <c r="E1060" s="126"/>
      <c r="F1060" s="54"/>
      <c r="G1060" s="54"/>
    </row>
    <row r="1061" spans="2:7">
      <c r="B1061" s="62"/>
      <c r="C1061" s="62"/>
      <c r="D1061" s="172"/>
      <c r="E1061" s="126"/>
      <c r="F1061" s="54"/>
      <c r="G1061" s="54"/>
    </row>
    <row r="1062" spans="2:7">
      <c r="B1062" s="62"/>
      <c r="C1062" s="62"/>
      <c r="D1062" s="172"/>
      <c r="E1062" s="126"/>
      <c r="F1062" s="54"/>
      <c r="G1062" s="54"/>
    </row>
    <row r="1063" spans="2:7">
      <c r="B1063" s="62"/>
      <c r="C1063" s="62"/>
      <c r="D1063" s="172"/>
      <c r="E1063" s="126"/>
      <c r="F1063" s="54"/>
      <c r="G1063" s="54"/>
    </row>
    <row r="1064" spans="2:7">
      <c r="B1064" s="62"/>
      <c r="C1064" s="62"/>
      <c r="D1064" s="172"/>
      <c r="E1064" s="126"/>
      <c r="F1064" s="54"/>
      <c r="G1064" s="54"/>
    </row>
    <row r="1065" spans="2:7">
      <c r="B1065" s="62"/>
      <c r="C1065" s="62"/>
      <c r="D1065" s="172"/>
      <c r="E1065" s="126"/>
      <c r="F1065" s="54"/>
      <c r="G1065" s="54"/>
    </row>
    <row r="1066" spans="2:7">
      <c r="B1066" s="62"/>
      <c r="C1066" s="62"/>
      <c r="D1066" s="172"/>
      <c r="E1066" s="126"/>
      <c r="F1066" s="54"/>
      <c r="G1066" s="54"/>
    </row>
    <row r="1067" spans="2:7">
      <c r="B1067" s="62"/>
      <c r="C1067" s="62"/>
      <c r="D1067" s="172"/>
      <c r="E1067" s="126"/>
      <c r="F1067" s="54"/>
      <c r="G1067" s="54"/>
    </row>
    <row r="1068" spans="2:7">
      <c r="B1068" s="62"/>
      <c r="C1068" s="62"/>
      <c r="D1068" s="172"/>
      <c r="E1068" s="126"/>
      <c r="F1068" s="54"/>
      <c r="G1068" s="54"/>
    </row>
    <row r="1069" spans="2:7">
      <c r="B1069" s="62"/>
      <c r="C1069" s="62"/>
      <c r="D1069" s="172"/>
      <c r="E1069" s="126"/>
      <c r="F1069" s="54"/>
      <c r="G1069" s="54"/>
    </row>
    <row r="1070" spans="2:7">
      <c r="B1070" s="62"/>
      <c r="C1070" s="62"/>
      <c r="D1070" s="172"/>
      <c r="E1070" s="126"/>
      <c r="F1070" s="54"/>
      <c r="G1070" s="54"/>
    </row>
    <row r="1071" spans="2:7">
      <c r="B1071" s="62"/>
      <c r="C1071" s="62"/>
      <c r="D1071" s="172"/>
      <c r="E1071" s="126"/>
      <c r="F1071" s="54"/>
      <c r="G1071" s="54"/>
    </row>
    <row r="1072" spans="2:7">
      <c r="B1072" s="62"/>
      <c r="C1072" s="62"/>
      <c r="D1072" s="172"/>
      <c r="E1072" s="126"/>
      <c r="F1072" s="54"/>
      <c r="G1072" s="54"/>
    </row>
    <row r="1073" spans="2:7">
      <c r="B1073" s="62"/>
      <c r="C1073" s="62"/>
      <c r="D1073" s="172"/>
      <c r="E1073" s="126"/>
      <c r="F1073" s="54"/>
      <c r="G1073" s="54"/>
    </row>
    <row r="1074" spans="2:7">
      <c r="B1074" s="62"/>
      <c r="C1074" s="62"/>
      <c r="D1074" s="172"/>
      <c r="E1074" s="126"/>
      <c r="F1074" s="54"/>
      <c r="G1074" s="54"/>
    </row>
    <row r="1075" spans="2:7">
      <c r="B1075" s="62"/>
      <c r="C1075" s="62"/>
      <c r="D1075" s="172"/>
      <c r="E1075" s="126"/>
      <c r="F1075" s="54"/>
      <c r="G1075" s="54"/>
    </row>
    <row r="1076" spans="2:7">
      <c r="B1076" s="62"/>
      <c r="C1076" s="62"/>
      <c r="D1076" s="172"/>
      <c r="E1076" s="126"/>
      <c r="F1076" s="54"/>
      <c r="G1076" s="54"/>
    </row>
    <row r="1077" spans="2:7">
      <c r="B1077" s="62"/>
      <c r="C1077" s="62"/>
      <c r="D1077" s="172"/>
      <c r="E1077" s="126"/>
      <c r="F1077" s="54"/>
      <c r="G1077" s="54"/>
    </row>
    <row r="1078" spans="2:7">
      <c r="B1078" s="62"/>
      <c r="C1078" s="62"/>
      <c r="D1078" s="172"/>
      <c r="E1078" s="126"/>
      <c r="F1078" s="54"/>
      <c r="G1078" s="54"/>
    </row>
    <row r="1079" spans="2:7">
      <c r="B1079" s="62"/>
      <c r="C1079" s="62"/>
      <c r="D1079" s="172"/>
      <c r="E1079" s="126"/>
      <c r="F1079" s="54"/>
      <c r="G1079" s="54"/>
    </row>
    <row r="1080" spans="2:7">
      <c r="B1080" s="62"/>
      <c r="C1080" s="62"/>
      <c r="D1080" s="172"/>
      <c r="E1080" s="126"/>
      <c r="F1080" s="54"/>
      <c r="G1080" s="54"/>
    </row>
    <row r="1081" spans="2:7">
      <c r="B1081" s="62"/>
      <c r="C1081" s="62"/>
      <c r="D1081" s="172"/>
      <c r="E1081" s="126"/>
      <c r="F1081" s="54"/>
      <c r="G1081" s="54"/>
    </row>
    <row r="1082" spans="2:7">
      <c r="B1082" s="62"/>
      <c r="C1082" s="62"/>
      <c r="D1082" s="172"/>
      <c r="E1082" s="126"/>
      <c r="F1082" s="54"/>
      <c r="G1082" s="54"/>
    </row>
    <row r="1083" spans="2:7">
      <c r="B1083" s="62"/>
      <c r="C1083" s="62"/>
      <c r="D1083" s="172"/>
      <c r="E1083" s="126"/>
      <c r="F1083" s="54"/>
      <c r="G1083" s="54"/>
    </row>
    <row r="1084" spans="2:7">
      <c r="B1084" s="62"/>
      <c r="C1084" s="62"/>
      <c r="D1084" s="172"/>
      <c r="E1084" s="126"/>
      <c r="F1084" s="54"/>
      <c r="G1084" s="54"/>
    </row>
    <row r="1085" spans="2:7">
      <c r="B1085" s="62"/>
      <c r="C1085" s="62"/>
      <c r="D1085" s="172"/>
      <c r="E1085" s="126"/>
      <c r="F1085" s="54"/>
      <c r="G1085" s="54"/>
    </row>
    <row r="1086" spans="2:7">
      <c r="B1086" s="62"/>
      <c r="C1086" s="62"/>
      <c r="D1086" s="172"/>
      <c r="E1086" s="126"/>
      <c r="F1086" s="54"/>
      <c r="G1086" s="54"/>
    </row>
    <row r="1087" spans="2:7">
      <c r="B1087" s="62"/>
      <c r="C1087" s="62"/>
      <c r="D1087" s="172"/>
      <c r="E1087" s="126"/>
      <c r="F1087" s="54"/>
      <c r="G1087" s="54"/>
    </row>
    <row r="1088" spans="2:7">
      <c r="B1088" s="62"/>
      <c r="C1088" s="62"/>
      <c r="D1088" s="172"/>
      <c r="E1088" s="126"/>
      <c r="F1088" s="54"/>
      <c r="G1088" s="54"/>
    </row>
    <row r="1089" spans="2:7">
      <c r="B1089" s="62"/>
      <c r="C1089" s="62"/>
      <c r="D1089" s="172"/>
      <c r="E1089" s="126"/>
      <c r="F1089" s="54"/>
      <c r="G1089" s="54"/>
    </row>
    <row r="1090" spans="2:7">
      <c r="B1090" s="62"/>
      <c r="C1090" s="62"/>
      <c r="D1090" s="172"/>
      <c r="E1090" s="126"/>
      <c r="F1090" s="54"/>
      <c r="G1090" s="54"/>
    </row>
    <row r="1091" spans="2:7">
      <c r="B1091" s="62"/>
      <c r="C1091" s="62"/>
      <c r="D1091" s="172"/>
      <c r="E1091" s="126"/>
      <c r="F1091" s="54"/>
      <c r="G1091" s="54"/>
    </row>
    <row r="1092" spans="2:7">
      <c r="B1092" s="62"/>
      <c r="C1092" s="62"/>
      <c r="D1092" s="172"/>
      <c r="E1092" s="126"/>
      <c r="F1092" s="54"/>
      <c r="G1092" s="54"/>
    </row>
    <row r="1093" spans="2:7">
      <c r="B1093" s="62"/>
      <c r="C1093" s="62"/>
      <c r="D1093" s="172"/>
      <c r="E1093" s="126"/>
      <c r="F1093" s="54"/>
      <c r="G1093" s="54"/>
    </row>
    <row r="1094" spans="2:7">
      <c r="B1094" s="62"/>
      <c r="C1094" s="62"/>
      <c r="D1094" s="172"/>
      <c r="E1094" s="126"/>
      <c r="F1094" s="54"/>
      <c r="G1094" s="54"/>
    </row>
    <row r="1095" spans="2:7">
      <c r="B1095" s="62"/>
      <c r="C1095" s="62"/>
      <c r="D1095" s="172"/>
      <c r="E1095" s="126"/>
      <c r="F1095" s="54"/>
      <c r="G1095" s="54"/>
    </row>
    <row r="1096" spans="2:7">
      <c r="B1096" s="62"/>
      <c r="C1096" s="62"/>
      <c r="D1096" s="172"/>
      <c r="E1096" s="126"/>
      <c r="F1096" s="54"/>
      <c r="G1096" s="54"/>
    </row>
    <row r="1097" spans="2:7">
      <c r="B1097" s="62"/>
      <c r="C1097" s="62"/>
      <c r="D1097" s="172"/>
      <c r="E1097" s="126"/>
      <c r="F1097" s="54"/>
      <c r="G1097" s="54"/>
    </row>
    <row r="1098" spans="2:7">
      <c r="B1098" s="62"/>
      <c r="C1098" s="62"/>
      <c r="D1098" s="172"/>
      <c r="E1098" s="126"/>
      <c r="F1098" s="54"/>
      <c r="G1098" s="54"/>
    </row>
    <row r="1099" spans="2:7">
      <c r="B1099" s="62"/>
      <c r="C1099" s="62"/>
      <c r="D1099" s="172"/>
      <c r="E1099" s="126"/>
      <c r="F1099" s="54"/>
      <c r="G1099" s="54"/>
    </row>
    <row r="1100" spans="2:7">
      <c r="B1100" s="62"/>
      <c r="C1100" s="62"/>
      <c r="D1100" s="172"/>
      <c r="E1100" s="126"/>
      <c r="F1100" s="54"/>
      <c r="G1100" s="54"/>
    </row>
    <row r="1101" spans="2:7">
      <c r="B1101" s="62"/>
      <c r="C1101" s="62"/>
      <c r="D1101" s="172"/>
      <c r="E1101" s="126"/>
      <c r="F1101" s="54"/>
      <c r="G1101" s="54"/>
    </row>
    <row r="1102" spans="2:7">
      <c r="B1102" s="62"/>
      <c r="C1102" s="62"/>
      <c r="D1102" s="172"/>
      <c r="E1102" s="126"/>
      <c r="F1102" s="54"/>
      <c r="G1102" s="54"/>
    </row>
    <row r="1103" spans="2:7">
      <c r="B1103" s="62"/>
      <c r="C1103" s="62"/>
      <c r="D1103" s="172"/>
      <c r="E1103" s="126"/>
      <c r="F1103" s="54"/>
      <c r="G1103" s="54"/>
    </row>
    <row r="1104" spans="2:7">
      <c r="B1104" s="62"/>
      <c r="C1104" s="62"/>
      <c r="D1104" s="172"/>
      <c r="E1104" s="126"/>
      <c r="F1104" s="54"/>
      <c r="G1104" s="54"/>
    </row>
    <row r="1105" spans="2:7">
      <c r="B1105" s="62"/>
      <c r="C1105" s="62"/>
      <c r="D1105" s="172"/>
      <c r="E1105" s="126"/>
      <c r="F1105" s="54"/>
      <c r="G1105" s="54"/>
    </row>
    <row r="1106" spans="2:7">
      <c r="B1106" s="62"/>
      <c r="C1106" s="62"/>
      <c r="D1106" s="172"/>
      <c r="E1106" s="126"/>
      <c r="F1106" s="54"/>
      <c r="G1106" s="54"/>
    </row>
    <row r="1107" spans="2:7">
      <c r="B1107" s="62"/>
      <c r="C1107" s="62"/>
      <c r="D1107" s="172"/>
      <c r="E1107" s="126"/>
      <c r="F1107" s="54"/>
      <c r="G1107" s="54"/>
    </row>
    <row r="1108" spans="2:7">
      <c r="B1108" s="62"/>
      <c r="C1108" s="62"/>
      <c r="D1108" s="172"/>
      <c r="E1108" s="126"/>
      <c r="F1108" s="54"/>
      <c r="G1108" s="54"/>
    </row>
    <row r="1109" spans="2:7">
      <c r="B1109" s="62"/>
      <c r="C1109" s="62"/>
      <c r="D1109" s="172"/>
      <c r="E1109" s="126"/>
      <c r="F1109" s="54"/>
      <c r="G1109" s="54"/>
    </row>
    <row r="1110" spans="2:7">
      <c r="B1110" s="62"/>
      <c r="C1110" s="62"/>
      <c r="D1110" s="172"/>
      <c r="E1110" s="126"/>
      <c r="F1110" s="54"/>
      <c r="G1110" s="54"/>
    </row>
    <row r="1111" spans="2:7">
      <c r="B1111" s="62"/>
      <c r="C1111" s="62"/>
      <c r="D1111" s="172"/>
      <c r="E1111" s="126"/>
      <c r="F1111" s="54"/>
      <c r="G1111" s="54"/>
    </row>
    <row r="1112" spans="2:7">
      <c r="B1112" s="62"/>
      <c r="C1112" s="62"/>
      <c r="D1112" s="172"/>
      <c r="E1112" s="126"/>
      <c r="F1112" s="54"/>
      <c r="G1112" s="54"/>
    </row>
    <row r="1113" spans="2:7">
      <c r="B1113" s="62"/>
      <c r="C1113" s="62"/>
      <c r="D1113" s="172"/>
      <c r="E1113" s="126"/>
      <c r="F1113" s="54"/>
      <c r="G1113" s="54"/>
    </row>
    <row r="1114" spans="2:7">
      <c r="B1114" s="62"/>
      <c r="C1114" s="62"/>
      <c r="D1114" s="172"/>
      <c r="E1114" s="126"/>
      <c r="F1114" s="54"/>
      <c r="G1114" s="54"/>
    </row>
    <row r="1115" spans="2:7">
      <c r="B1115" s="62"/>
      <c r="C1115" s="62"/>
      <c r="D1115" s="172"/>
      <c r="E1115" s="126"/>
      <c r="F1115" s="54"/>
      <c r="G1115" s="54"/>
    </row>
    <row r="1116" spans="2:7">
      <c r="B1116" s="62"/>
      <c r="C1116" s="62"/>
      <c r="D1116" s="172"/>
      <c r="E1116" s="126"/>
      <c r="F1116" s="54"/>
      <c r="G1116" s="54"/>
    </row>
    <row r="1117" spans="2:7">
      <c r="B1117" s="62"/>
      <c r="C1117" s="62"/>
      <c r="D1117" s="172"/>
      <c r="E1117" s="126"/>
      <c r="F1117" s="54"/>
      <c r="G1117" s="54"/>
    </row>
    <row r="1118" spans="2:7">
      <c r="B1118" s="62"/>
      <c r="C1118" s="62"/>
      <c r="D1118" s="172"/>
      <c r="E1118" s="126"/>
      <c r="F1118" s="54"/>
      <c r="G1118" s="54"/>
    </row>
    <row r="1119" spans="2:7">
      <c r="B1119" s="62"/>
      <c r="C1119" s="62"/>
      <c r="D1119" s="172"/>
      <c r="E1119" s="126"/>
      <c r="G1119" s="54"/>
    </row>
    <row r="1120" spans="2:7">
      <c r="G1120" s="54"/>
    </row>
    <row r="1121" spans="7:7">
      <c r="G1121" s="54"/>
    </row>
    <row r="1122" spans="7:7">
      <c r="G1122" s="54"/>
    </row>
    <row r="1123" spans="7:7">
      <c r="G1123" s="54"/>
    </row>
    <row r="1124" spans="7:7">
      <c r="G1124" s="54"/>
    </row>
    <row r="1125" spans="7:7">
      <c r="G1125" s="54"/>
    </row>
    <row r="1126" spans="7:7">
      <c r="G1126" s="54"/>
    </row>
    <row r="1127" spans="7:7">
      <c r="G1127" s="54"/>
    </row>
    <row r="1128" spans="7:7">
      <c r="G1128" s="54"/>
    </row>
    <row r="1129" spans="7:7">
      <c r="G1129" s="54"/>
    </row>
  </sheetData>
  <sortState ref="A66:AY74">
    <sortCondition ref="D66:D74"/>
    <sortCondition ref="G66:G74"/>
    <sortCondition ref="F66:F74"/>
  </sortState>
  <mergeCells count="30">
    <mergeCell ref="H111:O111"/>
    <mergeCell ref="H112:I112"/>
    <mergeCell ref="J112:K112"/>
    <mergeCell ref="L112:M112"/>
    <mergeCell ref="N112:O112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38593749999999999" right="0.7" top="0.75" bottom="0.75" header="0.3" footer="0.3"/>
  <pageSetup paperSize="5" scale="62" fitToHeight="0" orientation="landscape" r:id="rId1"/>
  <headerFooter>
    <oddFooter>&amp;R&amp;P</oddFooter>
  </headerFooter>
  <rowBreaks count="1" manualBreakCount="1">
    <brk id="121" max="1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5</xdr:col>
                <xdr:colOff>38100</xdr:colOff>
                <xdr:row>126</xdr:row>
                <xdr:rowOff>9525</xdr:rowOff>
              </from>
              <to>
                <xdr:col>6</xdr:col>
                <xdr:colOff>1581150</xdr:colOff>
                <xdr:row>136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BA1111"/>
  <sheetViews>
    <sheetView zoomScale="98" zoomScaleNormal="98" workbookViewId="0">
      <pane xSplit="4" ySplit="7" topLeftCell="E122" activePane="bottomRight" state="frozen"/>
      <selection activeCell="F52" sqref="F52"/>
      <selection pane="topRight" activeCell="F52" sqref="F52"/>
      <selection pane="bottomLeft" activeCell="F52" sqref="F52"/>
      <selection pane="bottomRight" activeCell="A131" sqref="A131:O137"/>
    </sheetView>
  </sheetViews>
  <sheetFormatPr defaultColWidth="9.140625" defaultRowHeight="12.75"/>
  <cols>
    <col min="1" max="1" width="10" style="147" customWidth="1"/>
    <col min="2" max="2" width="8.42578125" style="150" customWidth="1"/>
    <col min="3" max="3" width="10.7109375" style="151" customWidth="1"/>
    <col min="4" max="4" width="11.42578125" style="146" customWidth="1"/>
    <col min="5" max="5" width="51.5703125" style="146" customWidth="1"/>
    <col min="6" max="6" width="80" style="51" customWidth="1"/>
    <col min="7" max="7" width="33.85546875" style="51" customWidth="1"/>
    <col min="8" max="15" width="8.7109375" style="60" customWidth="1"/>
    <col min="16" max="16" width="2.28515625" style="60" customWidth="1"/>
    <col min="17" max="24" width="8.7109375" style="60" customWidth="1"/>
    <col min="25" max="25" width="2.28515625" style="60" customWidth="1"/>
    <col min="26" max="33" width="8.7109375" style="60" customWidth="1"/>
    <col min="34" max="34" width="2.28515625" style="60" customWidth="1"/>
    <col min="35" max="42" width="8.7109375" style="60" customWidth="1"/>
    <col min="43" max="43" width="2.28515625" style="60" customWidth="1"/>
    <col min="44" max="51" width="8.7109375" style="60" customWidth="1"/>
    <col min="52" max="52" width="9.140625" style="60"/>
    <col min="53" max="16384" width="9.140625" style="62"/>
  </cols>
  <sheetData>
    <row r="1" spans="1:52">
      <c r="A1" s="113"/>
      <c r="B1" s="114"/>
      <c r="C1" s="114"/>
      <c r="D1" s="114"/>
      <c r="E1" s="114"/>
      <c r="F1" s="9" t="str">
        <f>+'Measures '!F1</f>
        <v>Measures Affecting Revenue and Tax Administration - 2021 Regular Session</v>
      </c>
      <c r="G1" s="115"/>
    </row>
    <row r="2" spans="1:52">
      <c r="A2" s="113"/>
      <c r="B2" s="114"/>
      <c r="C2" s="114"/>
      <c r="D2" s="114"/>
      <c r="E2" s="114"/>
      <c r="F2" s="9" t="s">
        <v>9</v>
      </c>
      <c r="G2" s="115"/>
    </row>
    <row r="3" spans="1:52">
      <c r="A3" s="113"/>
      <c r="B3" s="121"/>
      <c r="C3" s="121"/>
      <c r="D3" s="121"/>
      <c r="E3" s="121"/>
      <c r="F3" s="9" t="s">
        <v>231</v>
      </c>
      <c r="G3" s="115"/>
    </row>
    <row r="4" spans="1:52">
      <c r="A4" s="125">
        <f ca="1">TODAY()</f>
        <v>45280</v>
      </c>
      <c r="B4" s="62"/>
      <c r="C4" s="62"/>
      <c r="D4" s="62"/>
      <c r="E4" s="126"/>
      <c r="F4" s="127"/>
      <c r="G4" s="62"/>
      <c r="P4" s="128"/>
      <c r="Y4" s="128"/>
      <c r="AH4" s="128"/>
      <c r="AQ4" s="128"/>
    </row>
    <row r="5" spans="1:52">
      <c r="A5" s="129"/>
      <c r="B5" s="130"/>
      <c r="C5" s="131"/>
      <c r="D5" s="131"/>
      <c r="E5" s="132"/>
      <c r="F5" s="133"/>
      <c r="G5" s="131"/>
      <c r="H5" s="190" t="str">
        <f>'Measures '!H5:O5</f>
        <v>FY 21-22</v>
      </c>
      <c r="I5" s="191"/>
      <c r="J5" s="191"/>
      <c r="K5" s="191"/>
      <c r="L5" s="191"/>
      <c r="M5" s="191"/>
      <c r="N5" s="191"/>
      <c r="O5" s="192"/>
      <c r="P5" s="134"/>
      <c r="Q5" s="190" t="str">
        <f>'Measures '!Q5:X5</f>
        <v>FY 22-23</v>
      </c>
      <c r="R5" s="191"/>
      <c r="S5" s="191"/>
      <c r="T5" s="191"/>
      <c r="U5" s="191"/>
      <c r="V5" s="191"/>
      <c r="W5" s="191"/>
      <c r="X5" s="192"/>
      <c r="Y5" s="167"/>
      <c r="Z5" s="190" t="str">
        <f>'Measures '!Z5:AG5</f>
        <v>FY 23-24</v>
      </c>
      <c r="AA5" s="191"/>
      <c r="AB5" s="191"/>
      <c r="AC5" s="191"/>
      <c r="AD5" s="191"/>
      <c r="AE5" s="191"/>
      <c r="AF5" s="191"/>
      <c r="AG5" s="192"/>
      <c r="AH5" s="167"/>
      <c r="AI5" s="190" t="str">
        <f>'Measures '!AI5:AP5</f>
        <v>FY 24-25</v>
      </c>
      <c r="AJ5" s="191"/>
      <c r="AK5" s="191"/>
      <c r="AL5" s="191"/>
      <c r="AM5" s="191"/>
      <c r="AN5" s="191"/>
      <c r="AO5" s="191"/>
      <c r="AP5" s="192"/>
      <c r="AR5" s="190" t="str">
        <f>'Measures '!AR5:AY5</f>
        <v>FY 25-26</v>
      </c>
      <c r="AS5" s="191"/>
      <c r="AT5" s="191"/>
      <c r="AU5" s="191"/>
      <c r="AV5" s="191"/>
      <c r="AW5" s="191"/>
      <c r="AX5" s="191"/>
      <c r="AY5" s="192"/>
    </row>
    <row r="6" spans="1:52">
      <c r="A6" s="135" t="s">
        <v>12</v>
      </c>
      <c r="B6" s="136" t="s">
        <v>10</v>
      </c>
      <c r="C6" s="111"/>
      <c r="D6" s="111"/>
      <c r="E6" s="137"/>
      <c r="F6" s="111"/>
      <c r="G6" s="111"/>
      <c r="H6" s="193" t="s">
        <v>3</v>
      </c>
      <c r="I6" s="194"/>
      <c r="J6" s="193" t="s">
        <v>4</v>
      </c>
      <c r="K6" s="194"/>
      <c r="L6" s="193" t="s">
        <v>15</v>
      </c>
      <c r="M6" s="194"/>
      <c r="N6" s="193" t="s">
        <v>5</v>
      </c>
      <c r="O6" s="194"/>
      <c r="P6" s="138"/>
      <c r="Q6" s="193" t="s">
        <v>3</v>
      </c>
      <c r="R6" s="194"/>
      <c r="S6" s="193" t="s">
        <v>4</v>
      </c>
      <c r="T6" s="194"/>
      <c r="U6" s="193" t="s">
        <v>15</v>
      </c>
      <c r="V6" s="194"/>
      <c r="W6" s="193" t="s">
        <v>5</v>
      </c>
      <c r="X6" s="194"/>
      <c r="Y6" s="138"/>
      <c r="Z6" s="193" t="s">
        <v>3</v>
      </c>
      <c r="AA6" s="194"/>
      <c r="AB6" s="193" t="s">
        <v>4</v>
      </c>
      <c r="AC6" s="194"/>
      <c r="AD6" s="193" t="s">
        <v>15</v>
      </c>
      <c r="AE6" s="194"/>
      <c r="AF6" s="193" t="s">
        <v>5</v>
      </c>
      <c r="AG6" s="194"/>
      <c r="AH6" s="138"/>
      <c r="AI6" s="193" t="s">
        <v>3</v>
      </c>
      <c r="AJ6" s="194"/>
      <c r="AK6" s="193" t="s">
        <v>4</v>
      </c>
      <c r="AL6" s="194"/>
      <c r="AM6" s="193" t="s">
        <v>15</v>
      </c>
      <c r="AN6" s="194"/>
      <c r="AO6" s="193" t="s">
        <v>5</v>
      </c>
      <c r="AP6" s="194"/>
      <c r="AQ6" s="138"/>
      <c r="AR6" s="193" t="s">
        <v>3</v>
      </c>
      <c r="AS6" s="194"/>
      <c r="AT6" s="193" t="s">
        <v>4</v>
      </c>
      <c r="AU6" s="194"/>
      <c r="AV6" s="193" t="s">
        <v>15</v>
      </c>
      <c r="AW6" s="194"/>
      <c r="AX6" s="193" t="s">
        <v>16</v>
      </c>
      <c r="AY6" s="194"/>
    </row>
    <row r="7" spans="1:52" s="60" customFormat="1">
      <c r="A7" s="139" t="s">
        <v>13</v>
      </c>
      <c r="B7" s="140" t="s">
        <v>11</v>
      </c>
      <c r="C7" s="141" t="s">
        <v>0</v>
      </c>
      <c r="D7" s="141" t="s">
        <v>6</v>
      </c>
      <c r="E7" s="141" t="s">
        <v>14</v>
      </c>
      <c r="F7" s="141" t="s">
        <v>1</v>
      </c>
      <c r="G7" s="141" t="s">
        <v>7</v>
      </c>
      <c r="H7" s="142" t="s">
        <v>2</v>
      </c>
      <c r="I7" s="142" t="s">
        <v>8</v>
      </c>
      <c r="J7" s="142" t="s">
        <v>2</v>
      </c>
      <c r="K7" s="142" t="s">
        <v>8</v>
      </c>
      <c r="L7" s="142" t="s">
        <v>2</v>
      </c>
      <c r="M7" s="142" t="s">
        <v>8</v>
      </c>
      <c r="N7" s="142" t="s">
        <v>2</v>
      </c>
      <c r="O7" s="142" t="s">
        <v>8</v>
      </c>
      <c r="P7" s="138"/>
      <c r="Q7" s="142" t="s">
        <v>2</v>
      </c>
      <c r="R7" s="142" t="s">
        <v>8</v>
      </c>
      <c r="S7" s="142" t="s">
        <v>2</v>
      </c>
      <c r="T7" s="142" t="s">
        <v>8</v>
      </c>
      <c r="U7" s="142" t="s">
        <v>2</v>
      </c>
      <c r="V7" s="142" t="s">
        <v>8</v>
      </c>
      <c r="W7" s="142" t="s">
        <v>2</v>
      </c>
      <c r="X7" s="142" t="s">
        <v>8</v>
      </c>
      <c r="Y7" s="138"/>
      <c r="Z7" s="142" t="s">
        <v>2</v>
      </c>
      <c r="AA7" s="142" t="s">
        <v>8</v>
      </c>
      <c r="AB7" s="142" t="s">
        <v>2</v>
      </c>
      <c r="AC7" s="142" t="s">
        <v>8</v>
      </c>
      <c r="AD7" s="142" t="s">
        <v>2</v>
      </c>
      <c r="AE7" s="142" t="s">
        <v>8</v>
      </c>
      <c r="AF7" s="142" t="s">
        <v>2</v>
      </c>
      <c r="AG7" s="142" t="s">
        <v>8</v>
      </c>
      <c r="AH7" s="138"/>
      <c r="AI7" s="142" t="s">
        <v>2</v>
      </c>
      <c r="AJ7" s="142" t="s">
        <v>8</v>
      </c>
      <c r="AK7" s="142" t="s">
        <v>2</v>
      </c>
      <c r="AL7" s="142" t="s">
        <v>8</v>
      </c>
      <c r="AM7" s="142" t="s">
        <v>2</v>
      </c>
      <c r="AN7" s="142" t="s">
        <v>8</v>
      </c>
      <c r="AO7" s="142" t="s">
        <v>2</v>
      </c>
      <c r="AP7" s="142" t="s">
        <v>8</v>
      </c>
      <c r="AQ7" s="138"/>
      <c r="AR7" s="142" t="s">
        <v>2</v>
      </c>
      <c r="AS7" s="142" t="s">
        <v>8</v>
      </c>
      <c r="AT7" s="142" t="s">
        <v>2</v>
      </c>
      <c r="AU7" s="142" t="s">
        <v>8</v>
      </c>
      <c r="AV7" s="142" t="s">
        <v>2</v>
      </c>
      <c r="AW7" s="142" t="s">
        <v>8</v>
      </c>
      <c r="AX7" s="142" t="s">
        <v>2</v>
      </c>
      <c r="AY7" s="142" t="s">
        <v>8</v>
      </c>
    </row>
    <row r="8" spans="1:52" s="60" customFormat="1">
      <c r="A8" s="67"/>
      <c r="B8" s="169"/>
      <c r="C8" s="68"/>
      <c r="D8" s="103"/>
      <c r="E8" s="104"/>
      <c r="F8" s="105"/>
      <c r="G8" s="110"/>
      <c r="H8" s="72"/>
      <c r="I8" s="73"/>
      <c r="J8" s="72"/>
      <c r="K8" s="74"/>
      <c r="L8" s="72"/>
      <c r="M8" s="73"/>
      <c r="N8" s="72"/>
      <c r="O8" s="73"/>
      <c r="P8" s="74"/>
      <c r="Q8" s="72"/>
      <c r="R8" s="73"/>
      <c r="S8" s="72"/>
      <c r="T8" s="74"/>
      <c r="U8" s="72"/>
      <c r="V8" s="73"/>
      <c r="W8" s="72"/>
      <c r="X8" s="73"/>
      <c r="Y8" s="61"/>
      <c r="Z8" s="72"/>
      <c r="AA8" s="73"/>
      <c r="AB8" s="72"/>
      <c r="AC8" s="74"/>
      <c r="AD8" s="72"/>
      <c r="AE8" s="73"/>
      <c r="AF8" s="72"/>
      <c r="AG8" s="73"/>
      <c r="AH8" s="61"/>
      <c r="AI8" s="72"/>
      <c r="AJ8" s="73"/>
      <c r="AK8" s="72"/>
      <c r="AL8" s="74"/>
      <c r="AM8" s="72"/>
      <c r="AN8" s="73"/>
      <c r="AO8" s="72"/>
      <c r="AP8" s="73"/>
      <c r="AQ8" s="61"/>
      <c r="AR8" s="72"/>
      <c r="AS8" s="73"/>
      <c r="AT8" s="72"/>
      <c r="AU8" s="74"/>
      <c r="AV8" s="72"/>
      <c r="AW8" s="73"/>
      <c r="AX8" s="72"/>
      <c r="AY8" s="73"/>
    </row>
    <row r="9" spans="1:52" s="188" customFormat="1" ht="25.5">
      <c r="A9" s="67" t="s">
        <v>225</v>
      </c>
      <c r="B9" s="67">
        <v>316</v>
      </c>
      <c r="C9" s="82">
        <v>44288</v>
      </c>
      <c r="D9" s="103">
        <v>1377</v>
      </c>
      <c r="E9" s="108" t="s">
        <v>227</v>
      </c>
      <c r="F9" s="105" t="s">
        <v>226</v>
      </c>
      <c r="G9" s="146" t="s">
        <v>50</v>
      </c>
      <c r="H9" s="72">
        <v>0</v>
      </c>
      <c r="I9" s="73">
        <v>0</v>
      </c>
      <c r="J9" s="72">
        <v>0</v>
      </c>
      <c r="K9" s="73">
        <v>0</v>
      </c>
      <c r="L9" s="72">
        <v>0</v>
      </c>
      <c r="M9" s="73">
        <v>0</v>
      </c>
      <c r="N9" s="72">
        <v>0</v>
      </c>
      <c r="O9" s="73">
        <v>0</v>
      </c>
      <c r="P9" s="74"/>
      <c r="Q9" s="72">
        <v>0</v>
      </c>
      <c r="R9" s="74">
        <v>0</v>
      </c>
      <c r="S9" s="72">
        <v>0</v>
      </c>
      <c r="T9" s="73">
        <v>0</v>
      </c>
      <c r="U9" s="72">
        <v>0</v>
      </c>
      <c r="V9" s="73">
        <v>0</v>
      </c>
      <c r="W9" s="72">
        <v>0</v>
      </c>
      <c r="X9" s="73">
        <v>0</v>
      </c>
      <c r="Y9" s="61"/>
      <c r="Z9" s="72">
        <v>0</v>
      </c>
      <c r="AA9" s="73">
        <v>0</v>
      </c>
      <c r="AB9" s="72">
        <v>0</v>
      </c>
      <c r="AC9" s="73">
        <v>0</v>
      </c>
      <c r="AD9" s="72">
        <v>0</v>
      </c>
      <c r="AE9" s="73">
        <v>0</v>
      </c>
      <c r="AF9" s="72">
        <v>0</v>
      </c>
      <c r="AG9" s="73">
        <v>0</v>
      </c>
      <c r="AH9" s="61"/>
      <c r="AI9" s="72">
        <v>0</v>
      </c>
      <c r="AJ9" s="73">
        <v>0</v>
      </c>
      <c r="AK9" s="72">
        <v>0</v>
      </c>
      <c r="AL9" s="73">
        <v>0</v>
      </c>
      <c r="AM9" s="72">
        <v>0</v>
      </c>
      <c r="AN9" s="73">
        <v>0</v>
      </c>
      <c r="AO9" s="72">
        <v>0</v>
      </c>
      <c r="AP9" s="73">
        <v>0</v>
      </c>
      <c r="AQ9" s="61"/>
      <c r="AR9" s="72">
        <v>0</v>
      </c>
      <c r="AS9" s="73">
        <v>0</v>
      </c>
      <c r="AT9" s="72">
        <v>0</v>
      </c>
      <c r="AU9" s="74">
        <v>0</v>
      </c>
      <c r="AV9" s="72">
        <v>0</v>
      </c>
      <c r="AW9" s="73">
        <v>0</v>
      </c>
      <c r="AX9" s="72">
        <v>0</v>
      </c>
      <c r="AY9" s="73">
        <v>0</v>
      </c>
    </row>
    <row r="10" spans="1:52" s="13" customFormat="1">
      <c r="A10" s="67" t="s">
        <v>165</v>
      </c>
      <c r="B10" s="67">
        <v>446</v>
      </c>
      <c r="C10" s="82">
        <v>44361</v>
      </c>
      <c r="D10" s="103">
        <v>597</v>
      </c>
      <c r="E10" s="108" t="s">
        <v>166</v>
      </c>
      <c r="F10" s="105" t="s">
        <v>167</v>
      </c>
      <c r="G10" s="146" t="s">
        <v>50</v>
      </c>
      <c r="H10" s="72">
        <v>0</v>
      </c>
      <c r="I10" s="73">
        <v>0</v>
      </c>
      <c r="J10" s="72">
        <v>0</v>
      </c>
      <c r="K10" s="74">
        <v>0</v>
      </c>
      <c r="L10" s="72">
        <v>0</v>
      </c>
      <c r="M10" s="73" t="s">
        <v>22</v>
      </c>
      <c r="N10" s="72">
        <f>SUM(H10,J10,L10)</f>
        <v>0</v>
      </c>
      <c r="O10" s="73" t="s">
        <v>22</v>
      </c>
      <c r="P10" s="74"/>
      <c r="Q10" s="72">
        <v>0</v>
      </c>
      <c r="R10" s="73">
        <v>0</v>
      </c>
      <c r="S10" s="72">
        <v>0</v>
      </c>
      <c r="T10" s="74">
        <v>0</v>
      </c>
      <c r="U10" s="72" t="s">
        <v>22</v>
      </c>
      <c r="V10" s="73" t="s">
        <v>22</v>
      </c>
      <c r="W10" s="72" t="s">
        <v>22</v>
      </c>
      <c r="X10" s="73" t="s">
        <v>22</v>
      </c>
      <c r="Y10" s="61"/>
      <c r="Z10" s="72">
        <v>0</v>
      </c>
      <c r="AA10" s="73">
        <v>0</v>
      </c>
      <c r="AB10" s="72">
        <v>0</v>
      </c>
      <c r="AC10" s="74">
        <v>0</v>
      </c>
      <c r="AD10" s="72" t="s">
        <v>22</v>
      </c>
      <c r="AE10" s="73" t="s">
        <v>22</v>
      </c>
      <c r="AF10" s="72" t="s">
        <v>22</v>
      </c>
      <c r="AG10" s="73" t="s">
        <v>22</v>
      </c>
      <c r="AH10" s="61"/>
      <c r="AI10" s="72">
        <v>0</v>
      </c>
      <c r="AJ10" s="73">
        <v>0</v>
      </c>
      <c r="AK10" s="72">
        <v>0</v>
      </c>
      <c r="AL10" s="74">
        <v>0</v>
      </c>
      <c r="AM10" s="72" t="s">
        <v>22</v>
      </c>
      <c r="AN10" s="73" t="s">
        <v>22</v>
      </c>
      <c r="AO10" s="72" t="s">
        <v>22</v>
      </c>
      <c r="AP10" s="73" t="s">
        <v>22</v>
      </c>
      <c r="AQ10" s="61"/>
      <c r="AR10" s="72">
        <v>0</v>
      </c>
      <c r="AS10" s="73">
        <v>0</v>
      </c>
      <c r="AT10" s="72">
        <v>0</v>
      </c>
      <c r="AU10" s="74">
        <v>0</v>
      </c>
      <c r="AV10" s="72" t="s">
        <v>22</v>
      </c>
      <c r="AW10" s="73" t="s">
        <v>22</v>
      </c>
      <c r="AX10" s="72" t="s">
        <v>22</v>
      </c>
      <c r="AY10" s="73" t="s">
        <v>22</v>
      </c>
      <c r="AZ10" s="123"/>
    </row>
    <row r="11" spans="1:52" s="60" customFormat="1">
      <c r="A11" s="67" t="s">
        <v>219</v>
      </c>
      <c r="B11" s="67">
        <v>163</v>
      </c>
      <c r="C11" s="82">
        <v>44267</v>
      </c>
      <c r="D11" s="103">
        <v>649</v>
      </c>
      <c r="E11" s="108" t="s">
        <v>221</v>
      </c>
      <c r="F11" s="105" t="s">
        <v>220</v>
      </c>
      <c r="G11" s="146" t="s">
        <v>50</v>
      </c>
      <c r="H11" s="72">
        <v>0</v>
      </c>
      <c r="I11" s="73">
        <v>0</v>
      </c>
      <c r="J11" s="72">
        <v>0</v>
      </c>
      <c r="K11" s="73">
        <v>0</v>
      </c>
      <c r="L11" s="72" t="s">
        <v>25</v>
      </c>
      <c r="M11" s="73" t="s">
        <v>26</v>
      </c>
      <c r="N11" s="72" t="s">
        <v>25</v>
      </c>
      <c r="O11" s="73" t="s">
        <v>26</v>
      </c>
      <c r="P11" s="74"/>
      <c r="Q11" s="72">
        <v>0</v>
      </c>
      <c r="R11" s="74">
        <v>0</v>
      </c>
      <c r="S11" s="72">
        <v>0</v>
      </c>
      <c r="T11" s="73">
        <v>0</v>
      </c>
      <c r="U11" s="72" t="s">
        <v>25</v>
      </c>
      <c r="V11" s="73" t="s">
        <v>26</v>
      </c>
      <c r="W11" s="72" t="s">
        <v>25</v>
      </c>
      <c r="X11" s="73" t="s">
        <v>26</v>
      </c>
      <c r="Y11" s="61"/>
      <c r="Z11" s="72">
        <v>0</v>
      </c>
      <c r="AA11" s="73">
        <v>0</v>
      </c>
      <c r="AB11" s="72">
        <v>0</v>
      </c>
      <c r="AC11" s="73">
        <v>0</v>
      </c>
      <c r="AD11" s="72" t="s">
        <v>25</v>
      </c>
      <c r="AE11" s="73" t="s">
        <v>26</v>
      </c>
      <c r="AF11" s="72" t="s">
        <v>25</v>
      </c>
      <c r="AG11" s="73" t="s">
        <v>26</v>
      </c>
      <c r="AH11" s="61"/>
      <c r="AI11" s="72">
        <v>0</v>
      </c>
      <c r="AJ11" s="73">
        <v>0</v>
      </c>
      <c r="AK11" s="72">
        <v>0</v>
      </c>
      <c r="AL11" s="73">
        <v>0</v>
      </c>
      <c r="AM11" s="72" t="s">
        <v>25</v>
      </c>
      <c r="AN11" s="73" t="s">
        <v>26</v>
      </c>
      <c r="AO11" s="72" t="s">
        <v>25</v>
      </c>
      <c r="AP11" s="73" t="s">
        <v>26</v>
      </c>
      <c r="AQ11" s="61"/>
      <c r="AR11" s="72">
        <v>0</v>
      </c>
      <c r="AS11" s="73">
        <v>0</v>
      </c>
      <c r="AT11" s="72">
        <v>0</v>
      </c>
      <c r="AU11" s="74">
        <v>0</v>
      </c>
      <c r="AV11" s="72" t="s">
        <v>25</v>
      </c>
      <c r="AW11" s="73" t="s">
        <v>26</v>
      </c>
      <c r="AX11" s="72" t="s">
        <v>25</v>
      </c>
      <c r="AY11" s="73" t="s">
        <v>26</v>
      </c>
    </row>
    <row r="12" spans="1:52" s="13" customFormat="1">
      <c r="A12" s="67" t="s">
        <v>122</v>
      </c>
      <c r="B12" s="67">
        <v>276</v>
      </c>
      <c r="C12" s="82">
        <v>44281</v>
      </c>
      <c r="D12" s="103">
        <v>7061</v>
      </c>
      <c r="E12" s="108" t="s">
        <v>52</v>
      </c>
      <c r="F12" s="105" t="s">
        <v>139</v>
      </c>
      <c r="G12" s="146" t="s">
        <v>50</v>
      </c>
      <c r="H12" s="72">
        <v>0</v>
      </c>
      <c r="I12" s="73">
        <v>0</v>
      </c>
      <c r="J12" s="72">
        <v>0</v>
      </c>
      <c r="K12" s="74">
        <v>0</v>
      </c>
      <c r="L12" s="72" t="s">
        <v>26</v>
      </c>
      <c r="M12" s="73" t="s">
        <v>26</v>
      </c>
      <c r="N12" s="72" t="s">
        <v>26</v>
      </c>
      <c r="O12" s="73" t="s">
        <v>26</v>
      </c>
      <c r="P12" s="74"/>
      <c r="Q12" s="72">
        <v>0</v>
      </c>
      <c r="R12" s="73">
        <v>0</v>
      </c>
      <c r="S12" s="72">
        <v>0</v>
      </c>
      <c r="T12" s="74">
        <v>0</v>
      </c>
      <c r="U12" s="72" t="s">
        <v>26</v>
      </c>
      <c r="V12" s="73" t="s">
        <v>26</v>
      </c>
      <c r="W12" s="72" t="s">
        <v>26</v>
      </c>
      <c r="X12" s="73" t="s">
        <v>26</v>
      </c>
      <c r="Y12" s="61"/>
      <c r="Z12" s="72">
        <v>0</v>
      </c>
      <c r="AA12" s="73">
        <v>0</v>
      </c>
      <c r="AB12" s="72">
        <v>0</v>
      </c>
      <c r="AC12" s="74">
        <v>0</v>
      </c>
      <c r="AD12" s="72" t="s">
        <v>26</v>
      </c>
      <c r="AE12" s="73" t="s">
        <v>26</v>
      </c>
      <c r="AF12" s="72" t="s">
        <v>26</v>
      </c>
      <c r="AG12" s="73" t="s">
        <v>26</v>
      </c>
      <c r="AH12" s="61"/>
      <c r="AI12" s="72">
        <v>0</v>
      </c>
      <c r="AJ12" s="73">
        <v>0</v>
      </c>
      <c r="AK12" s="72">
        <v>0</v>
      </c>
      <c r="AL12" s="74">
        <v>0</v>
      </c>
      <c r="AM12" s="72" t="s">
        <v>26</v>
      </c>
      <c r="AN12" s="73" t="s">
        <v>26</v>
      </c>
      <c r="AO12" s="72" t="s">
        <v>26</v>
      </c>
      <c r="AP12" s="73" t="s">
        <v>26</v>
      </c>
      <c r="AQ12" s="61"/>
      <c r="AR12" s="72">
        <v>0</v>
      </c>
      <c r="AS12" s="73">
        <v>0</v>
      </c>
      <c r="AT12" s="72">
        <v>0</v>
      </c>
      <c r="AU12" s="74">
        <v>0</v>
      </c>
      <c r="AV12" s="72" t="s">
        <v>26</v>
      </c>
      <c r="AW12" s="73" t="s">
        <v>26</v>
      </c>
      <c r="AX12" s="72" t="s">
        <v>26</v>
      </c>
      <c r="AY12" s="73" t="s">
        <v>26</v>
      </c>
      <c r="AZ12" s="123"/>
    </row>
    <row r="13" spans="1:52" s="13" customFormat="1">
      <c r="A13" s="67" t="s">
        <v>122</v>
      </c>
      <c r="B13" s="67">
        <v>317</v>
      </c>
      <c r="C13" s="82">
        <v>44288</v>
      </c>
      <c r="D13" s="103">
        <v>7061</v>
      </c>
      <c r="E13" s="108" t="s">
        <v>52</v>
      </c>
      <c r="F13" s="105" t="s">
        <v>135</v>
      </c>
      <c r="G13" s="146" t="s">
        <v>50</v>
      </c>
      <c r="H13" s="72">
        <v>0</v>
      </c>
      <c r="I13" s="73">
        <v>0</v>
      </c>
      <c r="J13" s="72">
        <v>0</v>
      </c>
      <c r="K13" s="74">
        <v>0</v>
      </c>
      <c r="L13" s="72">
        <v>-0.6</v>
      </c>
      <c r="M13" s="73">
        <v>-0.6</v>
      </c>
      <c r="N13" s="72">
        <v>-0.6</v>
      </c>
      <c r="O13" s="73">
        <v>-0.6</v>
      </c>
      <c r="P13" s="74"/>
      <c r="Q13" s="72">
        <v>0</v>
      </c>
      <c r="R13" s="73">
        <v>0</v>
      </c>
      <c r="S13" s="72">
        <v>0</v>
      </c>
      <c r="T13" s="74">
        <v>0</v>
      </c>
      <c r="U13" s="72">
        <v>-0.6</v>
      </c>
      <c r="V13" s="73">
        <v>-0.6</v>
      </c>
      <c r="W13" s="72">
        <f>SUM(Q13,S13,U13)</f>
        <v>-0.6</v>
      </c>
      <c r="X13" s="73">
        <f>SUM(T13,R13,V13)</f>
        <v>-0.6</v>
      </c>
      <c r="Y13" s="61"/>
      <c r="Z13" s="72">
        <v>0</v>
      </c>
      <c r="AA13" s="73">
        <v>0</v>
      </c>
      <c r="AB13" s="72">
        <v>0</v>
      </c>
      <c r="AC13" s="74">
        <v>0</v>
      </c>
      <c r="AD13" s="72">
        <v>-0.6</v>
      </c>
      <c r="AE13" s="73">
        <v>-0.6</v>
      </c>
      <c r="AF13" s="72">
        <v>-0.6</v>
      </c>
      <c r="AG13" s="73">
        <v>-0.6</v>
      </c>
      <c r="AH13" s="61"/>
      <c r="AI13" s="72">
        <v>0</v>
      </c>
      <c r="AJ13" s="73">
        <v>0</v>
      </c>
      <c r="AK13" s="72">
        <v>0</v>
      </c>
      <c r="AL13" s="74">
        <v>0</v>
      </c>
      <c r="AM13" s="72">
        <v>-0.6</v>
      </c>
      <c r="AN13" s="73">
        <v>-0.6</v>
      </c>
      <c r="AO13" s="72">
        <v>-0.6</v>
      </c>
      <c r="AP13" s="73">
        <v>-0.6</v>
      </c>
      <c r="AQ13" s="61"/>
      <c r="AR13" s="72">
        <v>0</v>
      </c>
      <c r="AS13" s="73">
        <v>0</v>
      </c>
      <c r="AT13" s="72">
        <v>0</v>
      </c>
      <c r="AU13" s="74">
        <v>0</v>
      </c>
      <c r="AV13" s="72">
        <v>-0.7</v>
      </c>
      <c r="AW13" s="73">
        <v>-0.7</v>
      </c>
      <c r="AX13" s="72">
        <v>-0.7</v>
      </c>
      <c r="AY13" s="73">
        <v>-0.7</v>
      </c>
      <c r="AZ13" s="123"/>
    </row>
    <row r="14" spans="1:52" s="13" customFormat="1">
      <c r="A14" s="67" t="s">
        <v>122</v>
      </c>
      <c r="B14" s="67">
        <v>365</v>
      </c>
      <c r="C14" s="82">
        <v>44295</v>
      </c>
      <c r="D14" s="103">
        <v>7061</v>
      </c>
      <c r="E14" s="108" t="s">
        <v>52</v>
      </c>
      <c r="F14" s="105" t="s">
        <v>138</v>
      </c>
      <c r="G14" s="146" t="s">
        <v>50</v>
      </c>
      <c r="H14" s="72">
        <v>0</v>
      </c>
      <c r="I14" s="73">
        <v>0</v>
      </c>
      <c r="J14" s="72">
        <v>0</v>
      </c>
      <c r="K14" s="74">
        <v>0</v>
      </c>
      <c r="L14" s="72">
        <v>0</v>
      </c>
      <c r="M14" s="73" t="s">
        <v>25</v>
      </c>
      <c r="N14" s="72">
        <v>0</v>
      </c>
      <c r="O14" s="73" t="s">
        <v>25</v>
      </c>
      <c r="P14" s="74"/>
      <c r="Q14" s="72">
        <v>0</v>
      </c>
      <c r="R14" s="73">
        <v>0</v>
      </c>
      <c r="S14" s="72">
        <v>0</v>
      </c>
      <c r="T14" s="74">
        <v>0</v>
      </c>
      <c r="U14" s="72">
        <v>0</v>
      </c>
      <c r="V14" s="73" t="s">
        <v>25</v>
      </c>
      <c r="W14" s="72">
        <v>0</v>
      </c>
      <c r="X14" s="73" t="s">
        <v>25</v>
      </c>
      <c r="Y14" s="61"/>
      <c r="Z14" s="72">
        <v>0</v>
      </c>
      <c r="AA14" s="73">
        <v>0</v>
      </c>
      <c r="AB14" s="72">
        <v>0</v>
      </c>
      <c r="AC14" s="74">
        <v>0</v>
      </c>
      <c r="AD14" s="72" t="s">
        <v>25</v>
      </c>
      <c r="AE14" s="73" t="s">
        <v>25</v>
      </c>
      <c r="AF14" s="72" t="s">
        <v>25</v>
      </c>
      <c r="AG14" s="73" t="s">
        <v>25</v>
      </c>
      <c r="AH14" s="61"/>
      <c r="AI14" s="72">
        <v>0</v>
      </c>
      <c r="AJ14" s="73">
        <v>0</v>
      </c>
      <c r="AK14" s="72">
        <v>0</v>
      </c>
      <c r="AL14" s="74">
        <v>0</v>
      </c>
      <c r="AM14" s="72" t="s">
        <v>25</v>
      </c>
      <c r="AN14" s="73" t="s">
        <v>25</v>
      </c>
      <c r="AO14" s="72" t="s">
        <v>25</v>
      </c>
      <c r="AP14" s="73" t="s">
        <v>25</v>
      </c>
      <c r="AQ14" s="61"/>
      <c r="AR14" s="72">
        <v>0</v>
      </c>
      <c r="AS14" s="73">
        <v>0</v>
      </c>
      <c r="AT14" s="72">
        <v>0</v>
      </c>
      <c r="AU14" s="74">
        <v>0</v>
      </c>
      <c r="AV14" s="72" t="s">
        <v>25</v>
      </c>
      <c r="AW14" s="73" t="s">
        <v>25</v>
      </c>
      <c r="AX14" s="72" t="s">
        <v>25</v>
      </c>
      <c r="AY14" s="73" t="s">
        <v>25</v>
      </c>
      <c r="AZ14" s="123"/>
    </row>
    <row r="15" spans="1:52" s="13" customFormat="1">
      <c r="A15" s="67" t="s">
        <v>122</v>
      </c>
      <c r="B15" s="67">
        <v>382</v>
      </c>
      <c r="C15" s="82">
        <v>44302</v>
      </c>
      <c r="D15" s="103">
        <v>7061</v>
      </c>
      <c r="E15" s="108" t="s">
        <v>52</v>
      </c>
      <c r="F15" s="105" t="s">
        <v>134</v>
      </c>
      <c r="G15" s="146" t="s">
        <v>50</v>
      </c>
      <c r="H15" s="72">
        <v>0</v>
      </c>
      <c r="I15" s="73">
        <v>0</v>
      </c>
      <c r="J15" s="72">
        <v>0</v>
      </c>
      <c r="K15" s="74">
        <v>0</v>
      </c>
      <c r="L15" s="72">
        <v>-7.6</v>
      </c>
      <c r="M15" s="73">
        <v>-0.5</v>
      </c>
      <c r="N15" s="72">
        <v>-7.6</v>
      </c>
      <c r="O15" s="73">
        <v>-0.5</v>
      </c>
      <c r="P15" s="74"/>
      <c r="Q15" s="72">
        <v>0</v>
      </c>
      <c r="R15" s="73">
        <v>0</v>
      </c>
      <c r="S15" s="72">
        <v>0</v>
      </c>
      <c r="T15" s="74">
        <v>0</v>
      </c>
      <c r="U15" s="72">
        <v>-0.5</v>
      </c>
      <c r="V15" s="73">
        <v>-0.5</v>
      </c>
      <c r="W15" s="72">
        <f>SUM(Q15,S15,U15)</f>
        <v>-0.5</v>
      </c>
      <c r="X15" s="73">
        <f>SUM(T15,R15,V15)</f>
        <v>-0.5</v>
      </c>
      <c r="Y15" s="61"/>
      <c r="Z15" s="72">
        <v>0</v>
      </c>
      <c r="AA15" s="73">
        <v>0</v>
      </c>
      <c r="AB15" s="72">
        <v>0</v>
      </c>
      <c r="AC15" s="74">
        <v>0</v>
      </c>
      <c r="AD15" s="72">
        <v>-0.5</v>
      </c>
      <c r="AE15" s="73">
        <v>-0.5</v>
      </c>
      <c r="AF15" s="72">
        <v>-0.5</v>
      </c>
      <c r="AG15" s="73">
        <v>-0.5</v>
      </c>
      <c r="AH15" s="61"/>
      <c r="AI15" s="72">
        <v>0</v>
      </c>
      <c r="AJ15" s="73">
        <v>0</v>
      </c>
      <c r="AK15" s="72">
        <v>0</v>
      </c>
      <c r="AL15" s="74">
        <v>0</v>
      </c>
      <c r="AM15" s="72">
        <v>-0.5</v>
      </c>
      <c r="AN15" s="73">
        <v>-0.5</v>
      </c>
      <c r="AO15" s="72">
        <v>-0.5</v>
      </c>
      <c r="AP15" s="73">
        <v>-0.5</v>
      </c>
      <c r="AQ15" s="61"/>
      <c r="AR15" s="72">
        <v>0</v>
      </c>
      <c r="AS15" s="73">
        <v>0</v>
      </c>
      <c r="AT15" s="72">
        <v>0</v>
      </c>
      <c r="AU15" s="74">
        <v>0</v>
      </c>
      <c r="AV15" s="72">
        <v>-0.5</v>
      </c>
      <c r="AW15" s="73">
        <v>-0.5</v>
      </c>
      <c r="AX15" s="72">
        <v>-0.5</v>
      </c>
      <c r="AY15" s="73">
        <v>-0.5</v>
      </c>
      <c r="AZ15" s="123"/>
    </row>
    <row r="16" spans="1:52" s="13" customFormat="1">
      <c r="A16" s="67" t="s">
        <v>122</v>
      </c>
      <c r="B16" s="67">
        <v>248</v>
      </c>
      <c r="C16" s="82">
        <v>44274</v>
      </c>
      <c r="D16" s="103">
        <v>7061</v>
      </c>
      <c r="E16" s="108" t="s">
        <v>52</v>
      </c>
      <c r="F16" s="105" t="s">
        <v>137</v>
      </c>
      <c r="G16" s="146" t="s">
        <v>50</v>
      </c>
      <c r="H16" s="72">
        <v>0</v>
      </c>
      <c r="I16" s="73">
        <v>0</v>
      </c>
      <c r="J16" s="72">
        <v>0</v>
      </c>
      <c r="K16" s="74">
        <v>0</v>
      </c>
      <c r="L16" s="72">
        <v>0</v>
      </c>
      <c r="M16" s="73" t="s">
        <v>41</v>
      </c>
      <c r="N16" s="72">
        <v>0</v>
      </c>
      <c r="O16" s="73" t="s">
        <v>41</v>
      </c>
      <c r="P16" s="74"/>
      <c r="Q16" s="72">
        <v>0</v>
      </c>
      <c r="R16" s="73">
        <v>0</v>
      </c>
      <c r="S16" s="72">
        <v>0</v>
      </c>
      <c r="T16" s="74">
        <v>0</v>
      </c>
      <c r="U16" s="72" t="s">
        <v>41</v>
      </c>
      <c r="V16" s="73" t="s">
        <v>41</v>
      </c>
      <c r="W16" s="72" t="s">
        <v>41</v>
      </c>
      <c r="X16" s="73" t="s">
        <v>41</v>
      </c>
      <c r="Y16" s="61"/>
      <c r="Z16" s="72">
        <v>0</v>
      </c>
      <c r="AA16" s="73">
        <v>0</v>
      </c>
      <c r="AB16" s="72">
        <v>0</v>
      </c>
      <c r="AC16" s="74">
        <v>0</v>
      </c>
      <c r="AD16" s="72" t="s">
        <v>41</v>
      </c>
      <c r="AE16" s="73" t="s">
        <v>41</v>
      </c>
      <c r="AF16" s="72" t="s">
        <v>41</v>
      </c>
      <c r="AG16" s="73" t="s">
        <v>41</v>
      </c>
      <c r="AH16" s="61"/>
      <c r="AI16" s="72">
        <v>0</v>
      </c>
      <c r="AJ16" s="73">
        <v>0</v>
      </c>
      <c r="AK16" s="72">
        <v>0</v>
      </c>
      <c r="AL16" s="74">
        <v>0</v>
      </c>
      <c r="AM16" s="72" t="s">
        <v>41</v>
      </c>
      <c r="AN16" s="73" t="s">
        <v>41</v>
      </c>
      <c r="AO16" s="72" t="s">
        <v>41</v>
      </c>
      <c r="AP16" s="73" t="s">
        <v>41</v>
      </c>
      <c r="AQ16" s="61"/>
      <c r="AR16" s="72">
        <v>0</v>
      </c>
      <c r="AS16" s="73">
        <v>0</v>
      </c>
      <c r="AT16" s="72">
        <v>0</v>
      </c>
      <c r="AU16" s="74">
        <v>0</v>
      </c>
      <c r="AV16" s="72" t="s">
        <v>41</v>
      </c>
      <c r="AW16" s="73" t="s">
        <v>41</v>
      </c>
      <c r="AX16" s="72" t="s">
        <v>41</v>
      </c>
      <c r="AY16" s="73" t="s">
        <v>41</v>
      </c>
      <c r="AZ16" s="123"/>
    </row>
    <row r="17" spans="1:52" s="13" customFormat="1">
      <c r="A17" s="67" t="s">
        <v>122</v>
      </c>
      <c r="B17" s="67">
        <v>1</v>
      </c>
      <c r="C17" s="82">
        <v>44225</v>
      </c>
      <c r="D17" s="103">
        <v>7061</v>
      </c>
      <c r="E17" s="108" t="s">
        <v>52</v>
      </c>
      <c r="F17" s="105" t="s">
        <v>140</v>
      </c>
      <c r="G17" s="146" t="s">
        <v>50</v>
      </c>
      <c r="H17" s="72">
        <v>0</v>
      </c>
      <c r="I17" s="73">
        <v>0</v>
      </c>
      <c r="J17" s="72">
        <v>0</v>
      </c>
      <c r="K17" s="74">
        <v>0</v>
      </c>
      <c r="L17" s="72">
        <v>0</v>
      </c>
      <c r="M17" s="73" t="s">
        <v>26</v>
      </c>
      <c r="N17" s="72" t="s">
        <v>26</v>
      </c>
      <c r="O17" s="73" t="s">
        <v>26</v>
      </c>
      <c r="P17" s="74"/>
      <c r="Q17" s="72">
        <v>0</v>
      </c>
      <c r="R17" s="73">
        <v>0</v>
      </c>
      <c r="S17" s="72">
        <v>0</v>
      </c>
      <c r="T17" s="74">
        <v>0</v>
      </c>
      <c r="U17" s="72" t="s">
        <v>26</v>
      </c>
      <c r="V17" s="73" t="s">
        <v>26</v>
      </c>
      <c r="W17" s="72" t="s">
        <v>26</v>
      </c>
      <c r="X17" s="73" t="s">
        <v>26</v>
      </c>
      <c r="Y17" s="61"/>
      <c r="Z17" s="72">
        <v>0</v>
      </c>
      <c r="AA17" s="73">
        <v>0</v>
      </c>
      <c r="AB17" s="72">
        <v>0</v>
      </c>
      <c r="AC17" s="74">
        <v>0</v>
      </c>
      <c r="AD17" s="72" t="s">
        <v>26</v>
      </c>
      <c r="AE17" s="73" t="s">
        <v>26</v>
      </c>
      <c r="AF17" s="72" t="s">
        <v>26</v>
      </c>
      <c r="AG17" s="73" t="s">
        <v>26</v>
      </c>
      <c r="AH17" s="61"/>
      <c r="AI17" s="72">
        <v>0</v>
      </c>
      <c r="AJ17" s="73">
        <v>0</v>
      </c>
      <c r="AK17" s="72">
        <v>0</v>
      </c>
      <c r="AL17" s="74">
        <v>0</v>
      </c>
      <c r="AM17" s="72" t="s">
        <v>26</v>
      </c>
      <c r="AN17" s="73" t="s">
        <v>26</v>
      </c>
      <c r="AO17" s="72" t="s">
        <v>26</v>
      </c>
      <c r="AP17" s="73" t="s">
        <v>26</v>
      </c>
      <c r="AQ17" s="61"/>
      <c r="AR17" s="72">
        <v>0</v>
      </c>
      <c r="AS17" s="73">
        <v>0</v>
      </c>
      <c r="AT17" s="72">
        <v>0</v>
      </c>
      <c r="AU17" s="74">
        <v>0</v>
      </c>
      <c r="AV17" s="72" t="s">
        <v>26</v>
      </c>
      <c r="AW17" s="73" t="s">
        <v>26</v>
      </c>
      <c r="AX17" s="72" t="s">
        <v>26</v>
      </c>
      <c r="AY17" s="73" t="s">
        <v>26</v>
      </c>
      <c r="AZ17" s="123"/>
    </row>
    <row r="18" spans="1:52" s="52" customFormat="1">
      <c r="A18" s="67" t="s">
        <v>122</v>
      </c>
      <c r="B18" s="67">
        <v>302</v>
      </c>
      <c r="C18" s="82">
        <v>44288</v>
      </c>
      <c r="D18" s="103">
        <v>7061</v>
      </c>
      <c r="E18" s="108" t="s">
        <v>52</v>
      </c>
      <c r="F18" s="105" t="s">
        <v>136</v>
      </c>
      <c r="G18" s="146" t="s">
        <v>50</v>
      </c>
      <c r="H18" s="72">
        <v>0</v>
      </c>
      <c r="I18" s="73">
        <v>0</v>
      </c>
      <c r="J18" s="72">
        <v>0</v>
      </c>
      <c r="K18" s="74">
        <v>0</v>
      </c>
      <c r="L18" s="72">
        <v>0</v>
      </c>
      <c r="M18" s="73">
        <v>-22.8</v>
      </c>
      <c r="N18" s="72">
        <v>0</v>
      </c>
      <c r="O18" s="73">
        <v>-22.8</v>
      </c>
      <c r="P18" s="74"/>
      <c r="Q18" s="72">
        <v>0</v>
      </c>
      <c r="R18" s="73">
        <v>0</v>
      </c>
      <c r="S18" s="72">
        <v>0</v>
      </c>
      <c r="T18" s="74">
        <v>0</v>
      </c>
      <c r="U18" s="72">
        <v>-22.6</v>
      </c>
      <c r="V18" s="73">
        <v>-22.6</v>
      </c>
      <c r="W18" s="72">
        <f>SUM(Q18,S18,U18)</f>
        <v>-22.6</v>
      </c>
      <c r="X18" s="73">
        <f>SUM(T18,R18,V18)</f>
        <v>-22.6</v>
      </c>
      <c r="Y18" s="61"/>
      <c r="Z18" s="72">
        <v>0</v>
      </c>
      <c r="AA18" s="73">
        <v>0</v>
      </c>
      <c r="AB18" s="72">
        <v>0</v>
      </c>
      <c r="AC18" s="74">
        <v>0</v>
      </c>
      <c r="AD18" s="72">
        <v>-23.3</v>
      </c>
      <c r="AE18" s="73">
        <v>-23.3</v>
      </c>
      <c r="AF18" s="72">
        <v>-23.3</v>
      </c>
      <c r="AG18" s="73">
        <v>-23.3</v>
      </c>
      <c r="AH18" s="61"/>
      <c r="AI18" s="72">
        <v>0</v>
      </c>
      <c r="AJ18" s="73">
        <v>0</v>
      </c>
      <c r="AK18" s="72">
        <v>0</v>
      </c>
      <c r="AL18" s="74">
        <v>0</v>
      </c>
      <c r="AM18" s="72">
        <v>-24.3</v>
      </c>
      <c r="AN18" s="73">
        <v>-24.3</v>
      </c>
      <c r="AO18" s="72">
        <v>-24.3</v>
      </c>
      <c r="AP18" s="73">
        <v>-24.3</v>
      </c>
      <c r="AQ18" s="61"/>
      <c r="AR18" s="72">
        <v>0</v>
      </c>
      <c r="AS18" s="73">
        <v>0</v>
      </c>
      <c r="AT18" s="72">
        <v>0</v>
      </c>
      <c r="AU18" s="74">
        <v>0</v>
      </c>
      <c r="AV18" s="72">
        <v>-25.3</v>
      </c>
      <c r="AW18" s="73">
        <v>-25.3</v>
      </c>
      <c r="AX18" s="72">
        <v>-25.3</v>
      </c>
      <c r="AY18" s="73">
        <v>-25.3</v>
      </c>
      <c r="AZ18" s="80"/>
    </row>
    <row r="19" spans="1:52" s="13" customFormat="1">
      <c r="A19" s="67"/>
      <c r="B19" s="67"/>
      <c r="C19" s="68"/>
      <c r="D19" s="69"/>
      <c r="E19" s="70"/>
      <c r="F19" s="71"/>
      <c r="G19" s="189" t="s">
        <v>18</v>
      </c>
      <c r="H19" s="86">
        <f>+SUM(H9:H18)</f>
        <v>0</v>
      </c>
      <c r="I19" s="87">
        <f t="shared" ref="I19:O19" si="0">+SUM(I9:I18)</f>
        <v>0</v>
      </c>
      <c r="J19" s="86">
        <f t="shared" si="0"/>
        <v>0</v>
      </c>
      <c r="K19" s="87">
        <f t="shared" si="0"/>
        <v>0</v>
      </c>
      <c r="L19" s="86">
        <f t="shared" si="0"/>
        <v>-8.1999999999999993</v>
      </c>
      <c r="M19" s="87">
        <f t="shared" si="0"/>
        <v>-23.900000000000002</v>
      </c>
      <c r="N19" s="86">
        <f t="shared" si="0"/>
        <v>-8.1999999999999993</v>
      </c>
      <c r="O19" s="87">
        <f t="shared" si="0"/>
        <v>-23.900000000000002</v>
      </c>
      <c r="P19" s="88"/>
      <c r="Q19" s="86">
        <f>+SUM(Q9:Q18)</f>
        <v>0</v>
      </c>
      <c r="R19" s="87">
        <f t="shared" ref="R19" si="1">+SUM(R9:R18)</f>
        <v>0</v>
      </c>
      <c r="S19" s="86">
        <f t="shared" ref="S19" si="2">+SUM(S9:S18)</f>
        <v>0</v>
      </c>
      <c r="T19" s="87">
        <f t="shared" ref="T19" si="3">+SUM(T9:T18)</f>
        <v>0</v>
      </c>
      <c r="U19" s="86">
        <f t="shared" ref="U19" si="4">+SUM(U9:U18)</f>
        <v>-23.700000000000003</v>
      </c>
      <c r="V19" s="87">
        <f t="shared" ref="V19" si="5">+SUM(V9:V18)</f>
        <v>-23.700000000000003</v>
      </c>
      <c r="W19" s="86">
        <f t="shared" ref="W19" si="6">+SUM(W9:W18)</f>
        <v>-23.700000000000003</v>
      </c>
      <c r="X19" s="87">
        <f t="shared" ref="X19" si="7">+SUM(X9:X18)</f>
        <v>-23.700000000000003</v>
      </c>
      <c r="Y19" s="89"/>
      <c r="Z19" s="86">
        <f>+SUM(Z9:Z18)</f>
        <v>0</v>
      </c>
      <c r="AA19" s="87">
        <f t="shared" ref="AA19" si="8">+SUM(AA9:AA18)</f>
        <v>0</v>
      </c>
      <c r="AB19" s="86">
        <f t="shared" ref="AB19" si="9">+SUM(AB9:AB18)</f>
        <v>0</v>
      </c>
      <c r="AC19" s="87">
        <f t="shared" ref="AC19" si="10">+SUM(AC9:AC18)</f>
        <v>0</v>
      </c>
      <c r="AD19" s="86">
        <f t="shared" ref="AD19" si="11">+SUM(AD9:AD18)</f>
        <v>-24.400000000000002</v>
      </c>
      <c r="AE19" s="87">
        <f t="shared" ref="AE19" si="12">+SUM(AE9:AE18)</f>
        <v>-24.400000000000002</v>
      </c>
      <c r="AF19" s="86">
        <f t="shared" ref="AF19" si="13">+SUM(AF9:AF18)</f>
        <v>-24.400000000000002</v>
      </c>
      <c r="AG19" s="87">
        <f t="shared" ref="AG19" si="14">+SUM(AG9:AG18)</f>
        <v>-24.400000000000002</v>
      </c>
      <c r="AH19" s="89"/>
      <c r="AI19" s="86">
        <f>+SUM(AI9:AI18)</f>
        <v>0</v>
      </c>
      <c r="AJ19" s="87">
        <f t="shared" ref="AJ19" si="15">+SUM(AJ9:AJ18)</f>
        <v>0</v>
      </c>
      <c r="AK19" s="86">
        <f t="shared" ref="AK19" si="16">+SUM(AK9:AK18)</f>
        <v>0</v>
      </c>
      <c r="AL19" s="87">
        <f t="shared" ref="AL19" si="17">+SUM(AL9:AL18)</f>
        <v>0</v>
      </c>
      <c r="AM19" s="86">
        <f t="shared" ref="AM19" si="18">+SUM(AM9:AM18)</f>
        <v>-25.400000000000002</v>
      </c>
      <c r="AN19" s="87">
        <f t="shared" ref="AN19" si="19">+SUM(AN9:AN18)</f>
        <v>-25.400000000000002</v>
      </c>
      <c r="AO19" s="86">
        <f t="shared" ref="AO19" si="20">+SUM(AO9:AO18)</f>
        <v>-25.400000000000002</v>
      </c>
      <c r="AP19" s="87">
        <f t="shared" ref="AP19" si="21">+SUM(AP9:AP18)</f>
        <v>-25.400000000000002</v>
      </c>
      <c r="AQ19" s="90"/>
      <c r="AR19" s="86">
        <f>+SUM(AR9:AR18)</f>
        <v>0</v>
      </c>
      <c r="AS19" s="87">
        <f t="shared" ref="AS19" si="22">+SUM(AS9:AS18)</f>
        <v>0</v>
      </c>
      <c r="AT19" s="86">
        <f t="shared" ref="AT19" si="23">+SUM(AT9:AT18)</f>
        <v>0</v>
      </c>
      <c r="AU19" s="87">
        <f t="shared" ref="AU19" si="24">+SUM(AU9:AU18)</f>
        <v>0</v>
      </c>
      <c r="AV19" s="86">
        <f t="shared" ref="AV19" si="25">+SUM(AV9:AV18)</f>
        <v>-26.5</v>
      </c>
      <c r="AW19" s="87">
        <f t="shared" ref="AW19" si="26">+SUM(AW9:AW18)</f>
        <v>-26.5</v>
      </c>
      <c r="AX19" s="86">
        <f t="shared" ref="AX19" si="27">+SUM(AX9:AX18)</f>
        <v>-26.5</v>
      </c>
      <c r="AY19" s="87">
        <f t="shared" ref="AY19" si="28">+SUM(AY9:AY18)</f>
        <v>-26.5</v>
      </c>
      <c r="AZ19" s="123"/>
    </row>
    <row r="20" spans="1:52" s="13" customFormat="1">
      <c r="A20" s="67"/>
      <c r="B20" s="67"/>
      <c r="C20" s="82"/>
      <c r="D20" s="103"/>
      <c r="E20" s="108"/>
      <c r="F20" s="105"/>
      <c r="G20" s="146"/>
      <c r="H20" s="72"/>
      <c r="I20" s="73"/>
      <c r="J20" s="72"/>
      <c r="K20" s="74"/>
      <c r="L20" s="72"/>
      <c r="M20" s="73"/>
      <c r="N20" s="72"/>
      <c r="O20" s="73"/>
      <c r="P20" s="74"/>
      <c r="Q20" s="72"/>
      <c r="R20" s="73"/>
      <c r="S20" s="72"/>
      <c r="T20" s="74"/>
      <c r="U20" s="72"/>
      <c r="V20" s="73"/>
      <c r="W20" s="72"/>
      <c r="X20" s="73"/>
      <c r="Y20" s="61"/>
      <c r="Z20" s="72"/>
      <c r="AA20" s="73"/>
      <c r="AB20" s="72"/>
      <c r="AC20" s="74"/>
      <c r="AD20" s="72"/>
      <c r="AE20" s="73"/>
      <c r="AF20" s="72"/>
      <c r="AG20" s="73"/>
      <c r="AH20" s="61"/>
      <c r="AI20" s="72"/>
      <c r="AJ20" s="73"/>
      <c r="AK20" s="72"/>
      <c r="AL20" s="74"/>
      <c r="AM20" s="72"/>
      <c r="AN20" s="73"/>
      <c r="AO20" s="72"/>
      <c r="AP20" s="73"/>
      <c r="AQ20" s="61"/>
      <c r="AR20" s="72"/>
      <c r="AS20" s="73"/>
      <c r="AT20" s="72"/>
      <c r="AU20" s="74"/>
      <c r="AV20" s="72"/>
      <c r="AW20" s="73"/>
      <c r="AX20" s="72"/>
      <c r="AY20" s="73"/>
      <c r="AZ20" s="123"/>
    </row>
    <row r="21" spans="1:52" s="13" customFormat="1">
      <c r="A21" s="67" t="s">
        <v>179</v>
      </c>
      <c r="B21" s="67">
        <v>449</v>
      </c>
      <c r="C21" s="82">
        <v>44361</v>
      </c>
      <c r="D21" s="103">
        <v>838</v>
      </c>
      <c r="E21" s="108" t="s">
        <v>180</v>
      </c>
      <c r="F21" s="105" t="s">
        <v>181</v>
      </c>
      <c r="G21" s="146" t="s">
        <v>49</v>
      </c>
      <c r="H21" s="72" t="s">
        <v>20</v>
      </c>
      <c r="I21" s="73" t="s">
        <v>20</v>
      </c>
      <c r="J21" s="72">
        <v>0</v>
      </c>
      <c r="K21" s="74">
        <v>0</v>
      </c>
      <c r="L21" s="72" t="s">
        <v>21</v>
      </c>
      <c r="M21" s="73" t="s">
        <v>21</v>
      </c>
      <c r="N21" s="72">
        <v>0</v>
      </c>
      <c r="O21" s="73">
        <v>0</v>
      </c>
      <c r="P21" s="74"/>
      <c r="Q21" s="72" t="s">
        <v>20</v>
      </c>
      <c r="R21" s="73" t="s">
        <v>20</v>
      </c>
      <c r="S21" s="72">
        <v>0</v>
      </c>
      <c r="T21" s="74">
        <v>0</v>
      </c>
      <c r="U21" s="72" t="s">
        <v>21</v>
      </c>
      <c r="V21" s="73" t="s">
        <v>21</v>
      </c>
      <c r="W21" s="72">
        <v>0</v>
      </c>
      <c r="X21" s="73">
        <v>0</v>
      </c>
      <c r="Y21" s="61"/>
      <c r="Z21" s="72" t="s">
        <v>20</v>
      </c>
      <c r="AA21" s="73" t="s">
        <v>20</v>
      </c>
      <c r="AB21" s="72">
        <v>0</v>
      </c>
      <c r="AC21" s="74">
        <v>0</v>
      </c>
      <c r="AD21" s="72" t="s">
        <v>21</v>
      </c>
      <c r="AE21" s="73" t="s">
        <v>21</v>
      </c>
      <c r="AF21" s="72">
        <v>0</v>
      </c>
      <c r="AG21" s="73">
        <v>0</v>
      </c>
      <c r="AH21" s="61"/>
      <c r="AI21" s="72" t="s">
        <v>20</v>
      </c>
      <c r="AJ21" s="73" t="s">
        <v>20</v>
      </c>
      <c r="AK21" s="72">
        <v>0</v>
      </c>
      <c r="AL21" s="74">
        <v>0</v>
      </c>
      <c r="AM21" s="72" t="s">
        <v>21</v>
      </c>
      <c r="AN21" s="73" t="s">
        <v>21</v>
      </c>
      <c r="AO21" s="72">
        <v>0</v>
      </c>
      <c r="AP21" s="73">
        <v>0</v>
      </c>
      <c r="AQ21" s="61"/>
      <c r="AR21" s="72" t="s">
        <v>20</v>
      </c>
      <c r="AS21" s="73" t="s">
        <v>20</v>
      </c>
      <c r="AT21" s="72">
        <v>0</v>
      </c>
      <c r="AU21" s="74">
        <v>0</v>
      </c>
      <c r="AV21" s="72" t="s">
        <v>21</v>
      </c>
      <c r="AW21" s="73" t="s">
        <v>21</v>
      </c>
      <c r="AX21" s="72">
        <v>0</v>
      </c>
      <c r="AY21" s="73">
        <v>0</v>
      </c>
      <c r="AZ21" s="123"/>
    </row>
    <row r="22" spans="1:52" s="13" customFormat="1">
      <c r="A22" s="67" t="s">
        <v>179</v>
      </c>
      <c r="B22" s="67">
        <v>449</v>
      </c>
      <c r="C22" s="82">
        <v>44361</v>
      </c>
      <c r="D22" s="103">
        <v>838</v>
      </c>
      <c r="E22" s="108" t="s">
        <v>180</v>
      </c>
      <c r="F22" s="105" t="s">
        <v>182</v>
      </c>
      <c r="G22" s="146" t="s">
        <v>49</v>
      </c>
      <c r="H22" s="72">
        <v>0</v>
      </c>
      <c r="I22" s="73" t="s">
        <v>26</v>
      </c>
      <c r="J22" s="72">
        <v>0</v>
      </c>
      <c r="K22" s="74" t="s">
        <v>23</v>
      </c>
      <c r="L22" s="72">
        <v>0</v>
      </c>
      <c r="M22" s="73" t="s">
        <v>23</v>
      </c>
      <c r="N22" s="72">
        <v>0</v>
      </c>
      <c r="O22" s="73">
        <v>0</v>
      </c>
      <c r="P22" s="74"/>
      <c r="Q22" s="72" t="s">
        <v>25</v>
      </c>
      <c r="R22" s="73" t="s">
        <v>26</v>
      </c>
      <c r="S22" s="72" t="s">
        <v>24</v>
      </c>
      <c r="T22" s="74" t="s">
        <v>23</v>
      </c>
      <c r="U22" s="72" t="s">
        <v>24</v>
      </c>
      <c r="V22" s="73" t="s">
        <v>23</v>
      </c>
      <c r="W22" s="72">
        <v>0</v>
      </c>
      <c r="X22" s="73">
        <v>0</v>
      </c>
      <c r="Y22" s="61"/>
      <c r="Z22" s="72" t="s">
        <v>25</v>
      </c>
      <c r="AA22" s="73" t="s">
        <v>26</v>
      </c>
      <c r="AB22" s="72" t="s">
        <v>24</v>
      </c>
      <c r="AC22" s="74" t="s">
        <v>23</v>
      </c>
      <c r="AD22" s="72" t="s">
        <v>24</v>
      </c>
      <c r="AE22" s="73" t="s">
        <v>23</v>
      </c>
      <c r="AF22" s="72">
        <v>0</v>
      </c>
      <c r="AG22" s="73">
        <v>0</v>
      </c>
      <c r="AH22" s="61"/>
      <c r="AI22" s="72" t="s">
        <v>25</v>
      </c>
      <c r="AJ22" s="73" t="s">
        <v>26</v>
      </c>
      <c r="AK22" s="72" t="s">
        <v>24</v>
      </c>
      <c r="AL22" s="74" t="s">
        <v>23</v>
      </c>
      <c r="AM22" s="72" t="s">
        <v>24</v>
      </c>
      <c r="AN22" s="73" t="s">
        <v>23</v>
      </c>
      <c r="AO22" s="72">
        <v>0</v>
      </c>
      <c r="AP22" s="73">
        <v>0</v>
      </c>
      <c r="AQ22" s="61"/>
      <c r="AR22" s="72" t="s">
        <v>25</v>
      </c>
      <c r="AS22" s="73" t="s">
        <v>26</v>
      </c>
      <c r="AT22" s="72" t="s">
        <v>24</v>
      </c>
      <c r="AU22" s="74" t="s">
        <v>23</v>
      </c>
      <c r="AV22" s="72" t="s">
        <v>24</v>
      </c>
      <c r="AW22" s="73" t="s">
        <v>23</v>
      </c>
      <c r="AX22" s="72">
        <v>0</v>
      </c>
      <c r="AY22" s="73">
        <v>0</v>
      </c>
      <c r="AZ22" s="123"/>
    </row>
    <row r="23" spans="1:52" s="13" customFormat="1">
      <c r="A23" s="67" t="s">
        <v>179</v>
      </c>
      <c r="B23" s="67">
        <v>449</v>
      </c>
      <c r="C23" s="82">
        <v>44361</v>
      </c>
      <c r="D23" s="103">
        <v>838</v>
      </c>
      <c r="E23" s="108" t="s">
        <v>180</v>
      </c>
      <c r="F23" s="105" t="s">
        <v>183</v>
      </c>
      <c r="G23" s="146" t="s">
        <v>49</v>
      </c>
      <c r="H23" s="72" t="s">
        <v>23</v>
      </c>
      <c r="I23" s="73" t="s">
        <v>23</v>
      </c>
      <c r="J23" s="72" t="s">
        <v>23</v>
      </c>
      <c r="K23" s="74" t="s">
        <v>23</v>
      </c>
      <c r="L23" s="72" t="s">
        <v>23</v>
      </c>
      <c r="M23" s="73" t="s">
        <v>23</v>
      </c>
      <c r="N23" s="72" t="s">
        <v>23</v>
      </c>
      <c r="O23" s="73" t="s">
        <v>23</v>
      </c>
      <c r="P23" s="74"/>
      <c r="Q23" s="72" t="s">
        <v>23</v>
      </c>
      <c r="R23" s="73" t="s">
        <v>23</v>
      </c>
      <c r="S23" s="72" t="s">
        <v>23</v>
      </c>
      <c r="T23" s="74" t="s">
        <v>23</v>
      </c>
      <c r="U23" s="72" t="s">
        <v>23</v>
      </c>
      <c r="V23" s="73" t="s">
        <v>23</v>
      </c>
      <c r="W23" s="72" t="s">
        <v>23</v>
      </c>
      <c r="X23" s="73" t="s">
        <v>23</v>
      </c>
      <c r="Y23" s="61"/>
      <c r="Z23" s="72" t="s">
        <v>23</v>
      </c>
      <c r="AA23" s="73" t="s">
        <v>23</v>
      </c>
      <c r="AB23" s="72" t="s">
        <v>23</v>
      </c>
      <c r="AC23" s="74" t="s">
        <v>23</v>
      </c>
      <c r="AD23" s="72" t="s">
        <v>23</v>
      </c>
      <c r="AE23" s="73" t="s">
        <v>23</v>
      </c>
      <c r="AF23" s="72" t="s">
        <v>23</v>
      </c>
      <c r="AG23" s="73" t="s">
        <v>23</v>
      </c>
      <c r="AH23" s="61"/>
      <c r="AI23" s="72" t="s">
        <v>23</v>
      </c>
      <c r="AJ23" s="73" t="s">
        <v>23</v>
      </c>
      <c r="AK23" s="72" t="s">
        <v>23</v>
      </c>
      <c r="AL23" s="74" t="s">
        <v>23</v>
      </c>
      <c r="AM23" s="72" t="s">
        <v>23</v>
      </c>
      <c r="AN23" s="73" t="s">
        <v>23</v>
      </c>
      <c r="AO23" s="72" t="s">
        <v>23</v>
      </c>
      <c r="AP23" s="73" t="s">
        <v>23</v>
      </c>
      <c r="AQ23" s="61"/>
      <c r="AR23" s="72" t="s">
        <v>23</v>
      </c>
      <c r="AS23" s="73" t="s">
        <v>23</v>
      </c>
      <c r="AT23" s="72" t="s">
        <v>23</v>
      </c>
      <c r="AU23" s="74" t="s">
        <v>23</v>
      </c>
      <c r="AV23" s="72" t="s">
        <v>23</v>
      </c>
      <c r="AW23" s="73" t="s">
        <v>23</v>
      </c>
      <c r="AX23" s="72" t="s">
        <v>23</v>
      </c>
      <c r="AY23" s="73" t="s">
        <v>23</v>
      </c>
      <c r="AZ23" s="123"/>
    </row>
    <row r="24" spans="1:52" s="60" customFormat="1">
      <c r="A24" s="67" t="s">
        <v>222</v>
      </c>
      <c r="B24" s="67">
        <v>287</v>
      </c>
      <c r="C24" s="82">
        <v>44281</v>
      </c>
      <c r="D24" s="103">
        <v>1826</v>
      </c>
      <c r="E24" s="108" t="s">
        <v>224</v>
      </c>
      <c r="F24" s="105" t="s">
        <v>223</v>
      </c>
      <c r="G24" s="146" t="s">
        <v>49</v>
      </c>
      <c r="H24" s="72" t="s">
        <v>20</v>
      </c>
      <c r="I24" s="73" t="s">
        <v>20</v>
      </c>
      <c r="J24" s="72">
        <v>0</v>
      </c>
      <c r="K24" s="73">
        <v>0</v>
      </c>
      <c r="L24" s="72" t="s">
        <v>20</v>
      </c>
      <c r="M24" s="73" t="s">
        <v>20</v>
      </c>
      <c r="N24" s="72" t="s">
        <v>20</v>
      </c>
      <c r="O24" s="73" t="s">
        <v>20</v>
      </c>
      <c r="P24" s="74"/>
      <c r="Q24" s="72" t="s">
        <v>20</v>
      </c>
      <c r="R24" s="74" t="s">
        <v>20</v>
      </c>
      <c r="S24" s="72">
        <v>0</v>
      </c>
      <c r="T24" s="73">
        <v>0</v>
      </c>
      <c r="U24" s="72" t="s">
        <v>20</v>
      </c>
      <c r="V24" s="73" t="s">
        <v>20</v>
      </c>
      <c r="W24" s="72" t="s">
        <v>20</v>
      </c>
      <c r="X24" s="73" t="s">
        <v>20</v>
      </c>
      <c r="Y24" s="61"/>
      <c r="Z24" s="72" t="s">
        <v>20</v>
      </c>
      <c r="AA24" s="73" t="s">
        <v>20</v>
      </c>
      <c r="AB24" s="72">
        <v>0</v>
      </c>
      <c r="AC24" s="73">
        <v>0</v>
      </c>
      <c r="AD24" s="72" t="s">
        <v>20</v>
      </c>
      <c r="AE24" s="73" t="s">
        <v>20</v>
      </c>
      <c r="AF24" s="72" t="s">
        <v>20</v>
      </c>
      <c r="AG24" s="73" t="s">
        <v>20</v>
      </c>
      <c r="AH24" s="61"/>
      <c r="AI24" s="72" t="s">
        <v>20</v>
      </c>
      <c r="AJ24" s="73" t="s">
        <v>20</v>
      </c>
      <c r="AK24" s="72">
        <v>0</v>
      </c>
      <c r="AL24" s="73">
        <v>0</v>
      </c>
      <c r="AM24" s="72" t="s">
        <v>20</v>
      </c>
      <c r="AN24" s="73" t="s">
        <v>20</v>
      </c>
      <c r="AO24" s="72" t="s">
        <v>20</v>
      </c>
      <c r="AP24" s="73" t="s">
        <v>20</v>
      </c>
      <c r="AQ24" s="61"/>
      <c r="AR24" s="72" t="s">
        <v>20</v>
      </c>
      <c r="AS24" s="73" t="s">
        <v>20</v>
      </c>
      <c r="AT24" s="72">
        <v>0</v>
      </c>
      <c r="AU24" s="74">
        <v>0</v>
      </c>
      <c r="AV24" s="72" t="s">
        <v>20</v>
      </c>
      <c r="AW24" s="73" t="s">
        <v>20</v>
      </c>
      <c r="AX24" s="72" t="s">
        <v>20</v>
      </c>
      <c r="AY24" s="73" t="s">
        <v>20</v>
      </c>
    </row>
    <row r="25" spans="1:52" s="52" customFormat="1">
      <c r="A25" s="67" t="s">
        <v>106</v>
      </c>
      <c r="B25" s="67">
        <v>474</v>
      </c>
      <c r="C25" s="82">
        <v>44361</v>
      </c>
      <c r="D25" s="103">
        <v>7056</v>
      </c>
      <c r="E25" s="108" t="s">
        <v>94</v>
      </c>
      <c r="F25" s="105" t="s">
        <v>196</v>
      </c>
      <c r="G25" s="146" t="s">
        <v>49</v>
      </c>
      <c r="H25" s="72">
        <v>0</v>
      </c>
      <c r="I25" s="73">
        <v>0</v>
      </c>
      <c r="J25" s="72">
        <v>0</v>
      </c>
      <c r="K25" s="74">
        <v>0</v>
      </c>
      <c r="L25" s="72">
        <v>0</v>
      </c>
      <c r="M25" s="73">
        <v>0</v>
      </c>
      <c r="N25" s="72">
        <v>0</v>
      </c>
      <c r="O25" s="73">
        <v>0</v>
      </c>
      <c r="P25" s="74"/>
      <c r="Q25" s="72">
        <v>0</v>
      </c>
      <c r="R25" s="73">
        <v>0</v>
      </c>
      <c r="S25" s="72">
        <v>0</v>
      </c>
      <c r="T25" s="74">
        <v>0</v>
      </c>
      <c r="U25" s="72">
        <v>0</v>
      </c>
      <c r="V25" s="73">
        <v>0</v>
      </c>
      <c r="W25" s="72">
        <v>0</v>
      </c>
      <c r="X25" s="73">
        <v>0</v>
      </c>
      <c r="Y25" s="61"/>
      <c r="Z25" s="72">
        <v>0</v>
      </c>
      <c r="AA25" s="73">
        <v>0</v>
      </c>
      <c r="AB25" s="72">
        <v>0</v>
      </c>
      <c r="AC25" s="74">
        <v>0</v>
      </c>
      <c r="AD25" s="72">
        <v>0</v>
      </c>
      <c r="AE25" s="73">
        <v>0</v>
      </c>
      <c r="AF25" s="72">
        <v>0</v>
      </c>
      <c r="AG25" s="73">
        <v>0</v>
      </c>
      <c r="AH25" s="61"/>
      <c r="AI25" s="72">
        <v>0</v>
      </c>
      <c r="AJ25" s="73">
        <v>0</v>
      </c>
      <c r="AK25" s="72">
        <v>0</v>
      </c>
      <c r="AL25" s="74">
        <v>0</v>
      </c>
      <c r="AM25" s="72">
        <v>0</v>
      </c>
      <c r="AN25" s="73">
        <v>0</v>
      </c>
      <c r="AO25" s="72">
        <v>0</v>
      </c>
      <c r="AP25" s="73">
        <v>0</v>
      </c>
      <c r="AQ25" s="61"/>
      <c r="AR25" s="72">
        <v>0</v>
      </c>
      <c r="AS25" s="73">
        <v>0</v>
      </c>
      <c r="AT25" s="72">
        <v>0</v>
      </c>
      <c r="AU25" s="74">
        <v>0</v>
      </c>
      <c r="AV25" s="72">
        <v>0</v>
      </c>
      <c r="AW25" s="73">
        <v>0</v>
      </c>
      <c r="AX25" s="72">
        <v>0</v>
      </c>
      <c r="AY25" s="73">
        <v>0</v>
      </c>
      <c r="AZ25" s="80"/>
    </row>
    <row r="26" spans="1:52" s="13" customFormat="1">
      <c r="A26" s="67"/>
      <c r="B26" s="67"/>
      <c r="C26" s="68"/>
      <c r="D26" s="69"/>
      <c r="E26" s="70"/>
      <c r="F26" s="71"/>
      <c r="G26" s="85" t="s">
        <v>18</v>
      </c>
      <c r="H26" s="86">
        <f>+SUM(H21:H25)</f>
        <v>0</v>
      </c>
      <c r="I26" s="87">
        <f t="shared" ref="I26:O26" si="29">+SUM(I21:I25)</f>
        <v>0</v>
      </c>
      <c r="J26" s="86">
        <f t="shared" si="29"/>
        <v>0</v>
      </c>
      <c r="K26" s="87">
        <f t="shared" si="29"/>
        <v>0</v>
      </c>
      <c r="L26" s="86">
        <f>+SUM(L21:L25)</f>
        <v>0</v>
      </c>
      <c r="M26" s="87">
        <f t="shared" si="29"/>
        <v>0</v>
      </c>
      <c r="N26" s="86">
        <f>+SUM(N21:N25)</f>
        <v>0</v>
      </c>
      <c r="O26" s="87">
        <f t="shared" si="29"/>
        <v>0</v>
      </c>
      <c r="P26" s="88"/>
      <c r="Q26" s="86">
        <f>+SUM(Q21:Q25)</f>
        <v>0</v>
      </c>
      <c r="R26" s="87">
        <f t="shared" ref="R26" si="30">+SUM(R21:R25)</f>
        <v>0</v>
      </c>
      <c r="S26" s="86">
        <f t="shared" ref="S26" si="31">+SUM(S21:S25)</f>
        <v>0</v>
      </c>
      <c r="T26" s="87">
        <f t="shared" ref="T26" si="32">+SUM(T21:T25)</f>
        <v>0</v>
      </c>
      <c r="U26" s="86">
        <f t="shared" ref="U26" si="33">+SUM(U21:U25)</f>
        <v>0</v>
      </c>
      <c r="V26" s="87">
        <f>+SUM(V21:V25)</f>
        <v>0</v>
      </c>
      <c r="W26" s="86">
        <f t="shared" ref="W26" si="34">+SUM(W21:W25)</f>
        <v>0</v>
      </c>
      <c r="X26" s="87">
        <f t="shared" ref="X26" si="35">+SUM(X21:X25)</f>
        <v>0</v>
      </c>
      <c r="Y26" s="89"/>
      <c r="Z26" s="86">
        <f>+SUM(Z21:Z25)</f>
        <v>0</v>
      </c>
      <c r="AA26" s="87">
        <f t="shared" ref="AA26" si="36">+SUM(AA21:AA25)</f>
        <v>0</v>
      </c>
      <c r="AB26" s="86">
        <f t="shared" ref="AB26" si="37">+SUM(AB21:AB25)</f>
        <v>0</v>
      </c>
      <c r="AC26" s="87">
        <f t="shared" ref="AC26" si="38">+SUM(AC21:AC25)</f>
        <v>0</v>
      </c>
      <c r="AD26" s="86">
        <f t="shared" ref="AD26" si="39">+SUM(AD21:AD25)</f>
        <v>0</v>
      </c>
      <c r="AE26" s="87">
        <f t="shared" ref="AE26" si="40">+SUM(AE21:AE25)</f>
        <v>0</v>
      </c>
      <c r="AF26" s="86">
        <f t="shared" ref="AF26" si="41">+SUM(AF21:AF25)</f>
        <v>0</v>
      </c>
      <c r="AG26" s="87">
        <f t="shared" ref="AG26" si="42">+SUM(AG21:AG25)</f>
        <v>0</v>
      </c>
      <c r="AH26" s="89"/>
      <c r="AI26" s="86">
        <f>+SUM(AI21:AI25)</f>
        <v>0</v>
      </c>
      <c r="AJ26" s="87">
        <f t="shared" ref="AJ26" si="43">+SUM(AJ21:AJ25)</f>
        <v>0</v>
      </c>
      <c r="AK26" s="86">
        <f t="shared" ref="AK26" si="44">+SUM(AK21:AK25)</f>
        <v>0</v>
      </c>
      <c r="AL26" s="87">
        <f t="shared" ref="AL26" si="45">+SUM(AL21:AL25)</f>
        <v>0</v>
      </c>
      <c r="AM26" s="86">
        <f t="shared" ref="AM26" si="46">+SUM(AM21:AM25)</f>
        <v>0</v>
      </c>
      <c r="AN26" s="87">
        <f t="shared" ref="AN26" si="47">+SUM(AN21:AN25)</f>
        <v>0</v>
      </c>
      <c r="AO26" s="86">
        <f t="shared" ref="AO26" si="48">+SUM(AO21:AO25)</f>
        <v>0</v>
      </c>
      <c r="AP26" s="87">
        <f t="shared" ref="AP26" si="49">+SUM(AP21:AP25)</f>
        <v>0</v>
      </c>
      <c r="AQ26" s="90"/>
      <c r="AR26" s="86">
        <f>+SUM(AR21:AR25)</f>
        <v>0</v>
      </c>
      <c r="AS26" s="87">
        <f t="shared" ref="AS26" si="50">+SUM(AS21:AS25)</f>
        <v>0</v>
      </c>
      <c r="AT26" s="86">
        <f t="shared" ref="AT26" si="51">+SUM(AT21:AT25)</f>
        <v>0</v>
      </c>
      <c r="AU26" s="87">
        <f t="shared" ref="AU26" si="52">+SUM(AU21:AU25)</f>
        <v>0</v>
      </c>
      <c r="AV26" s="86">
        <f t="shared" ref="AV26" si="53">+SUM(AV21:AV25)</f>
        <v>0</v>
      </c>
      <c r="AW26" s="87">
        <f t="shared" ref="AW26" si="54">+SUM(AW21:AW25)</f>
        <v>0</v>
      </c>
      <c r="AX26" s="86">
        <f t="shared" ref="AX26" si="55">+SUM(AX21:AX25)</f>
        <v>0</v>
      </c>
      <c r="AY26" s="87">
        <f t="shared" ref="AY26" si="56">+SUM(AY21:AY25)</f>
        <v>0</v>
      </c>
      <c r="AZ26" s="123"/>
    </row>
    <row r="27" spans="1:52" s="13" customFormat="1">
      <c r="A27" s="67"/>
      <c r="B27" s="67"/>
      <c r="C27" s="82"/>
      <c r="D27" s="103"/>
      <c r="E27" s="108"/>
      <c r="F27" s="105"/>
      <c r="G27" s="84"/>
      <c r="H27" s="72"/>
      <c r="I27" s="73"/>
      <c r="J27" s="72"/>
      <c r="K27" s="74"/>
      <c r="L27" s="72"/>
      <c r="M27" s="73"/>
      <c r="N27" s="72"/>
      <c r="O27" s="73"/>
      <c r="P27" s="74"/>
      <c r="Q27" s="72"/>
      <c r="R27" s="73"/>
      <c r="S27" s="72"/>
      <c r="T27" s="74"/>
      <c r="U27" s="72"/>
      <c r="V27" s="73"/>
      <c r="W27" s="72"/>
      <c r="X27" s="73"/>
      <c r="Y27" s="61"/>
      <c r="Z27" s="72"/>
      <c r="AA27" s="73"/>
      <c r="AB27" s="72"/>
      <c r="AC27" s="74"/>
      <c r="AD27" s="72"/>
      <c r="AE27" s="73"/>
      <c r="AF27" s="72"/>
      <c r="AG27" s="73"/>
      <c r="AH27" s="61"/>
      <c r="AI27" s="72"/>
      <c r="AJ27" s="73"/>
      <c r="AK27" s="72"/>
      <c r="AL27" s="74"/>
      <c r="AM27" s="72"/>
      <c r="AN27" s="73"/>
      <c r="AO27" s="72"/>
      <c r="AP27" s="73"/>
      <c r="AQ27" s="61"/>
      <c r="AR27" s="72"/>
      <c r="AS27" s="73"/>
      <c r="AT27" s="72"/>
      <c r="AU27" s="74"/>
      <c r="AV27" s="72"/>
      <c r="AW27" s="73"/>
      <c r="AX27" s="72"/>
      <c r="AY27" s="73"/>
      <c r="AZ27" s="123"/>
    </row>
    <row r="28" spans="1:52" s="13" customFormat="1">
      <c r="A28" s="67" t="s">
        <v>147</v>
      </c>
      <c r="B28" s="67">
        <v>518</v>
      </c>
      <c r="C28" s="82">
        <v>44368</v>
      </c>
      <c r="D28" s="103">
        <v>3</v>
      </c>
      <c r="E28" s="108" t="s">
        <v>148</v>
      </c>
      <c r="F28" s="105" t="s">
        <v>148</v>
      </c>
      <c r="G28" s="146" t="s">
        <v>213</v>
      </c>
      <c r="H28" s="72">
        <v>-1.5</v>
      </c>
      <c r="I28" s="73">
        <v>-7.4</v>
      </c>
      <c r="J28" s="72">
        <v>0</v>
      </c>
      <c r="K28" s="74">
        <v>0</v>
      </c>
      <c r="L28" s="72">
        <v>0</v>
      </c>
      <c r="M28" s="73">
        <v>0</v>
      </c>
      <c r="N28" s="72">
        <v>-1.5</v>
      </c>
      <c r="O28" s="73">
        <v>-7.4</v>
      </c>
      <c r="P28" s="74"/>
      <c r="Q28" s="72">
        <v>-4.4000000000000004</v>
      </c>
      <c r="R28" s="73">
        <v>-7.4</v>
      </c>
      <c r="S28" s="72">
        <v>0</v>
      </c>
      <c r="T28" s="74">
        <v>0</v>
      </c>
      <c r="U28" s="72">
        <v>0</v>
      </c>
      <c r="V28" s="73">
        <v>0</v>
      </c>
      <c r="W28" s="72">
        <f>SUM(Q28,S28,U28)</f>
        <v>-4.4000000000000004</v>
      </c>
      <c r="X28" s="73">
        <f>SUM(T28,R28,V28)</f>
        <v>-7.4</v>
      </c>
      <c r="Y28" s="61"/>
      <c r="Z28" s="72">
        <v>-7.4</v>
      </c>
      <c r="AA28" s="73">
        <v>-7.4</v>
      </c>
      <c r="AB28" s="72">
        <v>0</v>
      </c>
      <c r="AC28" s="74">
        <v>0</v>
      </c>
      <c r="AD28" s="72">
        <v>0</v>
      </c>
      <c r="AE28" s="73">
        <v>0</v>
      </c>
      <c r="AF28" s="72">
        <v>-7.4</v>
      </c>
      <c r="AG28" s="73">
        <v>-7.4</v>
      </c>
      <c r="AH28" s="61"/>
      <c r="AI28" s="72">
        <v>-7.4</v>
      </c>
      <c r="AJ28" s="73">
        <v>-7.4</v>
      </c>
      <c r="AK28" s="72">
        <v>0</v>
      </c>
      <c r="AL28" s="74">
        <v>0</v>
      </c>
      <c r="AM28" s="72">
        <v>0</v>
      </c>
      <c r="AN28" s="73">
        <v>0</v>
      </c>
      <c r="AO28" s="72">
        <v>-7.4</v>
      </c>
      <c r="AP28" s="73">
        <v>-7.4</v>
      </c>
      <c r="AQ28" s="61"/>
      <c r="AR28" s="72">
        <v>-7.4</v>
      </c>
      <c r="AS28" s="73">
        <v>-7.4</v>
      </c>
      <c r="AT28" s="72">
        <v>0</v>
      </c>
      <c r="AU28" s="74">
        <v>0</v>
      </c>
      <c r="AV28" s="72">
        <v>0</v>
      </c>
      <c r="AW28" s="73">
        <v>0</v>
      </c>
      <c r="AX28" s="72">
        <v>-7.4</v>
      </c>
      <c r="AY28" s="73">
        <v>-7.4</v>
      </c>
      <c r="AZ28" s="123"/>
    </row>
    <row r="29" spans="1:52" s="13" customFormat="1">
      <c r="A29" s="67" t="s">
        <v>149</v>
      </c>
      <c r="B29" s="67">
        <v>456</v>
      </c>
      <c r="C29" s="82">
        <v>44361</v>
      </c>
      <c r="D29" s="103">
        <v>46</v>
      </c>
      <c r="E29" s="108" t="s">
        <v>92</v>
      </c>
      <c r="F29" s="105" t="s">
        <v>92</v>
      </c>
      <c r="G29" s="84" t="s">
        <v>213</v>
      </c>
      <c r="H29" s="72" t="s">
        <v>21</v>
      </c>
      <c r="I29" s="73" t="s">
        <v>21</v>
      </c>
      <c r="J29" s="72" t="s">
        <v>21</v>
      </c>
      <c r="K29" s="74" t="s">
        <v>21</v>
      </c>
      <c r="L29" s="72" t="s">
        <v>21</v>
      </c>
      <c r="M29" s="73" t="s">
        <v>21</v>
      </c>
      <c r="N29" s="72" t="s">
        <v>21</v>
      </c>
      <c r="O29" s="73" t="s">
        <v>21</v>
      </c>
      <c r="P29" s="74"/>
      <c r="Q29" s="72" t="s">
        <v>21</v>
      </c>
      <c r="R29" s="73" t="s">
        <v>21</v>
      </c>
      <c r="S29" s="72" t="s">
        <v>21</v>
      </c>
      <c r="T29" s="74" t="s">
        <v>21</v>
      </c>
      <c r="U29" s="72" t="s">
        <v>21</v>
      </c>
      <c r="V29" s="73" t="s">
        <v>21</v>
      </c>
      <c r="W29" s="72" t="s">
        <v>21</v>
      </c>
      <c r="X29" s="73" t="s">
        <v>21</v>
      </c>
      <c r="Y29" s="61"/>
      <c r="Z29" s="72" t="s">
        <v>21</v>
      </c>
      <c r="AA29" s="73" t="s">
        <v>21</v>
      </c>
      <c r="AB29" s="72" t="s">
        <v>21</v>
      </c>
      <c r="AC29" s="74" t="s">
        <v>21</v>
      </c>
      <c r="AD29" s="72" t="s">
        <v>21</v>
      </c>
      <c r="AE29" s="73" t="s">
        <v>21</v>
      </c>
      <c r="AF29" s="72" t="s">
        <v>21</v>
      </c>
      <c r="AG29" s="73" t="s">
        <v>21</v>
      </c>
      <c r="AH29" s="61"/>
      <c r="AI29" s="72" t="s">
        <v>21</v>
      </c>
      <c r="AJ29" s="73" t="s">
        <v>21</v>
      </c>
      <c r="AK29" s="72" t="s">
        <v>21</v>
      </c>
      <c r="AL29" s="74" t="s">
        <v>21</v>
      </c>
      <c r="AM29" s="72" t="s">
        <v>21</v>
      </c>
      <c r="AN29" s="73" t="s">
        <v>21</v>
      </c>
      <c r="AO29" s="72" t="s">
        <v>21</v>
      </c>
      <c r="AP29" s="73" t="s">
        <v>21</v>
      </c>
      <c r="AQ29" s="61"/>
      <c r="AR29" s="72" t="s">
        <v>21</v>
      </c>
      <c r="AS29" s="73" t="s">
        <v>21</v>
      </c>
      <c r="AT29" s="72" t="s">
        <v>21</v>
      </c>
      <c r="AU29" s="74" t="s">
        <v>21</v>
      </c>
      <c r="AV29" s="72" t="s">
        <v>21</v>
      </c>
      <c r="AW29" s="73" t="s">
        <v>21</v>
      </c>
      <c r="AX29" s="72" t="s">
        <v>21</v>
      </c>
      <c r="AY29" s="73" t="s">
        <v>21</v>
      </c>
      <c r="AZ29" s="123"/>
    </row>
    <row r="30" spans="1:52" s="52" customFormat="1">
      <c r="A30" s="67" t="s">
        <v>122</v>
      </c>
      <c r="B30" s="67">
        <v>360</v>
      </c>
      <c r="C30" s="82">
        <v>44288</v>
      </c>
      <c r="D30" s="103">
        <v>7061</v>
      </c>
      <c r="E30" s="108" t="s">
        <v>52</v>
      </c>
      <c r="F30" s="105" t="s">
        <v>126</v>
      </c>
      <c r="G30" s="84" t="s">
        <v>213</v>
      </c>
      <c r="H30" s="72">
        <v>-0.7</v>
      </c>
      <c r="I30" s="73">
        <v>-0.7</v>
      </c>
      <c r="J30" s="72">
        <v>0</v>
      </c>
      <c r="K30" s="74">
        <v>0</v>
      </c>
      <c r="L30" s="72">
        <v>0</v>
      </c>
      <c r="M30" s="73">
        <v>0</v>
      </c>
      <c r="N30" s="72">
        <v>-0.7</v>
      </c>
      <c r="O30" s="73">
        <v>-0.7</v>
      </c>
      <c r="P30" s="74"/>
      <c r="Q30" s="72">
        <v>-0.7</v>
      </c>
      <c r="R30" s="73">
        <v>-0.7</v>
      </c>
      <c r="S30" s="72">
        <v>0</v>
      </c>
      <c r="T30" s="74">
        <v>0</v>
      </c>
      <c r="U30" s="72">
        <v>0</v>
      </c>
      <c r="V30" s="73">
        <v>0</v>
      </c>
      <c r="W30" s="72">
        <f>SUM(Q30,S30,U30)</f>
        <v>-0.7</v>
      </c>
      <c r="X30" s="73">
        <f>SUM(T30,R30,V30)</f>
        <v>-0.7</v>
      </c>
      <c r="Y30" s="61"/>
      <c r="Z30" s="72">
        <v>-0.7</v>
      </c>
      <c r="AA30" s="73">
        <v>-0.7</v>
      </c>
      <c r="AB30" s="72">
        <v>0</v>
      </c>
      <c r="AC30" s="74">
        <v>0</v>
      </c>
      <c r="AD30" s="72">
        <v>0</v>
      </c>
      <c r="AE30" s="73">
        <v>0</v>
      </c>
      <c r="AF30" s="72">
        <v>-0.7</v>
      </c>
      <c r="AG30" s="73">
        <v>-0.7</v>
      </c>
      <c r="AH30" s="61"/>
      <c r="AI30" s="72">
        <v>-0.7</v>
      </c>
      <c r="AJ30" s="73">
        <v>-0.7</v>
      </c>
      <c r="AK30" s="72">
        <v>0</v>
      </c>
      <c r="AL30" s="74">
        <v>0</v>
      </c>
      <c r="AM30" s="72">
        <v>0</v>
      </c>
      <c r="AN30" s="73">
        <v>0</v>
      </c>
      <c r="AO30" s="72">
        <v>-0.7</v>
      </c>
      <c r="AP30" s="73">
        <v>-0.7</v>
      </c>
      <c r="AQ30" s="61"/>
      <c r="AR30" s="72">
        <v>-0.7</v>
      </c>
      <c r="AS30" s="73">
        <v>-0.7</v>
      </c>
      <c r="AT30" s="72">
        <v>0</v>
      </c>
      <c r="AU30" s="74">
        <v>0</v>
      </c>
      <c r="AV30" s="72">
        <v>0</v>
      </c>
      <c r="AW30" s="73">
        <v>0</v>
      </c>
      <c r="AX30" s="72">
        <v>-0.7</v>
      </c>
      <c r="AY30" s="73">
        <v>-0.7</v>
      </c>
      <c r="AZ30" s="80"/>
    </row>
    <row r="31" spans="1:52" s="13" customFormat="1">
      <c r="A31" s="67"/>
      <c r="B31" s="67"/>
      <c r="C31" s="68"/>
      <c r="D31" s="69"/>
      <c r="E31" s="70"/>
      <c r="F31" s="71"/>
      <c r="G31" s="85" t="s">
        <v>18</v>
      </c>
      <c r="H31" s="86">
        <f>+SUM(H28:H30)</f>
        <v>-2.2000000000000002</v>
      </c>
      <c r="I31" s="87">
        <f t="shared" ref="I31:O31" si="57">+SUM(I28:I30)</f>
        <v>-8.1</v>
      </c>
      <c r="J31" s="86">
        <f t="shared" si="57"/>
        <v>0</v>
      </c>
      <c r="K31" s="87">
        <f t="shared" si="57"/>
        <v>0</v>
      </c>
      <c r="L31" s="86">
        <f>+SUM(L28:L30)</f>
        <v>0</v>
      </c>
      <c r="M31" s="87">
        <f t="shared" si="57"/>
        <v>0</v>
      </c>
      <c r="N31" s="86">
        <f>+SUM(N28:N30)</f>
        <v>-2.2000000000000002</v>
      </c>
      <c r="O31" s="87">
        <f t="shared" si="57"/>
        <v>-8.1</v>
      </c>
      <c r="P31" s="88"/>
      <c r="Q31" s="86">
        <f>+SUM(Q28:Q30)</f>
        <v>-5.1000000000000005</v>
      </c>
      <c r="R31" s="87">
        <f t="shared" ref="R31" si="58">+SUM(R28:R30)</f>
        <v>-8.1</v>
      </c>
      <c r="S31" s="86">
        <f t="shared" ref="S31" si="59">+SUM(S28:S30)</f>
        <v>0</v>
      </c>
      <c r="T31" s="87">
        <f t="shared" ref="T31" si="60">+SUM(T28:T30)</f>
        <v>0</v>
      </c>
      <c r="U31" s="86">
        <f t="shared" ref="U31" si="61">+SUM(U28:U30)</f>
        <v>0</v>
      </c>
      <c r="V31" s="87">
        <f>+SUM(V28:V30)</f>
        <v>0</v>
      </c>
      <c r="W31" s="86">
        <f t="shared" ref="W31" si="62">+SUM(W28:W30)</f>
        <v>-5.1000000000000005</v>
      </c>
      <c r="X31" s="87">
        <f t="shared" ref="X31" si="63">+SUM(X28:X30)</f>
        <v>-8.1</v>
      </c>
      <c r="Y31" s="89"/>
      <c r="Z31" s="86">
        <f>+SUM(Z28:Z30)</f>
        <v>-8.1</v>
      </c>
      <c r="AA31" s="87">
        <f t="shared" ref="AA31" si="64">+SUM(AA28:AA30)</f>
        <v>-8.1</v>
      </c>
      <c r="AB31" s="86">
        <f t="shared" ref="AB31" si="65">+SUM(AB28:AB30)</f>
        <v>0</v>
      </c>
      <c r="AC31" s="87">
        <f t="shared" ref="AC31" si="66">+SUM(AC28:AC30)</f>
        <v>0</v>
      </c>
      <c r="AD31" s="86">
        <f t="shared" ref="AD31" si="67">+SUM(AD28:AD30)</f>
        <v>0</v>
      </c>
      <c r="AE31" s="87">
        <f t="shared" ref="AE31" si="68">+SUM(AE28:AE30)</f>
        <v>0</v>
      </c>
      <c r="AF31" s="86">
        <f t="shared" ref="AF31" si="69">+SUM(AF28:AF30)</f>
        <v>-8.1</v>
      </c>
      <c r="AG31" s="87">
        <f t="shared" ref="AG31" si="70">+SUM(AG28:AG30)</f>
        <v>-8.1</v>
      </c>
      <c r="AH31" s="89"/>
      <c r="AI31" s="86">
        <f>+SUM(AI28:AI30)</f>
        <v>-8.1</v>
      </c>
      <c r="AJ31" s="87">
        <f t="shared" ref="AJ31" si="71">+SUM(AJ28:AJ30)</f>
        <v>-8.1</v>
      </c>
      <c r="AK31" s="86">
        <f t="shared" ref="AK31" si="72">+SUM(AK28:AK30)</f>
        <v>0</v>
      </c>
      <c r="AL31" s="87">
        <f t="shared" ref="AL31" si="73">+SUM(AL28:AL30)</f>
        <v>0</v>
      </c>
      <c r="AM31" s="86">
        <f t="shared" ref="AM31" si="74">+SUM(AM28:AM30)</f>
        <v>0</v>
      </c>
      <c r="AN31" s="87">
        <f t="shared" ref="AN31" si="75">+SUM(AN28:AN30)</f>
        <v>0</v>
      </c>
      <c r="AO31" s="86">
        <f t="shared" ref="AO31" si="76">+SUM(AO28:AO30)</f>
        <v>-8.1</v>
      </c>
      <c r="AP31" s="87">
        <f t="shared" ref="AP31" si="77">+SUM(AP28:AP30)</f>
        <v>-8.1</v>
      </c>
      <c r="AQ31" s="90"/>
      <c r="AR31" s="86">
        <f>+SUM(AR28:AR30)</f>
        <v>-8.1</v>
      </c>
      <c r="AS31" s="87">
        <f t="shared" ref="AS31" si="78">+SUM(AS28:AS30)</f>
        <v>-8.1</v>
      </c>
      <c r="AT31" s="86">
        <f t="shared" ref="AT31" si="79">+SUM(AT28:AT30)</f>
        <v>0</v>
      </c>
      <c r="AU31" s="87">
        <f t="shared" ref="AU31" si="80">+SUM(AU28:AU30)</f>
        <v>0</v>
      </c>
      <c r="AV31" s="86">
        <f t="shared" ref="AV31" si="81">+SUM(AV28:AV30)</f>
        <v>0</v>
      </c>
      <c r="AW31" s="87">
        <f t="shared" ref="AW31" si="82">+SUM(AW28:AW30)</f>
        <v>0</v>
      </c>
      <c r="AX31" s="86">
        <f t="shared" ref="AX31" si="83">+SUM(AX28:AX30)</f>
        <v>-8.1</v>
      </c>
      <c r="AY31" s="87">
        <f t="shared" ref="AY31" si="84">+SUM(AY28:AY30)</f>
        <v>-8.1</v>
      </c>
      <c r="AZ31" s="123"/>
    </row>
    <row r="32" spans="1:52" s="13" customFormat="1">
      <c r="A32" s="67"/>
      <c r="B32" s="67"/>
      <c r="C32" s="82"/>
      <c r="D32" s="103"/>
      <c r="E32" s="108"/>
      <c r="F32" s="105"/>
      <c r="G32" s="84"/>
      <c r="H32" s="72"/>
      <c r="I32" s="73"/>
      <c r="J32" s="72"/>
      <c r="K32" s="74"/>
      <c r="L32" s="72"/>
      <c r="M32" s="73"/>
      <c r="N32" s="72"/>
      <c r="O32" s="73"/>
      <c r="P32" s="74"/>
      <c r="Q32" s="72"/>
      <c r="R32" s="73"/>
      <c r="S32" s="72"/>
      <c r="T32" s="74"/>
      <c r="U32" s="72"/>
      <c r="V32" s="73"/>
      <c r="W32" s="72"/>
      <c r="X32" s="73"/>
      <c r="Y32" s="61"/>
      <c r="Z32" s="72"/>
      <c r="AA32" s="73"/>
      <c r="AB32" s="72"/>
      <c r="AC32" s="74"/>
      <c r="AD32" s="72"/>
      <c r="AE32" s="73"/>
      <c r="AF32" s="72"/>
      <c r="AG32" s="73"/>
      <c r="AH32" s="61"/>
      <c r="AI32" s="72"/>
      <c r="AJ32" s="73"/>
      <c r="AK32" s="72"/>
      <c r="AL32" s="74"/>
      <c r="AM32" s="72"/>
      <c r="AN32" s="73"/>
      <c r="AO32" s="72"/>
      <c r="AP32" s="73"/>
      <c r="AQ32" s="61"/>
      <c r="AR32" s="72"/>
      <c r="AS32" s="73"/>
      <c r="AT32" s="72"/>
      <c r="AU32" s="74"/>
      <c r="AV32" s="72"/>
      <c r="AW32" s="73"/>
      <c r="AX32" s="72"/>
      <c r="AY32" s="73"/>
      <c r="AZ32" s="123"/>
    </row>
    <row r="33" spans="1:52" s="52" customFormat="1">
      <c r="A33" s="67" t="s">
        <v>122</v>
      </c>
      <c r="B33" s="67">
        <v>19</v>
      </c>
      <c r="C33" s="82">
        <v>40944</v>
      </c>
      <c r="D33" s="103">
        <v>7061</v>
      </c>
      <c r="E33" s="108" t="s">
        <v>52</v>
      </c>
      <c r="F33" s="105" t="s">
        <v>127</v>
      </c>
      <c r="G33" s="84" t="s">
        <v>121</v>
      </c>
      <c r="H33" s="72">
        <v>-11.4</v>
      </c>
      <c r="I33" s="73">
        <v>-22.9</v>
      </c>
      <c r="J33" s="72">
        <v>0</v>
      </c>
      <c r="K33" s="74">
        <v>0</v>
      </c>
      <c r="L33" s="72">
        <v>11.4</v>
      </c>
      <c r="M33" s="73">
        <v>22.9</v>
      </c>
      <c r="N33" s="72">
        <v>0</v>
      </c>
      <c r="O33" s="73">
        <v>0</v>
      </c>
      <c r="P33" s="74"/>
      <c r="Q33" s="72">
        <v>-11.4</v>
      </c>
      <c r="R33" s="73">
        <v>-22.9</v>
      </c>
      <c r="S33" s="72">
        <v>0</v>
      </c>
      <c r="T33" s="74">
        <v>0</v>
      </c>
      <c r="U33" s="72">
        <v>11.4</v>
      </c>
      <c r="V33" s="73">
        <v>22.9</v>
      </c>
      <c r="W33" s="72">
        <v>0</v>
      </c>
      <c r="X33" s="73">
        <v>0</v>
      </c>
      <c r="Y33" s="61"/>
      <c r="Z33" s="72">
        <v>-11.4</v>
      </c>
      <c r="AA33" s="73">
        <v>-22.9</v>
      </c>
      <c r="AB33" s="72">
        <v>0</v>
      </c>
      <c r="AC33" s="74">
        <v>0</v>
      </c>
      <c r="AD33" s="72">
        <v>11.4</v>
      </c>
      <c r="AE33" s="73">
        <v>22.9</v>
      </c>
      <c r="AF33" s="72">
        <v>0</v>
      </c>
      <c r="AG33" s="73">
        <v>0</v>
      </c>
      <c r="AH33" s="61"/>
      <c r="AI33" s="72">
        <v>-22.9</v>
      </c>
      <c r="AJ33" s="73">
        <v>-22.9</v>
      </c>
      <c r="AK33" s="72">
        <v>0</v>
      </c>
      <c r="AL33" s="74">
        <v>0</v>
      </c>
      <c r="AM33" s="72">
        <v>22.9</v>
      </c>
      <c r="AN33" s="73">
        <v>22.9</v>
      </c>
      <c r="AO33" s="72">
        <v>0</v>
      </c>
      <c r="AP33" s="73">
        <v>0</v>
      </c>
      <c r="AQ33" s="61"/>
      <c r="AR33" s="72">
        <v>-22.9</v>
      </c>
      <c r="AS33" s="73">
        <v>-22.9</v>
      </c>
      <c r="AT33" s="72">
        <v>0</v>
      </c>
      <c r="AU33" s="74">
        <v>0</v>
      </c>
      <c r="AV33" s="72">
        <v>22.9</v>
      </c>
      <c r="AW33" s="73">
        <v>22.9</v>
      </c>
      <c r="AX33" s="72">
        <v>0</v>
      </c>
      <c r="AY33" s="73">
        <v>0</v>
      </c>
      <c r="AZ33" s="80"/>
    </row>
    <row r="34" spans="1:52" s="13" customFormat="1">
      <c r="A34" s="67"/>
      <c r="B34" s="67"/>
      <c r="C34" s="68"/>
      <c r="D34" s="69"/>
      <c r="E34" s="70"/>
      <c r="F34" s="71"/>
      <c r="G34" s="85" t="s">
        <v>18</v>
      </c>
      <c r="H34" s="86">
        <f>+SUM(H33)</f>
        <v>-11.4</v>
      </c>
      <c r="I34" s="87">
        <f t="shared" ref="I34" si="85">+SUM(I33)</f>
        <v>-22.9</v>
      </c>
      <c r="J34" s="86">
        <f t="shared" ref="J34" si="86">+SUM(J33)</f>
        <v>0</v>
      </c>
      <c r="K34" s="87">
        <f t="shared" ref="K34" si="87">+SUM(K33)</f>
        <v>0</v>
      </c>
      <c r="L34" s="86">
        <f>+SUM(L33)</f>
        <v>11.4</v>
      </c>
      <c r="M34" s="87">
        <f t="shared" ref="M34" si="88">+SUM(M33)</f>
        <v>22.9</v>
      </c>
      <c r="N34" s="86">
        <f>+SUM(N33)</f>
        <v>0</v>
      </c>
      <c r="O34" s="87">
        <f t="shared" ref="O34" si="89">+SUM(O33)</f>
        <v>0</v>
      </c>
      <c r="P34" s="88"/>
      <c r="Q34" s="86">
        <f>+SUM(Q33)</f>
        <v>-11.4</v>
      </c>
      <c r="R34" s="87">
        <f t="shared" ref="R34" si="90">+SUM(R33)</f>
        <v>-22.9</v>
      </c>
      <c r="S34" s="86">
        <f t="shared" ref="S34" si="91">+SUM(S33)</f>
        <v>0</v>
      </c>
      <c r="T34" s="87">
        <f t="shared" ref="T34" si="92">+SUM(T33)</f>
        <v>0</v>
      </c>
      <c r="U34" s="86">
        <f t="shared" ref="U34" si="93">+SUM(U33)</f>
        <v>11.4</v>
      </c>
      <c r="V34" s="87">
        <f>+SUM(V33)</f>
        <v>22.9</v>
      </c>
      <c r="W34" s="86">
        <f t="shared" ref="W34" si="94">+SUM(W33)</f>
        <v>0</v>
      </c>
      <c r="X34" s="87">
        <f t="shared" ref="X34" si="95">+SUM(X33)</f>
        <v>0</v>
      </c>
      <c r="Y34" s="89"/>
      <c r="Z34" s="86">
        <f>+SUM(Z33)</f>
        <v>-11.4</v>
      </c>
      <c r="AA34" s="87">
        <f t="shared" ref="AA34" si="96">+SUM(AA33)</f>
        <v>-22.9</v>
      </c>
      <c r="AB34" s="86">
        <f t="shared" ref="AB34" si="97">+SUM(AB33)</f>
        <v>0</v>
      </c>
      <c r="AC34" s="87">
        <f t="shared" ref="AC34" si="98">+SUM(AC33)</f>
        <v>0</v>
      </c>
      <c r="AD34" s="86">
        <f t="shared" ref="AD34" si="99">+SUM(AD33)</f>
        <v>11.4</v>
      </c>
      <c r="AE34" s="87">
        <f t="shared" ref="AE34" si="100">+SUM(AE33)</f>
        <v>22.9</v>
      </c>
      <c r="AF34" s="86">
        <f t="shared" ref="AF34" si="101">+SUM(AF33)</f>
        <v>0</v>
      </c>
      <c r="AG34" s="87">
        <f t="shared" ref="AG34" si="102">+SUM(AG33)</f>
        <v>0</v>
      </c>
      <c r="AH34" s="89"/>
      <c r="AI34" s="86">
        <f>+SUM(AI33)</f>
        <v>-22.9</v>
      </c>
      <c r="AJ34" s="87">
        <f t="shared" ref="AJ34" si="103">+SUM(AJ33)</f>
        <v>-22.9</v>
      </c>
      <c r="AK34" s="86">
        <f t="shared" ref="AK34" si="104">+SUM(AK33)</f>
        <v>0</v>
      </c>
      <c r="AL34" s="87">
        <f t="shared" ref="AL34" si="105">+SUM(AL33)</f>
        <v>0</v>
      </c>
      <c r="AM34" s="86">
        <f t="shared" ref="AM34" si="106">+SUM(AM33)</f>
        <v>22.9</v>
      </c>
      <c r="AN34" s="87">
        <f t="shared" ref="AN34" si="107">+SUM(AN33)</f>
        <v>22.9</v>
      </c>
      <c r="AO34" s="86">
        <f t="shared" ref="AO34" si="108">+SUM(AO33)</f>
        <v>0</v>
      </c>
      <c r="AP34" s="87">
        <f t="shared" ref="AP34" si="109">+SUM(AP33)</f>
        <v>0</v>
      </c>
      <c r="AQ34" s="90"/>
      <c r="AR34" s="86">
        <f>+SUM(AR33)</f>
        <v>-22.9</v>
      </c>
      <c r="AS34" s="87">
        <f t="shared" ref="AS34" si="110">+SUM(AS33)</f>
        <v>-22.9</v>
      </c>
      <c r="AT34" s="86">
        <f t="shared" ref="AT34" si="111">+SUM(AT33)</f>
        <v>0</v>
      </c>
      <c r="AU34" s="87">
        <f t="shared" ref="AU34" si="112">+SUM(AU33)</f>
        <v>0</v>
      </c>
      <c r="AV34" s="86">
        <f t="shared" ref="AV34" si="113">+SUM(AV33)</f>
        <v>22.9</v>
      </c>
      <c r="AW34" s="87">
        <f t="shared" ref="AW34" si="114">+SUM(AW33)</f>
        <v>22.9</v>
      </c>
      <c r="AX34" s="86">
        <f t="shared" ref="AX34" si="115">+SUM(AX33)</f>
        <v>0</v>
      </c>
      <c r="AY34" s="87">
        <f t="shared" ref="AY34" si="116">+SUM(AY33)</f>
        <v>0</v>
      </c>
      <c r="AZ34" s="123"/>
    </row>
    <row r="35" spans="1:52" s="13" customFormat="1">
      <c r="A35" s="67"/>
      <c r="B35" s="67"/>
      <c r="C35" s="82"/>
      <c r="D35" s="103"/>
      <c r="E35" s="108"/>
      <c r="F35" s="105"/>
      <c r="G35" s="84"/>
      <c r="H35" s="72"/>
      <c r="I35" s="73"/>
      <c r="J35" s="72"/>
      <c r="K35" s="74"/>
      <c r="L35" s="72"/>
      <c r="M35" s="73"/>
      <c r="N35" s="72"/>
      <c r="O35" s="73"/>
      <c r="P35" s="74"/>
      <c r="Q35" s="72"/>
      <c r="R35" s="73"/>
      <c r="S35" s="72"/>
      <c r="T35" s="74"/>
      <c r="U35" s="72"/>
      <c r="V35" s="73"/>
      <c r="W35" s="72"/>
      <c r="X35" s="73"/>
      <c r="Y35" s="61"/>
      <c r="Z35" s="72"/>
      <c r="AA35" s="73"/>
      <c r="AB35" s="72"/>
      <c r="AC35" s="74"/>
      <c r="AD35" s="72"/>
      <c r="AE35" s="73"/>
      <c r="AF35" s="72"/>
      <c r="AG35" s="73"/>
      <c r="AH35" s="61"/>
      <c r="AI35" s="72"/>
      <c r="AJ35" s="73"/>
      <c r="AK35" s="72"/>
      <c r="AL35" s="74"/>
      <c r="AM35" s="72"/>
      <c r="AN35" s="73"/>
      <c r="AO35" s="72"/>
      <c r="AP35" s="73"/>
      <c r="AQ35" s="61"/>
      <c r="AR35" s="72"/>
      <c r="AS35" s="73"/>
      <c r="AT35" s="72"/>
      <c r="AU35" s="74"/>
      <c r="AV35" s="72"/>
      <c r="AW35" s="73"/>
      <c r="AX35" s="72"/>
      <c r="AY35" s="73"/>
      <c r="AZ35" s="123"/>
    </row>
    <row r="36" spans="1:52" s="13" customFormat="1">
      <c r="A36" s="67" t="s">
        <v>147</v>
      </c>
      <c r="B36" s="67">
        <v>518</v>
      </c>
      <c r="C36" s="82">
        <v>44368</v>
      </c>
      <c r="D36" s="103">
        <v>3</v>
      </c>
      <c r="E36" s="108" t="s">
        <v>148</v>
      </c>
      <c r="F36" s="105" t="s">
        <v>148</v>
      </c>
      <c r="G36" s="146" t="s">
        <v>142</v>
      </c>
      <c r="H36" s="72">
        <v>-6</v>
      </c>
      <c r="I36" s="73">
        <v>-30</v>
      </c>
      <c r="J36" s="72">
        <v>0</v>
      </c>
      <c r="K36" s="74">
        <v>0</v>
      </c>
      <c r="L36" s="72">
        <v>0</v>
      </c>
      <c r="M36" s="73">
        <v>0</v>
      </c>
      <c r="N36" s="72">
        <v>-6</v>
      </c>
      <c r="O36" s="73">
        <v>-30</v>
      </c>
      <c r="P36" s="74"/>
      <c r="Q36" s="72">
        <v>-18</v>
      </c>
      <c r="R36" s="73">
        <v>-30</v>
      </c>
      <c r="S36" s="72">
        <v>0</v>
      </c>
      <c r="T36" s="74">
        <v>0</v>
      </c>
      <c r="U36" s="72">
        <v>0</v>
      </c>
      <c r="V36" s="73">
        <v>0</v>
      </c>
      <c r="W36" s="72">
        <f>SUM(Q36,S36,U36)</f>
        <v>-18</v>
      </c>
      <c r="X36" s="73">
        <f>SUM(T36,R36,V36)</f>
        <v>-30</v>
      </c>
      <c r="Y36" s="61"/>
      <c r="Z36" s="72">
        <v>-30</v>
      </c>
      <c r="AA36" s="73">
        <v>-30</v>
      </c>
      <c r="AB36" s="72">
        <v>0</v>
      </c>
      <c r="AC36" s="74">
        <v>0</v>
      </c>
      <c r="AD36" s="72">
        <v>0</v>
      </c>
      <c r="AE36" s="73">
        <v>0</v>
      </c>
      <c r="AF36" s="72">
        <v>-30</v>
      </c>
      <c r="AG36" s="73">
        <v>-30</v>
      </c>
      <c r="AH36" s="61"/>
      <c r="AI36" s="72">
        <v>-30</v>
      </c>
      <c r="AJ36" s="73">
        <v>-30</v>
      </c>
      <c r="AK36" s="72">
        <v>0</v>
      </c>
      <c r="AL36" s="74">
        <v>0</v>
      </c>
      <c r="AM36" s="72">
        <v>0</v>
      </c>
      <c r="AN36" s="73">
        <v>0</v>
      </c>
      <c r="AO36" s="72">
        <v>-30</v>
      </c>
      <c r="AP36" s="73">
        <v>-30</v>
      </c>
      <c r="AQ36" s="61"/>
      <c r="AR36" s="72">
        <v>-30</v>
      </c>
      <c r="AS36" s="73">
        <v>-30</v>
      </c>
      <c r="AT36" s="72">
        <v>0</v>
      </c>
      <c r="AU36" s="74">
        <v>0</v>
      </c>
      <c r="AV36" s="72">
        <v>0</v>
      </c>
      <c r="AW36" s="73">
        <v>0</v>
      </c>
      <c r="AX36" s="72">
        <v>-30</v>
      </c>
      <c r="AY36" s="73">
        <v>-30</v>
      </c>
      <c r="AZ36" s="123"/>
    </row>
    <row r="37" spans="1:52" s="13" customFormat="1">
      <c r="A37" s="67" t="s">
        <v>199</v>
      </c>
      <c r="B37" s="67">
        <v>504</v>
      </c>
      <c r="C37" s="82">
        <v>44361</v>
      </c>
      <c r="D37" s="103">
        <v>7059</v>
      </c>
      <c r="E37" s="108" t="s">
        <v>142</v>
      </c>
      <c r="F37" s="105" t="s">
        <v>200</v>
      </c>
      <c r="G37" s="84" t="s">
        <v>142</v>
      </c>
      <c r="H37" s="72">
        <v>-2.2000000000000002</v>
      </c>
      <c r="I37" s="73">
        <v>0</v>
      </c>
      <c r="J37" s="72">
        <v>0</v>
      </c>
      <c r="K37" s="74">
        <v>0</v>
      </c>
      <c r="L37" s="72">
        <v>0</v>
      </c>
      <c r="M37" s="73">
        <v>0</v>
      </c>
      <c r="N37" s="72">
        <v>-2.2000000000000002</v>
      </c>
      <c r="O37" s="73">
        <v>0</v>
      </c>
      <c r="P37" s="74"/>
      <c r="Q37" s="72">
        <v>1.1000000000000001</v>
      </c>
      <c r="R37" s="73">
        <v>0</v>
      </c>
      <c r="S37" s="72">
        <v>0</v>
      </c>
      <c r="T37" s="74">
        <v>0</v>
      </c>
      <c r="U37" s="72">
        <v>0</v>
      </c>
      <c r="V37" s="73">
        <v>0</v>
      </c>
      <c r="W37" s="72">
        <f>SUM(Q37,S37,U37)</f>
        <v>1.1000000000000001</v>
      </c>
      <c r="X37" s="73">
        <f>SUM(T37,R37,V37)</f>
        <v>0</v>
      </c>
      <c r="Y37" s="61"/>
      <c r="Z37" s="72">
        <v>0.6</v>
      </c>
      <c r="AA37" s="73">
        <v>0</v>
      </c>
      <c r="AB37" s="72">
        <v>0</v>
      </c>
      <c r="AC37" s="74">
        <v>0</v>
      </c>
      <c r="AD37" s="72">
        <v>0</v>
      </c>
      <c r="AE37" s="73">
        <v>0</v>
      </c>
      <c r="AF37" s="72">
        <v>0.6</v>
      </c>
      <c r="AG37" s="73">
        <v>0</v>
      </c>
      <c r="AH37" s="61"/>
      <c r="AI37" s="72">
        <v>0.2</v>
      </c>
      <c r="AJ37" s="73">
        <v>0</v>
      </c>
      <c r="AK37" s="72">
        <v>0</v>
      </c>
      <c r="AL37" s="74">
        <v>0</v>
      </c>
      <c r="AM37" s="72">
        <v>0</v>
      </c>
      <c r="AN37" s="73">
        <v>0</v>
      </c>
      <c r="AO37" s="72">
        <v>0.2</v>
      </c>
      <c r="AP37" s="73">
        <v>0</v>
      </c>
      <c r="AQ37" s="61"/>
      <c r="AR37" s="72">
        <v>0.2</v>
      </c>
      <c r="AS37" s="73">
        <v>0</v>
      </c>
      <c r="AT37" s="72">
        <v>0</v>
      </c>
      <c r="AU37" s="74">
        <v>0</v>
      </c>
      <c r="AV37" s="72">
        <v>0</v>
      </c>
      <c r="AW37" s="73">
        <v>0</v>
      </c>
      <c r="AX37" s="72">
        <v>0.2</v>
      </c>
      <c r="AY37" s="73">
        <v>0</v>
      </c>
      <c r="AZ37" s="123"/>
    </row>
    <row r="38" spans="1:52" s="13" customFormat="1">
      <c r="A38" s="67" t="s">
        <v>122</v>
      </c>
      <c r="B38" s="67">
        <v>524</v>
      </c>
      <c r="C38" s="82">
        <v>44368</v>
      </c>
      <c r="D38" s="103">
        <v>7061</v>
      </c>
      <c r="E38" s="108" t="s">
        <v>52</v>
      </c>
      <c r="F38" s="105" t="s">
        <v>145</v>
      </c>
      <c r="G38" s="84" t="s">
        <v>142</v>
      </c>
      <c r="H38" s="72">
        <v>-17.5</v>
      </c>
      <c r="I38" s="73">
        <v>0</v>
      </c>
      <c r="J38" s="72">
        <v>0</v>
      </c>
      <c r="K38" s="74">
        <v>0</v>
      </c>
      <c r="L38" s="72">
        <v>0</v>
      </c>
      <c r="M38" s="73">
        <v>0</v>
      </c>
      <c r="N38" s="72">
        <v>-17.5</v>
      </c>
      <c r="O38" s="73">
        <v>0</v>
      </c>
      <c r="P38" s="74"/>
      <c r="Q38" s="72">
        <v>0</v>
      </c>
      <c r="R38" s="73">
        <v>0</v>
      </c>
      <c r="S38" s="72">
        <v>0</v>
      </c>
      <c r="T38" s="74">
        <v>0</v>
      </c>
      <c r="U38" s="72">
        <v>0</v>
      </c>
      <c r="V38" s="73">
        <v>0</v>
      </c>
      <c r="W38" s="72">
        <v>0</v>
      </c>
      <c r="X38" s="73">
        <v>0</v>
      </c>
      <c r="Y38" s="61"/>
      <c r="Z38" s="72">
        <v>0</v>
      </c>
      <c r="AA38" s="73">
        <v>0</v>
      </c>
      <c r="AB38" s="72">
        <v>0</v>
      </c>
      <c r="AC38" s="74">
        <v>0</v>
      </c>
      <c r="AD38" s="72">
        <v>0</v>
      </c>
      <c r="AE38" s="73">
        <v>0</v>
      </c>
      <c r="AF38" s="72">
        <v>0</v>
      </c>
      <c r="AG38" s="73">
        <v>0</v>
      </c>
      <c r="AH38" s="61"/>
      <c r="AI38" s="72">
        <v>0</v>
      </c>
      <c r="AJ38" s="73">
        <v>0</v>
      </c>
      <c r="AK38" s="72">
        <v>0</v>
      </c>
      <c r="AL38" s="74">
        <v>0</v>
      </c>
      <c r="AM38" s="72">
        <v>0</v>
      </c>
      <c r="AN38" s="73">
        <v>0</v>
      </c>
      <c r="AO38" s="72">
        <v>0</v>
      </c>
      <c r="AP38" s="73">
        <v>0</v>
      </c>
      <c r="AQ38" s="61"/>
      <c r="AR38" s="72">
        <v>0</v>
      </c>
      <c r="AS38" s="73">
        <v>0</v>
      </c>
      <c r="AT38" s="72">
        <v>0</v>
      </c>
      <c r="AU38" s="74">
        <v>0</v>
      </c>
      <c r="AV38" s="72">
        <v>0</v>
      </c>
      <c r="AW38" s="73">
        <v>0</v>
      </c>
      <c r="AX38" s="72">
        <v>0</v>
      </c>
      <c r="AY38" s="73">
        <v>0</v>
      </c>
      <c r="AZ38" s="123"/>
    </row>
    <row r="39" spans="1:52" s="13" customFormat="1">
      <c r="A39" s="67" t="s">
        <v>122</v>
      </c>
      <c r="B39" s="67">
        <v>521</v>
      </c>
      <c r="C39" s="82">
        <v>44368</v>
      </c>
      <c r="D39" s="103">
        <v>7061</v>
      </c>
      <c r="E39" s="108" t="s">
        <v>52</v>
      </c>
      <c r="F39" s="105" t="s">
        <v>141</v>
      </c>
      <c r="G39" s="84" t="s">
        <v>142</v>
      </c>
      <c r="H39" s="72">
        <v>-2.5</v>
      </c>
      <c r="I39" s="73">
        <v>0</v>
      </c>
      <c r="J39" s="72">
        <v>0</v>
      </c>
      <c r="K39" s="74">
        <v>0</v>
      </c>
      <c r="L39" s="72">
        <v>0</v>
      </c>
      <c r="M39" s="73">
        <v>0</v>
      </c>
      <c r="N39" s="72">
        <v>-2.5</v>
      </c>
      <c r="O39" s="73">
        <v>0</v>
      </c>
      <c r="P39" s="74"/>
      <c r="Q39" s="72">
        <v>-2.5</v>
      </c>
      <c r="R39" s="73">
        <v>0</v>
      </c>
      <c r="S39" s="72">
        <v>0</v>
      </c>
      <c r="T39" s="74">
        <v>0</v>
      </c>
      <c r="U39" s="72">
        <v>0</v>
      </c>
      <c r="V39" s="73">
        <v>0</v>
      </c>
      <c r="W39" s="72">
        <f>SUM(Q39,S39,U39)</f>
        <v>-2.5</v>
      </c>
      <c r="X39" s="73">
        <f>SUM(T39,R39,V39)</f>
        <v>0</v>
      </c>
      <c r="Y39" s="61"/>
      <c r="Z39" s="72">
        <v>0</v>
      </c>
      <c r="AA39" s="73">
        <v>0</v>
      </c>
      <c r="AB39" s="72">
        <v>0</v>
      </c>
      <c r="AC39" s="74">
        <v>0</v>
      </c>
      <c r="AD39" s="72">
        <v>0</v>
      </c>
      <c r="AE39" s="73">
        <v>0</v>
      </c>
      <c r="AF39" s="72">
        <v>0</v>
      </c>
      <c r="AG39" s="73">
        <v>0</v>
      </c>
      <c r="AH39" s="61"/>
      <c r="AI39" s="72">
        <v>0</v>
      </c>
      <c r="AJ39" s="73">
        <v>0</v>
      </c>
      <c r="AK39" s="72">
        <v>0</v>
      </c>
      <c r="AL39" s="74">
        <v>0</v>
      </c>
      <c r="AM39" s="72">
        <v>0</v>
      </c>
      <c r="AN39" s="73">
        <v>0</v>
      </c>
      <c r="AO39" s="72">
        <v>0</v>
      </c>
      <c r="AP39" s="73">
        <v>0</v>
      </c>
      <c r="AQ39" s="61"/>
      <c r="AR39" s="72">
        <v>0</v>
      </c>
      <c r="AS39" s="73">
        <v>0</v>
      </c>
      <c r="AT39" s="72">
        <v>0</v>
      </c>
      <c r="AU39" s="74">
        <v>0</v>
      </c>
      <c r="AV39" s="72">
        <v>0</v>
      </c>
      <c r="AW39" s="73">
        <v>0</v>
      </c>
      <c r="AX39" s="72">
        <v>0</v>
      </c>
      <c r="AY39" s="73">
        <v>0</v>
      </c>
      <c r="AZ39" s="123"/>
    </row>
    <row r="40" spans="1:52" s="52" customFormat="1">
      <c r="A40" s="67" t="s">
        <v>122</v>
      </c>
      <c r="B40" s="67">
        <v>360</v>
      </c>
      <c r="C40" s="82">
        <v>44288</v>
      </c>
      <c r="D40" s="103">
        <v>7061</v>
      </c>
      <c r="E40" s="108" t="s">
        <v>52</v>
      </c>
      <c r="F40" s="105" t="s">
        <v>126</v>
      </c>
      <c r="G40" s="84" t="s">
        <v>142</v>
      </c>
      <c r="H40" s="72">
        <v>-3</v>
      </c>
      <c r="I40" s="73">
        <v>-3</v>
      </c>
      <c r="J40" s="72">
        <v>0</v>
      </c>
      <c r="K40" s="74">
        <v>0</v>
      </c>
      <c r="L40" s="72">
        <v>0</v>
      </c>
      <c r="M40" s="73">
        <v>0</v>
      </c>
      <c r="N40" s="72">
        <v>-3</v>
      </c>
      <c r="O40" s="73">
        <v>-3</v>
      </c>
      <c r="P40" s="74"/>
      <c r="Q40" s="72">
        <v>-3</v>
      </c>
      <c r="R40" s="73">
        <v>-3</v>
      </c>
      <c r="S40" s="72">
        <v>0</v>
      </c>
      <c r="T40" s="74">
        <v>0</v>
      </c>
      <c r="U40" s="72">
        <v>0</v>
      </c>
      <c r="V40" s="73">
        <v>0</v>
      </c>
      <c r="W40" s="72">
        <f>SUM(Q40,S40,U40)</f>
        <v>-3</v>
      </c>
      <c r="X40" s="73">
        <f>SUM(T40,R40,V40)</f>
        <v>-3</v>
      </c>
      <c r="Y40" s="61"/>
      <c r="Z40" s="72">
        <v>-3</v>
      </c>
      <c r="AA40" s="73">
        <v>-3</v>
      </c>
      <c r="AB40" s="72">
        <v>0</v>
      </c>
      <c r="AC40" s="74">
        <v>0</v>
      </c>
      <c r="AD40" s="72">
        <v>0</v>
      </c>
      <c r="AE40" s="73">
        <v>0</v>
      </c>
      <c r="AF40" s="72">
        <v>-3</v>
      </c>
      <c r="AG40" s="73">
        <v>-3</v>
      </c>
      <c r="AH40" s="61"/>
      <c r="AI40" s="72">
        <v>-3</v>
      </c>
      <c r="AJ40" s="73">
        <v>-3</v>
      </c>
      <c r="AK40" s="72">
        <v>0</v>
      </c>
      <c r="AL40" s="74">
        <v>0</v>
      </c>
      <c r="AM40" s="72">
        <v>0</v>
      </c>
      <c r="AN40" s="73">
        <v>0</v>
      </c>
      <c r="AO40" s="72">
        <v>-3</v>
      </c>
      <c r="AP40" s="73">
        <v>-3</v>
      </c>
      <c r="AQ40" s="61"/>
      <c r="AR40" s="72">
        <v>-3</v>
      </c>
      <c r="AS40" s="73">
        <v>-3</v>
      </c>
      <c r="AT40" s="72">
        <v>0</v>
      </c>
      <c r="AU40" s="74">
        <v>0</v>
      </c>
      <c r="AV40" s="72">
        <v>0</v>
      </c>
      <c r="AW40" s="73">
        <v>0</v>
      </c>
      <c r="AX40" s="72">
        <v>-3</v>
      </c>
      <c r="AY40" s="73">
        <v>-3</v>
      </c>
      <c r="AZ40" s="80"/>
    </row>
    <row r="41" spans="1:52" s="13" customFormat="1">
      <c r="A41" s="67"/>
      <c r="B41" s="67"/>
      <c r="C41" s="68"/>
      <c r="D41" s="69"/>
      <c r="E41" s="70"/>
      <c r="F41" s="71"/>
      <c r="G41" s="85" t="s">
        <v>18</v>
      </c>
      <c r="H41" s="86">
        <f>+SUM(H36:H40)</f>
        <v>-31.2</v>
      </c>
      <c r="I41" s="87">
        <f t="shared" ref="I41:O41" si="117">+SUM(I36:I40)</f>
        <v>-33</v>
      </c>
      <c r="J41" s="86">
        <f t="shared" si="117"/>
        <v>0</v>
      </c>
      <c r="K41" s="87">
        <f t="shared" si="117"/>
        <v>0</v>
      </c>
      <c r="L41" s="86">
        <f>+SUM(L36:L40)</f>
        <v>0</v>
      </c>
      <c r="M41" s="87">
        <f t="shared" si="117"/>
        <v>0</v>
      </c>
      <c r="N41" s="86">
        <f>+SUM(N36:N40)</f>
        <v>-31.2</v>
      </c>
      <c r="O41" s="87">
        <f t="shared" si="117"/>
        <v>-33</v>
      </c>
      <c r="P41" s="88"/>
      <c r="Q41" s="86">
        <f>+SUM(Q36:Q40)</f>
        <v>-22.4</v>
      </c>
      <c r="R41" s="87">
        <f t="shared" ref="R41" si="118">+SUM(R36:R40)</f>
        <v>-33</v>
      </c>
      <c r="S41" s="86">
        <f t="shared" ref="S41" si="119">+SUM(S36:S40)</f>
        <v>0</v>
      </c>
      <c r="T41" s="87">
        <f t="shared" ref="T41" si="120">+SUM(T36:T40)</f>
        <v>0</v>
      </c>
      <c r="U41" s="86">
        <f t="shared" ref="U41" si="121">+SUM(U36:U40)</f>
        <v>0</v>
      </c>
      <c r="V41" s="87">
        <f>+SUM(V36:V40)</f>
        <v>0</v>
      </c>
      <c r="W41" s="86">
        <f t="shared" ref="W41" si="122">+SUM(W36:W40)</f>
        <v>-22.4</v>
      </c>
      <c r="X41" s="87">
        <f t="shared" ref="X41" si="123">+SUM(X36:X40)</f>
        <v>-33</v>
      </c>
      <c r="Y41" s="89"/>
      <c r="Z41" s="86">
        <f>+SUM(Z36:Z40)</f>
        <v>-32.4</v>
      </c>
      <c r="AA41" s="87">
        <f t="shared" ref="AA41" si="124">+SUM(AA36:AA40)</f>
        <v>-33</v>
      </c>
      <c r="AB41" s="86">
        <f t="shared" ref="AB41" si="125">+SUM(AB36:AB40)</f>
        <v>0</v>
      </c>
      <c r="AC41" s="87">
        <f t="shared" ref="AC41" si="126">+SUM(AC36:AC40)</f>
        <v>0</v>
      </c>
      <c r="AD41" s="86">
        <f t="shared" ref="AD41" si="127">+SUM(AD36:AD40)</f>
        <v>0</v>
      </c>
      <c r="AE41" s="87">
        <f t="shared" ref="AE41" si="128">+SUM(AE36:AE40)</f>
        <v>0</v>
      </c>
      <c r="AF41" s="86">
        <f t="shared" ref="AF41" si="129">+SUM(AF36:AF40)</f>
        <v>-32.4</v>
      </c>
      <c r="AG41" s="87">
        <f t="shared" ref="AG41" si="130">+SUM(AG36:AG40)</f>
        <v>-33</v>
      </c>
      <c r="AH41" s="89"/>
      <c r="AI41" s="86">
        <f>+SUM(AI36:AI40)</f>
        <v>-32.799999999999997</v>
      </c>
      <c r="AJ41" s="87">
        <f t="shared" ref="AJ41" si="131">+SUM(AJ36:AJ40)</f>
        <v>-33</v>
      </c>
      <c r="AK41" s="86">
        <f t="shared" ref="AK41" si="132">+SUM(AK36:AK40)</f>
        <v>0</v>
      </c>
      <c r="AL41" s="87">
        <f t="shared" ref="AL41" si="133">+SUM(AL36:AL40)</f>
        <v>0</v>
      </c>
      <c r="AM41" s="86">
        <f t="shared" ref="AM41" si="134">+SUM(AM36:AM40)</f>
        <v>0</v>
      </c>
      <c r="AN41" s="87">
        <f t="shared" ref="AN41" si="135">+SUM(AN36:AN40)</f>
        <v>0</v>
      </c>
      <c r="AO41" s="86">
        <f t="shared" ref="AO41" si="136">+SUM(AO36:AO40)</f>
        <v>-32.799999999999997</v>
      </c>
      <c r="AP41" s="87">
        <f t="shared" ref="AP41" si="137">+SUM(AP36:AP40)</f>
        <v>-33</v>
      </c>
      <c r="AQ41" s="90"/>
      <c r="AR41" s="86">
        <f>+SUM(AR36:AR40)</f>
        <v>-32.799999999999997</v>
      </c>
      <c r="AS41" s="87">
        <f t="shared" ref="AS41" si="138">+SUM(AS36:AS40)</f>
        <v>-33</v>
      </c>
      <c r="AT41" s="86">
        <f t="shared" ref="AT41" si="139">+SUM(AT36:AT40)</f>
        <v>0</v>
      </c>
      <c r="AU41" s="87">
        <f t="shared" ref="AU41" si="140">+SUM(AU36:AU40)</f>
        <v>0</v>
      </c>
      <c r="AV41" s="86">
        <f t="shared" ref="AV41" si="141">+SUM(AV36:AV40)</f>
        <v>0</v>
      </c>
      <c r="AW41" s="87">
        <f t="shared" ref="AW41" si="142">+SUM(AW36:AW40)</f>
        <v>0</v>
      </c>
      <c r="AX41" s="86">
        <f t="shared" ref="AX41" si="143">+SUM(AX36:AX40)</f>
        <v>-32.799999999999997</v>
      </c>
      <c r="AY41" s="87">
        <f t="shared" ref="AY41" si="144">+SUM(AY36:AY40)</f>
        <v>-33</v>
      </c>
      <c r="AZ41" s="123"/>
    </row>
    <row r="42" spans="1:52" s="13" customFormat="1">
      <c r="A42" s="67"/>
      <c r="B42" s="67"/>
      <c r="C42" s="82"/>
      <c r="D42" s="103"/>
      <c r="E42" s="108"/>
      <c r="F42" s="105"/>
      <c r="G42" s="84"/>
      <c r="H42" s="72"/>
      <c r="I42" s="73"/>
      <c r="J42" s="72"/>
      <c r="K42" s="74"/>
      <c r="L42" s="72"/>
      <c r="M42" s="73"/>
      <c r="N42" s="72"/>
      <c r="O42" s="73"/>
      <c r="P42" s="74"/>
      <c r="Q42" s="72"/>
      <c r="R42" s="73"/>
      <c r="S42" s="72"/>
      <c r="T42" s="74"/>
      <c r="U42" s="72"/>
      <c r="V42" s="73"/>
      <c r="W42" s="72"/>
      <c r="X42" s="73"/>
      <c r="Y42" s="61"/>
      <c r="Z42" s="72"/>
      <c r="AA42" s="73"/>
      <c r="AB42" s="72"/>
      <c r="AC42" s="74"/>
      <c r="AD42" s="72"/>
      <c r="AE42" s="73"/>
      <c r="AF42" s="72"/>
      <c r="AG42" s="73"/>
      <c r="AH42" s="61"/>
      <c r="AI42" s="72"/>
      <c r="AJ42" s="73"/>
      <c r="AK42" s="72"/>
      <c r="AL42" s="74"/>
      <c r="AM42" s="72"/>
      <c r="AN42" s="73"/>
      <c r="AO42" s="72"/>
      <c r="AP42" s="73"/>
      <c r="AQ42" s="61"/>
      <c r="AR42" s="72"/>
      <c r="AS42" s="73"/>
      <c r="AT42" s="72"/>
      <c r="AU42" s="74"/>
      <c r="AV42" s="72"/>
      <c r="AW42" s="73"/>
      <c r="AX42" s="72"/>
      <c r="AY42" s="73"/>
      <c r="AZ42" s="123"/>
    </row>
    <row r="43" spans="1:52" s="13" customFormat="1">
      <c r="A43" s="67" t="s">
        <v>112</v>
      </c>
      <c r="B43" s="67">
        <v>458</v>
      </c>
      <c r="C43" s="82">
        <v>44361</v>
      </c>
      <c r="D43" s="103">
        <v>2512</v>
      </c>
      <c r="E43" s="108" t="s">
        <v>93</v>
      </c>
      <c r="F43" s="105" t="s">
        <v>105</v>
      </c>
      <c r="G43" s="84" t="s">
        <v>96</v>
      </c>
      <c r="H43" s="72">
        <v>6.8</v>
      </c>
      <c r="I43" s="73">
        <v>6.8</v>
      </c>
      <c r="J43" s="72">
        <v>-6.8</v>
      </c>
      <c r="K43" s="74">
        <v>-6.8</v>
      </c>
      <c r="L43" s="72">
        <v>0</v>
      </c>
      <c r="M43" s="73">
        <v>0</v>
      </c>
      <c r="N43" s="72">
        <v>0</v>
      </c>
      <c r="O43" s="73">
        <v>0</v>
      </c>
      <c r="P43" s="74"/>
      <c r="Q43" s="72">
        <v>9.9</v>
      </c>
      <c r="R43" s="73">
        <v>9.9</v>
      </c>
      <c r="S43" s="72">
        <v>-9.9</v>
      </c>
      <c r="T43" s="74">
        <v>-9.9</v>
      </c>
      <c r="U43" s="72">
        <v>0</v>
      </c>
      <c r="V43" s="73">
        <v>0</v>
      </c>
      <c r="W43" s="72">
        <f>SUM(Q43,S43,U43)</f>
        <v>0</v>
      </c>
      <c r="X43" s="73">
        <f>SUM(T43,R43,V43)</f>
        <v>0</v>
      </c>
      <c r="Y43" s="61"/>
      <c r="Z43" s="72">
        <v>9.8000000000000007</v>
      </c>
      <c r="AA43" s="73">
        <v>9.8000000000000007</v>
      </c>
      <c r="AB43" s="72">
        <v>-9.8000000000000007</v>
      </c>
      <c r="AC43" s="74">
        <v>-9.8000000000000007</v>
      </c>
      <c r="AD43" s="72">
        <v>0</v>
      </c>
      <c r="AE43" s="73">
        <v>0</v>
      </c>
      <c r="AF43" s="72">
        <v>0</v>
      </c>
      <c r="AG43" s="73">
        <v>0</v>
      </c>
      <c r="AH43" s="61"/>
      <c r="AI43" s="72">
        <v>9.3000000000000007</v>
      </c>
      <c r="AJ43" s="73">
        <v>9.3000000000000007</v>
      </c>
      <c r="AK43" s="72">
        <v>-9.3000000000000007</v>
      </c>
      <c r="AL43" s="74">
        <v>-9.3000000000000007</v>
      </c>
      <c r="AM43" s="72">
        <v>0</v>
      </c>
      <c r="AN43" s="73">
        <v>0</v>
      </c>
      <c r="AO43" s="72">
        <v>0</v>
      </c>
      <c r="AP43" s="73">
        <v>0</v>
      </c>
      <c r="AQ43" s="61"/>
      <c r="AR43" s="72">
        <v>11.8</v>
      </c>
      <c r="AS43" s="73">
        <v>11.8</v>
      </c>
      <c r="AT43" s="72">
        <v>-11.8</v>
      </c>
      <c r="AU43" s="74">
        <v>-11.8</v>
      </c>
      <c r="AV43" s="72">
        <v>0</v>
      </c>
      <c r="AW43" s="73">
        <v>0</v>
      </c>
      <c r="AX43" s="72">
        <v>0</v>
      </c>
      <c r="AY43" s="73">
        <v>0</v>
      </c>
      <c r="AZ43" s="123"/>
    </row>
    <row r="44" spans="1:52" s="52" customFormat="1">
      <c r="A44" s="67" t="s">
        <v>122</v>
      </c>
      <c r="B44" s="67">
        <v>55</v>
      </c>
      <c r="C44" s="82">
        <v>44281</v>
      </c>
      <c r="D44" s="103">
        <v>7061</v>
      </c>
      <c r="E44" s="108" t="s">
        <v>52</v>
      </c>
      <c r="F44" s="105" t="s">
        <v>128</v>
      </c>
      <c r="G44" s="84" t="s">
        <v>120</v>
      </c>
      <c r="H44" s="72" t="s">
        <v>26</v>
      </c>
      <c r="I44" s="73" t="s">
        <v>26</v>
      </c>
      <c r="J44" s="72" t="s">
        <v>26</v>
      </c>
      <c r="K44" s="74" t="s">
        <v>26</v>
      </c>
      <c r="L44" s="72">
        <v>0</v>
      </c>
      <c r="M44" s="73">
        <v>0</v>
      </c>
      <c r="N44" s="72" t="s">
        <v>26</v>
      </c>
      <c r="O44" s="73" t="s">
        <v>26</v>
      </c>
      <c r="P44" s="74"/>
      <c r="Q44" s="72" t="s">
        <v>26</v>
      </c>
      <c r="R44" s="73" t="s">
        <v>26</v>
      </c>
      <c r="S44" s="72" t="s">
        <v>26</v>
      </c>
      <c r="T44" s="74" t="s">
        <v>26</v>
      </c>
      <c r="U44" s="72">
        <v>0</v>
      </c>
      <c r="V44" s="73">
        <v>0</v>
      </c>
      <c r="W44" s="72" t="s">
        <v>26</v>
      </c>
      <c r="X44" s="73" t="s">
        <v>26</v>
      </c>
      <c r="Y44" s="61"/>
      <c r="Z44" s="72" t="s">
        <v>26</v>
      </c>
      <c r="AA44" s="73" t="s">
        <v>26</v>
      </c>
      <c r="AB44" s="72" t="s">
        <v>26</v>
      </c>
      <c r="AC44" s="74" t="s">
        <v>26</v>
      </c>
      <c r="AD44" s="72">
        <v>0</v>
      </c>
      <c r="AE44" s="73">
        <v>0</v>
      </c>
      <c r="AF44" s="72" t="s">
        <v>26</v>
      </c>
      <c r="AG44" s="73" t="s">
        <v>26</v>
      </c>
      <c r="AH44" s="61"/>
      <c r="AI44" s="72" t="s">
        <v>26</v>
      </c>
      <c r="AJ44" s="73" t="s">
        <v>26</v>
      </c>
      <c r="AK44" s="72" t="s">
        <v>26</v>
      </c>
      <c r="AL44" s="74" t="s">
        <v>26</v>
      </c>
      <c r="AM44" s="72">
        <v>0</v>
      </c>
      <c r="AN44" s="73">
        <v>0</v>
      </c>
      <c r="AO44" s="72" t="s">
        <v>26</v>
      </c>
      <c r="AP44" s="73" t="s">
        <v>26</v>
      </c>
      <c r="AQ44" s="61"/>
      <c r="AR44" s="72" t="s">
        <v>26</v>
      </c>
      <c r="AS44" s="73" t="s">
        <v>26</v>
      </c>
      <c r="AT44" s="72" t="s">
        <v>26</v>
      </c>
      <c r="AU44" s="74" t="s">
        <v>26</v>
      </c>
      <c r="AV44" s="72">
        <v>0</v>
      </c>
      <c r="AW44" s="73">
        <v>0</v>
      </c>
      <c r="AX44" s="72" t="s">
        <v>26</v>
      </c>
      <c r="AY44" s="73" t="s">
        <v>26</v>
      </c>
      <c r="AZ44" s="80"/>
    </row>
    <row r="45" spans="1:52" s="13" customFormat="1">
      <c r="A45" s="67"/>
      <c r="B45" s="67"/>
      <c r="C45" s="68"/>
      <c r="D45" s="69"/>
      <c r="E45" s="70"/>
      <c r="F45" s="71"/>
      <c r="G45" s="85" t="s">
        <v>18</v>
      </c>
      <c r="H45" s="86">
        <f>+SUM(H43:H44)</f>
        <v>6.8</v>
      </c>
      <c r="I45" s="87">
        <f t="shared" ref="I45:O45" si="145">+SUM(I43:I44)</f>
        <v>6.8</v>
      </c>
      <c r="J45" s="86">
        <f t="shared" si="145"/>
        <v>-6.8</v>
      </c>
      <c r="K45" s="87">
        <f t="shared" si="145"/>
        <v>-6.8</v>
      </c>
      <c r="L45" s="86">
        <f>+SUM(L43:L44)</f>
        <v>0</v>
      </c>
      <c r="M45" s="87">
        <f t="shared" si="145"/>
        <v>0</v>
      </c>
      <c r="N45" s="86">
        <f>+SUM(N43:N44)</f>
        <v>0</v>
      </c>
      <c r="O45" s="87">
        <f t="shared" si="145"/>
        <v>0</v>
      </c>
      <c r="P45" s="88"/>
      <c r="Q45" s="86">
        <f>+SUM(Q43:Q44)</f>
        <v>9.9</v>
      </c>
      <c r="R45" s="87">
        <f t="shared" ref="R45" si="146">+SUM(R43:R44)</f>
        <v>9.9</v>
      </c>
      <c r="S45" s="86">
        <f t="shared" ref="S45" si="147">+SUM(S43:S44)</f>
        <v>-9.9</v>
      </c>
      <c r="T45" s="87">
        <f t="shared" ref="T45" si="148">+SUM(T43:T44)</f>
        <v>-9.9</v>
      </c>
      <c r="U45" s="86">
        <f t="shared" ref="U45" si="149">+SUM(U43:U44)</f>
        <v>0</v>
      </c>
      <c r="V45" s="87">
        <f>+SUM(V43:V44)</f>
        <v>0</v>
      </c>
      <c r="W45" s="86">
        <f t="shared" ref="W45" si="150">+SUM(W43:W44)</f>
        <v>0</v>
      </c>
      <c r="X45" s="87">
        <f t="shared" ref="X45" si="151">+SUM(X43:X44)</f>
        <v>0</v>
      </c>
      <c r="Y45" s="89"/>
      <c r="Z45" s="86">
        <f>+SUM(Z43:Z44)</f>
        <v>9.8000000000000007</v>
      </c>
      <c r="AA45" s="87">
        <f t="shared" ref="AA45" si="152">+SUM(AA43:AA44)</f>
        <v>9.8000000000000007</v>
      </c>
      <c r="AB45" s="86">
        <f t="shared" ref="AB45" si="153">+SUM(AB43:AB44)</f>
        <v>-9.8000000000000007</v>
      </c>
      <c r="AC45" s="87">
        <f t="shared" ref="AC45" si="154">+SUM(AC43:AC44)</f>
        <v>-9.8000000000000007</v>
      </c>
      <c r="AD45" s="86">
        <f t="shared" ref="AD45" si="155">+SUM(AD43:AD44)</f>
        <v>0</v>
      </c>
      <c r="AE45" s="87">
        <f t="shared" ref="AE45" si="156">+SUM(AE43:AE44)</f>
        <v>0</v>
      </c>
      <c r="AF45" s="86">
        <f t="shared" ref="AF45" si="157">+SUM(AF43:AF44)</f>
        <v>0</v>
      </c>
      <c r="AG45" s="87">
        <f t="shared" ref="AG45" si="158">+SUM(AG43:AG44)</f>
        <v>0</v>
      </c>
      <c r="AH45" s="89"/>
      <c r="AI45" s="86">
        <f>+SUM(AI43:AI44)</f>
        <v>9.3000000000000007</v>
      </c>
      <c r="AJ45" s="87">
        <f t="shared" ref="AJ45" si="159">+SUM(AJ43:AJ44)</f>
        <v>9.3000000000000007</v>
      </c>
      <c r="AK45" s="86">
        <f t="shared" ref="AK45" si="160">+SUM(AK43:AK44)</f>
        <v>-9.3000000000000007</v>
      </c>
      <c r="AL45" s="87">
        <f t="shared" ref="AL45" si="161">+SUM(AL43:AL44)</f>
        <v>-9.3000000000000007</v>
      </c>
      <c r="AM45" s="86">
        <f t="shared" ref="AM45" si="162">+SUM(AM43:AM44)</f>
        <v>0</v>
      </c>
      <c r="AN45" s="87">
        <f t="shared" ref="AN45" si="163">+SUM(AN43:AN44)</f>
        <v>0</v>
      </c>
      <c r="AO45" s="86">
        <f t="shared" ref="AO45" si="164">+SUM(AO43:AO44)</f>
        <v>0</v>
      </c>
      <c r="AP45" s="87">
        <f t="shared" ref="AP45" si="165">+SUM(AP43:AP44)</f>
        <v>0</v>
      </c>
      <c r="AQ45" s="90"/>
      <c r="AR45" s="86">
        <f>+SUM(AR43:AR44)</f>
        <v>11.8</v>
      </c>
      <c r="AS45" s="87">
        <f t="shared" ref="AS45" si="166">+SUM(AS43:AS44)</f>
        <v>11.8</v>
      </c>
      <c r="AT45" s="86">
        <f t="shared" ref="AT45" si="167">+SUM(AT43:AT44)</f>
        <v>-11.8</v>
      </c>
      <c r="AU45" s="87">
        <f t="shared" ref="AU45" si="168">+SUM(AU43:AU44)</f>
        <v>-11.8</v>
      </c>
      <c r="AV45" s="86">
        <f t="shared" ref="AV45" si="169">+SUM(AV43:AV44)</f>
        <v>0</v>
      </c>
      <c r="AW45" s="87">
        <f t="shared" ref="AW45" si="170">+SUM(AW43:AW44)</f>
        <v>0</v>
      </c>
      <c r="AX45" s="86">
        <f t="shared" ref="AX45" si="171">+SUM(AX43:AX44)</f>
        <v>0</v>
      </c>
      <c r="AY45" s="87">
        <f t="shared" ref="AY45" si="172">+SUM(AY43:AY44)</f>
        <v>0</v>
      </c>
      <c r="AZ45" s="123"/>
    </row>
    <row r="46" spans="1:52" s="13" customFormat="1">
      <c r="A46" s="67"/>
      <c r="B46" s="67"/>
      <c r="C46" s="82"/>
      <c r="D46" s="103"/>
      <c r="E46" s="108"/>
      <c r="F46" s="105"/>
      <c r="G46" s="84"/>
      <c r="H46" s="72"/>
      <c r="I46" s="73"/>
      <c r="J46" s="72"/>
      <c r="K46" s="74"/>
      <c r="L46" s="72"/>
      <c r="M46" s="73"/>
      <c r="N46" s="72"/>
      <c r="O46" s="73"/>
      <c r="P46" s="74"/>
      <c r="Q46" s="72"/>
      <c r="R46" s="73"/>
      <c r="S46" s="72"/>
      <c r="T46" s="74"/>
      <c r="U46" s="72"/>
      <c r="V46" s="73"/>
      <c r="W46" s="72"/>
      <c r="X46" s="73"/>
      <c r="Y46" s="61"/>
      <c r="Z46" s="72"/>
      <c r="AA46" s="73"/>
      <c r="AB46" s="72"/>
      <c r="AC46" s="74"/>
      <c r="AD46" s="72"/>
      <c r="AE46" s="73"/>
      <c r="AF46" s="72"/>
      <c r="AG46" s="73"/>
      <c r="AH46" s="61"/>
      <c r="AI46" s="72"/>
      <c r="AJ46" s="73"/>
      <c r="AK46" s="72"/>
      <c r="AL46" s="74"/>
      <c r="AM46" s="72"/>
      <c r="AN46" s="73"/>
      <c r="AO46" s="72"/>
      <c r="AP46" s="73"/>
      <c r="AQ46" s="61"/>
      <c r="AR46" s="72"/>
      <c r="AS46" s="73"/>
      <c r="AT46" s="72"/>
      <c r="AU46" s="74"/>
      <c r="AV46" s="72"/>
      <c r="AW46" s="73"/>
      <c r="AX46" s="72"/>
      <c r="AY46" s="73"/>
      <c r="AZ46" s="123"/>
    </row>
    <row r="47" spans="1:52" s="13" customFormat="1">
      <c r="A47" s="67" t="s">
        <v>103</v>
      </c>
      <c r="B47" s="67">
        <v>93</v>
      </c>
      <c r="C47" s="82">
        <v>44253</v>
      </c>
      <c r="D47" s="103">
        <v>50</v>
      </c>
      <c r="E47" s="108" t="s">
        <v>52</v>
      </c>
      <c r="F47" s="105" t="s">
        <v>118</v>
      </c>
      <c r="G47" s="84" t="s">
        <v>215</v>
      </c>
      <c r="H47" s="72" t="s">
        <v>20</v>
      </c>
      <c r="I47" s="73">
        <v>-0.3</v>
      </c>
      <c r="J47" s="72">
        <v>0</v>
      </c>
      <c r="K47" s="74">
        <v>0</v>
      </c>
      <c r="L47" s="72">
        <v>0</v>
      </c>
      <c r="M47" s="73">
        <v>0</v>
      </c>
      <c r="N47" s="72" t="str">
        <f>H47</f>
        <v>(*)</v>
      </c>
      <c r="O47" s="73">
        <f>I47</f>
        <v>-0.3</v>
      </c>
      <c r="P47" s="74"/>
      <c r="Q47" s="72">
        <v>-0.3</v>
      </c>
      <c r="R47" s="73">
        <v>-0.3</v>
      </c>
      <c r="S47" s="72">
        <v>0</v>
      </c>
      <c r="T47" s="74">
        <v>0</v>
      </c>
      <c r="U47" s="72">
        <v>0</v>
      </c>
      <c r="V47" s="73">
        <v>0</v>
      </c>
      <c r="W47" s="72">
        <f>SUM(Q47,S47,U47)</f>
        <v>-0.3</v>
      </c>
      <c r="X47" s="73">
        <f>SUM(T47,R47,V47)</f>
        <v>-0.3</v>
      </c>
      <c r="Y47" s="61"/>
      <c r="Z47" s="72">
        <v>-0.3</v>
      </c>
      <c r="AA47" s="73">
        <v>-0.3</v>
      </c>
      <c r="AB47" s="72">
        <v>0</v>
      </c>
      <c r="AC47" s="74">
        <v>0</v>
      </c>
      <c r="AD47" s="72">
        <v>0</v>
      </c>
      <c r="AE47" s="73">
        <v>0</v>
      </c>
      <c r="AF47" s="72">
        <f>Z47</f>
        <v>-0.3</v>
      </c>
      <c r="AG47" s="73">
        <f>AA47</f>
        <v>-0.3</v>
      </c>
      <c r="AH47" s="61"/>
      <c r="AI47" s="72">
        <v>-0.3</v>
      </c>
      <c r="AJ47" s="73">
        <v>-0.3</v>
      </c>
      <c r="AK47" s="72">
        <v>0</v>
      </c>
      <c r="AL47" s="74">
        <v>0</v>
      </c>
      <c r="AM47" s="72">
        <v>0</v>
      </c>
      <c r="AN47" s="73">
        <v>0</v>
      </c>
      <c r="AO47" s="72">
        <f>AI47</f>
        <v>-0.3</v>
      </c>
      <c r="AP47" s="73">
        <f>AJ47</f>
        <v>-0.3</v>
      </c>
      <c r="AQ47" s="61"/>
      <c r="AR47" s="72">
        <v>-0.3</v>
      </c>
      <c r="AS47" s="73">
        <v>-0.3</v>
      </c>
      <c r="AT47" s="72">
        <v>0</v>
      </c>
      <c r="AU47" s="74">
        <v>0</v>
      </c>
      <c r="AV47" s="72">
        <v>0</v>
      </c>
      <c r="AW47" s="73">
        <v>0</v>
      </c>
      <c r="AX47" s="72">
        <f>AR47</f>
        <v>-0.3</v>
      </c>
      <c r="AY47" s="73">
        <f>AS47</f>
        <v>-0.3</v>
      </c>
      <c r="AZ47" s="123"/>
    </row>
    <row r="48" spans="1:52" s="13" customFormat="1">
      <c r="A48" s="67" t="s">
        <v>161</v>
      </c>
      <c r="B48" s="67">
        <v>478</v>
      </c>
      <c r="C48" s="82">
        <v>44361</v>
      </c>
      <c r="D48" s="103">
        <v>566</v>
      </c>
      <c r="E48" s="108" t="s">
        <v>162</v>
      </c>
      <c r="F48" s="105" t="s">
        <v>163</v>
      </c>
      <c r="G48" s="84" t="s">
        <v>215</v>
      </c>
      <c r="H48" s="72">
        <v>0.1</v>
      </c>
      <c r="I48" s="73">
        <v>0.2</v>
      </c>
      <c r="J48" s="72">
        <v>0</v>
      </c>
      <c r="K48" s="74">
        <v>0</v>
      </c>
      <c r="L48" s="72">
        <v>0</v>
      </c>
      <c r="M48" s="73">
        <v>0</v>
      </c>
      <c r="N48" s="72">
        <f t="shared" ref="N48" si="173">H48</f>
        <v>0.1</v>
      </c>
      <c r="O48" s="73">
        <f t="shared" ref="O48" si="174">I48</f>
        <v>0.2</v>
      </c>
      <c r="P48" s="74"/>
      <c r="Q48" s="72">
        <v>0.2</v>
      </c>
      <c r="R48" s="73">
        <v>0.2</v>
      </c>
      <c r="S48" s="72">
        <v>0</v>
      </c>
      <c r="T48" s="74">
        <v>0</v>
      </c>
      <c r="U48" s="72">
        <v>0</v>
      </c>
      <c r="V48" s="73">
        <v>0</v>
      </c>
      <c r="W48" s="72">
        <f>SUM(Q48,S48,U48)</f>
        <v>0.2</v>
      </c>
      <c r="X48" s="73">
        <f>SUM(T48,R48,V48)</f>
        <v>0.2</v>
      </c>
      <c r="Y48" s="61"/>
      <c r="Z48" s="72">
        <v>0.2</v>
      </c>
      <c r="AA48" s="73">
        <v>0.2</v>
      </c>
      <c r="AB48" s="72">
        <v>0</v>
      </c>
      <c r="AC48" s="74">
        <v>0</v>
      </c>
      <c r="AD48" s="72">
        <v>0</v>
      </c>
      <c r="AE48" s="73">
        <v>0</v>
      </c>
      <c r="AF48" s="72">
        <f t="shared" ref="AF48" si="175">Z48</f>
        <v>0.2</v>
      </c>
      <c r="AG48" s="73">
        <f t="shared" ref="AG48" si="176">AA48</f>
        <v>0.2</v>
      </c>
      <c r="AH48" s="61"/>
      <c r="AI48" s="72">
        <v>0.2</v>
      </c>
      <c r="AJ48" s="73">
        <v>0.2</v>
      </c>
      <c r="AK48" s="72">
        <v>0</v>
      </c>
      <c r="AL48" s="74">
        <v>0</v>
      </c>
      <c r="AM48" s="72">
        <v>0</v>
      </c>
      <c r="AN48" s="73">
        <v>0</v>
      </c>
      <c r="AO48" s="72">
        <f t="shared" ref="AO48" si="177">AI48</f>
        <v>0.2</v>
      </c>
      <c r="AP48" s="73">
        <f t="shared" ref="AP48" si="178">AJ48</f>
        <v>0.2</v>
      </c>
      <c r="AQ48" s="61"/>
      <c r="AR48" s="72">
        <v>0.2</v>
      </c>
      <c r="AS48" s="73">
        <v>0.2</v>
      </c>
      <c r="AT48" s="72">
        <v>0</v>
      </c>
      <c r="AU48" s="74">
        <v>0</v>
      </c>
      <c r="AV48" s="72">
        <v>0</v>
      </c>
      <c r="AW48" s="73">
        <v>0</v>
      </c>
      <c r="AX48" s="72">
        <f t="shared" ref="AX48" si="179">AR48</f>
        <v>0.2</v>
      </c>
      <c r="AY48" s="73">
        <f t="shared" ref="AY48" si="180">AS48</f>
        <v>0.2</v>
      </c>
      <c r="AZ48" s="123"/>
    </row>
    <row r="49" spans="1:52" s="52" customFormat="1">
      <c r="A49" s="67" t="s">
        <v>104</v>
      </c>
      <c r="B49" s="67">
        <v>463</v>
      </c>
      <c r="C49" s="82">
        <v>44361</v>
      </c>
      <c r="D49" s="103">
        <v>2510</v>
      </c>
      <c r="E49" s="108" t="s">
        <v>99</v>
      </c>
      <c r="F49" s="105" t="s">
        <v>100</v>
      </c>
      <c r="G49" s="146" t="s">
        <v>215</v>
      </c>
      <c r="H49" s="72">
        <v>0.3</v>
      </c>
      <c r="I49" s="73">
        <v>0.3</v>
      </c>
      <c r="J49" s="72">
        <v>0</v>
      </c>
      <c r="K49" s="73">
        <v>0</v>
      </c>
      <c r="L49" s="72">
        <v>0</v>
      </c>
      <c r="M49" s="73">
        <v>0</v>
      </c>
      <c r="N49" s="72">
        <f t="shared" ref="N49" si="181">H49</f>
        <v>0.3</v>
      </c>
      <c r="O49" s="73">
        <f t="shared" ref="O49" si="182">I49</f>
        <v>0.3</v>
      </c>
      <c r="P49" s="74"/>
      <c r="Q49" s="72">
        <v>0.3</v>
      </c>
      <c r="R49" s="74">
        <v>0.3</v>
      </c>
      <c r="S49" s="72">
        <v>0</v>
      </c>
      <c r="T49" s="73">
        <v>0</v>
      </c>
      <c r="U49" s="72">
        <v>0</v>
      </c>
      <c r="V49" s="73">
        <v>0</v>
      </c>
      <c r="W49" s="72">
        <f>Q49</f>
        <v>0.3</v>
      </c>
      <c r="X49" s="73">
        <f>R49</f>
        <v>0.3</v>
      </c>
      <c r="Y49" s="61"/>
      <c r="Z49" s="72">
        <v>0.4</v>
      </c>
      <c r="AA49" s="73">
        <v>0.4</v>
      </c>
      <c r="AB49" s="72">
        <v>0</v>
      </c>
      <c r="AC49" s="73">
        <v>0</v>
      </c>
      <c r="AD49" s="72">
        <v>0</v>
      </c>
      <c r="AE49" s="73">
        <v>0</v>
      </c>
      <c r="AF49" s="72">
        <f>Z49</f>
        <v>0.4</v>
      </c>
      <c r="AG49" s="73">
        <f>AA49</f>
        <v>0.4</v>
      </c>
      <c r="AH49" s="61"/>
      <c r="AI49" s="72">
        <v>0.4</v>
      </c>
      <c r="AJ49" s="73">
        <v>0.4</v>
      </c>
      <c r="AK49" s="72">
        <v>0</v>
      </c>
      <c r="AL49" s="73">
        <v>0</v>
      </c>
      <c r="AM49" s="72">
        <v>0</v>
      </c>
      <c r="AN49" s="73">
        <v>0</v>
      </c>
      <c r="AO49" s="72">
        <f>AI49</f>
        <v>0.4</v>
      </c>
      <c r="AP49" s="73">
        <f>AJ49</f>
        <v>0.4</v>
      </c>
      <c r="AQ49" s="61"/>
      <c r="AR49" s="72">
        <v>0.4</v>
      </c>
      <c r="AS49" s="73">
        <v>0.4</v>
      </c>
      <c r="AT49" s="72">
        <v>0</v>
      </c>
      <c r="AU49" s="74">
        <v>0</v>
      </c>
      <c r="AV49" s="72">
        <v>0</v>
      </c>
      <c r="AW49" s="73">
        <v>0</v>
      </c>
      <c r="AX49" s="72">
        <f>AR49</f>
        <v>0.4</v>
      </c>
      <c r="AY49" s="73">
        <f>AS49</f>
        <v>0.4</v>
      </c>
      <c r="AZ49" s="80"/>
    </row>
    <row r="50" spans="1:52" s="13" customFormat="1">
      <c r="A50" s="67"/>
      <c r="B50" s="67"/>
      <c r="C50" s="68"/>
      <c r="D50" s="69"/>
      <c r="E50" s="70"/>
      <c r="F50" s="71"/>
      <c r="G50" s="85" t="s">
        <v>18</v>
      </c>
      <c r="H50" s="86">
        <f>+SUM(H47:H49)</f>
        <v>0.4</v>
      </c>
      <c r="I50" s="87">
        <f t="shared" ref="I50:O50" si="183">+SUM(I47:I49)</f>
        <v>0.2</v>
      </c>
      <c r="J50" s="86">
        <f t="shared" si="183"/>
        <v>0</v>
      </c>
      <c r="K50" s="87">
        <f t="shared" si="183"/>
        <v>0</v>
      </c>
      <c r="L50" s="86">
        <f>+SUM(L47:L49)</f>
        <v>0</v>
      </c>
      <c r="M50" s="87">
        <f t="shared" si="183"/>
        <v>0</v>
      </c>
      <c r="N50" s="86">
        <f>+SUM(N47:N49)</f>
        <v>0.4</v>
      </c>
      <c r="O50" s="87">
        <f t="shared" si="183"/>
        <v>0.2</v>
      </c>
      <c r="P50" s="88"/>
      <c r="Q50" s="86">
        <f>+SUM(Q47:Q49)</f>
        <v>0.2</v>
      </c>
      <c r="R50" s="87">
        <f>+SUM(R47:R49)</f>
        <v>0.2</v>
      </c>
      <c r="S50" s="86">
        <f t="shared" ref="S50" si="184">+SUM(S47:S49)</f>
        <v>0</v>
      </c>
      <c r="T50" s="87">
        <f t="shared" ref="T50" si="185">+SUM(T47:T49)</f>
        <v>0</v>
      </c>
      <c r="U50" s="86">
        <f t="shared" ref="U50" si="186">+SUM(U47:U49)</f>
        <v>0</v>
      </c>
      <c r="V50" s="87">
        <f>+SUM(V47:V49)</f>
        <v>0</v>
      </c>
      <c r="W50" s="86">
        <f t="shared" ref="W50" si="187">+SUM(W47:W49)</f>
        <v>0.2</v>
      </c>
      <c r="X50" s="87">
        <f t="shared" ref="X50" si="188">+SUM(X47:X49)</f>
        <v>0.2</v>
      </c>
      <c r="Y50" s="89"/>
      <c r="Z50" s="86">
        <f>+SUM(Z47:Z49)</f>
        <v>0.30000000000000004</v>
      </c>
      <c r="AA50" s="87">
        <f>+SUM(AA47:AA49)</f>
        <v>0.30000000000000004</v>
      </c>
      <c r="AB50" s="86">
        <f t="shared" ref="AB50" si="189">+SUM(AB47:AB49)</f>
        <v>0</v>
      </c>
      <c r="AC50" s="87">
        <f t="shared" ref="AC50" si="190">+SUM(AC47:AC49)</f>
        <v>0</v>
      </c>
      <c r="AD50" s="86">
        <f t="shared" ref="AD50" si="191">+SUM(AD47:AD49)</f>
        <v>0</v>
      </c>
      <c r="AE50" s="87">
        <f>+SUM(AE47:AE49)</f>
        <v>0</v>
      </c>
      <c r="AF50" s="86">
        <f t="shared" ref="AF50" si="192">+SUM(AF47:AF49)</f>
        <v>0.30000000000000004</v>
      </c>
      <c r="AG50" s="87">
        <f t="shared" ref="AG50" si="193">+SUM(AG47:AG49)</f>
        <v>0.30000000000000004</v>
      </c>
      <c r="AH50" s="89"/>
      <c r="AI50" s="86">
        <f>+SUM(AI47:AI49)</f>
        <v>0.30000000000000004</v>
      </c>
      <c r="AJ50" s="87">
        <f>+SUM(AJ47:AJ49)</f>
        <v>0.30000000000000004</v>
      </c>
      <c r="AK50" s="86">
        <f t="shared" ref="AK50" si="194">+SUM(AK47:AK49)</f>
        <v>0</v>
      </c>
      <c r="AL50" s="87">
        <f t="shared" ref="AL50" si="195">+SUM(AL47:AL49)</f>
        <v>0</v>
      </c>
      <c r="AM50" s="86">
        <f t="shared" ref="AM50" si="196">+SUM(AM47:AM49)</f>
        <v>0</v>
      </c>
      <c r="AN50" s="87">
        <f>+SUM(AN47:AN49)</f>
        <v>0</v>
      </c>
      <c r="AO50" s="86">
        <f t="shared" ref="AO50" si="197">+SUM(AO47:AO49)</f>
        <v>0.30000000000000004</v>
      </c>
      <c r="AP50" s="87">
        <f t="shared" ref="AP50" si="198">+SUM(AP47:AP49)</f>
        <v>0.30000000000000004</v>
      </c>
      <c r="AQ50" s="90"/>
      <c r="AR50" s="86">
        <f>+SUM(AR47:AR49)</f>
        <v>0.30000000000000004</v>
      </c>
      <c r="AS50" s="87">
        <f>+SUM(AS47:AS49)</f>
        <v>0.30000000000000004</v>
      </c>
      <c r="AT50" s="86">
        <f t="shared" ref="AT50" si="199">+SUM(AT47:AT49)</f>
        <v>0</v>
      </c>
      <c r="AU50" s="87">
        <f t="shared" ref="AU50" si="200">+SUM(AU47:AU49)</f>
        <v>0</v>
      </c>
      <c r="AV50" s="86">
        <f t="shared" ref="AV50" si="201">+SUM(AV47:AV49)</f>
        <v>0</v>
      </c>
      <c r="AW50" s="87">
        <f>+SUM(AW47:AW49)</f>
        <v>0</v>
      </c>
      <c r="AX50" s="86">
        <f t="shared" ref="AX50" si="202">+SUM(AX47:AX49)</f>
        <v>0.30000000000000004</v>
      </c>
      <c r="AY50" s="87">
        <f t="shared" ref="AY50" si="203">+SUM(AY47:AY49)</f>
        <v>0.30000000000000004</v>
      </c>
      <c r="AZ50" s="123"/>
    </row>
    <row r="51" spans="1:52" s="13" customFormat="1">
      <c r="A51" s="67"/>
      <c r="B51" s="67"/>
      <c r="C51" s="82"/>
      <c r="D51" s="103"/>
      <c r="E51" s="108"/>
      <c r="F51" s="105"/>
      <c r="G51" s="84"/>
      <c r="H51" s="72"/>
      <c r="I51" s="73"/>
      <c r="J51" s="72"/>
      <c r="K51" s="74"/>
      <c r="L51" s="72"/>
      <c r="M51" s="73"/>
      <c r="N51" s="72"/>
      <c r="O51" s="73"/>
      <c r="P51" s="74"/>
      <c r="Q51" s="72"/>
      <c r="R51" s="73"/>
      <c r="S51" s="72"/>
      <c r="T51" s="74"/>
      <c r="U51" s="72"/>
      <c r="V51" s="73"/>
      <c r="W51" s="72"/>
      <c r="X51" s="73"/>
      <c r="Y51" s="61"/>
      <c r="Z51" s="72"/>
      <c r="AA51" s="73"/>
      <c r="AB51" s="72"/>
      <c r="AC51" s="74"/>
      <c r="AD51" s="72"/>
      <c r="AE51" s="73"/>
      <c r="AF51" s="72"/>
      <c r="AG51" s="73"/>
      <c r="AH51" s="61"/>
      <c r="AI51" s="72"/>
      <c r="AJ51" s="73"/>
      <c r="AK51" s="72"/>
      <c r="AL51" s="74"/>
      <c r="AM51" s="72"/>
      <c r="AN51" s="73"/>
      <c r="AO51" s="72"/>
      <c r="AP51" s="73"/>
      <c r="AQ51" s="61"/>
      <c r="AR51" s="72"/>
      <c r="AS51" s="73"/>
      <c r="AT51" s="72"/>
      <c r="AU51" s="74"/>
      <c r="AV51" s="72"/>
      <c r="AW51" s="73"/>
      <c r="AX51" s="72"/>
      <c r="AY51" s="73"/>
      <c r="AZ51" s="123"/>
    </row>
    <row r="52" spans="1:52" s="52" customFormat="1">
      <c r="A52" s="67" t="s">
        <v>172</v>
      </c>
      <c r="B52" s="67">
        <v>577</v>
      </c>
      <c r="C52" s="82">
        <v>44393</v>
      </c>
      <c r="D52" s="69">
        <v>676</v>
      </c>
      <c r="E52" s="112" t="s">
        <v>173</v>
      </c>
      <c r="F52" s="105" t="s">
        <v>173</v>
      </c>
      <c r="G52" s="84" t="s">
        <v>60</v>
      </c>
      <c r="H52" s="72" t="s">
        <v>24</v>
      </c>
      <c r="I52" s="73" t="s">
        <v>24</v>
      </c>
      <c r="J52" s="72" t="s">
        <v>24</v>
      </c>
      <c r="K52" s="74" t="s">
        <v>24</v>
      </c>
      <c r="L52" s="72" t="s">
        <v>24</v>
      </c>
      <c r="M52" s="73" t="s">
        <v>24</v>
      </c>
      <c r="N52" s="72" t="s">
        <v>24</v>
      </c>
      <c r="O52" s="73" t="s">
        <v>24</v>
      </c>
      <c r="P52" s="74"/>
      <c r="Q52" s="72" t="s">
        <v>24</v>
      </c>
      <c r="R52" s="73" t="s">
        <v>24</v>
      </c>
      <c r="S52" s="72" t="s">
        <v>24</v>
      </c>
      <c r="T52" s="74" t="s">
        <v>24</v>
      </c>
      <c r="U52" s="72" t="s">
        <v>24</v>
      </c>
      <c r="V52" s="73" t="s">
        <v>24</v>
      </c>
      <c r="W52" s="72" t="s">
        <v>24</v>
      </c>
      <c r="X52" s="73" t="s">
        <v>24</v>
      </c>
      <c r="Y52" s="61"/>
      <c r="Z52" s="72" t="s">
        <v>24</v>
      </c>
      <c r="AA52" s="73" t="s">
        <v>24</v>
      </c>
      <c r="AB52" s="72" t="s">
        <v>24</v>
      </c>
      <c r="AC52" s="74" t="s">
        <v>24</v>
      </c>
      <c r="AD52" s="72" t="s">
        <v>24</v>
      </c>
      <c r="AE52" s="73" t="s">
        <v>24</v>
      </c>
      <c r="AF52" s="72" t="s">
        <v>24</v>
      </c>
      <c r="AG52" s="73" t="s">
        <v>24</v>
      </c>
      <c r="AH52" s="61"/>
      <c r="AI52" s="72" t="s">
        <v>24</v>
      </c>
      <c r="AJ52" s="73" t="s">
        <v>24</v>
      </c>
      <c r="AK52" s="72" t="s">
        <v>24</v>
      </c>
      <c r="AL52" s="74" t="s">
        <v>24</v>
      </c>
      <c r="AM52" s="72" t="s">
        <v>24</v>
      </c>
      <c r="AN52" s="73" t="s">
        <v>24</v>
      </c>
      <c r="AO52" s="72" t="s">
        <v>24</v>
      </c>
      <c r="AP52" s="73" t="s">
        <v>24</v>
      </c>
      <c r="AQ52" s="61"/>
      <c r="AR52" s="72" t="s">
        <v>24</v>
      </c>
      <c r="AS52" s="73" t="s">
        <v>24</v>
      </c>
      <c r="AT52" s="72" t="s">
        <v>24</v>
      </c>
      <c r="AU52" s="74" t="s">
        <v>24</v>
      </c>
      <c r="AV52" s="72" t="s">
        <v>24</v>
      </c>
      <c r="AW52" s="73" t="s">
        <v>24</v>
      </c>
      <c r="AX52" s="72" t="s">
        <v>24</v>
      </c>
      <c r="AY52" s="73" t="s">
        <v>24</v>
      </c>
      <c r="AZ52" s="80"/>
    </row>
    <row r="53" spans="1:52" s="13" customFormat="1">
      <c r="A53" s="67"/>
      <c r="B53" s="67"/>
      <c r="C53" s="68"/>
      <c r="D53" s="69"/>
      <c r="E53" s="70"/>
      <c r="F53" s="71"/>
      <c r="G53" s="85" t="s">
        <v>18</v>
      </c>
      <c r="H53" s="86">
        <f>+SUM(H52)</f>
        <v>0</v>
      </c>
      <c r="I53" s="87">
        <f t="shared" ref="I53" si="204">+SUM(I52)</f>
        <v>0</v>
      </c>
      <c r="J53" s="86">
        <f t="shared" ref="J53" si="205">+SUM(J52)</f>
        <v>0</v>
      </c>
      <c r="K53" s="87">
        <f t="shared" ref="K53" si="206">+SUM(K52)</f>
        <v>0</v>
      </c>
      <c r="L53" s="86">
        <f>+SUM(L52)</f>
        <v>0</v>
      </c>
      <c r="M53" s="87">
        <f t="shared" ref="M53" si="207">+SUM(M52)</f>
        <v>0</v>
      </c>
      <c r="N53" s="86">
        <f>+SUM(N52)</f>
        <v>0</v>
      </c>
      <c r="O53" s="87">
        <f t="shared" ref="O53" si="208">+SUM(O52)</f>
        <v>0</v>
      </c>
      <c r="P53" s="88"/>
      <c r="Q53" s="86">
        <f>+SUM(Q52)</f>
        <v>0</v>
      </c>
      <c r="R53" s="87">
        <f t="shared" ref="R53" si="209">+SUM(R52)</f>
        <v>0</v>
      </c>
      <c r="S53" s="86">
        <f t="shared" ref="S53" si="210">+SUM(S52)</f>
        <v>0</v>
      </c>
      <c r="T53" s="87">
        <f t="shared" ref="T53" si="211">+SUM(T52)</f>
        <v>0</v>
      </c>
      <c r="U53" s="86">
        <f t="shared" ref="U53" si="212">+SUM(U52)</f>
        <v>0</v>
      </c>
      <c r="V53" s="87">
        <f>+SUM(V52)</f>
        <v>0</v>
      </c>
      <c r="W53" s="86">
        <f t="shared" ref="W53" si="213">+SUM(W52)</f>
        <v>0</v>
      </c>
      <c r="X53" s="87">
        <f t="shared" ref="X53" si="214">+SUM(X52)</f>
        <v>0</v>
      </c>
      <c r="Y53" s="89"/>
      <c r="Z53" s="86">
        <f>+SUM(Z52)</f>
        <v>0</v>
      </c>
      <c r="AA53" s="87">
        <f t="shared" ref="AA53" si="215">+SUM(AA52)</f>
        <v>0</v>
      </c>
      <c r="AB53" s="86">
        <f t="shared" ref="AB53" si="216">+SUM(AB52)</f>
        <v>0</v>
      </c>
      <c r="AC53" s="87">
        <f t="shared" ref="AC53" si="217">+SUM(AC52)</f>
        <v>0</v>
      </c>
      <c r="AD53" s="86">
        <f t="shared" ref="AD53" si="218">+SUM(AD52)</f>
        <v>0</v>
      </c>
      <c r="AE53" s="87">
        <f t="shared" ref="AE53" si="219">+SUM(AE52)</f>
        <v>0</v>
      </c>
      <c r="AF53" s="86">
        <f t="shared" ref="AF53" si="220">+SUM(AF52)</f>
        <v>0</v>
      </c>
      <c r="AG53" s="87">
        <f t="shared" ref="AG53" si="221">+SUM(AG52)</f>
        <v>0</v>
      </c>
      <c r="AH53" s="89"/>
      <c r="AI53" s="86">
        <f>+SUM(AI52)</f>
        <v>0</v>
      </c>
      <c r="AJ53" s="87">
        <f t="shared" ref="AJ53" si="222">+SUM(AJ52)</f>
        <v>0</v>
      </c>
      <c r="AK53" s="86">
        <f t="shared" ref="AK53" si="223">+SUM(AK52)</f>
        <v>0</v>
      </c>
      <c r="AL53" s="87">
        <f t="shared" ref="AL53" si="224">+SUM(AL52)</f>
        <v>0</v>
      </c>
      <c r="AM53" s="86">
        <f t="shared" ref="AM53" si="225">+SUM(AM52)</f>
        <v>0</v>
      </c>
      <c r="AN53" s="87">
        <f t="shared" ref="AN53" si="226">+SUM(AN52)</f>
        <v>0</v>
      </c>
      <c r="AO53" s="86">
        <f t="shared" ref="AO53" si="227">+SUM(AO52)</f>
        <v>0</v>
      </c>
      <c r="AP53" s="87">
        <f t="shared" ref="AP53" si="228">+SUM(AP52)</f>
        <v>0</v>
      </c>
      <c r="AQ53" s="90"/>
      <c r="AR53" s="86">
        <f>+SUM(AR52)</f>
        <v>0</v>
      </c>
      <c r="AS53" s="87">
        <f t="shared" ref="AS53" si="229">+SUM(AS52)</f>
        <v>0</v>
      </c>
      <c r="AT53" s="86">
        <f t="shared" ref="AT53" si="230">+SUM(AT52)</f>
        <v>0</v>
      </c>
      <c r="AU53" s="87">
        <f t="shared" ref="AU53" si="231">+SUM(AU52)</f>
        <v>0</v>
      </c>
      <c r="AV53" s="86">
        <f t="shared" ref="AV53" si="232">+SUM(AV52)</f>
        <v>0</v>
      </c>
      <c r="AW53" s="87">
        <f t="shared" ref="AW53" si="233">+SUM(AW52)</f>
        <v>0</v>
      </c>
      <c r="AX53" s="86">
        <f t="shared" ref="AX53" si="234">+SUM(AX52)</f>
        <v>0</v>
      </c>
      <c r="AY53" s="87">
        <f t="shared" ref="AY53" si="235">+SUM(AY52)</f>
        <v>0</v>
      </c>
      <c r="AZ53" s="123"/>
    </row>
    <row r="54" spans="1:52" s="13" customFormat="1">
      <c r="A54" s="67"/>
      <c r="B54" s="67"/>
      <c r="C54" s="82"/>
      <c r="D54" s="103"/>
      <c r="E54" s="108"/>
      <c r="F54" s="105"/>
      <c r="G54" s="84"/>
      <c r="H54" s="72"/>
      <c r="I54" s="73"/>
      <c r="J54" s="72"/>
      <c r="K54" s="74"/>
      <c r="L54" s="72"/>
      <c r="M54" s="73"/>
      <c r="N54" s="72"/>
      <c r="O54" s="73"/>
      <c r="P54" s="74"/>
      <c r="Q54" s="72"/>
      <c r="R54" s="73"/>
      <c r="S54" s="72"/>
      <c r="T54" s="74"/>
      <c r="U54" s="72"/>
      <c r="V54" s="73"/>
      <c r="W54" s="72"/>
      <c r="X54" s="73"/>
      <c r="Y54" s="61"/>
      <c r="Z54" s="72"/>
      <c r="AA54" s="73"/>
      <c r="AB54" s="72"/>
      <c r="AC54" s="74"/>
      <c r="AD54" s="72"/>
      <c r="AE54" s="73"/>
      <c r="AF54" s="72"/>
      <c r="AG54" s="73"/>
      <c r="AH54" s="61"/>
      <c r="AI54" s="72"/>
      <c r="AJ54" s="73"/>
      <c r="AK54" s="72"/>
      <c r="AL54" s="74"/>
      <c r="AM54" s="72"/>
      <c r="AN54" s="73"/>
      <c r="AO54" s="72"/>
      <c r="AP54" s="73"/>
      <c r="AQ54" s="61"/>
      <c r="AR54" s="72"/>
      <c r="AS54" s="73"/>
      <c r="AT54" s="72"/>
      <c r="AU54" s="74"/>
      <c r="AV54" s="72"/>
      <c r="AW54" s="73"/>
      <c r="AX54" s="72"/>
      <c r="AY54" s="73"/>
      <c r="AZ54" s="123"/>
    </row>
    <row r="55" spans="1:52" s="13" customFormat="1">
      <c r="A55" s="67" t="s">
        <v>147</v>
      </c>
      <c r="B55" s="67">
        <v>518</v>
      </c>
      <c r="C55" s="82">
        <v>44368</v>
      </c>
      <c r="D55" s="103">
        <v>3</v>
      </c>
      <c r="E55" s="108" t="s">
        <v>148</v>
      </c>
      <c r="F55" s="105" t="s">
        <v>148</v>
      </c>
      <c r="G55" s="84" t="s">
        <v>218</v>
      </c>
      <c r="H55" s="72">
        <v>-1.9</v>
      </c>
      <c r="I55" s="73">
        <v>-9.6</v>
      </c>
      <c r="J55" s="72">
        <v>0</v>
      </c>
      <c r="K55" s="74">
        <v>0</v>
      </c>
      <c r="L55" s="72">
        <v>0</v>
      </c>
      <c r="M55" s="73">
        <v>0</v>
      </c>
      <c r="N55" s="72">
        <v>-1.9</v>
      </c>
      <c r="O55" s="73">
        <v>-9.6</v>
      </c>
      <c r="P55" s="74"/>
      <c r="Q55" s="72">
        <v>-5.8</v>
      </c>
      <c r="R55" s="73">
        <v>-9.6</v>
      </c>
      <c r="S55" s="72">
        <v>0</v>
      </c>
      <c r="T55" s="74">
        <v>0</v>
      </c>
      <c r="U55" s="72">
        <v>0</v>
      </c>
      <c r="V55" s="73">
        <v>0</v>
      </c>
      <c r="W55" s="72">
        <f>SUM(Q55,S55,U55)</f>
        <v>-5.8</v>
      </c>
      <c r="X55" s="73">
        <f>SUM(T55,R55,V55)</f>
        <v>-9.6</v>
      </c>
      <c r="Y55" s="61"/>
      <c r="Z55" s="72">
        <v>-9.6</v>
      </c>
      <c r="AA55" s="73">
        <v>-9.6</v>
      </c>
      <c r="AB55" s="72">
        <v>0</v>
      </c>
      <c r="AC55" s="74">
        <v>0</v>
      </c>
      <c r="AD55" s="72">
        <v>0</v>
      </c>
      <c r="AE55" s="73">
        <v>0</v>
      </c>
      <c r="AF55" s="72">
        <v>-9.6</v>
      </c>
      <c r="AG55" s="73">
        <v>-9.6</v>
      </c>
      <c r="AH55" s="61"/>
      <c r="AI55" s="72">
        <v>-9.6</v>
      </c>
      <c r="AJ55" s="73">
        <v>-9.6</v>
      </c>
      <c r="AK55" s="72">
        <v>0</v>
      </c>
      <c r="AL55" s="74">
        <v>0</v>
      </c>
      <c r="AM55" s="72">
        <v>0</v>
      </c>
      <c r="AN55" s="73">
        <v>0</v>
      </c>
      <c r="AO55" s="72">
        <v>-9.6</v>
      </c>
      <c r="AP55" s="73">
        <v>-9.6</v>
      </c>
      <c r="AQ55" s="61"/>
      <c r="AR55" s="72">
        <v>-9.6</v>
      </c>
      <c r="AS55" s="73">
        <v>-9.6</v>
      </c>
      <c r="AT55" s="72">
        <v>0</v>
      </c>
      <c r="AU55" s="74">
        <v>0</v>
      </c>
      <c r="AV55" s="72">
        <v>0</v>
      </c>
      <c r="AW55" s="73">
        <v>0</v>
      </c>
      <c r="AX55" s="72">
        <v>-9.6</v>
      </c>
      <c r="AY55" s="73">
        <v>-9.6</v>
      </c>
      <c r="AZ55" s="123"/>
    </row>
    <row r="56" spans="1:52" s="52" customFormat="1">
      <c r="A56" s="67" t="s">
        <v>122</v>
      </c>
      <c r="B56" s="67">
        <v>360</v>
      </c>
      <c r="C56" s="82">
        <v>44288</v>
      </c>
      <c r="D56" s="103">
        <v>7061</v>
      </c>
      <c r="E56" s="108" t="s">
        <v>52</v>
      </c>
      <c r="F56" s="105" t="s">
        <v>126</v>
      </c>
      <c r="G56" s="84" t="s">
        <v>218</v>
      </c>
      <c r="H56" s="72">
        <v>-1</v>
      </c>
      <c r="I56" s="73">
        <v>-1</v>
      </c>
      <c r="J56" s="72">
        <v>0</v>
      </c>
      <c r="K56" s="74">
        <v>0</v>
      </c>
      <c r="L56" s="72">
        <v>0</v>
      </c>
      <c r="M56" s="73">
        <v>0</v>
      </c>
      <c r="N56" s="72">
        <v>-1</v>
      </c>
      <c r="O56" s="73">
        <v>-1</v>
      </c>
      <c r="P56" s="74"/>
      <c r="Q56" s="72">
        <v>-1</v>
      </c>
      <c r="R56" s="73">
        <v>-1</v>
      </c>
      <c r="S56" s="72">
        <v>0</v>
      </c>
      <c r="T56" s="74">
        <v>0</v>
      </c>
      <c r="U56" s="72">
        <v>0</v>
      </c>
      <c r="V56" s="73">
        <v>0</v>
      </c>
      <c r="W56" s="72">
        <f>SUM(Q56,S56,U56)</f>
        <v>-1</v>
      </c>
      <c r="X56" s="73">
        <f>SUM(T56,R56,V56)</f>
        <v>-1</v>
      </c>
      <c r="Y56" s="61"/>
      <c r="Z56" s="72">
        <v>-1</v>
      </c>
      <c r="AA56" s="73">
        <v>-1</v>
      </c>
      <c r="AB56" s="72">
        <v>0</v>
      </c>
      <c r="AC56" s="74">
        <v>0</v>
      </c>
      <c r="AD56" s="72">
        <v>0</v>
      </c>
      <c r="AE56" s="73">
        <v>0</v>
      </c>
      <c r="AF56" s="72">
        <v>-1</v>
      </c>
      <c r="AG56" s="73">
        <v>-1</v>
      </c>
      <c r="AH56" s="61"/>
      <c r="AI56" s="72">
        <v>-1</v>
      </c>
      <c r="AJ56" s="73">
        <v>-1</v>
      </c>
      <c r="AK56" s="72">
        <v>0</v>
      </c>
      <c r="AL56" s="74">
        <v>0</v>
      </c>
      <c r="AM56" s="72">
        <v>0</v>
      </c>
      <c r="AN56" s="73">
        <v>0</v>
      </c>
      <c r="AO56" s="72">
        <v>-1</v>
      </c>
      <c r="AP56" s="73">
        <v>-1</v>
      </c>
      <c r="AQ56" s="61"/>
      <c r="AR56" s="72">
        <v>-1</v>
      </c>
      <c r="AS56" s="73">
        <v>-1</v>
      </c>
      <c r="AT56" s="72">
        <v>0</v>
      </c>
      <c r="AU56" s="74">
        <v>0</v>
      </c>
      <c r="AV56" s="72">
        <v>0</v>
      </c>
      <c r="AW56" s="73">
        <v>0</v>
      </c>
      <c r="AX56" s="72">
        <v>-1</v>
      </c>
      <c r="AY56" s="73">
        <v>-1</v>
      </c>
      <c r="AZ56" s="80"/>
    </row>
    <row r="57" spans="1:52" s="13" customFormat="1">
      <c r="A57" s="67"/>
      <c r="B57" s="67"/>
      <c r="C57" s="68"/>
      <c r="D57" s="69"/>
      <c r="E57" s="70"/>
      <c r="F57" s="71"/>
      <c r="G57" s="85" t="s">
        <v>18</v>
      </c>
      <c r="H57" s="86">
        <f>+SUM(H55:H56)</f>
        <v>-2.9</v>
      </c>
      <c r="I57" s="87">
        <f t="shared" ref="I57:O57" si="236">+SUM(I55:I56)</f>
        <v>-10.6</v>
      </c>
      <c r="J57" s="86">
        <f t="shared" si="236"/>
        <v>0</v>
      </c>
      <c r="K57" s="87">
        <f t="shared" si="236"/>
        <v>0</v>
      </c>
      <c r="L57" s="86">
        <f>+SUM(L55:L56)</f>
        <v>0</v>
      </c>
      <c r="M57" s="87">
        <f t="shared" si="236"/>
        <v>0</v>
      </c>
      <c r="N57" s="86">
        <f>+SUM(N55:N56)</f>
        <v>-2.9</v>
      </c>
      <c r="O57" s="87">
        <f t="shared" si="236"/>
        <v>-10.6</v>
      </c>
      <c r="P57" s="88"/>
      <c r="Q57" s="86">
        <f>+SUM(Q55:Q56)</f>
        <v>-6.8</v>
      </c>
      <c r="R57" s="87">
        <f t="shared" ref="R57" si="237">+SUM(R55:R56)</f>
        <v>-10.6</v>
      </c>
      <c r="S57" s="86">
        <f t="shared" ref="S57" si="238">+SUM(S55:S56)</f>
        <v>0</v>
      </c>
      <c r="T57" s="87">
        <f t="shared" ref="T57" si="239">+SUM(T55:T56)</f>
        <v>0</v>
      </c>
      <c r="U57" s="86">
        <f t="shared" ref="U57" si="240">+SUM(U55:U56)</f>
        <v>0</v>
      </c>
      <c r="V57" s="87">
        <f>+SUM(V55:V56)</f>
        <v>0</v>
      </c>
      <c r="W57" s="86">
        <f t="shared" ref="W57" si="241">+SUM(W55:W56)</f>
        <v>-6.8</v>
      </c>
      <c r="X57" s="87">
        <f t="shared" ref="X57" si="242">+SUM(X55:X56)</f>
        <v>-10.6</v>
      </c>
      <c r="Y57" s="89"/>
      <c r="Z57" s="86">
        <f>+SUM(Z55:Z56)</f>
        <v>-10.6</v>
      </c>
      <c r="AA57" s="87">
        <f t="shared" ref="AA57" si="243">+SUM(AA55:AA56)</f>
        <v>-10.6</v>
      </c>
      <c r="AB57" s="86">
        <f t="shared" ref="AB57" si="244">+SUM(AB55:AB56)</f>
        <v>0</v>
      </c>
      <c r="AC57" s="87">
        <f t="shared" ref="AC57" si="245">+SUM(AC55:AC56)</f>
        <v>0</v>
      </c>
      <c r="AD57" s="86">
        <f t="shared" ref="AD57" si="246">+SUM(AD55:AD56)</f>
        <v>0</v>
      </c>
      <c r="AE57" s="87">
        <f t="shared" ref="AE57" si="247">+SUM(AE55:AE56)</f>
        <v>0</v>
      </c>
      <c r="AF57" s="86">
        <f t="shared" ref="AF57" si="248">+SUM(AF55:AF56)</f>
        <v>-10.6</v>
      </c>
      <c r="AG57" s="87">
        <f t="shared" ref="AG57" si="249">+SUM(AG55:AG56)</f>
        <v>-10.6</v>
      </c>
      <c r="AH57" s="89"/>
      <c r="AI57" s="86">
        <f>+SUM(AI55:AI56)</f>
        <v>-10.6</v>
      </c>
      <c r="AJ57" s="87">
        <f t="shared" ref="AJ57" si="250">+SUM(AJ55:AJ56)</f>
        <v>-10.6</v>
      </c>
      <c r="AK57" s="86">
        <f t="shared" ref="AK57" si="251">+SUM(AK55:AK56)</f>
        <v>0</v>
      </c>
      <c r="AL57" s="87">
        <f t="shared" ref="AL57" si="252">+SUM(AL55:AL56)</f>
        <v>0</v>
      </c>
      <c r="AM57" s="86">
        <f t="shared" ref="AM57" si="253">+SUM(AM55:AM56)</f>
        <v>0</v>
      </c>
      <c r="AN57" s="87">
        <f t="shared" ref="AN57" si="254">+SUM(AN55:AN56)</f>
        <v>0</v>
      </c>
      <c r="AO57" s="86">
        <f t="shared" ref="AO57" si="255">+SUM(AO55:AO56)</f>
        <v>-10.6</v>
      </c>
      <c r="AP57" s="87">
        <f t="shared" ref="AP57" si="256">+SUM(AP55:AP56)</f>
        <v>-10.6</v>
      </c>
      <c r="AQ57" s="90"/>
      <c r="AR57" s="86">
        <f>+SUM(AR55:AR56)</f>
        <v>-10.6</v>
      </c>
      <c r="AS57" s="87">
        <f t="shared" ref="AS57" si="257">+SUM(AS55:AS56)</f>
        <v>-10.6</v>
      </c>
      <c r="AT57" s="86">
        <f t="shared" ref="AT57" si="258">+SUM(AT55:AT56)</f>
        <v>0</v>
      </c>
      <c r="AU57" s="87">
        <f t="shared" ref="AU57" si="259">+SUM(AU55:AU56)</f>
        <v>0</v>
      </c>
      <c r="AV57" s="86">
        <f t="shared" ref="AV57" si="260">+SUM(AV55:AV56)</f>
        <v>0</v>
      </c>
      <c r="AW57" s="87">
        <f t="shared" ref="AW57" si="261">+SUM(AW55:AW56)</f>
        <v>0</v>
      </c>
      <c r="AX57" s="86">
        <f t="shared" ref="AX57" si="262">+SUM(AX55:AX56)</f>
        <v>-10.6</v>
      </c>
      <c r="AY57" s="87">
        <f t="shared" ref="AY57" si="263">+SUM(AY55:AY56)</f>
        <v>-10.6</v>
      </c>
      <c r="AZ57" s="123"/>
    </row>
    <row r="58" spans="1:52" s="13" customFormat="1">
      <c r="A58" s="67"/>
      <c r="B58" s="67"/>
      <c r="C58" s="68"/>
      <c r="D58" s="69"/>
      <c r="E58" s="70"/>
      <c r="F58" s="71"/>
      <c r="G58" s="85"/>
      <c r="H58" s="86"/>
      <c r="I58" s="87"/>
      <c r="J58" s="86"/>
      <c r="K58" s="87"/>
      <c r="L58" s="86"/>
      <c r="M58" s="87"/>
      <c r="N58" s="86"/>
      <c r="O58" s="87"/>
      <c r="P58" s="88"/>
      <c r="Q58" s="86"/>
      <c r="R58" s="87"/>
      <c r="S58" s="86"/>
      <c r="T58" s="87"/>
      <c r="U58" s="86"/>
      <c r="V58" s="87"/>
      <c r="W58" s="86"/>
      <c r="X58" s="87"/>
      <c r="Y58" s="89"/>
      <c r="Z58" s="86"/>
      <c r="AA58" s="87"/>
      <c r="AB58" s="86"/>
      <c r="AC58" s="87"/>
      <c r="AD58" s="86"/>
      <c r="AE58" s="87"/>
      <c r="AF58" s="86"/>
      <c r="AG58" s="87"/>
      <c r="AH58" s="89"/>
      <c r="AI58" s="86"/>
      <c r="AJ58" s="87"/>
      <c r="AK58" s="86"/>
      <c r="AL58" s="87"/>
      <c r="AM58" s="86"/>
      <c r="AN58" s="87"/>
      <c r="AO58" s="86"/>
      <c r="AP58" s="87"/>
      <c r="AQ58" s="90"/>
      <c r="AR58" s="86"/>
      <c r="AS58" s="87"/>
      <c r="AT58" s="86"/>
      <c r="AU58" s="87"/>
      <c r="AV58" s="86"/>
      <c r="AW58" s="87"/>
      <c r="AX58" s="86"/>
      <c r="AY58" s="87"/>
      <c r="AZ58" s="123"/>
    </row>
    <row r="59" spans="1:52" s="13" customFormat="1">
      <c r="A59" s="67" t="s">
        <v>103</v>
      </c>
      <c r="B59" s="67">
        <v>26</v>
      </c>
      <c r="C59" s="82">
        <v>44239</v>
      </c>
      <c r="D59" s="103">
        <v>50</v>
      </c>
      <c r="E59" s="108" t="s">
        <v>52</v>
      </c>
      <c r="F59" s="105" t="s">
        <v>110</v>
      </c>
      <c r="G59" s="84" t="s">
        <v>113</v>
      </c>
      <c r="H59" s="72">
        <v>0</v>
      </c>
      <c r="I59" s="73">
        <v>0</v>
      </c>
      <c r="J59" s="72">
        <v>0</v>
      </c>
      <c r="K59" s="74">
        <v>0</v>
      </c>
      <c r="L59" s="72">
        <v>43.2</v>
      </c>
      <c r="M59" s="73">
        <v>47.1</v>
      </c>
      <c r="N59" s="72">
        <v>43.2</v>
      </c>
      <c r="O59" s="73">
        <v>47.1</v>
      </c>
      <c r="P59" s="74"/>
      <c r="Q59" s="72">
        <v>0</v>
      </c>
      <c r="R59" s="73">
        <v>0</v>
      </c>
      <c r="S59" s="72">
        <v>0</v>
      </c>
      <c r="T59" s="74">
        <v>0</v>
      </c>
      <c r="U59" s="72">
        <v>49.2</v>
      </c>
      <c r="V59" s="73">
        <v>49.2</v>
      </c>
      <c r="W59" s="72">
        <f>SUM(Q59,S59,U59)</f>
        <v>49.2</v>
      </c>
      <c r="X59" s="73">
        <f>SUM(T59,R59,V59)</f>
        <v>49.2</v>
      </c>
      <c r="Y59" s="61"/>
      <c r="Z59" s="72">
        <v>0</v>
      </c>
      <c r="AA59" s="73">
        <v>0</v>
      </c>
      <c r="AB59" s="72">
        <v>0</v>
      </c>
      <c r="AC59" s="74">
        <v>0</v>
      </c>
      <c r="AD59" s="72">
        <v>51.3</v>
      </c>
      <c r="AE59" s="73">
        <v>51.3</v>
      </c>
      <c r="AF59" s="72">
        <v>51.3</v>
      </c>
      <c r="AG59" s="73">
        <v>51.3</v>
      </c>
      <c r="AH59" s="61"/>
      <c r="AI59" s="72">
        <v>0</v>
      </c>
      <c r="AJ59" s="73">
        <v>0</v>
      </c>
      <c r="AK59" s="72">
        <v>0</v>
      </c>
      <c r="AL59" s="74">
        <v>0</v>
      </c>
      <c r="AM59" s="72">
        <v>53.2</v>
      </c>
      <c r="AN59" s="73">
        <v>53.2</v>
      </c>
      <c r="AO59" s="72">
        <v>53.2</v>
      </c>
      <c r="AP59" s="73">
        <v>53.2</v>
      </c>
      <c r="AQ59" s="61"/>
      <c r="AR59" s="72">
        <v>0</v>
      </c>
      <c r="AS59" s="73">
        <v>0</v>
      </c>
      <c r="AT59" s="72">
        <v>0</v>
      </c>
      <c r="AU59" s="74">
        <v>0</v>
      </c>
      <c r="AV59" s="72">
        <v>54.9</v>
      </c>
      <c r="AW59" s="73">
        <v>54.9</v>
      </c>
      <c r="AX59" s="72">
        <v>54.9</v>
      </c>
      <c r="AY59" s="73">
        <v>54.9</v>
      </c>
      <c r="AZ59" s="123"/>
    </row>
    <row r="60" spans="1:52" s="13" customFormat="1">
      <c r="A60" s="67" t="s">
        <v>152</v>
      </c>
      <c r="B60" s="67">
        <v>525</v>
      </c>
      <c r="C60" s="82">
        <v>44368</v>
      </c>
      <c r="D60" s="103">
        <v>337</v>
      </c>
      <c r="E60" s="108" t="s">
        <v>153</v>
      </c>
      <c r="F60" s="105" t="s">
        <v>153</v>
      </c>
      <c r="G60" s="84" t="s">
        <v>113</v>
      </c>
      <c r="H60" s="72">
        <v>0</v>
      </c>
      <c r="I60" s="73">
        <v>0</v>
      </c>
      <c r="J60" s="72">
        <v>0</v>
      </c>
      <c r="K60" s="74">
        <v>0</v>
      </c>
      <c r="L60" s="72" t="s">
        <v>26</v>
      </c>
      <c r="M60" s="73" t="s">
        <v>26</v>
      </c>
      <c r="N60" s="72" t="s">
        <v>26</v>
      </c>
      <c r="O60" s="73" t="s">
        <v>26</v>
      </c>
      <c r="P60" s="74"/>
      <c r="Q60" s="72">
        <v>0</v>
      </c>
      <c r="R60" s="73">
        <v>0</v>
      </c>
      <c r="S60" s="72">
        <v>0</v>
      </c>
      <c r="T60" s="74">
        <v>0</v>
      </c>
      <c r="U60" s="72" t="s">
        <v>26</v>
      </c>
      <c r="V60" s="73" t="s">
        <v>26</v>
      </c>
      <c r="W60" s="72" t="s">
        <v>26</v>
      </c>
      <c r="X60" s="73" t="s">
        <v>26</v>
      </c>
      <c r="Y60" s="61"/>
      <c r="Z60" s="72">
        <v>0</v>
      </c>
      <c r="AA60" s="73">
        <v>0</v>
      </c>
      <c r="AB60" s="72">
        <v>0</v>
      </c>
      <c r="AC60" s="74">
        <v>0</v>
      </c>
      <c r="AD60" s="72" t="s">
        <v>26</v>
      </c>
      <c r="AE60" s="73" t="s">
        <v>26</v>
      </c>
      <c r="AF60" s="72" t="s">
        <v>26</v>
      </c>
      <c r="AG60" s="73" t="s">
        <v>26</v>
      </c>
      <c r="AH60" s="61"/>
      <c r="AI60" s="72">
        <v>0</v>
      </c>
      <c r="AJ60" s="73">
        <v>0</v>
      </c>
      <c r="AK60" s="72">
        <v>0</v>
      </c>
      <c r="AL60" s="74">
        <v>0</v>
      </c>
      <c r="AM60" s="72" t="s">
        <v>26</v>
      </c>
      <c r="AN60" s="73" t="s">
        <v>26</v>
      </c>
      <c r="AO60" s="72" t="s">
        <v>26</v>
      </c>
      <c r="AP60" s="73" t="s">
        <v>26</v>
      </c>
      <c r="AQ60" s="61"/>
      <c r="AR60" s="72">
        <v>0</v>
      </c>
      <c r="AS60" s="73">
        <v>0</v>
      </c>
      <c r="AT60" s="72">
        <v>0</v>
      </c>
      <c r="AU60" s="74">
        <v>0</v>
      </c>
      <c r="AV60" s="72" t="s">
        <v>26</v>
      </c>
      <c r="AW60" s="73" t="s">
        <v>26</v>
      </c>
      <c r="AX60" s="72" t="s">
        <v>26</v>
      </c>
      <c r="AY60" s="73" t="s">
        <v>26</v>
      </c>
      <c r="AZ60" s="123"/>
    </row>
    <row r="61" spans="1:52" s="13" customFormat="1">
      <c r="A61" s="67" t="s">
        <v>174</v>
      </c>
      <c r="B61" s="67">
        <v>532</v>
      </c>
      <c r="C61" s="82">
        <v>44368</v>
      </c>
      <c r="D61" s="103">
        <v>735</v>
      </c>
      <c r="E61" s="108" t="s">
        <v>175</v>
      </c>
      <c r="F61" s="105" t="s">
        <v>175</v>
      </c>
      <c r="G61" s="84" t="s">
        <v>113</v>
      </c>
      <c r="H61" s="72">
        <v>0</v>
      </c>
      <c r="I61" s="73">
        <v>0</v>
      </c>
      <c r="J61" s="72">
        <v>0</v>
      </c>
      <c r="K61" s="74">
        <v>0</v>
      </c>
      <c r="L61" s="72" t="s">
        <v>26</v>
      </c>
      <c r="M61" s="73" t="s">
        <v>26</v>
      </c>
      <c r="N61" s="72" t="s">
        <v>26</v>
      </c>
      <c r="O61" s="73" t="s">
        <v>26</v>
      </c>
      <c r="P61" s="74"/>
      <c r="Q61" s="72">
        <v>0</v>
      </c>
      <c r="R61" s="73">
        <v>0</v>
      </c>
      <c r="S61" s="72">
        <v>0</v>
      </c>
      <c r="T61" s="74">
        <v>0</v>
      </c>
      <c r="U61" s="72" t="s">
        <v>26</v>
      </c>
      <c r="V61" s="73" t="s">
        <v>26</v>
      </c>
      <c r="W61" s="72" t="s">
        <v>26</v>
      </c>
      <c r="X61" s="73" t="s">
        <v>26</v>
      </c>
      <c r="Y61" s="61"/>
      <c r="Z61" s="72">
        <v>0</v>
      </c>
      <c r="AA61" s="73">
        <v>0</v>
      </c>
      <c r="AB61" s="72">
        <v>0</v>
      </c>
      <c r="AC61" s="74">
        <v>0</v>
      </c>
      <c r="AD61" s="72" t="s">
        <v>26</v>
      </c>
      <c r="AE61" s="73" t="s">
        <v>26</v>
      </c>
      <c r="AF61" s="72" t="s">
        <v>26</v>
      </c>
      <c r="AG61" s="73" t="s">
        <v>26</v>
      </c>
      <c r="AH61" s="61"/>
      <c r="AI61" s="72">
        <v>0</v>
      </c>
      <c r="AJ61" s="73">
        <v>0</v>
      </c>
      <c r="AK61" s="72">
        <v>0</v>
      </c>
      <c r="AL61" s="74">
        <v>0</v>
      </c>
      <c r="AM61" s="72" t="s">
        <v>26</v>
      </c>
      <c r="AN61" s="73" t="s">
        <v>26</v>
      </c>
      <c r="AO61" s="72" t="s">
        <v>26</v>
      </c>
      <c r="AP61" s="73" t="s">
        <v>26</v>
      </c>
      <c r="AQ61" s="61"/>
      <c r="AR61" s="72">
        <v>0</v>
      </c>
      <c r="AS61" s="73">
        <v>0</v>
      </c>
      <c r="AT61" s="72">
        <v>0</v>
      </c>
      <c r="AU61" s="74">
        <v>0</v>
      </c>
      <c r="AV61" s="72" t="s">
        <v>26</v>
      </c>
      <c r="AW61" s="73" t="s">
        <v>26</v>
      </c>
      <c r="AX61" s="72" t="s">
        <v>26</v>
      </c>
      <c r="AY61" s="73" t="s">
        <v>26</v>
      </c>
      <c r="AZ61" s="123"/>
    </row>
    <row r="62" spans="1:52" s="13" customFormat="1">
      <c r="A62" s="67" t="s">
        <v>184</v>
      </c>
      <c r="B62" s="67">
        <v>537</v>
      </c>
      <c r="C62" s="82">
        <v>44368</v>
      </c>
      <c r="D62" s="103">
        <v>912</v>
      </c>
      <c r="E62" s="108" t="s">
        <v>185</v>
      </c>
      <c r="F62" s="105" t="s">
        <v>186</v>
      </c>
      <c r="G62" s="84" t="s">
        <v>113</v>
      </c>
      <c r="H62" s="72">
        <v>0</v>
      </c>
      <c r="I62" s="73">
        <v>0</v>
      </c>
      <c r="J62" s="72">
        <v>0</v>
      </c>
      <c r="K62" s="74">
        <v>0</v>
      </c>
      <c r="L62" s="72" t="s">
        <v>36</v>
      </c>
      <c r="M62" s="73" t="s">
        <v>20</v>
      </c>
      <c r="N62" s="72" t="s">
        <v>36</v>
      </c>
      <c r="O62" s="73" t="s">
        <v>20</v>
      </c>
      <c r="P62" s="74"/>
      <c r="Q62" s="72">
        <v>0</v>
      </c>
      <c r="R62" s="73">
        <v>0</v>
      </c>
      <c r="S62" s="72">
        <v>0</v>
      </c>
      <c r="T62" s="74">
        <v>0</v>
      </c>
      <c r="U62" s="72" t="s">
        <v>36</v>
      </c>
      <c r="V62" s="73" t="s">
        <v>20</v>
      </c>
      <c r="W62" s="72" t="s">
        <v>36</v>
      </c>
      <c r="X62" s="73" t="s">
        <v>20</v>
      </c>
      <c r="Y62" s="61"/>
      <c r="Z62" s="72">
        <v>0</v>
      </c>
      <c r="AA62" s="73">
        <v>0</v>
      </c>
      <c r="AB62" s="72">
        <v>0</v>
      </c>
      <c r="AC62" s="74">
        <v>0</v>
      </c>
      <c r="AD62" s="72" t="s">
        <v>36</v>
      </c>
      <c r="AE62" s="73" t="s">
        <v>20</v>
      </c>
      <c r="AF62" s="72" t="s">
        <v>36</v>
      </c>
      <c r="AG62" s="73" t="s">
        <v>20</v>
      </c>
      <c r="AH62" s="61"/>
      <c r="AI62" s="72">
        <v>0</v>
      </c>
      <c r="AJ62" s="73">
        <v>0</v>
      </c>
      <c r="AK62" s="72">
        <v>0</v>
      </c>
      <c r="AL62" s="74">
        <v>0</v>
      </c>
      <c r="AM62" s="72" t="s">
        <v>36</v>
      </c>
      <c r="AN62" s="73" t="s">
        <v>20</v>
      </c>
      <c r="AO62" s="72" t="s">
        <v>36</v>
      </c>
      <c r="AP62" s="73" t="s">
        <v>20</v>
      </c>
      <c r="AQ62" s="61"/>
      <c r="AR62" s="72">
        <v>0</v>
      </c>
      <c r="AS62" s="73">
        <v>0</v>
      </c>
      <c r="AT62" s="72">
        <v>0</v>
      </c>
      <c r="AU62" s="74">
        <v>0</v>
      </c>
      <c r="AV62" s="72" t="s">
        <v>36</v>
      </c>
      <c r="AW62" s="73" t="s">
        <v>20</v>
      </c>
      <c r="AX62" s="72" t="s">
        <v>36</v>
      </c>
      <c r="AY62" s="73" t="s">
        <v>20</v>
      </c>
      <c r="AZ62" s="123"/>
    </row>
    <row r="63" spans="1:52" s="13" customFormat="1">
      <c r="A63" s="67" t="s">
        <v>184</v>
      </c>
      <c r="B63" s="67">
        <v>537</v>
      </c>
      <c r="C63" s="82">
        <v>44368</v>
      </c>
      <c r="D63" s="103">
        <v>912</v>
      </c>
      <c r="E63" s="108" t="s">
        <v>185</v>
      </c>
      <c r="F63" s="105" t="s">
        <v>187</v>
      </c>
      <c r="G63" s="84" t="s">
        <v>113</v>
      </c>
      <c r="H63" s="72">
        <v>0</v>
      </c>
      <c r="I63" s="73">
        <v>0</v>
      </c>
      <c r="J63" s="72">
        <v>0</v>
      </c>
      <c r="K63" s="74">
        <v>0</v>
      </c>
      <c r="L63" s="72" t="s">
        <v>22</v>
      </c>
      <c r="M63" s="73" t="s">
        <v>26</v>
      </c>
      <c r="N63" s="72" t="s">
        <v>22</v>
      </c>
      <c r="O63" s="73" t="s">
        <v>26</v>
      </c>
      <c r="P63" s="74"/>
      <c r="Q63" s="72">
        <v>0</v>
      </c>
      <c r="R63" s="73">
        <v>0</v>
      </c>
      <c r="S63" s="72">
        <v>0</v>
      </c>
      <c r="T63" s="74">
        <v>0</v>
      </c>
      <c r="U63" s="72" t="s">
        <v>25</v>
      </c>
      <c r="V63" s="73" t="s">
        <v>26</v>
      </c>
      <c r="W63" s="72" t="s">
        <v>25</v>
      </c>
      <c r="X63" s="73" t="s">
        <v>26</v>
      </c>
      <c r="Y63" s="61"/>
      <c r="Z63" s="72">
        <v>0</v>
      </c>
      <c r="AA63" s="73">
        <v>0</v>
      </c>
      <c r="AB63" s="72">
        <v>0</v>
      </c>
      <c r="AC63" s="74">
        <v>0</v>
      </c>
      <c r="AD63" s="72" t="s">
        <v>25</v>
      </c>
      <c r="AE63" s="73" t="s">
        <v>26</v>
      </c>
      <c r="AF63" s="72" t="s">
        <v>25</v>
      </c>
      <c r="AG63" s="73" t="s">
        <v>26</v>
      </c>
      <c r="AH63" s="61"/>
      <c r="AI63" s="72">
        <v>0</v>
      </c>
      <c r="AJ63" s="73">
        <v>0</v>
      </c>
      <c r="AK63" s="72">
        <v>0</v>
      </c>
      <c r="AL63" s="74">
        <v>0</v>
      </c>
      <c r="AM63" s="72" t="s">
        <v>25</v>
      </c>
      <c r="AN63" s="73" t="s">
        <v>26</v>
      </c>
      <c r="AO63" s="72" t="s">
        <v>25</v>
      </c>
      <c r="AP63" s="73" t="s">
        <v>26</v>
      </c>
      <c r="AQ63" s="61"/>
      <c r="AR63" s="72">
        <v>0</v>
      </c>
      <c r="AS63" s="73">
        <v>0</v>
      </c>
      <c r="AT63" s="72">
        <v>0</v>
      </c>
      <c r="AU63" s="74">
        <v>0</v>
      </c>
      <c r="AV63" s="72" t="s">
        <v>25</v>
      </c>
      <c r="AW63" s="73" t="s">
        <v>26</v>
      </c>
      <c r="AX63" s="72" t="s">
        <v>25</v>
      </c>
      <c r="AY63" s="73" t="s">
        <v>26</v>
      </c>
      <c r="AZ63" s="123"/>
    </row>
    <row r="64" spans="1:52" s="52" customFormat="1">
      <c r="A64" s="67" t="s">
        <v>188</v>
      </c>
      <c r="B64" s="67">
        <v>540</v>
      </c>
      <c r="C64" s="82">
        <v>44368</v>
      </c>
      <c r="D64" s="103">
        <v>1239</v>
      </c>
      <c r="E64" s="108" t="s">
        <v>189</v>
      </c>
      <c r="F64" s="105" t="s">
        <v>189</v>
      </c>
      <c r="G64" s="84" t="s">
        <v>113</v>
      </c>
      <c r="H64" s="72">
        <v>0</v>
      </c>
      <c r="I64" s="73">
        <v>0</v>
      </c>
      <c r="J64" s="72">
        <v>0</v>
      </c>
      <c r="K64" s="74">
        <v>0</v>
      </c>
      <c r="L64" s="72" t="s">
        <v>26</v>
      </c>
      <c r="M64" s="73">
        <v>0</v>
      </c>
      <c r="N64" s="72" t="s">
        <v>26</v>
      </c>
      <c r="O64" s="73">
        <v>0</v>
      </c>
      <c r="P64" s="74"/>
      <c r="Q64" s="72">
        <v>0</v>
      </c>
      <c r="R64" s="73">
        <v>0</v>
      </c>
      <c r="S64" s="72">
        <v>0</v>
      </c>
      <c r="T64" s="74">
        <v>0</v>
      </c>
      <c r="U64" s="72" t="s">
        <v>26</v>
      </c>
      <c r="V64" s="73">
        <v>0</v>
      </c>
      <c r="W64" s="72" t="s">
        <v>26</v>
      </c>
      <c r="X64" s="73">
        <v>0</v>
      </c>
      <c r="Y64" s="61"/>
      <c r="Z64" s="72">
        <v>0</v>
      </c>
      <c r="AA64" s="73">
        <v>0</v>
      </c>
      <c r="AB64" s="72">
        <v>0</v>
      </c>
      <c r="AC64" s="74">
        <v>0</v>
      </c>
      <c r="AD64" s="72" t="s">
        <v>26</v>
      </c>
      <c r="AE64" s="73">
        <v>0</v>
      </c>
      <c r="AF64" s="72" t="s">
        <v>26</v>
      </c>
      <c r="AG64" s="73">
        <v>0</v>
      </c>
      <c r="AH64" s="61"/>
      <c r="AI64" s="72">
        <v>0</v>
      </c>
      <c r="AJ64" s="73">
        <v>0</v>
      </c>
      <c r="AK64" s="72">
        <v>0</v>
      </c>
      <c r="AL64" s="74">
        <v>0</v>
      </c>
      <c r="AM64" s="72">
        <v>0</v>
      </c>
      <c r="AN64" s="73">
        <v>0</v>
      </c>
      <c r="AO64" s="72">
        <v>0</v>
      </c>
      <c r="AP64" s="73">
        <v>0</v>
      </c>
      <c r="AQ64" s="61"/>
      <c r="AR64" s="72">
        <v>0</v>
      </c>
      <c r="AS64" s="73">
        <v>0</v>
      </c>
      <c r="AT64" s="72">
        <v>0</v>
      </c>
      <c r="AU64" s="74">
        <v>0</v>
      </c>
      <c r="AV64" s="72">
        <v>0</v>
      </c>
      <c r="AW64" s="73">
        <v>0</v>
      </c>
      <c r="AX64" s="72">
        <v>0</v>
      </c>
      <c r="AY64" s="73">
        <v>0</v>
      </c>
      <c r="AZ64" s="80"/>
    </row>
    <row r="65" spans="1:52" s="13" customFormat="1">
      <c r="A65" s="67"/>
      <c r="B65" s="67"/>
      <c r="C65" s="68"/>
      <c r="D65" s="69"/>
      <c r="E65" s="70"/>
      <c r="F65" s="71"/>
      <c r="G65" s="85" t="s">
        <v>18</v>
      </c>
      <c r="H65" s="86">
        <f>+SUM(H59:H64)</f>
        <v>0</v>
      </c>
      <c r="I65" s="87">
        <f t="shared" ref="I65:O65" si="264">+SUM(I59:I64)</f>
        <v>0</v>
      </c>
      <c r="J65" s="86">
        <f t="shared" si="264"/>
        <v>0</v>
      </c>
      <c r="K65" s="87">
        <f t="shared" si="264"/>
        <v>0</v>
      </c>
      <c r="L65" s="86">
        <f>+SUM(L59:L64)</f>
        <v>43.2</v>
      </c>
      <c r="M65" s="87">
        <f t="shared" si="264"/>
        <v>47.1</v>
      </c>
      <c r="N65" s="86">
        <f>+SUM(N59:N64)</f>
        <v>43.2</v>
      </c>
      <c r="O65" s="87">
        <f t="shared" si="264"/>
        <v>47.1</v>
      </c>
      <c r="P65" s="88"/>
      <c r="Q65" s="86">
        <f>+SUM(Q59:Q64)</f>
        <v>0</v>
      </c>
      <c r="R65" s="87">
        <f t="shared" ref="R65" si="265">+SUM(R59:R64)</f>
        <v>0</v>
      </c>
      <c r="S65" s="86">
        <f t="shared" ref="S65" si="266">+SUM(S59:S64)</f>
        <v>0</v>
      </c>
      <c r="T65" s="87">
        <f t="shared" ref="T65" si="267">+SUM(T59:T64)</f>
        <v>0</v>
      </c>
      <c r="U65" s="86">
        <f t="shared" ref="U65" si="268">+SUM(U59:U64)</f>
        <v>49.2</v>
      </c>
      <c r="V65" s="87">
        <f>+SUM(V59:V64)</f>
        <v>49.2</v>
      </c>
      <c r="W65" s="86">
        <f t="shared" ref="W65" si="269">+SUM(W59:W64)</f>
        <v>49.2</v>
      </c>
      <c r="X65" s="87">
        <f t="shared" ref="X65" si="270">+SUM(X59:X64)</f>
        <v>49.2</v>
      </c>
      <c r="Y65" s="89"/>
      <c r="Z65" s="86">
        <f>+SUM(Z59:Z64)</f>
        <v>0</v>
      </c>
      <c r="AA65" s="87">
        <f t="shared" ref="AA65" si="271">+SUM(AA59:AA64)</f>
        <v>0</v>
      </c>
      <c r="AB65" s="86">
        <f t="shared" ref="AB65" si="272">+SUM(AB59:AB64)</f>
        <v>0</v>
      </c>
      <c r="AC65" s="87">
        <f t="shared" ref="AC65" si="273">+SUM(AC59:AC64)</f>
        <v>0</v>
      </c>
      <c r="AD65" s="86">
        <f t="shared" ref="AD65" si="274">+SUM(AD59:AD64)</f>
        <v>51.3</v>
      </c>
      <c r="AE65" s="87">
        <f t="shared" ref="AE65" si="275">+SUM(AE59:AE64)</f>
        <v>51.3</v>
      </c>
      <c r="AF65" s="86">
        <f t="shared" ref="AF65" si="276">+SUM(AF59:AF64)</f>
        <v>51.3</v>
      </c>
      <c r="AG65" s="87">
        <f t="shared" ref="AG65" si="277">+SUM(AG59:AG64)</f>
        <v>51.3</v>
      </c>
      <c r="AH65" s="89"/>
      <c r="AI65" s="86">
        <f>+SUM(AI59:AI64)</f>
        <v>0</v>
      </c>
      <c r="AJ65" s="87">
        <f t="shared" ref="AJ65" si="278">+SUM(AJ59:AJ64)</f>
        <v>0</v>
      </c>
      <c r="AK65" s="86">
        <f t="shared" ref="AK65" si="279">+SUM(AK59:AK64)</f>
        <v>0</v>
      </c>
      <c r="AL65" s="87">
        <f t="shared" ref="AL65" si="280">+SUM(AL59:AL64)</f>
        <v>0</v>
      </c>
      <c r="AM65" s="86">
        <f t="shared" ref="AM65" si="281">+SUM(AM59:AM64)</f>
        <v>53.2</v>
      </c>
      <c r="AN65" s="87">
        <f t="shared" ref="AN65" si="282">+SUM(AN59:AN64)</f>
        <v>53.2</v>
      </c>
      <c r="AO65" s="86">
        <f t="shared" ref="AO65" si="283">+SUM(AO59:AO64)</f>
        <v>53.2</v>
      </c>
      <c r="AP65" s="87">
        <f t="shared" ref="AP65" si="284">+SUM(AP59:AP64)</f>
        <v>53.2</v>
      </c>
      <c r="AQ65" s="90"/>
      <c r="AR65" s="86">
        <f>+SUM(AR59:AR64)</f>
        <v>0</v>
      </c>
      <c r="AS65" s="87">
        <f t="shared" ref="AS65" si="285">+SUM(AS59:AS64)</f>
        <v>0</v>
      </c>
      <c r="AT65" s="86">
        <f t="shared" ref="AT65" si="286">+SUM(AT59:AT64)</f>
        <v>0</v>
      </c>
      <c r="AU65" s="87">
        <f t="shared" ref="AU65" si="287">+SUM(AU59:AU64)</f>
        <v>0</v>
      </c>
      <c r="AV65" s="86">
        <f t="shared" ref="AV65" si="288">+SUM(AV59:AV64)</f>
        <v>54.9</v>
      </c>
      <c r="AW65" s="87">
        <f t="shared" ref="AW65" si="289">+SUM(AW59:AW64)</f>
        <v>54.9</v>
      </c>
      <c r="AX65" s="86">
        <f t="shared" ref="AX65" si="290">+SUM(AX59:AX64)</f>
        <v>54.9</v>
      </c>
      <c r="AY65" s="87">
        <f t="shared" ref="AY65" si="291">+SUM(AY59:AY64)</f>
        <v>54.9</v>
      </c>
      <c r="AZ65" s="123"/>
    </row>
    <row r="66" spans="1:52" s="13" customFormat="1">
      <c r="A66" s="67"/>
      <c r="B66" s="67"/>
      <c r="C66" s="82"/>
      <c r="D66" s="103"/>
      <c r="E66" s="108"/>
      <c r="F66" s="105"/>
      <c r="G66" s="84"/>
      <c r="H66" s="72"/>
      <c r="I66" s="73"/>
      <c r="J66" s="72"/>
      <c r="K66" s="74"/>
      <c r="L66" s="72"/>
      <c r="M66" s="73"/>
      <c r="N66" s="72"/>
      <c r="O66" s="73"/>
      <c r="P66" s="74"/>
      <c r="Q66" s="72"/>
      <c r="R66" s="73"/>
      <c r="S66" s="72"/>
      <c r="T66" s="74"/>
      <c r="U66" s="72"/>
      <c r="V66" s="73"/>
      <c r="W66" s="72"/>
      <c r="X66" s="73"/>
      <c r="Y66" s="61"/>
      <c r="Z66" s="72"/>
      <c r="AA66" s="73"/>
      <c r="AB66" s="72"/>
      <c r="AC66" s="74"/>
      <c r="AD66" s="72"/>
      <c r="AE66" s="73"/>
      <c r="AF66" s="72"/>
      <c r="AG66" s="73"/>
      <c r="AH66" s="61"/>
      <c r="AI66" s="72"/>
      <c r="AJ66" s="73"/>
      <c r="AK66" s="72"/>
      <c r="AL66" s="74"/>
      <c r="AM66" s="72"/>
      <c r="AN66" s="73"/>
      <c r="AO66" s="72"/>
      <c r="AP66" s="73"/>
      <c r="AQ66" s="61"/>
      <c r="AR66" s="72"/>
      <c r="AS66" s="73"/>
      <c r="AT66" s="72"/>
      <c r="AU66" s="74"/>
      <c r="AV66" s="72"/>
      <c r="AW66" s="73"/>
      <c r="AX66" s="72"/>
      <c r="AY66" s="73"/>
      <c r="AZ66" s="123"/>
    </row>
    <row r="67" spans="1:52" s="13" customFormat="1">
      <c r="A67" s="67" t="s">
        <v>103</v>
      </c>
      <c r="B67" s="67">
        <v>93</v>
      </c>
      <c r="C67" s="82">
        <v>44253</v>
      </c>
      <c r="D67" s="103">
        <v>50</v>
      </c>
      <c r="E67" s="108" t="s">
        <v>52</v>
      </c>
      <c r="F67" s="105" t="s">
        <v>116</v>
      </c>
      <c r="G67" s="84" t="s">
        <v>51</v>
      </c>
      <c r="H67" s="72" t="s">
        <v>20</v>
      </c>
      <c r="I67" s="73" t="s">
        <v>20</v>
      </c>
      <c r="J67" s="72" t="s">
        <v>20</v>
      </c>
      <c r="K67" s="74">
        <v>-0.1</v>
      </c>
      <c r="L67" s="72">
        <v>0</v>
      </c>
      <c r="M67" s="73">
        <v>0</v>
      </c>
      <c r="N67" s="72" t="s">
        <v>20</v>
      </c>
      <c r="O67" s="73">
        <v>-0.1</v>
      </c>
      <c r="P67" s="74"/>
      <c r="Q67" s="72" t="s">
        <v>20</v>
      </c>
      <c r="R67" s="73" t="s">
        <v>20</v>
      </c>
      <c r="S67" s="72">
        <v>-0.1</v>
      </c>
      <c r="T67" s="74">
        <v>-0.1</v>
      </c>
      <c r="U67" s="72">
        <v>0</v>
      </c>
      <c r="V67" s="73">
        <v>0</v>
      </c>
      <c r="W67" s="72">
        <f>SUM(Q67,S67,U67)</f>
        <v>-0.1</v>
      </c>
      <c r="X67" s="73">
        <f>SUM(T67,R67,V67)</f>
        <v>-0.1</v>
      </c>
      <c r="Y67" s="61"/>
      <c r="Z67" s="72" t="s">
        <v>20</v>
      </c>
      <c r="AA67" s="73" t="s">
        <v>20</v>
      </c>
      <c r="AB67" s="72">
        <v>-0.1</v>
      </c>
      <c r="AC67" s="74">
        <v>-0.1</v>
      </c>
      <c r="AD67" s="72">
        <v>0</v>
      </c>
      <c r="AE67" s="73">
        <v>0</v>
      </c>
      <c r="AF67" s="72">
        <v>-0.1</v>
      </c>
      <c r="AG67" s="73">
        <v>-0.1</v>
      </c>
      <c r="AH67" s="61"/>
      <c r="AI67" s="72" t="s">
        <v>20</v>
      </c>
      <c r="AJ67" s="73" t="s">
        <v>20</v>
      </c>
      <c r="AK67" s="72">
        <v>-0.1</v>
      </c>
      <c r="AL67" s="74">
        <v>-0.1</v>
      </c>
      <c r="AM67" s="72">
        <v>0</v>
      </c>
      <c r="AN67" s="73">
        <v>0</v>
      </c>
      <c r="AO67" s="72">
        <v>-0.1</v>
      </c>
      <c r="AP67" s="73">
        <v>-0.1</v>
      </c>
      <c r="AQ67" s="61"/>
      <c r="AR67" s="72" t="s">
        <v>20</v>
      </c>
      <c r="AS67" s="73" t="s">
        <v>20</v>
      </c>
      <c r="AT67" s="72">
        <v>-0.1</v>
      </c>
      <c r="AU67" s="74">
        <v>-0.1</v>
      </c>
      <c r="AV67" s="72">
        <v>0</v>
      </c>
      <c r="AW67" s="73">
        <v>0</v>
      </c>
      <c r="AX67" s="72">
        <v>-0.1</v>
      </c>
      <c r="AY67" s="73">
        <v>-0.1</v>
      </c>
      <c r="AZ67" s="123"/>
    </row>
    <row r="68" spans="1:52" s="13" customFormat="1">
      <c r="A68" s="67" t="s">
        <v>103</v>
      </c>
      <c r="B68" s="67">
        <v>93</v>
      </c>
      <c r="C68" s="82">
        <v>44253</v>
      </c>
      <c r="D68" s="103">
        <v>50</v>
      </c>
      <c r="E68" s="108" t="s">
        <v>52</v>
      </c>
      <c r="F68" s="105" t="s">
        <v>118</v>
      </c>
      <c r="G68" s="84" t="s">
        <v>51</v>
      </c>
      <c r="H68" s="72">
        <v>0</v>
      </c>
      <c r="I68" s="73">
        <v>0</v>
      </c>
      <c r="J68" s="72">
        <v>-0.3</v>
      </c>
      <c r="K68" s="74">
        <v>-3</v>
      </c>
      <c r="L68" s="72">
        <v>0</v>
      </c>
      <c r="M68" s="73">
        <v>0</v>
      </c>
      <c r="N68" s="72">
        <f>J68</f>
        <v>-0.3</v>
      </c>
      <c r="O68" s="73">
        <f>K68</f>
        <v>-3</v>
      </c>
      <c r="P68" s="74"/>
      <c r="Q68" s="72">
        <v>0</v>
      </c>
      <c r="R68" s="73">
        <v>0</v>
      </c>
      <c r="S68" s="72">
        <v>-3.1</v>
      </c>
      <c r="T68" s="74">
        <v>-3.1</v>
      </c>
      <c r="U68" s="72">
        <v>0</v>
      </c>
      <c r="V68" s="73">
        <v>0</v>
      </c>
      <c r="W68" s="72">
        <f>SUM(Q68,S68,U68)</f>
        <v>-3.1</v>
      </c>
      <c r="X68" s="73">
        <f>SUM(T68,R68,V68)</f>
        <v>-3.1</v>
      </c>
      <c r="Y68" s="61"/>
      <c r="Z68" s="72">
        <v>0</v>
      </c>
      <c r="AA68" s="73">
        <v>0</v>
      </c>
      <c r="AB68" s="72">
        <v>-3.1</v>
      </c>
      <c r="AC68" s="74">
        <v>-3.1</v>
      </c>
      <c r="AD68" s="72">
        <v>0</v>
      </c>
      <c r="AE68" s="73">
        <v>0</v>
      </c>
      <c r="AF68" s="72">
        <v>-3.1</v>
      </c>
      <c r="AG68" s="73">
        <v>-3.1</v>
      </c>
      <c r="AH68" s="61"/>
      <c r="AI68" s="72">
        <v>0</v>
      </c>
      <c r="AJ68" s="73">
        <v>0</v>
      </c>
      <c r="AK68" s="72">
        <v>-3.2</v>
      </c>
      <c r="AL68" s="74">
        <v>-3.2</v>
      </c>
      <c r="AM68" s="72">
        <v>0</v>
      </c>
      <c r="AN68" s="73">
        <v>0</v>
      </c>
      <c r="AO68" s="72">
        <v>-3.2</v>
      </c>
      <c r="AP68" s="73">
        <v>-3.2</v>
      </c>
      <c r="AQ68" s="61"/>
      <c r="AR68" s="72">
        <v>0</v>
      </c>
      <c r="AS68" s="73">
        <v>0</v>
      </c>
      <c r="AT68" s="72">
        <v>-3.2</v>
      </c>
      <c r="AU68" s="74">
        <v>-3.2</v>
      </c>
      <c r="AV68" s="72">
        <v>0</v>
      </c>
      <c r="AW68" s="73">
        <v>0</v>
      </c>
      <c r="AX68" s="72">
        <v>-3.2</v>
      </c>
      <c r="AY68" s="73">
        <v>-3.2</v>
      </c>
      <c r="AZ68" s="123"/>
    </row>
    <row r="69" spans="1:52" s="13" customFormat="1">
      <c r="A69" s="67" t="s">
        <v>159</v>
      </c>
      <c r="B69" s="67">
        <v>472</v>
      </c>
      <c r="C69" s="82">
        <v>44361</v>
      </c>
      <c r="D69" s="103">
        <v>524</v>
      </c>
      <c r="E69" s="108" t="s">
        <v>160</v>
      </c>
      <c r="F69" s="105" t="s">
        <v>160</v>
      </c>
      <c r="G69" s="84" t="s">
        <v>51</v>
      </c>
      <c r="H69" s="72">
        <v>0</v>
      </c>
      <c r="I69" s="73">
        <v>0</v>
      </c>
      <c r="J69" s="72">
        <v>0</v>
      </c>
      <c r="K69" s="74">
        <v>0</v>
      </c>
      <c r="L69" s="72">
        <v>0</v>
      </c>
      <c r="M69" s="73">
        <v>0</v>
      </c>
      <c r="N69" s="72">
        <v>0</v>
      </c>
      <c r="O69" s="73">
        <v>0</v>
      </c>
      <c r="P69" s="74"/>
      <c r="Q69" s="72">
        <v>0</v>
      </c>
      <c r="R69" s="73">
        <v>0</v>
      </c>
      <c r="S69" s="72">
        <v>0</v>
      </c>
      <c r="T69" s="74">
        <v>0</v>
      </c>
      <c r="U69" s="72">
        <v>0</v>
      </c>
      <c r="V69" s="73">
        <v>0</v>
      </c>
      <c r="W69" s="72">
        <v>0</v>
      </c>
      <c r="X69" s="73">
        <v>0</v>
      </c>
      <c r="Y69" s="61"/>
      <c r="Z69" s="72">
        <v>0</v>
      </c>
      <c r="AA69" s="73">
        <v>0</v>
      </c>
      <c r="AB69" s="72">
        <v>0</v>
      </c>
      <c r="AC69" s="74">
        <v>0</v>
      </c>
      <c r="AD69" s="72">
        <v>0</v>
      </c>
      <c r="AE69" s="73">
        <v>0</v>
      </c>
      <c r="AF69" s="72">
        <v>0</v>
      </c>
      <c r="AG69" s="73">
        <v>0</v>
      </c>
      <c r="AH69" s="61"/>
      <c r="AI69" s="72">
        <v>0</v>
      </c>
      <c r="AJ69" s="73">
        <v>0</v>
      </c>
      <c r="AK69" s="72">
        <v>0</v>
      </c>
      <c r="AL69" s="74">
        <v>0</v>
      </c>
      <c r="AM69" s="72">
        <v>0</v>
      </c>
      <c r="AN69" s="73">
        <v>0</v>
      </c>
      <c r="AO69" s="72">
        <v>0</v>
      </c>
      <c r="AP69" s="73">
        <v>0</v>
      </c>
      <c r="AQ69" s="61"/>
      <c r="AR69" s="72">
        <v>0</v>
      </c>
      <c r="AS69" s="73">
        <v>0</v>
      </c>
      <c r="AT69" s="72">
        <v>0</v>
      </c>
      <c r="AU69" s="74">
        <v>0</v>
      </c>
      <c r="AV69" s="72">
        <v>0</v>
      </c>
      <c r="AW69" s="73">
        <v>0</v>
      </c>
      <c r="AX69" s="72">
        <v>0</v>
      </c>
      <c r="AY69" s="73">
        <v>0</v>
      </c>
      <c r="AZ69" s="123"/>
    </row>
    <row r="70" spans="1:52" s="13" customFormat="1">
      <c r="A70" s="67" t="s">
        <v>168</v>
      </c>
      <c r="B70" s="67">
        <v>469</v>
      </c>
      <c r="C70" s="82">
        <v>44361</v>
      </c>
      <c r="D70" s="103">
        <v>663</v>
      </c>
      <c r="E70" s="108" t="s">
        <v>169</v>
      </c>
      <c r="F70" s="105" t="s">
        <v>169</v>
      </c>
      <c r="G70" s="84" t="s">
        <v>51</v>
      </c>
      <c r="H70" s="72" t="s">
        <v>26</v>
      </c>
      <c r="I70" s="73" t="s">
        <v>26</v>
      </c>
      <c r="J70" s="72" t="s">
        <v>26</v>
      </c>
      <c r="K70" s="74" t="s">
        <v>26</v>
      </c>
      <c r="L70" s="72">
        <v>0</v>
      </c>
      <c r="M70" s="73">
        <v>0</v>
      </c>
      <c r="N70" s="72" t="s">
        <v>26</v>
      </c>
      <c r="O70" s="73" t="s">
        <v>26</v>
      </c>
      <c r="P70" s="74"/>
      <c r="Q70" s="72" t="s">
        <v>26</v>
      </c>
      <c r="R70" s="73" t="s">
        <v>26</v>
      </c>
      <c r="S70" s="72" t="s">
        <v>26</v>
      </c>
      <c r="T70" s="74" t="s">
        <v>26</v>
      </c>
      <c r="U70" s="72">
        <v>0</v>
      </c>
      <c r="V70" s="73">
        <v>0</v>
      </c>
      <c r="W70" s="72" t="s">
        <v>26</v>
      </c>
      <c r="X70" s="73" t="s">
        <v>26</v>
      </c>
      <c r="Y70" s="61"/>
      <c r="Z70" s="72" t="s">
        <v>26</v>
      </c>
      <c r="AA70" s="73" t="s">
        <v>26</v>
      </c>
      <c r="AB70" s="72" t="s">
        <v>26</v>
      </c>
      <c r="AC70" s="74" t="s">
        <v>26</v>
      </c>
      <c r="AD70" s="72">
        <v>0</v>
      </c>
      <c r="AE70" s="73">
        <v>0</v>
      </c>
      <c r="AF70" s="72" t="s">
        <v>26</v>
      </c>
      <c r="AG70" s="73" t="s">
        <v>26</v>
      </c>
      <c r="AH70" s="61"/>
      <c r="AI70" s="72" t="s">
        <v>26</v>
      </c>
      <c r="AJ70" s="73" t="s">
        <v>26</v>
      </c>
      <c r="AK70" s="72" t="s">
        <v>26</v>
      </c>
      <c r="AL70" s="74" t="s">
        <v>26</v>
      </c>
      <c r="AM70" s="72">
        <v>0</v>
      </c>
      <c r="AN70" s="73">
        <v>0</v>
      </c>
      <c r="AO70" s="72" t="s">
        <v>26</v>
      </c>
      <c r="AP70" s="73" t="s">
        <v>26</v>
      </c>
      <c r="AQ70" s="61"/>
      <c r="AR70" s="72" t="s">
        <v>26</v>
      </c>
      <c r="AS70" s="73" t="s">
        <v>26</v>
      </c>
      <c r="AT70" s="72" t="s">
        <v>26</v>
      </c>
      <c r="AU70" s="74" t="s">
        <v>26</v>
      </c>
      <c r="AV70" s="72">
        <v>0</v>
      </c>
      <c r="AW70" s="73">
        <v>0</v>
      </c>
      <c r="AX70" s="72" t="s">
        <v>26</v>
      </c>
      <c r="AY70" s="73" t="s">
        <v>26</v>
      </c>
      <c r="AZ70" s="123"/>
    </row>
    <row r="71" spans="1:52" s="13" customFormat="1">
      <c r="A71" s="67" t="s">
        <v>170</v>
      </c>
      <c r="B71" s="67">
        <v>465</v>
      </c>
      <c r="C71" s="82">
        <v>44361</v>
      </c>
      <c r="D71" s="103">
        <v>667</v>
      </c>
      <c r="E71" s="108" t="s">
        <v>171</v>
      </c>
      <c r="F71" s="105" t="s">
        <v>171</v>
      </c>
      <c r="G71" s="84" t="s">
        <v>51</v>
      </c>
      <c r="H71" s="72" t="s">
        <v>26</v>
      </c>
      <c r="I71" s="73" t="s">
        <v>26</v>
      </c>
      <c r="J71" s="72" t="s">
        <v>26</v>
      </c>
      <c r="K71" s="74" t="s">
        <v>26</v>
      </c>
      <c r="L71" s="72" t="s">
        <v>26</v>
      </c>
      <c r="M71" s="73" t="s">
        <v>26</v>
      </c>
      <c r="N71" s="72" t="s">
        <v>26</v>
      </c>
      <c r="O71" s="73" t="s">
        <v>26</v>
      </c>
      <c r="P71" s="74"/>
      <c r="Q71" s="72" t="s">
        <v>26</v>
      </c>
      <c r="R71" s="73" t="s">
        <v>26</v>
      </c>
      <c r="S71" s="72" t="s">
        <v>26</v>
      </c>
      <c r="T71" s="74" t="s">
        <v>26</v>
      </c>
      <c r="U71" s="72" t="s">
        <v>26</v>
      </c>
      <c r="V71" s="73" t="s">
        <v>26</v>
      </c>
      <c r="W71" s="72" t="s">
        <v>26</v>
      </c>
      <c r="X71" s="73" t="s">
        <v>26</v>
      </c>
      <c r="Y71" s="61"/>
      <c r="Z71" s="72" t="s">
        <v>26</v>
      </c>
      <c r="AA71" s="73" t="s">
        <v>26</v>
      </c>
      <c r="AB71" s="72" t="s">
        <v>26</v>
      </c>
      <c r="AC71" s="74" t="s">
        <v>26</v>
      </c>
      <c r="AD71" s="72" t="s">
        <v>26</v>
      </c>
      <c r="AE71" s="73" t="s">
        <v>26</v>
      </c>
      <c r="AF71" s="72" t="s">
        <v>26</v>
      </c>
      <c r="AG71" s="73" t="s">
        <v>26</v>
      </c>
      <c r="AH71" s="61"/>
      <c r="AI71" s="72" t="s">
        <v>26</v>
      </c>
      <c r="AJ71" s="73" t="s">
        <v>26</v>
      </c>
      <c r="AK71" s="72" t="s">
        <v>26</v>
      </c>
      <c r="AL71" s="74" t="s">
        <v>26</v>
      </c>
      <c r="AM71" s="72" t="s">
        <v>26</v>
      </c>
      <c r="AN71" s="73" t="s">
        <v>26</v>
      </c>
      <c r="AO71" s="72" t="s">
        <v>26</v>
      </c>
      <c r="AP71" s="73" t="s">
        <v>26</v>
      </c>
      <c r="AQ71" s="61"/>
      <c r="AR71" s="72" t="s">
        <v>26</v>
      </c>
      <c r="AS71" s="73" t="s">
        <v>26</v>
      </c>
      <c r="AT71" s="72" t="s">
        <v>26</v>
      </c>
      <c r="AU71" s="74" t="s">
        <v>26</v>
      </c>
      <c r="AV71" s="72" t="s">
        <v>26</v>
      </c>
      <c r="AW71" s="73" t="s">
        <v>26</v>
      </c>
      <c r="AX71" s="72" t="s">
        <v>26</v>
      </c>
      <c r="AY71" s="73" t="s">
        <v>26</v>
      </c>
      <c r="AZ71" s="123"/>
    </row>
    <row r="72" spans="1:52" s="13" customFormat="1">
      <c r="A72" s="67" t="s">
        <v>194</v>
      </c>
      <c r="B72" s="67">
        <v>535</v>
      </c>
      <c r="C72" s="82">
        <v>44368</v>
      </c>
      <c r="D72" s="103">
        <v>1598</v>
      </c>
      <c r="E72" s="104" t="s">
        <v>195</v>
      </c>
      <c r="F72" s="105" t="s">
        <v>195</v>
      </c>
      <c r="G72" s="84" t="s">
        <v>51</v>
      </c>
      <c r="H72" s="72">
        <v>0</v>
      </c>
      <c r="I72" s="73">
        <v>0</v>
      </c>
      <c r="J72" s="72">
        <v>0</v>
      </c>
      <c r="K72" s="73">
        <v>0</v>
      </c>
      <c r="L72" s="72">
        <v>0</v>
      </c>
      <c r="M72" s="73">
        <v>0</v>
      </c>
      <c r="N72" s="72">
        <v>0</v>
      </c>
      <c r="O72" s="73">
        <v>0</v>
      </c>
      <c r="P72" s="74"/>
      <c r="Q72" s="72">
        <v>0</v>
      </c>
      <c r="R72" s="73">
        <v>0</v>
      </c>
      <c r="S72" s="72">
        <v>0</v>
      </c>
      <c r="T72" s="73">
        <v>0</v>
      </c>
      <c r="U72" s="72">
        <v>0</v>
      </c>
      <c r="V72" s="73">
        <v>0</v>
      </c>
      <c r="W72" s="72">
        <v>0</v>
      </c>
      <c r="X72" s="73">
        <v>0</v>
      </c>
      <c r="Y72" s="61"/>
      <c r="Z72" s="72">
        <v>0</v>
      </c>
      <c r="AA72" s="73">
        <v>0</v>
      </c>
      <c r="AB72" s="72">
        <v>0</v>
      </c>
      <c r="AC72" s="73">
        <v>0</v>
      </c>
      <c r="AD72" s="72">
        <v>0</v>
      </c>
      <c r="AE72" s="73">
        <v>0</v>
      </c>
      <c r="AF72" s="72">
        <v>0</v>
      </c>
      <c r="AG72" s="73">
        <v>0</v>
      </c>
      <c r="AH72" s="61"/>
      <c r="AI72" s="72">
        <v>0</v>
      </c>
      <c r="AJ72" s="73">
        <v>0</v>
      </c>
      <c r="AK72" s="72">
        <v>0</v>
      </c>
      <c r="AL72" s="73">
        <v>0</v>
      </c>
      <c r="AM72" s="72">
        <v>0</v>
      </c>
      <c r="AN72" s="73">
        <v>0</v>
      </c>
      <c r="AO72" s="72">
        <v>0</v>
      </c>
      <c r="AP72" s="73">
        <v>0</v>
      </c>
      <c r="AQ72" s="61"/>
      <c r="AR72" s="72">
        <v>0</v>
      </c>
      <c r="AS72" s="73">
        <v>0</v>
      </c>
      <c r="AT72" s="72">
        <v>0</v>
      </c>
      <c r="AU72" s="73">
        <v>0</v>
      </c>
      <c r="AV72" s="72">
        <v>0</v>
      </c>
      <c r="AW72" s="73">
        <v>0</v>
      </c>
      <c r="AX72" s="72">
        <v>0</v>
      </c>
      <c r="AY72" s="73">
        <v>0</v>
      </c>
      <c r="AZ72" s="123"/>
    </row>
    <row r="73" spans="1:52" s="13" customFormat="1">
      <c r="A73" s="67" t="s">
        <v>205</v>
      </c>
      <c r="B73" s="67">
        <v>584</v>
      </c>
      <c r="C73" s="82">
        <v>44393</v>
      </c>
      <c r="D73" s="103">
        <v>1966</v>
      </c>
      <c r="E73" s="112" t="s">
        <v>207</v>
      </c>
      <c r="F73" s="105" t="s">
        <v>209</v>
      </c>
      <c r="G73" s="146" t="s">
        <v>51</v>
      </c>
      <c r="H73" s="72" t="s">
        <v>20</v>
      </c>
      <c r="I73" s="73" t="s">
        <v>20</v>
      </c>
      <c r="J73" s="72">
        <v>-0.1</v>
      </c>
      <c r="K73" s="74">
        <v>-0.1</v>
      </c>
      <c r="L73" s="72">
        <v>0</v>
      </c>
      <c r="M73" s="73">
        <v>0</v>
      </c>
      <c r="N73" s="72">
        <v>-0.1</v>
      </c>
      <c r="O73" s="73">
        <v>-0.1</v>
      </c>
      <c r="P73" s="74"/>
      <c r="Q73" s="72" t="s">
        <v>20</v>
      </c>
      <c r="R73" s="73" t="s">
        <v>20</v>
      </c>
      <c r="S73" s="72">
        <v>-0.2</v>
      </c>
      <c r="T73" s="74">
        <v>-0.2</v>
      </c>
      <c r="U73" s="72">
        <v>0</v>
      </c>
      <c r="V73" s="73">
        <v>0</v>
      </c>
      <c r="W73" s="72">
        <f>SUM(Q73,S73,U73)</f>
        <v>-0.2</v>
      </c>
      <c r="X73" s="73">
        <f>SUM(T73,R73,V73)</f>
        <v>-0.2</v>
      </c>
      <c r="Y73" s="61"/>
      <c r="Z73" s="72" t="s">
        <v>20</v>
      </c>
      <c r="AA73" s="73" t="s">
        <v>20</v>
      </c>
      <c r="AB73" s="72">
        <v>-0.1</v>
      </c>
      <c r="AC73" s="74">
        <v>-0.1</v>
      </c>
      <c r="AD73" s="72">
        <v>0</v>
      </c>
      <c r="AE73" s="73">
        <v>0</v>
      </c>
      <c r="AF73" s="72">
        <v>-0.1</v>
      </c>
      <c r="AG73" s="73">
        <v>-0.1</v>
      </c>
      <c r="AH73" s="61"/>
      <c r="AI73" s="72" t="s">
        <v>20</v>
      </c>
      <c r="AJ73" s="73" t="s">
        <v>20</v>
      </c>
      <c r="AK73" s="72">
        <v>-0.2</v>
      </c>
      <c r="AL73" s="74">
        <v>-0.2</v>
      </c>
      <c r="AM73" s="72">
        <v>0</v>
      </c>
      <c r="AN73" s="73">
        <v>0</v>
      </c>
      <c r="AO73" s="72">
        <v>-0.2</v>
      </c>
      <c r="AP73" s="73">
        <v>-0.2</v>
      </c>
      <c r="AQ73" s="61"/>
      <c r="AR73" s="72" t="s">
        <v>20</v>
      </c>
      <c r="AS73" s="73" t="s">
        <v>20</v>
      </c>
      <c r="AT73" s="72">
        <v>-0.1</v>
      </c>
      <c r="AU73" s="74">
        <v>-0.1</v>
      </c>
      <c r="AV73" s="72">
        <v>0</v>
      </c>
      <c r="AW73" s="73">
        <v>0</v>
      </c>
      <c r="AX73" s="72">
        <v>-0.1</v>
      </c>
      <c r="AY73" s="73">
        <v>-0.1</v>
      </c>
      <c r="AZ73" s="123"/>
    </row>
    <row r="74" spans="1:52" s="13" customFormat="1">
      <c r="A74" s="67" t="s">
        <v>205</v>
      </c>
      <c r="B74" s="67">
        <v>584</v>
      </c>
      <c r="C74" s="82">
        <v>44393</v>
      </c>
      <c r="D74" s="103">
        <v>1966</v>
      </c>
      <c r="E74" s="112" t="s">
        <v>207</v>
      </c>
      <c r="F74" s="105" t="s">
        <v>210</v>
      </c>
      <c r="G74" s="77" t="s">
        <v>51</v>
      </c>
      <c r="H74" s="72" t="s">
        <v>20</v>
      </c>
      <c r="I74" s="73" t="s">
        <v>20</v>
      </c>
      <c r="J74" s="72" t="s">
        <v>20</v>
      </c>
      <c r="K74" s="74" t="s">
        <v>20</v>
      </c>
      <c r="L74" s="72">
        <v>0</v>
      </c>
      <c r="M74" s="73">
        <v>0</v>
      </c>
      <c r="N74" s="72" t="s">
        <v>20</v>
      </c>
      <c r="O74" s="73" t="s">
        <v>20</v>
      </c>
      <c r="P74" s="74"/>
      <c r="Q74" s="72" t="s">
        <v>20</v>
      </c>
      <c r="R74" s="73" t="s">
        <v>20</v>
      </c>
      <c r="S74" s="72" t="s">
        <v>20</v>
      </c>
      <c r="T74" s="74" t="s">
        <v>20</v>
      </c>
      <c r="U74" s="72">
        <v>0</v>
      </c>
      <c r="V74" s="73">
        <v>0</v>
      </c>
      <c r="W74" s="72" t="s">
        <v>20</v>
      </c>
      <c r="X74" s="73" t="s">
        <v>20</v>
      </c>
      <c r="Y74" s="61"/>
      <c r="Z74" s="72" t="s">
        <v>20</v>
      </c>
      <c r="AA74" s="73" t="s">
        <v>20</v>
      </c>
      <c r="AB74" s="72" t="s">
        <v>20</v>
      </c>
      <c r="AC74" s="74" t="s">
        <v>20</v>
      </c>
      <c r="AD74" s="72">
        <v>0</v>
      </c>
      <c r="AE74" s="73">
        <v>0</v>
      </c>
      <c r="AF74" s="72" t="s">
        <v>20</v>
      </c>
      <c r="AG74" s="73" t="s">
        <v>20</v>
      </c>
      <c r="AH74" s="61"/>
      <c r="AI74" s="72" t="s">
        <v>20</v>
      </c>
      <c r="AJ74" s="73" t="s">
        <v>20</v>
      </c>
      <c r="AK74" s="72" t="s">
        <v>20</v>
      </c>
      <c r="AL74" s="74" t="s">
        <v>20</v>
      </c>
      <c r="AM74" s="72">
        <v>0</v>
      </c>
      <c r="AN74" s="73">
        <v>0</v>
      </c>
      <c r="AO74" s="72" t="s">
        <v>20</v>
      </c>
      <c r="AP74" s="73" t="s">
        <v>20</v>
      </c>
      <c r="AQ74" s="61"/>
      <c r="AR74" s="72" t="s">
        <v>20</v>
      </c>
      <c r="AS74" s="73" t="s">
        <v>20</v>
      </c>
      <c r="AT74" s="72" t="s">
        <v>20</v>
      </c>
      <c r="AU74" s="74" t="s">
        <v>20</v>
      </c>
      <c r="AV74" s="72">
        <v>0</v>
      </c>
      <c r="AW74" s="73">
        <v>0</v>
      </c>
      <c r="AX74" s="72" t="s">
        <v>20</v>
      </c>
      <c r="AY74" s="73" t="s">
        <v>20</v>
      </c>
      <c r="AZ74" s="123"/>
    </row>
    <row r="75" spans="1:52" s="13" customFormat="1">
      <c r="A75" s="67" t="s">
        <v>104</v>
      </c>
      <c r="B75" s="67">
        <v>463</v>
      </c>
      <c r="C75" s="82">
        <v>44361</v>
      </c>
      <c r="D75" s="103">
        <v>2510</v>
      </c>
      <c r="E75" s="108" t="s">
        <v>99</v>
      </c>
      <c r="F75" s="105" t="s">
        <v>100</v>
      </c>
      <c r="G75" s="146" t="s">
        <v>51</v>
      </c>
      <c r="H75" s="72">
        <v>0</v>
      </c>
      <c r="I75" s="73">
        <v>0</v>
      </c>
      <c r="J75" s="72">
        <v>3.6</v>
      </c>
      <c r="K75" s="73">
        <v>3.9</v>
      </c>
      <c r="L75" s="72">
        <v>3.9</v>
      </c>
      <c r="M75" s="73">
        <v>4.2</v>
      </c>
      <c r="N75" s="72">
        <f>J75+L75</f>
        <v>7.5</v>
      </c>
      <c r="O75" s="73">
        <f>K75+M75</f>
        <v>8.1</v>
      </c>
      <c r="P75" s="74"/>
      <c r="Q75" s="72">
        <v>0</v>
      </c>
      <c r="R75" s="74">
        <v>0</v>
      </c>
      <c r="S75" s="72">
        <v>4</v>
      </c>
      <c r="T75" s="73">
        <v>4</v>
      </c>
      <c r="U75" s="72">
        <v>4.3</v>
      </c>
      <c r="V75" s="73">
        <v>4.3</v>
      </c>
      <c r="W75" s="72">
        <f>S75+U75</f>
        <v>8.3000000000000007</v>
      </c>
      <c r="X75" s="73">
        <f>T75+V75</f>
        <v>8.3000000000000007</v>
      </c>
      <c r="Y75" s="61"/>
      <c r="Z75" s="72">
        <v>0</v>
      </c>
      <c r="AA75" s="73">
        <v>0</v>
      </c>
      <c r="AB75" s="72">
        <v>4</v>
      </c>
      <c r="AC75" s="73">
        <v>4</v>
      </c>
      <c r="AD75" s="72">
        <v>4.4000000000000004</v>
      </c>
      <c r="AE75" s="73">
        <v>4.4000000000000004</v>
      </c>
      <c r="AF75" s="72">
        <f>AB75+AD75</f>
        <v>8.4</v>
      </c>
      <c r="AG75" s="73">
        <f>AC75+AE75</f>
        <v>8.4</v>
      </c>
      <c r="AH75" s="61"/>
      <c r="AI75" s="72">
        <v>0</v>
      </c>
      <c r="AJ75" s="73">
        <v>0</v>
      </c>
      <c r="AK75" s="72">
        <v>4</v>
      </c>
      <c r="AL75" s="73">
        <v>4</v>
      </c>
      <c r="AM75" s="72">
        <v>4.4000000000000004</v>
      </c>
      <c r="AN75" s="73">
        <v>4.4000000000000004</v>
      </c>
      <c r="AO75" s="72">
        <f>AK75+AM75</f>
        <v>8.4</v>
      </c>
      <c r="AP75" s="73">
        <f>AL75+AN75</f>
        <v>8.4</v>
      </c>
      <c r="AQ75" s="61"/>
      <c r="AR75" s="72">
        <v>0</v>
      </c>
      <c r="AS75" s="73">
        <v>0</v>
      </c>
      <c r="AT75" s="72">
        <v>4</v>
      </c>
      <c r="AU75" s="74">
        <v>4</v>
      </c>
      <c r="AV75" s="72">
        <v>4.4000000000000004</v>
      </c>
      <c r="AW75" s="73">
        <v>4.4000000000000004</v>
      </c>
      <c r="AX75" s="72">
        <f>AT75+AV75</f>
        <v>8.4</v>
      </c>
      <c r="AY75" s="73">
        <f>AU75+AW75</f>
        <v>8.4</v>
      </c>
      <c r="AZ75" s="123"/>
    </row>
    <row r="76" spans="1:52" s="13" customFormat="1">
      <c r="A76" s="67" t="s">
        <v>106</v>
      </c>
      <c r="B76" s="67">
        <v>474</v>
      </c>
      <c r="C76" s="82">
        <v>44361</v>
      </c>
      <c r="D76" s="103">
        <v>7056</v>
      </c>
      <c r="E76" s="108" t="s">
        <v>94</v>
      </c>
      <c r="F76" s="105" t="s">
        <v>197</v>
      </c>
      <c r="G76" s="84" t="s">
        <v>51</v>
      </c>
      <c r="H76" s="72">
        <v>0</v>
      </c>
      <c r="I76" s="73">
        <v>0</v>
      </c>
      <c r="J76" s="72">
        <v>0</v>
      </c>
      <c r="K76" s="74">
        <v>0</v>
      </c>
      <c r="L76" s="72">
        <v>0</v>
      </c>
      <c r="M76" s="73">
        <v>0</v>
      </c>
      <c r="N76" s="72">
        <v>0</v>
      </c>
      <c r="O76" s="73">
        <v>0</v>
      </c>
      <c r="P76" s="74"/>
      <c r="Q76" s="72">
        <v>0</v>
      </c>
      <c r="R76" s="73">
        <v>0</v>
      </c>
      <c r="S76" s="72">
        <v>0</v>
      </c>
      <c r="T76" s="74">
        <v>0</v>
      </c>
      <c r="U76" s="72">
        <v>0</v>
      </c>
      <c r="V76" s="73">
        <v>0</v>
      </c>
      <c r="W76" s="72">
        <v>0</v>
      </c>
      <c r="X76" s="73">
        <v>0</v>
      </c>
      <c r="Y76" s="61"/>
      <c r="Z76" s="72">
        <v>0</v>
      </c>
      <c r="AA76" s="73">
        <v>0</v>
      </c>
      <c r="AB76" s="72">
        <v>0</v>
      </c>
      <c r="AC76" s="74">
        <v>0</v>
      </c>
      <c r="AD76" s="72">
        <v>0</v>
      </c>
      <c r="AE76" s="73">
        <v>0</v>
      </c>
      <c r="AF76" s="72">
        <v>0</v>
      </c>
      <c r="AG76" s="73">
        <v>0</v>
      </c>
      <c r="AH76" s="61"/>
      <c r="AI76" s="72">
        <v>0</v>
      </c>
      <c r="AJ76" s="73">
        <v>0</v>
      </c>
      <c r="AK76" s="72">
        <v>0</v>
      </c>
      <c r="AL76" s="74">
        <v>0</v>
      </c>
      <c r="AM76" s="72">
        <v>0</v>
      </c>
      <c r="AN76" s="73">
        <v>0</v>
      </c>
      <c r="AO76" s="72">
        <v>0</v>
      </c>
      <c r="AP76" s="73">
        <v>0</v>
      </c>
      <c r="AQ76" s="61"/>
      <c r="AR76" s="72">
        <v>0</v>
      </c>
      <c r="AS76" s="73">
        <v>0</v>
      </c>
      <c r="AT76" s="72">
        <v>0</v>
      </c>
      <c r="AU76" s="74">
        <v>0</v>
      </c>
      <c r="AV76" s="72">
        <v>0</v>
      </c>
      <c r="AW76" s="73">
        <v>0</v>
      </c>
      <c r="AX76" s="72">
        <v>0</v>
      </c>
      <c r="AY76" s="73">
        <v>0</v>
      </c>
      <c r="AZ76" s="123"/>
    </row>
    <row r="77" spans="1:52" s="52" customFormat="1">
      <c r="A77" s="67" t="s">
        <v>106</v>
      </c>
      <c r="B77" s="67">
        <v>474</v>
      </c>
      <c r="C77" s="82">
        <v>44361</v>
      </c>
      <c r="D77" s="103">
        <v>7056</v>
      </c>
      <c r="E77" s="108" t="s">
        <v>94</v>
      </c>
      <c r="F77" s="105" t="s">
        <v>198</v>
      </c>
      <c r="G77" s="84" t="s">
        <v>51</v>
      </c>
      <c r="H77" s="72">
        <v>0</v>
      </c>
      <c r="I77" s="73">
        <v>0</v>
      </c>
      <c r="J77" s="72">
        <v>0</v>
      </c>
      <c r="K77" s="74">
        <v>0</v>
      </c>
      <c r="L77" s="72">
        <v>0</v>
      </c>
      <c r="M77" s="73">
        <v>0</v>
      </c>
      <c r="N77" s="72">
        <v>0</v>
      </c>
      <c r="O77" s="73">
        <v>0</v>
      </c>
      <c r="P77" s="74"/>
      <c r="Q77" s="72">
        <v>0</v>
      </c>
      <c r="R77" s="73">
        <v>0</v>
      </c>
      <c r="S77" s="72">
        <v>0</v>
      </c>
      <c r="T77" s="74">
        <v>0</v>
      </c>
      <c r="U77" s="72">
        <v>0</v>
      </c>
      <c r="V77" s="73">
        <v>0</v>
      </c>
      <c r="W77" s="72">
        <v>0</v>
      </c>
      <c r="X77" s="73">
        <v>0</v>
      </c>
      <c r="Y77" s="61"/>
      <c r="Z77" s="72">
        <v>0</v>
      </c>
      <c r="AA77" s="73">
        <v>0</v>
      </c>
      <c r="AB77" s="72">
        <v>0</v>
      </c>
      <c r="AC77" s="74">
        <v>0</v>
      </c>
      <c r="AD77" s="72">
        <v>0</v>
      </c>
      <c r="AE77" s="73">
        <v>0</v>
      </c>
      <c r="AF77" s="72">
        <v>0</v>
      </c>
      <c r="AG77" s="73">
        <v>0</v>
      </c>
      <c r="AH77" s="61"/>
      <c r="AI77" s="72">
        <v>0</v>
      </c>
      <c r="AJ77" s="73">
        <v>0</v>
      </c>
      <c r="AK77" s="72">
        <v>0</v>
      </c>
      <c r="AL77" s="74">
        <v>0</v>
      </c>
      <c r="AM77" s="72">
        <v>0</v>
      </c>
      <c r="AN77" s="73">
        <v>0</v>
      </c>
      <c r="AO77" s="72">
        <v>0</v>
      </c>
      <c r="AP77" s="73">
        <v>0</v>
      </c>
      <c r="AQ77" s="61"/>
      <c r="AR77" s="72">
        <v>0</v>
      </c>
      <c r="AS77" s="73">
        <v>0</v>
      </c>
      <c r="AT77" s="72">
        <v>0</v>
      </c>
      <c r="AU77" s="74">
        <v>0</v>
      </c>
      <c r="AV77" s="72">
        <v>0</v>
      </c>
      <c r="AW77" s="73">
        <v>0</v>
      </c>
      <c r="AX77" s="72">
        <v>0</v>
      </c>
      <c r="AY77" s="73">
        <v>0</v>
      </c>
      <c r="AZ77" s="80"/>
    </row>
    <row r="78" spans="1:52" s="13" customFormat="1">
      <c r="A78" s="67"/>
      <c r="B78" s="67"/>
      <c r="C78" s="68"/>
      <c r="D78" s="69"/>
      <c r="E78" s="70"/>
      <c r="F78" s="71"/>
      <c r="G78" s="85" t="s">
        <v>18</v>
      </c>
      <c r="H78" s="86">
        <f>+SUM(H67:H77)</f>
        <v>0</v>
      </c>
      <c r="I78" s="87">
        <f t="shared" ref="I78:O78" si="292">+SUM(I67:I77)</f>
        <v>0</v>
      </c>
      <c r="J78" s="86">
        <f>+SUM(J67:J77)</f>
        <v>3.2</v>
      </c>
      <c r="K78" s="87">
        <f t="shared" si="292"/>
        <v>0.69999999999999973</v>
      </c>
      <c r="L78" s="86">
        <f>+SUM(L67:L77)</f>
        <v>3.9</v>
      </c>
      <c r="M78" s="87">
        <f t="shared" si="292"/>
        <v>4.2</v>
      </c>
      <c r="N78" s="86">
        <f>+SUM(N67:N77)</f>
        <v>7.1</v>
      </c>
      <c r="O78" s="87">
        <f t="shared" si="292"/>
        <v>4.8999999999999995</v>
      </c>
      <c r="P78" s="88"/>
      <c r="Q78" s="86">
        <f>+SUM(Q67:Q77)</f>
        <v>0</v>
      </c>
      <c r="R78" s="87">
        <f t="shared" ref="R78" si="293">+SUM(R67:R77)</f>
        <v>0</v>
      </c>
      <c r="S78" s="86">
        <f t="shared" ref="S78" si="294">+SUM(S67:S77)</f>
        <v>0.59999999999999964</v>
      </c>
      <c r="T78" s="87">
        <f t="shared" ref="T78" si="295">+SUM(T67:T77)</f>
        <v>0.59999999999999964</v>
      </c>
      <c r="U78" s="86">
        <f t="shared" ref="U78" si="296">+SUM(U67:U77)</f>
        <v>4.3</v>
      </c>
      <c r="V78" s="87">
        <f>+SUM(V67:V77)</f>
        <v>4.3</v>
      </c>
      <c r="W78" s="86">
        <f t="shared" ref="W78" si="297">+SUM(W67:W77)</f>
        <v>4.9000000000000004</v>
      </c>
      <c r="X78" s="87">
        <f t="shared" ref="X78" si="298">+SUM(X67:X77)</f>
        <v>4.9000000000000004</v>
      </c>
      <c r="Y78" s="89"/>
      <c r="Z78" s="86">
        <f>+SUM(Z67:Z77)</f>
        <v>0</v>
      </c>
      <c r="AA78" s="87">
        <f t="shared" ref="AA78" si="299">+SUM(AA67:AA77)</f>
        <v>0</v>
      </c>
      <c r="AB78" s="86">
        <f t="shared" ref="AB78" si="300">+SUM(AB67:AB77)</f>
        <v>0.69999999999999973</v>
      </c>
      <c r="AC78" s="87">
        <f t="shared" ref="AC78" si="301">+SUM(AC67:AC77)</f>
        <v>0.69999999999999973</v>
      </c>
      <c r="AD78" s="86">
        <f t="shared" ref="AD78" si="302">+SUM(AD67:AD77)</f>
        <v>4.4000000000000004</v>
      </c>
      <c r="AE78" s="87">
        <f t="shared" ref="AE78" si="303">+SUM(AE67:AE77)</f>
        <v>4.4000000000000004</v>
      </c>
      <c r="AF78" s="86">
        <f t="shared" ref="AF78" si="304">+SUM(AF67:AF77)</f>
        <v>5.0999999999999996</v>
      </c>
      <c r="AG78" s="87">
        <f t="shared" ref="AG78" si="305">+SUM(AG67:AG77)</f>
        <v>5.0999999999999996</v>
      </c>
      <c r="AH78" s="89"/>
      <c r="AI78" s="86">
        <f>+SUM(AI67:AI77)</f>
        <v>0</v>
      </c>
      <c r="AJ78" s="87">
        <f t="shared" ref="AJ78" si="306">+SUM(AJ67:AJ77)</f>
        <v>0</v>
      </c>
      <c r="AK78" s="86">
        <f t="shared" ref="AK78" si="307">+SUM(AK67:AK77)</f>
        <v>0.49999999999999956</v>
      </c>
      <c r="AL78" s="87">
        <f t="shared" ref="AL78" si="308">+SUM(AL67:AL77)</f>
        <v>0.49999999999999956</v>
      </c>
      <c r="AM78" s="86">
        <f t="shared" ref="AM78" si="309">+SUM(AM67:AM77)</f>
        <v>4.4000000000000004</v>
      </c>
      <c r="AN78" s="87">
        <f t="shared" ref="AN78" si="310">+SUM(AN67:AN77)</f>
        <v>4.4000000000000004</v>
      </c>
      <c r="AO78" s="86">
        <f t="shared" ref="AO78" si="311">+SUM(AO67:AO77)</f>
        <v>4.9000000000000004</v>
      </c>
      <c r="AP78" s="87">
        <f t="shared" ref="AP78" si="312">+SUM(AP67:AP77)</f>
        <v>4.9000000000000004</v>
      </c>
      <c r="AQ78" s="90"/>
      <c r="AR78" s="86">
        <f>+SUM(AR67:AR77)</f>
        <v>0</v>
      </c>
      <c r="AS78" s="87">
        <f t="shared" ref="AS78" si="313">+SUM(AS67:AS77)</f>
        <v>0</v>
      </c>
      <c r="AT78" s="86">
        <f t="shared" ref="AT78" si="314">+SUM(AT67:AT77)</f>
        <v>0.59999999999999964</v>
      </c>
      <c r="AU78" s="87">
        <f t="shared" ref="AU78" si="315">+SUM(AU67:AU77)</f>
        <v>0.59999999999999964</v>
      </c>
      <c r="AV78" s="86">
        <f t="shared" ref="AV78" si="316">+SUM(AV67:AV77)</f>
        <v>4.4000000000000004</v>
      </c>
      <c r="AW78" s="87">
        <f t="shared" ref="AW78" si="317">+SUM(AW67:AW77)</f>
        <v>4.4000000000000004</v>
      </c>
      <c r="AX78" s="86">
        <f t="shared" ref="AX78" si="318">+SUM(AX67:AX77)</f>
        <v>5</v>
      </c>
      <c r="AY78" s="87">
        <f t="shared" ref="AY78" si="319">+SUM(AY67:AY77)</f>
        <v>5</v>
      </c>
      <c r="AZ78" s="123"/>
    </row>
    <row r="79" spans="1:52" s="13" customFormat="1">
      <c r="A79" s="67"/>
      <c r="B79" s="67"/>
      <c r="C79" s="82"/>
      <c r="D79" s="103"/>
      <c r="E79" s="108"/>
      <c r="F79" s="105"/>
      <c r="G79" s="84"/>
      <c r="H79" s="72"/>
      <c r="I79" s="73"/>
      <c r="J79" s="72"/>
      <c r="K79" s="74"/>
      <c r="L79" s="72"/>
      <c r="M79" s="73"/>
      <c r="N79" s="72"/>
      <c r="O79" s="73"/>
      <c r="P79" s="74"/>
      <c r="Q79" s="72"/>
      <c r="R79" s="73"/>
      <c r="S79" s="72"/>
      <c r="T79" s="74"/>
      <c r="U79" s="72"/>
      <c r="V79" s="73"/>
      <c r="W79" s="72"/>
      <c r="X79" s="73"/>
      <c r="Y79" s="61"/>
      <c r="Z79" s="72"/>
      <c r="AA79" s="73"/>
      <c r="AB79" s="72"/>
      <c r="AC79" s="74"/>
      <c r="AD79" s="72"/>
      <c r="AE79" s="73"/>
      <c r="AF79" s="72"/>
      <c r="AG79" s="73"/>
      <c r="AH79" s="61"/>
      <c r="AI79" s="72"/>
      <c r="AJ79" s="73"/>
      <c r="AK79" s="72"/>
      <c r="AL79" s="74"/>
      <c r="AM79" s="72"/>
      <c r="AN79" s="73"/>
      <c r="AO79" s="72"/>
      <c r="AP79" s="73"/>
      <c r="AQ79" s="61"/>
      <c r="AR79" s="72"/>
      <c r="AS79" s="73"/>
      <c r="AT79" s="72"/>
      <c r="AU79" s="74"/>
      <c r="AV79" s="72"/>
      <c r="AW79" s="73"/>
      <c r="AX79" s="72"/>
      <c r="AY79" s="73"/>
      <c r="AZ79" s="123"/>
    </row>
    <row r="80" spans="1:52" s="52" customFormat="1">
      <c r="A80" s="67" t="s">
        <v>103</v>
      </c>
      <c r="B80" s="67">
        <v>493</v>
      </c>
      <c r="C80" s="82">
        <v>44361</v>
      </c>
      <c r="D80" s="103">
        <v>50</v>
      </c>
      <c r="E80" s="108" t="s">
        <v>52</v>
      </c>
      <c r="F80" s="105" t="s">
        <v>202</v>
      </c>
      <c r="G80" s="84" t="s">
        <v>151</v>
      </c>
      <c r="H80" s="72">
        <v>0</v>
      </c>
      <c r="I80" s="73">
        <v>0</v>
      </c>
      <c r="J80" s="72">
        <v>-1306.5</v>
      </c>
      <c r="K80" s="74">
        <v>0</v>
      </c>
      <c r="L80" s="72">
        <v>0</v>
      </c>
      <c r="M80" s="73">
        <v>0</v>
      </c>
      <c r="N80" s="72">
        <v>-1306.5</v>
      </c>
      <c r="O80" s="73">
        <v>0</v>
      </c>
      <c r="P80" s="74"/>
      <c r="Q80" s="72">
        <v>0</v>
      </c>
      <c r="R80" s="73">
        <v>0</v>
      </c>
      <c r="S80" s="72">
        <v>-1261.7</v>
      </c>
      <c r="T80" s="74">
        <v>0</v>
      </c>
      <c r="U80" s="72">
        <v>0</v>
      </c>
      <c r="V80" s="73">
        <v>0</v>
      </c>
      <c r="W80" s="72">
        <v>-1261.7</v>
      </c>
      <c r="X80" s="73">
        <v>0</v>
      </c>
      <c r="Y80" s="61"/>
      <c r="Z80" s="72">
        <v>0</v>
      </c>
      <c r="AA80" s="73">
        <v>0</v>
      </c>
      <c r="AB80" s="72">
        <v>-650.9</v>
      </c>
      <c r="AC80" s="74">
        <v>0</v>
      </c>
      <c r="AD80" s="72">
        <v>0</v>
      </c>
      <c r="AE80" s="73">
        <v>0</v>
      </c>
      <c r="AF80" s="72">
        <v>-650.9</v>
      </c>
      <c r="AG80" s="73">
        <v>0</v>
      </c>
      <c r="AH80" s="61"/>
      <c r="AI80" s="72">
        <v>0</v>
      </c>
      <c r="AJ80" s="73">
        <v>0</v>
      </c>
      <c r="AK80" s="72">
        <v>-133.6</v>
      </c>
      <c r="AL80" s="74">
        <v>0</v>
      </c>
      <c r="AM80" s="72">
        <v>0</v>
      </c>
      <c r="AN80" s="73">
        <v>0</v>
      </c>
      <c r="AO80" s="72">
        <v>-133.6</v>
      </c>
      <c r="AP80" s="73">
        <v>0</v>
      </c>
      <c r="AQ80" s="61"/>
      <c r="AR80" s="72">
        <v>0</v>
      </c>
      <c r="AS80" s="73">
        <v>0</v>
      </c>
      <c r="AT80" s="72">
        <v>1.4</v>
      </c>
      <c r="AU80" s="74">
        <v>0</v>
      </c>
      <c r="AV80" s="72">
        <v>0</v>
      </c>
      <c r="AW80" s="73">
        <v>0</v>
      </c>
      <c r="AX80" s="72">
        <v>1.4</v>
      </c>
      <c r="AY80" s="73">
        <v>0</v>
      </c>
      <c r="AZ80" s="80"/>
    </row>
    <row r="81" spans="1:52" s="13" customFormat="1">
      <c r="A81" s="67"/>
      <c r="B81" s="67"/>
      <c r="C81" s="68"/>
      <c r="D81" s="69"/>
      <c r="E81" s="70"/>
      <c r="F81" s="71"/>
      <c r="G81" s="85" t="s">
        <v>18</v>
      </c>
      <c r="H81" s="86">
        <f>+SUM(H80)</f>
        <v>0</v>
      </c>
      <c r="I81" s="87">
        <f t="shared" ref="I81" si="320">+SUM(I80)</f>
        <v>0</v>
      </c>
      <c r="J81" s="86">
        <f>+SUM(J80)</f>
        <v>-1306.5</v>
      </c>
      <c r="K81" s="87">
        <f t="shared" ref="K81" si="321">+SUM(K80)</f>
        <v>0</v>
      </c>
      <c r="L81" s="86">
        <f>+SUM(L80)</f>
        <v>0</v>
      </c>
      <c r="M81" s="87">
        <f t="shared" ref="M81" si="322">+SUM(M80)</f>
        <v>0</v>
      </c>
      <c r="N81" s="86">
        <f t="shared" ref="N81" si="323">+SUM(N80)</f>
        <v>-1306.5</v>
      </c>
      <c r="O81" s="87">
        <f t="shared" ref="O81" si="324">+SUM(O80)</f>
        <v>0</v>
      </c>
      <c r="P81" s="88"/>
      <c r="Q81" s="86">
        <f>+SUM(Q80)</f>
        <v>0</v>
      </c>
      <c r="R81" s="87">
        <f t="shared" ref="R81" si="325">+SUM(R80)</f>
        <v>0</v>
      </c>
      <c r="S81" s="86">
        <f t="shared" ref="S81" si="326">+SUM(S80)</f>
        <v>-1261.7</v>
      </c>
      <c r="T81" s="87">
        <f t="shared" ref="T81" si="327">+SUM(T80)</f>
        <v>0</v>
      </c>
      <c r="U81" s="86">
        <f t="shared" ref="U81" si="328">+SUM(U80)</f>
        <v>0</v>
      </c>
      <c r="V81" s="87">
        <f>+SUM(V80)</f>
        <v>0</v>
      </c>
      <c r="W81" s="86">
        <f t="shared" ref="W81" si="329">+SUM(W80)</f>
        <v>-1261.7</v>
      </c>
      <c r="X81" s="87">
        <f t="shared" ref="X81" si="330">+SUM(X80)</f>
        <v>0</v>
      </c>
      <c r="Y81" s="89"/>
      <c r="Z81" s="86">
        <f>+SUM(Z80)</f>
        <v>0</v>
      </c>
      <c r="AA81" s="87">
        <f t="shared" ref="AA81" si="331">+SUM(AA80)</f>
        <v>0</v>
      </c>
      <c r="AB81" s="86">
        <f t="shared" ref="AB81" si="332">+SUM(AB80)</f>
        <v>-650.9</v>
      </c>
      <c r="AC81" s="87">
        <f t="shared" ref="AC81" si="333">+SUM(AC80)</f>
        <v>0</v>
      </c>
      <c r="AD81" s="86">
        <f t="shared" ref="AD81" si="334">+SUM(AD80)</f>
        <v>0</v>
      </c>
      <c r="AE81" s="87">
        <f t="shared" ref="AE81" si="335">+SUM(AE80)</f>
        <v>0</v>
      </c>
      <c r="AF81" s="86">
        <f t="shared" ref="AF81" si="336">+SUM(AF80)</f>
        <v>-650.9</v>
      </c>
      <c r="AG81" s="87">
        <f t="shared" ref="AG81" si="337">+SUM(AG80)</f>
        <v>0</v>
      </c>
      <c r="AH81" s="89"/>
      <c r="AI81" s="86">
        <f>+SUM(AI80)</f>
        <v>0</v>
      </c>
      <c r="AJ81" s="87">
        <f t="shared" ref="AJ81" si="338">+SUM(AJ80)</f>
        <v>0</v>
      </c>
      <c r="AK81" s="86">
        <f t="shared" ref="AK81" si="339">+SUM(AK80)</f>
        <v>-133.6</v>
      </c>
      <c r="AL81" s="87">
        <f t="shared" ref="AL81" si="340">+SUM(AL80)</f>
        <v>0</v>
      </c>
      <c r="AM81" s="86">
        <f t="shared" ref="AM81" si="341">+SUM(AM80)</f>
        <v>0</v>
      </c>
      <c r="AN81" s="87">
        <f t="shared" ref="AN81" si="342">+SUM(AN80)</f>
        <v>0</v>
      </c>
      <c r="AO81" s="86">
        <f t="shared" ref="AO81" si="343">+SUM(AO80)</f>
        <v>-133.6</v>
      </c>
      <c r="AP81" s="87">
        <f t="shared" ref="AP81" si="344">+SUM(AP80)</f>
        <v>0</v>
      </c>
      <c r="AQ81" s="90"/>
      <c r="AR81" s="86">
        <f>+SUM(AR80)</f>
        <v>0</v>
      </c>
      <c r="AS81" s="87">
        <f t="shared" ref="AS81" si="345">+SUM(AS80)</f>
        <v>0</v>
      </c>
      <c r="AT81" s="86">
        <f t="shared" ref="AT81" si="346">+SUM(AT80)</f>
        <v>1.4</v>
      </c>
      <c r="AU81" s="87">
        <f t="shared" ref="AU81" si="347">+SUM(AU80)</f>
        <v>0</v>
      </c>
      <c r="AV81" s="86">
        <f t="shared" ref="AV81" si="348">+SUM(AV80)</f>
        <v>0</v>
      </c>
      <c r="AW81" s="87">
        <f t="shared" ref="AW81" si="349">+SUM(AW80)</f>
        <v>0</v>
      </c>
      <c r="AX81" s="86">
        <f t="shared" ref="AX81" si="350">+SUM(AX80)</f>
        <v>1.4</v>
      </c>
      <c r="AY81" s="87">
        <f t="shared" ref="AY81" si="351">+SUM(AY80)</f>
        <v>0</v>
      </c>
      <c r="AZ81" s="123"/>
    </row>
    <row r="82" spans="1:52" s="13" customFormat="1">
      <c r="A82" s="67"/>
      <c r="B82" s="67"/>
      <c r="C82" s="82"/>
      <c r="D82" s="103"/>
      <c r="E82" s="108"/>
      <c r="F82" s="105"/>
      <c r="G82" s="84"/>
      <c r="H82" s="72"/>
      <c r="I82" s="73"/>
      <c r="J82" s="72"/>
      <c r="K82" s="74"/>
      <c r="L82" s="72"/>
      <c r="M82" s="73"/>
      <c r="N82" s="72"/>
      <c r="O82" s="73"/>
      <c r="P82" s="74"/>
      <c r="Q82" s="72"/>
      <c r="R82" s="73"/>
      <c r="S82" s="72"/>
      <c r="T82" s="74"/>
      <c r="U82" s="72"/>
      <c r="V82" s="73"/>
      <c r="W82" s="72"/>
      <c r="X82" s="73"/>
      <c r="Y82" s="61"/>
      <c r="Z82" s="72"/>
      <c r="AA82" s="73"/>
      <c r="AB82" s="72"/>
      <c r="AC82" s="74"/>
      <c r="AD82" s="72"/>
      <c r="AE82" s="73"/>
      <c r="AF82" s="72"/>
      <c r="AG82" s="73"/>
      <c r="AH82" s="61"/>
      <c r="AI82" s="72"/>
      <c r="AJ82" s="73"/>
      <c r="AK82" s="72"/>
      <c r="AL82" s="74"/>
      <c r="AM82" s="72"/>
      <c r="AN82" s="73"/>
      <c r="AO82" s="72"/>
      <c r="AP82" s="73"/>
      <c r="AQ82" s="61"/>
      <c r="AR82" s="72"/>
      <c r="AS82" s="73"/>
      <c r="AT82" s="72"/>
      <c r="AU82" s="74"/>
      <c r="AV82" s="72"/>
      <c r="AW82" s="73"/>
      <c r="AX82" s="72"/>
      <c r="AY82" s="73"/>
      <c r="AZ82" s="123"/>
    </row>
    <row r="83" spans="1:52" s="52" customFormat="1">
      <c r="A83" s="67" t="s">
        <v>161</v>
      </c>
      <c r="B83" s="67">
        <v>478</v>
      </c>
      <c r="C83" s="82">
        <v>44361</v>
      </c>
      <c r="D83" s="103">
        <v>566</v>
      </c>
      <c r="E83" s="108" t="s">
        <v>162</v>
      </c>
      <c r="F83" s="105" t="s">
        <v>163</v>
      </c>
      <c r="G83" s="84" t="s">
        <v>164</v>
      </c>
      <c r="H83" s="72">
        <v>0</v>
      </c>
      <c r="I83" s="73">
        <v>0</v>
      </c>
      <c r="J83" s="72">
        <v>0.7</v>
      </c>
      <c r="K83" s="74">
        <v>2.2000000000000002</v>
      </c>
      <c r="L83" s="72">
        <v>0</v>
      </c>
      <c r="M83" s="73">
        <v>0</v>
      </c>
      <c r="N83" s="72">
        <f>J83+L83</f>
        <v>0.7</v>
      </c>
      <c r="O83" s="73">
        <f>K83+M83</f>
        <v>2.2000000000000002</v>
      </c>
      <c r="P83" s="74"/>
      <c r="Q83" s="72">
        <v>0</v>
      </c>
      <c r="R83" s="73">
        <v>0</v>
      </c>
      <c r="S83" s="72">
        <v>2.2999999999999998</v>
      </c>
      <c r="T83" s="74">
        <v>2.2999999999999998</v>
      </c>
      <c r="U83" s="72">
        <v>0</v>
      </c>
      <c r="V83" s="73">
        <v>0</v>
      </c>
      <c r="W83" s="72">
        <f>SUM(Q83,S83,U83)</f>
        <v>2.2999999999999998</v>
      </c>
      <c r="X83" s="73">
        <f>SUM(T83,R83,V83)</f>
        <v>2.2999999999999998</v>
      </c>
      <c r="Y83" s="61"/>
      <c r="Z83" s="72">
        <v>0</v>
      </c>
      <c r="AA83" s="73">
        <v>0</v>
      </c>
      <c r="AB83" s="72">
        <v>2.4</v>
      </c>
      <c r="AC83" s="74">
        <v>2.4</v>
      </c>
      <c r="AD83" s="72">
        <v>0</v>
      </c>
      <c r="AE83" s="73">
        <v>0</v>
      </c>
      <c r="AF83" s="72">
        <f>AB83</f>
        <v>2.4</v>
      </c>
      <c r="AG83" s="73">
        <f>AC83</f>
        <v>2.4</v>
      </c>
      <c r="AH83" s="61"/>
      <c r="AI83" s="72">
        <v>0</v>
      </c>
      <c r="AJ83" s="73">
        <v>0</v>
      </c>
      <c r="AK83" s="72">
        <v>2.5</v>
      </c>
      <c r="AL83" s="74">
        <v>2.5</v>
      </c>
      <c r="AM83" s="72">
        <v>0</v>
      </c>
      <c r="AN83" s="73">
        <v>0</v>
      </c>
      <c r="AO83" s="72">
        <f>AK83</f>
        <v>2.5</v>
      </c>
      <c r="AP83" s="73">
        <f>AL83</f>
        <v>2.5</v>
      </c>
      <c r="AQ83" s="61"/>
      <c r="AR83" s="72">
        <v>0</v>
      </c>
      <c r="AS83" s="73">
        <v>0</v>
      </c>
      <c r="AT83" s="72">
        <v>2.6</v>
      </c>
      <c r="AU83" s="74">
        <v>2.6</v>
      </c>
      <c r="AV83" s="72">
        <v>0</v>
      </c>
      <c r="AW83" s="73">
        <v>0</v>
      </c>
      <c r="AX83" s="72">
        <f>AT83</f>
        <v>2.6</v>
      </c>
      <c r="AY83" s="73">
        <f>AU83</f>
        <v>2.6</v>
      </c>
      <c r="AZ83" s="80"/>
    </row>
    <row r="84" spans="1:52" s="13" customFormat="1">
      <c r="A84" s="67"/>
      <c r="B84" s="67"/>
      <c r="C84" s="68"/>
      <c r="D84" s="69"/>
      <c r="E84" s="70"/>
      <c r="F84" s="71"/>
      <c r="G84" s="85" t="s">
        <v>18</v>
      </c>
      <c r="H84" s="86">
        <f>+SUM(H83)</f>
        <v>0</v>
      </c>
      <c r="I84" s="87">
        <f t="shared" ref="I84" si="352">+SUM(I83)</f>
        <v>0</v>
      </c>
      <c r="J84" s="86">
        <f t="shared" ref="J84" si="353">+SUM(J83)</f>
        <v>0.7</v>
      </c>
      <c r="K84" s="87">
        <f t="shared" ref="K84" si="354">+SUM(K83)</f>
        <v>2.2000000000000002</v>
      </c>
      <c r="L84" s="86">
        <f>+SUM(L83)</f>
        <v>0</v>
      </c>
      <c r="M84" s="87">
        <f t="shared" ref="M84" si="355">+SUM(M83)</f>
        <v>0</v>
      </c>
      <c r="N84" s="86">
        <f>+SUM(N83)</f>
        <v>0.7</v>
      </c>
      <c r="O84" s="87">
        <f t="shared" ref="O84" si="356">+SUM(O83)</f>
        <v>2.2000000000000002</v>
      </c>
      <c r="P84" s="88"/>
      <c r="Q84" s="86">
        <f>+SUM(Q83)</f>
        <v>0</v>
      </c>
      <c r="R84" s="87">
        <f t="shared" ref="R84" si="357">+SUM(R83)</f>
        <v>0</v>
      </c>
      <c r="S84" s="86">
        <f t="shared" ref="S84" si="358">+SUM(S83)</f>
        <v>2.2999999999999998</v>
      </c>
      <c r="T84" s="87">
        <f t="shared" ref="T84" si="359">+SUM(T83)</f>
        <v>2.2999999999999998</v>
      </c>
      <c r="U84" s="86">
        <f t="shared" ref="U84" si="360">+SUM(U83)</f>
        <v>0</v>
      </c>
      <c r="V84" s="87">
        <f>+SUM(V83)</f>
        <v>0</v>
      </c>
      <c r="W84" s="86">
        <f t="shared" ref="W84" si="361">+SUM(W83)</f>
        <v>2.2999999999999998</v>
      </c>
      <c r="X84" s="87">
        <f t="shared" ref="X84" si="362">+SUM(X83)</f>
        <v>2.2999999999999998</v>
      </c>
      <c r="Y84" s="89"/>
      <c r="Z84" s="86">
        <f>+SUM(Z83)</f>
        <v>0</v>
      </c>
      <c r="AA84" s="87">
        <f t="shared" ref="AA84" si="363">+SUM(AA83)</f>
        <v>0</v>
      </c>
      <c r="AB84" s="86">
        <f t="shared" ref="AB84" si="364">+SUM(AB83)</f>
        <v>2.4</v>
      </c>
      <c r="AC84" s="87">
        <f t="shared" ref="AC84" si="365">+SUM(AC83)</f>
        <v>2.4</v>
      </c>
      <c r="AD84" s="86">
        <f t="shared" ref="AD84" si="366">+SUM(AD83)</f>
        <v>0</v>
      </c>
      <c r="AE84" s="87">
        <f t="shared" ref="AE84" si="367">+SUM(AE83)</f>
        <v>0</v>
      </c>
      <c r="AF84" s="86">
        <f t="shared" ref="AF84" si="368">+SUM(AF83)</f>
        <v>2.4</v>
      </c>
      <c r="AG84" s="87">
        <f t="shared" ref="AG84" si="369">+SUM(AG83)</f>
        <v>2.4</v>
      </c>
      <c r="AH84" s="89"/>
      <c r="AI84" s="86">
        <f>+SUM(AI83)</f>
        <v>0</v>
      </c>
      <c r="AJ84" s="87">
        <f t="shared" ref="AJ84" si="370">+SUM(AJ83)</f>
        <v>0</v>
      </c>
      <c r="AK84" s="86">
        <f t="shared" ref="AK84" si="371">+SUM(AK83)</f>
        <v>2.5</v>
      </c>
      <c r="AL84" s="87">
        <f t="shared" ref="AL84" si="372">+SUM(AL83)</f>
        <v>2.5</v>
      </c>
      <c r="AM84" s="86">
        <f t="shared" ref="AM84" si="373">+SUM(AM83)</f>
        <v>0</v>
      </c>
      <c r="AN84" s="87">
        <f t="shared" ref="AN84" si="374">+SUM(AN83)</f>
        <v>0</v>
      </c>
      <c r="AO84" s="86">
        <f t="shared" ref="AO84" si="375">+SUM(AO83)</f>
        <v>2.5</v>
      </c>
      <c r="AP84" s="87">
        <f t="shared" ref="AP84" si="376">+SUM(AP83)</f>
        <v>2.5</v>
      </c>
      <c r="AQ84" s="90"/>
      <c r="AR84" s="86">
        <f>+SUM(AR83)</f>
        <v>0</v>
      </c>
      <c r="AS84" s="87">
        <f t="shared" ref="AS84" si="377">+SUM(AS83)</f>
        <v>0</v>
      </c>
      <c r="AT84" s="86">
        <f t="shared" ref="AT84" si="378">+SUM(AT83)</f>
        <v>2.6</v>
      </c>
      <c r="AU84" s="87">
        <f t="shared" ref="AU84" si="379">+SUM(AU83)</f>
        <v>2.6</v>
      </c>
      <c r="AV84" s="86">
        <f t="shared" ref="AV84" si="380">+SUM(AV83)</f>
        <v>0</v>
      </c>
      <c r="AW84" s="87">
        <f t="shared" ref="AW84" si="381">+SUM(AW83)</f>
        <v>0</v>
      </c>
      <c r="AX84" s="86">
        <f t="shared" ref="AX84" si="382">+SUM(AX83)</f>
        <v>2.6</v>
      </c>
      <c r="AY84" s="87">
        <f t="shared" ref="AY84" si="383">+SUM(AY83)</f>
        <v>2.6</v>
      </c>
      <c r="AZ84" s="123"/>
    </row>
    <row r="85" spans="1:52" s="13" customFormat="1">
      <c r="A85" s="67"/>
      <c r="B85" s="67"/>
      <c r="C85" s="82"/>
      <c r="D85" s="103"/>
      <c r="E85" s="108"/>
      <c r="F85" s="105"/>
      <c r="G85" s="84"/>
      <c r="H85" s="72"/>
      <c r="I85" s="73"/>
      <c r="J85" s="72"/>
      <c r="K85" s="74"/>
      <c r="L85" s="72"/>
      <c r="M85" s="73"/>
      <c r="N85" s="72"/>
      <c r="O85" s="73"/>
      <c r="P85" s="74"/>
      <c r="Q85" s="72"/>
      <c r="R85" s="73"/>
      <c r="S85" s="72"/>
      <c r="T85" s="74"/>
      <c r="U85" s="72"/>
      <c r="V85" s="73"/>
      <c r="W85" s="72"/>
      <c r="X85" s="73"/>
      <c r="Y85" s="61"/>
      <c r="Z85" s="72"/>
      <c r="AA85" s="73"/>
      <c r="AB85" s="72"/>
      <c r="AC85" s="74"/>
      <c r="AD85" s="72"/>
      <c r="AE85" s="73"/>
      <c r="AF85" s="72"/>
      <c r="AG85" s="73"/>
      <c r="AH85" s="61"/>
      <c r="AI85" s="72"/>
      <c r="AJ85" s="73"/>
      <c r="AK85" s="72"/>
      <c r="AL85" s="74"/>
      <c r="AM85" s="72"/>
      <c r="AN85" s="73"/>
      <c r="AO85" s="72"/>
      <c r="AP85" s="73"/>
      <c r="AQ85" s="61"/>
      <c r="AR85" s="72"/>
      <c r="AS85" s="73"/>
      <c r="AT85" s="72"/>
      <c r="AU85" s="74"/>
      <c r="AV85" s="72"/>
      <c r="AW85" s="73"/>
      <c r="AX85" s="72"/>
      <c r="AY85" s="73"/>
      <c r="AZ85" s="123"/>
    </row>
    <row r="86" spans="1:52" s="13" customFormat="1">
      <c r="A86" s="67" t="s">
        <v>147</v>
      </c>
      <c r="B86" s="67">
        <v>518</v>
      </c>
      <c r="C86" s="82">
        <v>44368</v>
      </c>
      <c r="D86" s="103">
        <v>3</v>
      </c>
      <c r="E86" s="108" t="s">
        <v>148</v>
      </c>
      <c r="F86" s="105" t="s">
        <v>216</v>
      </c>
      <c r="G86" s="146" t="s">
        <v>61</v>
      </c>
      <c r="H86" s="72">
        <v>-0.6</v>
      </c>
      <c r="I86" s="73">
        <v>-3</v>
      </c>
      <c r="J86" s="72">
        <v>0</v>
      </c>
      <c r="K86" s="74">
        <v>0</v>
      </c>
      <c r="L86" s="72">
        <v>0</v>
      </c>
      <c r="M86" s="73">
        <v>0</v>
      </c>
      <c r="N86" s="72">
        <v>-0.6</v>
      </c>
      <c r="O86" s="73">
        <v>-3</v>
      </c>
      <c r="P86" s="74"/>
      <c r="Q86" s="72">
        <v>-1.8</v>
      </c>
      <c r="R86" s="73">
        <v>-3</v>
      </c>
      <c r="S86" s="72">
        <v>0</v>
      </c>
      <c r="T86" s="74">
        <v>0</v>
      </c>
      <c r="U86" s="72">
        <v>0</v>
      </c>
      <c r="V86" s="73">
        <v>0</v>
      </c>
      <c r="W86" s="72">
        <f>SUM(Q86,S86,U86)</f>
        <v>-1.8</v>
      </c>
      <c r="X86" s="73">
        <f>SUM(T86,R86,V86)</f>
        <v>-3</v>
      </c>
      <c r="Y86" s="61"/>
      <c r="Z86" s="72">
        <v>-3</v>
      </c>
      <c r="AA86" s="73">
        <v>-3</v>
      </c>
      <c r="AB86" s="72">
        <v>0</v>
      </c>
      <c r="AC86" s="74">
        <v>0</v>
      </c>
      <c r="AD86" s="72">
        <v>0</v>
      </c>
      <c r="AE86" s="73">
        <v>0</v>
      </c>
      <c r="AF86" s="72">
        <v>-3</v>
      </c>
      <c r="AG86" s="73">
        <v>-3</v>
      </c>
      <c r="AH86" s="61"/>
      <c r="AI86" s="72">
        <v>-3</v>
      </c>
      <c r="AJ86" s="73">
        <v>-3</v>
      </c>
      <c r="AK86" s="72">
        <v>0</v>
      </c>
      <c r="AL86" s="74">
        <v>0</v>
      </c>
      <c r="AM86" s="72">
        <v>0</v>
      </c>
      <c r="AN86" s="73">
        <v>0</v>
      </c>
      <c r="AO86" s="72">
        <v>-3</v>
      </c>
      <c r="AP86" s="73">
        <v>-3</v>
      </c>
      <c r="AQ86" s="61"/>
      <c r="AR86" s="72">
        <v>-3</v>
      </c>
      <c r="AS86" s="73">
        <v>-3</v>
      </c>
      <c r="AT86" s="72">
        <v>0</v>
      </c>
      <c r="AU86" s="74">
        <v>0</v>
      </c>
      <c r="AV86" s="72">
        <v>0</v>
      </c>
      <c r="AW86" s="73">
        <v>0</v>
      </c>
      <c r="AX86" s="72">
        <v>-3</v>
      </c>
      <c r="AY86" s="73">
        <v>-3</v>
      </c>
      <c r="AZ86" s="123"/>
    </row>
    <row r="87" spans="1:52" s="13" customFormat="1">
      <c r="A87" s="67" t="s">
        <v>149</v>
      </c>
      <c r="B87" s="67">
        <v>456</v>
      </c>
      <c r="C87" s="82">
        <v>44361</v>
      </c>
      <c r="D87" s="103">
        <v>46</v>
      </c>
      <c r="E87" s="108" t="s">
        <v>92</v>
      </c>
      <c r="F87" s="105" t="s">
        <v>92</v>
      </c>
      <c r="G87" s="84" t="s">
        <v>61</v>
      </c>
      <c r="H87" s="72" t="s">
        <v>21</v>
      </c>
      <c r="I87" s="73" t="s">
        <v>21</v>
      </c>
      <c r="J87" s="72" t="s">
        <v>21</v>
      </c>
      <c r="K87" s="74" t="s">
        <v>21</v>
      </c>
      <c r="L87" s="72" t="s">
        <v>21</v>
      </c>
      <c r="M87" s="73" t="s">
        <v>21</v>
      </c>
      <c r="N87" s="72" t="s">
        <v>21</v>
      </c>
      <c r="O87" s="73" t="s">
        <v>21</v>
      </c>
      <c r="P87" s="74"/>
      <c r="Q87" s="72" t="s">
        <v>21</v>
      </c>
      <c r="R87" s="73" t="s">
        <v>21</v>
      </c>
      <c r="S87" s="72" t="s">
        <v>21</v>
      </c>
      <c r="T87" s="74" t="s">
        <v>21</v>
      </c>
      <c r="U87" s="72" t="s">
        <v>21</v>
      </c>
      <c r="V87" s="73" t="s">
        <v>21</v>
      </c>
      <c r="W87" s="72" t="s">
        <v>21</v>
      </c>
      <c r="X87" s="73" t="s">
        <v>21</v>
      </c>
      <c r="Y87" s="61"/>
      <c r="Z87" s="72" t="s">
        <v>21</v>
      </c>
      <c r="AA87" s="73" t="s">
        <v>21</v>
      </c>
      <c r="AB87" s="72" t="s">
        <v>21</v>
      </c>
      <c r="AC87" s="74" t="s">
        <v>21</v>
      </c>
      <c r="AD87" s="72" t="s">
        <v>21</v>
      </c>
      <c r="AE87" s="73" t="s">
        <v>21</v>
      </c>
      <c r="AF87" s="72" t="s">
        <v>21</v>
      </c>
      <c r="AG87" s="73" t="s">
        <v>21</v>
      </c>
      <c r="AH87" s="61"/>
      <c r="AI87" s="72" t="s">
        <v>21</v>
      </c>
      <c r="AJ87" s="73" t="s">
        <v>21</v>
      </c>
      <c r="AK87" s="72" t="s">
        <v>21</v>
      </c>
      <c r="AL87" s="74" t="s">
        <v>21</v>
      </c>
      <c r="AM87" s="72" t="s">
        <v>21</v>
      </c>
      <c r="AN87" s="73" t="s">
        <v>21</v>
      </c>
      <c r="AO87" s="72" t="s">
        <v>21</v>
      </c>
      <c r="AP87" s="73" t="s">
        <v>21</v>
      </c>
      <c r="AQ87" s="61"/>
      <c r="AR87" s="72" t="s">
        <v>21</v>
      </c>
      <c r="AS87" s="73" t="s">
        <v>21</v>
      </c>
      <c r="AT87" s="72" t="s">
        <v>21</v>
      </c>
      <c r="AU87" s="74" t="s">
        <v>21</v>
      </c>
      <c r="AV87" s="72" t="s">
        <v>21</v>
      </c>
      <c r="AW87" s="73" t="s">
        <v>21</v>
      </c>
      <c r="AX87" s="72" t="s">
        <v>21</v>
      </c>
      <c r="AY87" s="73" t="s">
        <v>21</v>
      </c>
      <c r="AZ87" s="123"/>
    </row>
    <row r="88" spans="1:52" s="13" customFormat="1">
      <c r="A88" s="67" t="s">
        <v>103</v>
      </c>
      <c r="B88" s="67">
        <v>486</v>
      </c>
      <c r="C88" s="82">
        <v>44361</v>
      </c>
      <c r="D88" s="103">
        <v>50</v>
      </c>
      <c r="E88" s="108" t="s">
        <v>52</v>
      </c>
      <c r="F88" s="105" t="s">
        <v>102</v>
      </c>
      <c r="G88" s="84" t="s">
        <v>61</v>
      </c>
      <c r="H88" s="72">
        <v>0</v>
      </c>
      <c r="I88" s="73">
        <v>-1004.9</v>
      </c>
      <c r="J88" s="72">
        <v>0</v>
      </c>
      <c r="K88" s="74">
        <v>-0.1</v>
      </c>
      <c r="L88" s="72">
        <v>0</v>
      </c>
      <c r="M88" s="73">
        <v>-130.19999999999999</v>
      </c>
      <c r="N88" s="72">
        <v>0</v>
      </c>
      <c r="O88" s="73">
        <v>-1135.2</v>
      </c>
      <c r="P88" s="74"/>
      <c r="Q88" s="72">
        <v>0</v>
      </c>
      <c r="R88" s="73">
        <v>-1028.0999999999999</v>
      </c>
      <c r="S88" s="72">
        <v>0</v>
      </c>
      <c r="T88" s="74">
        <v>-0.1</v>
      </c>
      <c r="U88" s="72">
        <v>0</v>
      </c>
      <c r="V88" s="73">
        <v>-133.1</v>
      </c>
      <c r="W88" s="72">
        <f t="shared" ref="W88:W97" si="384">SUM(Q88,S88,U88)</f>
        <v>0</v>
      </c>
      <c r="X88" s="73">
        <f t="shared" ref="X88:X97" si="385">SUM(T88,R88,V88)</f>
        <v>-1161.2999999999997</v>
      </c>
      <c r="Y88" s="61"/>
      <c r="Z88" s="72">
        <v>0</v>
      </c>
      <c r="AA88" s="73">
        <v>-1061</v>
      </c>
      <c r="AB88" s="72">
        <v>0</v>
      </c>
      <c r="AC88" s="74">
        <v>-0.1</v>
      </c>
      <c r="AD88" s="72">
        <v>0</v>
      </c>
      <c r="AE88" s="73">
        <v>-137.30000000000001</v>
      </c>
      <c r="AF88" s="72">
        <v>0</v>
      </c>
      <c r="AG88" s="73">
        <v>-1198.4000000000001</v>
      </c>
      <c r="AH88" s="61"/>
      <c r="AI88" s="72">
        <v>-614.1</v>
      </c>
      <c r="AJ88" s="73">
        <v>-1091.7</v>
      </c>
      <c r="AK88" s="72">
        <v>-0.1</v>
      </c>
      <c r="AL88" s="74">
        <v>-0.1</v>
      </c>
      <c r="AM88" s="72">
        <v>-79.5</v>
      </c>
      <c r="AN88" s="73">
        <v>-141.4</v>
      </c>
      <c r="AO88" s="72">
        <v>-693.7</v>
      </c>
      <c r="AP88" s="73">
        <v>-1233.2</v>
      </c>
      <c r="AQ88" s="61"/>
      <c r="AR88" s="72">
        <v>-1115.7</v>
      </c>
      <c r="AS88" s="73">
        <v>-1115.7</v>
      </c>
      <c r="AT88" s="72">
        <v>-0.1</v>
      </c>
      <c r="AU88" s="74">
        <v>-0.1</v>
      </c>
      <c r="AV88" s="72">
        <v>-144.5</v>
      </c>
      <c r="AW88" s="73">
        <v>-144.5</v>
      </c>
      <c r="AX88" s="72">
        <v>-1260.3</v>
      </c>
      <c r="AY88" s="73">
        <v>-1260.3</v>
      </c>
      <c r="AZ88" s="123"/>
    </row>
    <row r="89" spans="1:52" s="13" customFormat="1">
      <c r="A89" s="67" t="s">
        <v>103</v>
      </c>
      <c r="B89" s="67">
        <v>22</v>
      </c>
      <c r="C89" s="82">
        <v>44239</v>
      </c>
      <c r="D89" s="103">
        <v>50</v>
      </c>
      <c r="E89" s="108" t="s">
        <v>52</v>
      </c>
      <c r="F89" s="105" t="s">
        <v>108</v>
      </c>
      <c r="G89" s="84" t="s">
        <v>61</v>
      </c>
      <c r="H89" s="72">
        <v>887.8</v>
      </c>
      <c r="I89" s="73">
        <v>968.5</v>
      </c>
      <c r="J89" s="72">
        <v>0</v>
      </c>
      <c r="K89" s="74">
        <v>0</v>
      </c>
      <c r="L89" s="72">
        <v>169.9</v>
      </c>
      <c r="M89" s="73">
        <v>185.3</v>
      </c>
      <c r="N89" s="72">
        <v>1057.7</v>
      </c>
      <c r="O89" s="73">
        <v>1153.8</v>
      </c>
      <c r="P89" s="74"/>
      <c r="Q89" s="72">
        <v>1052.7</v>
      </c>
      <c r="R89" s="73">
        <v>1052.7</v>
      </c>
      <c r="S89" s="72">
        <v>0</v>
      </c>
      <c r="T89" s="74">
        <v>0</v>
      </c>
      <c r="U89" s="72">
        <v>201.4</v>
      </c>
      <c r="V89" s="73">
        <v>201.4</v>
      </c>
      <c r="W89" s="72">
        <f t="shared" si="384"/>
        <v>1254.1000000000001</v>
      </c>
      <c r="X89" s="73">
        <f t="shared" si="385"/>
        <v>1254.1000000000001</v>
      </c>
      <c r="Y89" s="61"/>
      <c r="Z89" s="72">
        <v>1118</v>
      </c>
      <c r="AA89" s="73">
        <v>1118</v>
      </c>
      <c r="AB89" s="72">
        <v>0</v>
      </c>
      <c r="AC89" s="74">
        <v>0</v>
      </c>
      <c r="AD89" s="72">
        <v>213.9</v>
      </c>
      <c r="AE89" s="73">
        <v>213.9</v>
      </c>
      <c r="AF89" s="72">
        <v>1331.9</v>
      </c>
      <c r="AG89" s="73">
        <v>1331.9</v>
      </c>
      <c r="AH89" s="61"/>
      <c r="AI89" s="72">
        <v>1173.9000000000001</v>
      </c>
      <c r="AJ89" s="73">
        <v>1173.9000000000001</v>
      </c>
      <c r="AK89" s="72">
        <v>0</v>
      </c>
      <c r="AL89" s="74">
        <v>0</v>
      </c>
      <c r="AM89" s="72">
        <v>224.7</v>
      </c>
      <c r="AN89" s="73">
        <v>224.7</v>
      </c>
      <c r="AO89" s="72">
        <v>1398.6</v>
      </c>
      <c r="AP89" s="73">
        <v>1398.6</v>
      </c>
      <c r="AQ89" s="61"/>
      <c r="AR89" s="72">
        <v>1232.5999999999999</v>
      </c>
      <c r="AS89" s="73">
        <v>1232.5999999999999</v>
      </c>
      <c r="AT89" s="72">
        <v>0</v>
      </c>
      <c r="AU89" s="74">
        <v>0</v>
      </c>
      <c r="AV89" s="72">
        <v>235.9</v>
      </c>
      <c r="AW89" s="73">
        <v>235.9</v>
      </c>
      <c r="AX89" s="72">
        <v>1468.5</v>
      </c>
      <c r="AY89" s="73">
        <v>1468.5</v>
      </c>
      <c r="AZ89" s="123"/>
    </row>
    <row r="90" spans="1:52" s="13" customFormat="1">
      <c r="A90" s="67" t="s">
        <v>103</v>
      </c>
      <c r="B90" s="67">
        <v>82</v>
      </c>
      <c r="C90" s="82">
        <v>44253</v>
      </c>
      <c r="D90" s="103">
        <v>50</v>
      </c>
      <c r="E90" s="108" t="s">
        <v>52</v>
      </c>
      <c r="F90" s="105" t="s">
        <v>111</v>
      </c>
      <c r="G90" s="84" t="s">
        <v>61</v>
      </c>
      <c r="H90" s="72">
        <v>0</v>
      </c>
      <c r="I90" s="73">
        <v>0</v>
      </c>
      <c r="J90" s="72">
        <v>0</v>
      </c>
      <c r="K90" s="74">
        <v>0</v>
      </c>
      <c r="L90" s="72">
        <v>0</v>
      </c>
      <c r="M90" s="73">
        <v>0</v>
      </c>
      <c r="N90" s="72">
        <v>0</v>
      </c>
      <c r="O90" s="73">
        <v>0</v>
      </c>
      <c r="P90" s="74"/>
      <c r="Q90" s="72">
        <v>0</v>
      </c>
      <c r="R90" s="73">
        <v>0</v>
      </c>
      <c r="S90" s="72">
        <v>0</v>
      </c>
      <c r="T90" s="74">
        <v>0</v>
      </c>
      <c r="U90" s="72">
        <v>0</v>
      </c>
      <c r="V90" s="73">
        <v>0</v>
      </c>
      <c r="W90" s="72">
        <f t="shared" si="384"/>
        <v>0</v>
      </c>
      <c r="X90" s="73">
        <f t="shared" si="385"/>
        <v>0</v>
      </c>
      <c r="Y90" s="61"/>
      <c r="Z90" s="72">
        <v>0</v>
      </c>
      <c r="AA90" s="73">
        <v>0</v>
      </c>
      <c r="AB90" s="72">
        <v>0</v>
      </c>
      <c r="AC90" s="74">
        <v>0</v>
      </c>
      <c r="AD90" s="72">
        <v>0</v>
      </c>
      <c r="AE90" s="73">
        <v>0</v>
      </c>
      <c r="AF90" s="72">
        <v>0</v>
      </c>
      <c r="AG90" s="73">
        <v>0</v>
      </c>
      <c r="AH90" s="61"/>
      <c r="AI90" s="72">
        <v>0</v>
      </c>
      <c r="AJ90" s="73">
        <v>0</v>
      </c>
      <c r="AK90" s="72">
        <v>0</v>
      </c>
      <c r="AL90" s="74">
        <v>0</v>
      </c>
      <c r="AM90" s="72">
        <v>0</v>
      </c>
      <c r="AN90" s="73">
        <v>0</v>
      </c>
      <c r="AO90" s="72">
        <v>0</v>
      </c>
      <c r="AP90" s="73">
        <v>0</v>
      </c>
      <c r="AQ90" s="61"/>
      <c r="AR90" s="72">
        <v>0</v>
      </c>
      <c r="AS90" s="73">
        <v>0</v>
      </c>
      <c r="AT90" s="72">
        <v>0</v>
      </c>
      <c r="AU90" s="74">
        <v>0</v>
      </c>
      <c r="AV90" s="72">
        <v>0</v>
      </c>
      <c r="AW90" s="73">
        <v>0</v>
      </c>
      <c r="AX90" s="72">
        <v>0</v>
      </c>
      <c r="AY90" s="73">
        <v>0</v>
      </c>
      <c r="AZ90" s="123"/>
    </row>
    <row r="91" spans="1:52" s="13" customFormat="1">
      <c r="A91" s="67" t="s">
        <v>103</v>
      </c>
      <c r="B91" s="67">
        <v>26</v>
      </c>
      <c r="C91" s="82">
        <v>44239</v>
      </c>
      <c r="D91" s="103">
        <v>50</v>
      </c>
      <c r="E91" s="108" t="s">
        <v>52</v>
      </c>
      <c r="F91" s="105" t="s">
        <v>109</v>
      </c>
      <c r="G91" s="84" t="s">
        <v>61</v>
      </c>
      <c r="H91" s="72">
        <v>85.8</v>
      </c>
      <c r="I91" s="73">
        <v>111.2</v>
      </c>
      <c r="J91" s="72" t="s">
        <v>21</v>
      </c>
      <c r="K91" s="74" t="s">
        <v>21</v>
      </c>
      <c r="L91" s="72">
        <v>16.399999999999999</v>
      </c>
      <c r="M91" s="73">
        <v>21.3</v>
      </c>
      <c r="N91" s="72">
        <v>102.2</v>
      </c>
      <c r="O91" s="73">
        <v>132.5</v>
      </c>
      <c r="P91" s="74"/>
      <c r="Q91" s="72">
        <v>108.1</v>
      </c>
      <c r="R91" s="73">
        <v>120.8</v>
      </c>
      <c r="S91" s="72" t="s">
        <v>21</v>
      </c>
      <c r="T91" s="74" t="s">
        <v>21</v>
      </c>
      <c r="U91" s="72">
        <v>20.7</v>
      </c>
      <c r="V91" s="73">
        <v>23.2</v>
      </c>
      <c r="W91" s="72">
        <f t="shared" si="384"/>
        <v>128.79999999999998</v>
      </c>
      <c r="X91" s="73">
        <f t="shared" si="385"/>
        <v>144</v>
      </c>
      <c r="Y91" s="61"/>
      <c r="Z91" s="72">
        <v>121.6</v>
      </c>
      <c r="AA91" s="73">
        <v>128.30000000000001</v>
      </c>
      <c r="AB91" s="72" t="s">
        <v>21</v>
      </c>
      <c r="AC91" s="74" t="s">
        <v>21</v>
      </c>
      <c r="AD91" s="72">
        <v>23.2</v>
      </c>
      <c r="AE91" s="73">
        <v>24.6</v>
      </c>
      <c r="AF91" s="72">
        <v>144.80000000000001</v>
      </c>
      <c r="AG91" s="73">
        <v>152.9</v>
      </c>
      <c r="AH91" s="61"/>
      <c r="AI91" s="72">
        <v>134.80000000000001</v>
      </c>
      <c r="AJ91" s="73">
        <v>134.80000000000001</v>
      </c>
      <c r="AK91" s="72" t="s">
        <v>21</v>
      </c>
      <c r="AL91" s="74" t="s">
        <v>21</v>
      </c>
      <c r="AM91" s="72">
        <v>25.8</v>
      </c>
      <c r="AN91" s="73">
        <v>25.8</v>
      </c>
      <c r="AO91" s="72">
        <v>160.6</v>
      </c>
      <c r="AP91" s="73">
        <v>160.6</v>
      </c>
      <c r="AQ91" s="61"/>
      <c r="AR91" s="72">
        <v>141.5</v>
      </c>
      <c r="AS91" s="73">
        <v>141.5</v>
      </c>
      <c r="AT91" s="72" t="s">
        <v>21</v>
      </c>
      <c r="AU91" s="74" t="s">
        <v>21</v>
      </c>
      <c r="AV91" s="72">
        <v>27</v>
      </c>
      <c r="AW91" s="73">
        <v>27</v>
      </c>
      <c r="AX91" s="72">
        <v>168.5</v>
      </c>
      <c r="AY91" s="73">
        <v>168.5</v>
      </c>
      <c r="AZ91" s="123"/>
    </row>
    <row r="92" spans="1:52" s="13" customFormat="1">
      <c r="A92" s="67" t="s">
        <v>103</v>
      </c>
      <c r="B92" s="67">
        <v>128</v>
      </c>
      <c r="C92" s="82">
        <v>44260</v>
      </c>
      <c r="D92" s="103">
        <v>50</v>
      </c>
      <c r="E92" s="108" t="s">
        <v>52</v>
      </c>
      <c r="F92" s="105" t="s">
        <v>107</v>
      </c>
      <c r="G92" s="84" t="s">
        <v>61</v>
      </c>
      <c r="H92" s="72">
        <v>-16.2</v>
      </c>
      <c r="I92" s="73">
        <v>-17.600000000000001</v>
      </c>
      <c r="J92" s="72" t="s">
        <v>20</v>
      </c>
      <c r="K92" s="74" t="s">
        <v>20</v>
      </c>
      <c r="L92" s="72">
        <v>-4.8</v>
      </c>
      <c r="M92" s="73">
        <v>-5.3</v>
      </c>
      <c r="N92" s="72">
        <v>-21</v>
      </c>
      <c r="O92" s="73">
        <v>-22.9</v>
      </c>
      <c r="P92" s="74"/>
      <c r="Q92" s="72">
        <v>-18.100000000000001</v>
      </c>
      <c r="R92" s="73">
        <v>-18.100000000000001</v>
      </c>
      <c r="S92" s="72" t="s">
        <v>20</v>
      </c>
      <c r="T92" s="74" t="s">
        <v>20</v>
      </c>
      <c r="U92" s="72">
        <v>-5.4</v>
      </c>
      <c r="V92" s="73">
        <v>-5.4</v>
      </c>
      <c r="W92" s="72">
        <f t="shared" si="384"/>
        <v>-23.5</v>
      </c>
      <c r="X92" s="73">
        <f t="shared" si="385"/>
        <v>-23.5</v>
      </c>
      <c r="Y92" s="61"/>
      <c r="Z92" s="72">
        <v>-18.5</v>
      </c>
      <c r="AA92" s="73">
        <v>-18.5</v>
      </c>
      <c r="AB92" s="72" t="s">
        <v>20</v>
      </c>
      <c r="AC92" s="74" t="s">
        <v>20</v>
      </c>
      <c r="AD92" s="72">
        <v>-5.6</v>
      </c>
      <c r="AE92" s="73">
        <v>-5.6</v>
      </c>
      <c r="AF92" s="72">
        <v>-24.1</v>
      </c>
      <c r="AG92" s="73">
        <v>-24.1</v>
      </c>
      <c r="AH92" s="61"/>
      <c r="AI92" s="72">
        <v>-18.899999999999999</v>
      </c>
      <c r="AJ92" s="73">
        <v>-18.899999999999999</v>
      </c>
      <c r="AK92" s="72" t="s">
        <v>20</v>
      </c>
      <c r="AL92" s="74" t="s">
        <v>20</v>
      </c>
      <c r="AM92" s="72">
        <v>-5.6</v>
      </c>
      <c r="AN92" s="73">
        <v>-5.6</v>
      </c>
      <c r="AO92" s="72">
        <v>-24.5</v>
      </c>
      <c r="AP92" s="73">
        <v>-24.5</v>
      </c>
      <c r="AQ92" s="61"/>
      <c r="AR92" s="72">
        <v>-19.3</v>
      </c>
      <c r="AS92" s="73">
        <v>-19.3</v>
      </c>
      <c r="AT92" s="72" t="s">
        <v>20</v>
      </c>
      <c r="AU92" s="74" t="s">
        <v>20</v>
      </c>
      <c r="AV92" s="72">
        <v>-5.7</v>
      </c>
      <c r="AW92" s="73">
        <v>-5.7</v>
      </c>
      <c r="AX92" s="72">
        <v>-25</v>
      </c>
      <c r="AY92" s="73">
        <v>-25</v>
      </c>
      <c r="AZ92" s="123"/>
    </row>
    <row r="93" spans="1:52" s="13" customFormat="1">
      <c r="A93" s="67" t="s">
        <v>103</v>
      </c>
      <c r="B93" s="67">
        <v>493</v>
      </c>
      <c r="C93" s="82">
        <v>44361</v>
      </c>
      <c r="D93" s="103">
        <v>50</v>
      </c>
      <c r="E93" s="108" t="s">
        <v>52</v>
      </c>
      <c r="F93" s="105" t="s">
        <v>101</v>
      </c>
      <c r="G93" s="84" t="s">
        <v>61</v>
      </c>
      <c r="H93" s="72">
        <v>-506.6</v>
      </c>
      <c r="I93" s="73">
        <v>0</v>
      </c>
      <c r="J93" s="72">
        <v>506.6</v>
      </c>
      <c r="K93" s="74">
        <v>0</v>
      </c>
      <c r="L93" s="72">
        <v>0</v>
      </c>
      <c r="M93" s="73">
        <v>0</v>
      </c>
      <c r="N93" s="72">
        <v>0</v>
      </c>
      <c r="O93" s="73">
        <v>0</v>
      </c>
      <c r="P93" s="74"/>
      <c r="Q93" s="72">
        <v>-1080</v>
      </c>
      <c r="R93" s="73">
        <v>0</v>
      </c>
      <c r="S93" s="72">
        <v>1080</v>
      </c>
      <c r="T93" s="74">
        <v>0</v>
      </c>
      <c r="U93" s="72">
        <v>0</v>
      </c>
      <c r="V93" s="73">
        <v>0</v>
      </c>
      <c r="W93" s="72">
        <f t="shared" si="384"/>
        <v>0</v>
      </c>
      <c r="X93" s="73">
        <f t="shared" si="385"/>
        <v>0</v>
      </c>
      <c r="Y93" s="61"/>
      <c r="Z93" s="72">
        <v>-1080</v>
      </c>
      <c r="AA93" s="73">
        <v>0</v>
      </c>
      <c r="AB93" s="72">
        <v>1080</v>
      </c>
      <c r="AC93" s="74">
        <v>0</v>
      </c>
      <c r="AD93" s="72">
        <v>0</v>
      </c>
      <c r="AE93" s="73">
        <v>0</v>
      </c>
      <c r="AF93" s="72">
        <v>0</v>
      </c>
      <c r="AG93" s="73">
        <v>0</v>
      </c>
      <c r="AH93" s="61"/>
      <c r="AI93" s="72">
        <v>-360</v>
      </c>
      <c r="AJ93" s="73">
        <v>0</v>
      </c>
      <c r="AK93" s="72">
        <v>360</v>
      </c>
      <c r="AL93" s="74">
        <v>0</v>
      </c>
      <c r="AM93" s="72">
        <v>0</v>
      </c>
      <c r="AN93" s="73">
        <v>0</v>
      </c>
      <c r="AO93" s="72">
        <v>0</v>
      </c>
      <c r="AP93" s="73">
        <v>0</v>
      </c>
      <c r="AQ93" s="61"/>
      <c r="AR93" s="72">
        <v>0</v>
      </c>
      <c r="AS93" s="73">
        <v>0</v>
      </c>
      <c r="AT93" s="72">
        <v>0</v>
      </c>
      <c r="AU93" s="74">
        <v>0</v>
      </c>
      <c r="AV93" s="72">
        <v>0</v>
      </c>
      <c r="AW93" s="73">
        <v>0</v>
      </c>
      <c r="AX93" s="72">
        <v>0</v>
      </c>
      <c r="AY93" s="73">
        <v>0</v>
      </c>
      <c r="AZ93" s="123"/>
    </row>
    <row r="94" spans="1:52" s="13" customFormat="1">
      <c r="A94" s="67" t="s">
        <v>161</v>
      </c>
      <c r="B94" s="67">
        <v>478</v>
      </c>
      <c r="C94" s="82">
        <v>44361</v>
      </c>
      <c r="D94" s="103">
        <v>566</v>
      </c>
      <c r="E94" s="108" t="s">
        <v>162</v>
      </c>
      <c r="F94" s="105" t="s">
        <v>163</v>
      </c>
      <c r="G94" s="84" t="s">
        <v>61</v>
      </c>
      <c r="H94" s="72">
        <v>4.5</v>
      </c>
      <c r="I94" s="73">
        <v>10.9</v>
      </c>
      <c r="J94" s="72" t="s">
        <v>21</v>
      </c>
      <c r="K94" s="74" t="s">
        <v>21</v>
      </c>
      <c r="L94" s="72">
        <v>1.4</v>
      </c>
      <c r="M94" s="73">
        <v>3.3</v>
      </c>
      <c r="N94" s="72">
        <v>5.9</v>
      </c>
      <c r="O94" s="73">
        <v>14.2</v>
      </c>
      <c r="P94" s="74"/>
      <c r="Q94" s="72">
        <v>11.3</v>
      </c>
      <c r="R94" s="73">
        <v>11.3</v>
      </c>
      <c r="S94" s="72" t="s">
        <v>21</v>
      </c>
      <c r="T94" s="74" t="s">
        <v>21</v>
      </c>
      <c r="U94" s="72">
        <v>3.4</v>
      </c>
      <c r="V94" s="73">
        <v>3.4</v>
      </c>
      <c r="W94" s="72">
        <f t="shared" si="384"/>
        <v>14.700000000000001</v>
      </c>
      <c r="X94" s="73">
        <f t="shared" si="385"/>
        <v>14.700000000000001</v>
      </c>
      <c r="Y94" s="61"/>
      <c r="Z94" s="72">
        <v>11.7</v>
      </c>
      <c r="AA94" s="73">
        <v>11.7</v>
      </c>
      <c r="AB94" s="72" t="s">
        <v>21</v>
      </c>
      <c r="AC94" s="74" t="s">
        <v>21</v>
      </c>
      <c r="AD94" s="72">
        <v>3.5</v>
      </c>
      <c r="AE94" s="73">
        <v>3.5</v>
      </c>
      <c r="AF94" s="72">
        <v>15.2</v>
      </c>
      <c r="AG94" s="73">
        <v>15.2</v>
      </c>
      <c r="AH94" s="61"/>
      <c r="AI94" s="72">
        <v>12.1</v>
      </c>
      <c r="AJ94" s="73">
        <v>12.1</v>
      </c>
      <c r="AK94" s="72" t="s">
        <v>21</v>
      </c>
      <c r="AL94" s="74" t="s">
        <v>21</v>
      </c>
      <c r="AM94" s="72">
        <v>3.7</v>
      </c>
      <c r="AN94" s="73">
        <v>3.7</v>
      </c>
      <c r="AO94" s="72">
        <v>15.8</v>
      </c>
      <c r="AP94" s="73">
        <v>15.8</v>
      </c>
      <c r="AQ94" s="61"/>
      <c r="AR94" s="72">
        <v>12.7</v>
      </c>
      <c r="AS94" s="73">
        <v>12.7</v>
      </c>
      <c r="AT94" s="72" t="s">
        <v>21</v>
      </c>
      <c r="AU94" s="74" t="s">
        <v>21</v>
      </c>
      <c r="AV94" s="72">
        <v>3.8</v>
      </c>
      <c r="AW94" s="73">
        <v>3.8</v>
      </c>
      <c r="AX94" s="72">
        <v>16.5</v>
      </c>
      <c r="AY94" s="73">
        <v>16.5</v>
      </c>
      <c r="AZ94" s="123"/>
    </row>
    <row r="95" spans="1:52" s="13" customFormat="1">
      <c r="A95" s="67" t="s">
        <v>176</v>
      </c>
      <c r="B95" s="67">
        <v>337</v>
      </c>
      <c r="C95" s="82">
        <v>44288</v>
      </c>
      <c r="D95" s="103">
        <v>794</v>
      </c>
      <c r="E95" s="108" t="s">
        <v>177</v>
      </c>
      <c r="F95" s="105" t="s">
        <v>178</v>
      </c>
      <c r="G95" s="84" t="s">
        <v>61</v>
      </c>
      <c r="H95" s="72">
        <v>-0.7</v>
      </c>
      <c r="I95" s="73">
        <v>-0.7</v>
      </c>
      <c r="J95" s="72" t="s">
        <v>20</v>
      </c>
      <c r="K95" s="74" t="s">
        <v>20</v>
      </c>
      <c r="L95" s="72">
        <v>-0.1</v>
      </c>
      <c r="M95" s="73">
        <v>-0.1</v>
      </c>
      <c r="N95" s="72">
        <v>-0.8</v>
      </c>
      <c r="O95" s="73">
        <v>-0.8</v>
      </c>
      <c r="P95" s="74"/>
      <c r="Q95" s="72">
        <v>-0.7</v>
      </c>
      <c r="R95" s="73">
        <v>-0.7</v>
      </c>
      <c r="S95" s="72" t="s">
        <v>20</v>
      </c>
      <c r="T95" s="74" t="s">
        <v>20</v>
      </c>
      <c r="U95" s="72">
        <v>-0.1</v>
      </c>
      <c r="V95" s="73">
        <v>-0.1</v>
      </c>
      <c r="W95" s="72">
        <f t="shared" si="384"/>
        <v>-0.79999999999999993</v>
      </c>
      <c r="X95" s="73">
        <f t="shared" si="385"/>
        <v>-0.79999999999999993</v>
      </c>
      <c r="Y95" s="61"/>
      <c r="Z95" s="72">
        <v>-0.7</v>
      </c>
      <c r="AA95" s="73">
        <v>-0.7</v>
      </c>
      <c r="AB95" s="72" t="s">
        <v>20</v>
      </c>
      <c r="AC95" s="74" t="s">
        <v>20</v>
      </c>
      <c r="AD95" s="72">
        <v>-0.1</v>
      </c>
      <c r="AE95" s="73">
        <v>-0.1</v>
      </c>
      <c r="AF95" s="72">
        <v>-0.8</v>
      </c>
      <c r="AG95" s="73">
        <v>-0.8</v>
      </c>
      <c r="AH95" s="61"/>
      <c r="AI95" s="72">
        <v>-0.7</v>
      </c>
      <c r="AJ95" s="73">
        <v>-0.7</v>
      </c>
      <c r="AK95" s="72" t="s">
        <v>20</v>
      </c>
      <c r="AL95" s="74" t="s">
        <v>20</v>
      </c>
      <c r="AM95" s="72">
        <v>-0.1</v>
      </c>
      <c r="AN95" s="73">
        <v>-0.1</v>
      </c>
      <c r="AO95" s="72">
        <v>-0.8</v>
      </c>
      <c r="AP95" s="73">
        <v>-0.8</v>
      </c>
      <c r="AQ95" s="61"/>
      <c r="AR95" s="72">
        <v>-0.7</v>
      </c>
      <c r="AS95" s="73">
        <v>-0.7</v>
      </c>
      <c r="AT95" s="72" t="s">
        <v>20</v>
      </c>
      <c r="AU95" s="74" t="s">
        <v>20</v>
      </c>
      <c r="AV95" s="72">
        <v>-0.1</v>
      </c>
      <c r="AW95" s="73">
        <v>-0.1</v>
      </c>
      <c r="AX95" s="72">
        <v>-0.8</v>
      </c>
      <c r="AY95" s="73">
        <v>-0.8</v>
      </c>
      <c r="AZ95" s="123"/>
    </row>
    <row r="96" spans="1:52" s="13" customFormat="1">
      <c r="A96" s="67" t="s">
        <v>122</v>
      </c>
      <c r="B96" s="67">
        <v>542</v>
      </c>
      <c r="C96" s="82">
        <v>44368</v>
      </c>
      <c r="D96" s="103">
        <v>7061</v>
      </c>
      <c r="E96" s="108" t="s">
        <v>52</v>
      </c>
      <c r="F96" s="105" t="s">
        <v>144</v>
      </c>
      <c r="G96" s="84" t="s">
        <v>61</v>
      </c>
      <c r="H96" s="72">
        <v>-53.4</v>
      </c>
      <c r="I96" s="73">
        <v>0</v>
      </c>
      <c r="J96" s="72" t="s">
        <v>20</v>
      </c>
      <c r="K96" s="74">
        <v>0</v>
      </c>
      <c r="L96" s="72">
        <v>-16</v>
      </c>
      <c r="M96" s="73">
        <v>0</v>
      </c>
      <c r="N96" s="72">
        <v>-69.400000000000006</v>
      </c>
      <c r="O96" s="73">
        <v>0</v>
      </c>
      <c r="P96" s="74"/>
      <c r="Q96" s="72">
        <v>0</v>
      </c>
      <c r="R96" s="73">
        <v>0</v>
      </c>
      <c r="S96" s="72">
        <v>0</v>
      </c>
      <c r="T96" s="74">
        <v>0</v>
      </c>
      <c r="U96" s="72">
        <v>0</v>
      </c>
      <c r="V96" s="73">
        <v>0</v>
      </c>
      <c r="W96" s="72">
        <f t="shared" si="384"/>
        <v>0</v>
      </c>
      <c r="X96" s="73">
        <f t="shared" si="385"/>
        <v>0</v>
      </c>
      <c r="Y96" s="61"/>
      <c r="Z96" s="72">
        <v>0</v>
      </c>
      <c r="AA96" s="73">
        <v>0</v>
      </c>
      <c r="AB96" s="72">
        <v>0</v>
      </c>
      <c r="AC96" s="74">
        <v>0</v>
      </c>
      <c r="AD96" s="72">
        <v>0</v>
      </c>
      <c r="AE96" s="73">
        <v>0</v>
      </c>
      <c r="AF96" s="72">
        <v>0</v>
      </c>
      <c r="AG96" s="73">
        <v>0</v>
      </c>
      <c r="AH96" s="61"/>
      <c r="AI96" s="72">
        <v>0</v>
      </c>
      <c r="AJ96" s="73">
        <v>0</v>
      </c>
      <c r="AK96" s="72">
        <v>0</v>
      </c>
      <c r="AL96" s="74">
        <v>0</v>
      </c>
      <c r="AM96" s="72">
        <v>0</v>
      </c>
      <c r="AN96" s="73">
        <v>0</v>
      </c>
      <c r="AO96" s="72">
        <v>0</v>
      </c>
      <c r="AP96" s="73">
        <v>0</v>
      </c>
      <c r="AQ96" s="61"/>
      <c r="AR96" s="72">
        <v>0</v>
      </c>
      <c r="AS96" s="73">
        <v>0</v>
      </c>
      <c r="AT96" s="72">
        <v>0</v>
      </c>
      <c r="AU96" s="74">
        <v>0</v>
      </c>
      <c r="AV96" s="72">
        <v>0</v>
      </c>
      <c r="AW96" s="73">
        <v>0</v>
      </c>
      <c r="AX96" s="72">
        <v>0</v>
      </c>
      <c r="AY96" s="73">
        <v>0</v>
      </c>
      <c r="AZ96" s="123"/>
    </row>
    <row r="97" spans="1:52" s="13" customFormat="1">
      <c r="A97" s="67" t="s">
        <v>122</v>
      </c>
      <c r="B97" s="67">
        <v>354</v>
      </c>
      <c r="C97" s="82">
        <v>44288</v>
      </c>
      <c r="D97" s="103">
        <v>7061</v>
      </c>
      <c r="E97" s="108" t="s">
        <v>52</v>
      </c>
      <c r="F97" s="105" t="s">
        <v>124</v>
      </c>
      <c r="G97" s="84" t="s">
        <v>61</v>
      </c>
      <c r="H97" s="72">
        <v>0</v>
      </c>
      <c r="I97" s="73">
        <v>-1.1000000000000001</v>
      </c>
      <c r="J97" s="72">
        <v>0</v>
      </c>
      <c r="K97" s="74" t="s">
        <v>20</v>
      </c>
      <c r="L97" s="72">
        <v>0</v>
      </c>
      <c r="M97" s="73">
        <v>-0.3</v>
      </c>
      <c r="N97" s="72">
        <v>0</v>
      </c>
      <c r="O97" s="73">
        <v>-1.4</v>
      </c>
      <c r="P97" s="74"/>
      <c r="Q97" s="72">
        <v>-1.6</v>
      </c>
      <c r="R97" s="73">
        <v>-1.6</v>
      </c>
      <c r="S97" s="72" t="s">
        <v>20</v>
      </c>
      <c r="T97" s="74" t="s">
        <v>20</v>
      </c>
      <c r="U97" s="72">
        <v>-0.5</v>
      </c>
      <c r="V97" s="73">
        <v>-0.5</v>
      </c>
      <c r="W97" s="72">
        <f t="shared" si="384"/>
        <v>-2.1</v>
      </c>
      <c r="X97" s="73">
        <f t="shared" si="385"/>
        <v>-2.1</v>
      </c>
      <c r="Y97" s="61"/>
      <c r="Z97" s="72">
        <v>-2.2000000000000002</v>
      </c>
      <c r="AA97" s="73">
        <v>-2.2000000000000002</v>
      </c>
      <c r="AB97" s="72" t="s">
        <v>20</v>
      </c>
      <c r="AC97" s="74" t="s">
        <v>20</v>
      </c>
      <c r="AD97" s="72">
        <v>-0.7</v>
      </c>
      <c r="AE97" s="73">
        <v>-0.7</v>
      </c>
      <c r="AF97" s="72">
        <v>-2.9</v>
      </c>
      <c r="AG97" s="73">
        <v>-2.9</v>
      </c>
      <c r="AH97" s="61"/>
      <c r="AI97" s="72">
        <v>-2.2000000000000002</v>
      </c>
      <c r="AJ97" s="73">
        <v>-2.2000000000000002</v>
      </c>
      <c r="AK97" s="72" t="s">
        <v>20</v>
      </c>
      <c r="AL97" s="74" t="s">
        <v>20</v>
      </c>
      <c r="AM97" s="72">
        <v>-0.7</v>
      </c>
      <c r="AN97" s="73">
        <v>-0.7</v>
      </c>
      <c r="AO97" s="72">
        <v>-2.9</v>
      </c>
      <c r="AP97" s="73">
        <v>-2.9</v>
      </c>
      <c r="AQ97" s="61"/>
      <c r="AR97" s="72">
        <v>-2.2000000000000002</v>
      </c>
      <c r="AS97" s="73">
        <v>-2.2000000000000002</v>
      </c>
      <c r="AT97" s="72" t="s">
        <v>20</v>
      </c>
      <c r="AU97" s="74" t="s">
        <v>20</v>
      </c>
      <c r="AV97" s="72">
        <v>-0.7</v>
      </c>
      <c r="AW97" s="73">
        <v>-0.7</v>
      </c>
      <c r="AX97" s="72">
        <v>-2.9</v>
      </c>
      <c r="AY97" s="73">
        <v>-2.9</v>
      </c>
      <c r="AZ97" s="123"/>
    </row>
    <row r="98" spans="1:52" s="13" customFormat="1">
      <c r="A98" s="67" t="s">
        <v>122</v>
      </c>
      <c r="B98" s="67">
        <v>550</v>
      </c>
      <c r="C98" s="82">
        <v>44368</v>
      </c>
      <c r="D98" s="103">
        <v>7061</v>
      </c>
      <c r="E98" s="108" t="s">
        <v>52</v>
      </c>
      <c r="F98" s="105" t="s">
        <v>143</v>
      </c>
      <c r="G98" s="84" t="s">
        <v>61</v>
      </c>
      <c r="H98" s="72">
        <v>-8.1</v>
      </c>
      <c r="I98" s="73">
        <v>0</v>
      </c>
      <c r="J98" s="72" t="s">
        <v>20</v>
      </c>
      <c r="K98" s="74">
        <v>0</v>
      </c>
      <c r="L98" s="72">
        <v>-2.4</v>
      </c>
      <c r="M98" s="73">
        <v>0</v>
      </c>
      <c r="N98" s="72">
        <v>-10.5</v>
      </c>
      <c r="O98" s="73">
        <v>0</v>
      </c>
      <c r="P98" s="74"/>
      <c r="Q98" s="72">
        <v>0</v>
      </c>
      <c r="R98" s="73">
        <v>0</v>
      </c>
      <c r="S98" s="72">
        <v>0</v>
      </c>
      <c r="T98" s="74">
        <v>0</v>
      </c>
      <c r="U98" s="72">
        <v>0</v>
      </c>
      <c r="V98" s="73">
        <v>0</v>
      </c>
      <c r="W98" s="72">
        <v>0</v>
      </c>
      <c r="X98" s="73">
        <v>0</v>
      </c>
      <c r="Y98" s="61"/>
      <c r="Z98" s="72">
        <v>0</v>
      </c>
      <c r="AA98" s="73">
        <v>0</v>
      </c>
      <c r="AB98" s="72">
        <v>0</v>
      </c>
      <c r="AC98" s="74">
        <v>0</v>
      </c>
      <c r="AD98" s="72">
        <v>0</v>
      </c>
      <c r="AE98" s="73">
        <v>0</v>
      </c>
      <c r="AF98" s="72">
        <v>0</v>
      </c>
      <c r="AG98" s="73">
        <v>0</v>
      </c>
      <c r="AH98" s="61"/>
      <c r="AI98" s="72">
        <v>0</v>
      </c>
      <c r="AJ98" s="73">
        <v>0</v>
      </c>
      <c r="AK98" s="72">
        <v>0</v>
      </c>
      <c r="AL98" s="74">
        <v>0</v>
      </c>
      <c r="AM98" s="72">
        <v>0</v>
      </c>
      <c r="AN98" s="73">
        <v>0</v>
      </c>
      <c r="AO98" s="72">
        <v>0</v>
      </c>
      <c r="AP98" s="73">
        <v>0</v>
      </c>
      <c r="AQ98" s="61"/>
      <c r="AR98" s="72">
        <v>0</v>
      </c>
      <c r="AS98" s="73">
        <v>0</v>
      </c>
      <c r="AT98" s="72">
        <v>0</v>
      </c>
      <c r="AU98" s="74">
        <v>0</v>
      </c>
      <c r="AV98" s="72">
        <v>0</v>
      </c>
      <c r="AW98" s="73">
        <v>0</v>
      </c>
      <c r="AX98" s="72">
        <v>0</v>
      </c>
      <c r="AY98" s="73">
        <v>0</v>
      </c>
      <c r="AZ98" s="123"/>
    </row>
    <row r="99" spans="1:52" s="13" customFormat="1">
      <c r="A99" s="67" t="s">
        <v>122</v>
      </c>
      <c r="B99" s="67">
        <v>555</v>
      </c>
      <c r="C99" s="82">
        <v>44368</v>
      </c>
      <c r="D99" s="103">
        <v>7061</v>
      </c>
      <c r="E99" s="104" t="s">
        <v>52</v>
      </c>
      <c r="F99" s="105" t="s">
        <v>201</v>
      </c>
      <c r="G99" s="84" t="s">
        <v>61</v>
      </c>
      <c r="H99" s="72">
        <v>-41.4</v>
      </c>
      <c r="I99" s="73">
        <v>0</v>
      </c>
      <c r="J99" s="72" t="s">
        <v>20</v>
      </c>
      <c r="K99" s="73">
        <v>0</v>
      </c>
      <c r="L99" s="72">
        <v>-12.4</v>
      </c>
      <c r="M99" s="73">
        <v>0</v>
      </c>
      <c r="N99" s="72">
        <v>-53.8</v>
      </c>
      <c r="O99" s="73">
        <v>0</v>
      </c>
      <c r="P99" s="74"/>
      <c r="Q99" s="72">
        <v>0</v>
      </c>
      <c r="R99" s="73">
        <v>0</v>
      </c>
      <c r="S99" s="72">
        <v>0</v>
      </c>
      <c r="T99" s="73">
        <v>0</v>
      </c>
      <c r="U99" s="72">
        <v>0</v>
      </c>
      <c r="V99" s="73">
        <v>0</v>
      </c>
      <c r="W99" s="72">
        <v>0</v>
      </c>
      <c r="X99" s="73">
        <v>0</v>
      </c>
      <c r="Y99" s="61"/>
      <c r="Z99" s="72">
        <v>0</v>
      </c>
      <c r="AA99" s="73">
        <v>0</v>
      </c>
      <c r="AB99" s="72">
        <v>0</v>
      </c>
      <c r="AC99" s="73">
        <v>0</v>
      </c>
      <c r="AD99" s="72">
        <v>0</v>
      </c>
      <c r="AE99" s="73">
        <v>0</v>
      </c>
      <c r="AF99" s="72">
        <v>0</v>
      </c>
      <c r="AG99" s="73">
        <v>0</v>
      </c>
      <c r="AH99" s="61"/>
      <c r="AI99" s="72">
        <v>0</v>
      </c>
      <c r="AJ99" s="73">
        <v>0</v>
      </c>
      <c r="AK99" s="72">
        <v>0</v>
      </c>
      <c r="AL99" s="73">
        <v>0</v>
      </c>
      <c r="AM99" s="72">
        <v>0</v>
      </c>
      <c r="AN99" s="73">
        <v>0</v>
      </c>
      <c r="AO99" s="72">
        <v>0</v>
      </c>
      <c r="AP99" s="73">
        <v>0</v>
      </c>
      <c r="AQ99" s="61"/>
      <c r="AR99" s="72">
        <v>0</v>
      </c>
      <c r="AS99" s="73">
        <v>0</v>
      </c>
      <c r="AT99" s="72">
        <v>0</v>
      </c>
      <c r="AU99" s="73">
        <v>0</v>
      </c>
      <c r="AV99" s="72">
        <v>0</v>
      </c>
      <c r="AW99" s="73">
        <v>0</v>
      </c>
      <c r="AX99" s="72">
        <v>0</v>
      </c>
      <c r="AY99" s="73">
        <v>0</v>
      </c>
      <c r="AZ99" s="123"/>
    </row>
    <row r="100" spans="1:52" s="13" customFormat="1">
      <c r="A100" s="67" t="s">
        <v>122</v>
      </c>
      <c r="B100" s="67">
        <v>15</v>
      </c>
      <c r="C100" s="82">
        <v>44225</v>
      </c>
      <c r="D100" s="103">
        <v>7061</v>
      </c>
      <c r="E100" s="104" t="s">
        <v>52</v>
      </c>
      <c r="F100" s="105" t="s">
        <v>123</v>
      </c>
      <c r="G100" s="84" t="s">
        <v>61</v>
      </c>
      <c r="H100" s="72">
        <v>-1.2</v>
      </c>
      <c r="I100" s="73">
        <v>-2.9</v>
      </c>
      <c r="J100" s="72" t="s">
        <v>20</v>
      </c>
      <c r="K100" s="73" t="s">
        <v>20</v>
      </c>
      <c r="L100" s="72">
        <v>-0.4</v>
      </c>
      <c r="M100" s="73">
        <v>-0.9</v>
      </c>
      <c r="N100" s="72">
        <v>-1.6</v>
      </c>
      <c r="O100" s="73">
        <v>-3.8</v>
      </c>
      <c r="P100" s="74"/>
      <c r="Q100" s="72">
        <v>-3</v>
      </c>
      <c r="R100" s="73">
        <v>-3</v>
      </c>
      <c r="S100" s="72" t="s">
        <v>20</v>
      </c>
      <c r="T100" s="73" t="s">
        <v>20</v>
      </c>
      <c r="U100" s="72">
        <v>-0.9</v>
      </c>
      <c r="V100" s="73">
        <v>-0.9</v>
      </c>
      <c r="W100" s="72">
        <f>SUM(Q100,S100,U100)</f>
        <v>-3.9</v>
      </c>
      <c r="X100" s="73">
        <f>SUM(T100,R100,V100)</f>
        <v>-3.9</v>
      </c>
      <c r="Y100" s="61"/>
      <c r="Z100" s="72">
        <v>-3</v>
      </c>
      <c r="AA100" s="73">
        <v>-3</v>
      </c>
      <c r="AB100" s="72" t="s">
        <v>20</v>
      </c>
      <c r="AC100" s="73" t="s">
        <v>20</v>
      </c>
      <c r="AD100" s="72">
        <v>-0.9</v>
      </c>
      <c r="AE100" s="73">
        <v>-0.9</v>
      </c>
      <c r="AF100" s="72">
        <v>-3.9</v>
      </c>
      <c r="AG100" s="73">
        <v>-3.9</v>
      </c>
      <c r="AH100" s="61"/>
      <c r="AI100" s="72">
        <v>-3</v>
      </c>
      <c r="AJ100" s="73">
        <v>-3</v>
      </c>
      <c r="AK100" s="72" t="s">
        <v>20</v>
      </c>
      <c r="AL100" s="73" t="s">
        <v>20</v>
      </c>
      <c r="AM100" s="72">
        <v>-0.9</v>
      </c>
      <c r="AN100" s="73">
        <v>-0.9</v>
      </c>
      <c r="AO100" s="72">
        <v>-3.9</v>
      </c>
      <c r="AP100" s="73">
        <v>-3.9</v>
      </c>
      <c r="AQ100" s="61"/>
      <c r="AR100" s="72">
        <v>-3.1</v>
      </c>
      <c r="AS100" s="73">
        <v>-3.1</v>
      </c>
      <c r="AT100" s="72" t="s">
        <v>20</v>
      </c>
      <c r="AU100" s="73" t="s">
        <v>20</v>
      </c>
      <c r="AV100" s="72">
        <v>-0.9</v>
      </c>
      <c r="AW100" s="73">
        <v>-0.9</v>
      </c>
      <c r="AX100" s="72">
        <v>-4</v>
      </c>
      <c r="AY100" s="73">
        <v>-4</v>
      </c>
      <c r="AZ100" s="123"/>
    </row>
    <row r="101" spans="1:52" s="13" customFormat="1">
      <c r="A101" s="67" t="s">
        <v>122</v>
      </c>
      <c r="B101" s="67">
        <v>568</v>
      </c>
      <c r="C101" s="82">
        <v>44368</v>
      </c>
      <c r="D101" s="103">
        <v>7061</v>
      </c>
      <c r="E101" s="108" t="s">
        <v>52</v>
      </c>
      <c r="F101" s="105" t="s">
        <v>146</v>
      </c>
      <c r="G101" s="84" t="s">
        <v>61</v>
      </c>
      <c r="H101" s="72">
        <v>0</v>
      </c>
      <c r="I101" s="73">
        <v>0</v>
      </c>
      <c r="J101" s="72">
        <v>0</v>
      </c>
      <c r="K101" s="74">
        <v>0</v>
      </c>
      <c r="L101" s="72">
        <v>0</v>
      </c>
      <c r="M101" s="73">
        <v>0</v>
      </c>
      <c r="N101" s="72">
        <v>0</v>
      </c>
      <c r="O101" s="73">
        <v>0</v>
      </c>
      <c r="P101" s="74"/>
      <c r="Q101" s="72">
        <v>0</v>
      </c>
      <c r="R101" s="73">
        <v>0</v>
      </c>
      <c r="S101" s="72">
        <v>0</v>
      </c>
      <c r="T101" s="74">
        <v>0</v>
      </c>
      <c r="U101" s="72">
        <v>0</v>
      </c>
      <c r="V101" s="73">
        <v>0</v>
      </c>
      <c r="W101" s="72">
        <v>0</v>
      </c>
      <c r="X101" s="73">
        <v>0</v>
      </c>
      <c r="Y101" s="61"/>
      <c r="Z101" s="72">
        <v>0</v>
      </c>
      <c r="AA101" s="73">
        <v>0</v>
      </c>
      <c r="AB101" s="72">
        <v>0</v>
      </c>
      <c r="AC101" s="74">
        <v>0</v>
      </c>
      <c r="AD101" s="72">
        <v>0</v>
      </c>
      <c r="AE101" s="73">
        <v>0</v>
      </c>
      <c r="AF101" s="72">
        <v>0</v>
      </c>
      <c r="AG101" s="73">
        <v>0</v>
      </c>
      <c r="AH101" s="61"/>
      <c r="AI101" s="72">
        <v>0</v>
      </c>
      <c r="AJ101" s="73">
        <v>0</v>
      </c>
      <c r="AK101" s="72">
        <v>0</v>
      </c>
      <c r="AL101" s="74">
        <v>0</v>
      </c>
      <c r="AM101" s="72">
        <v>0</v>
      </c>
      <c r="AN101" s="73">
        <v>0</v>
      </c>
      <c r="AO101" s="72">
        <v>0</v>
      </c>
      <c r="AP101" s="73">
        <v>0</v>
      </c>
      <c r="AQ101" s="61"/>
      <c r="AR101" s="72">
        <v>0</v>
      </c>
      <c r="AS101" s="73">
        <v>0</v>
      </c>
      <c r="AT101" s="72">
        <v>0</v>
      </c>
      <c r="AU101" s="74">
        <v>0</v>
      </c>
      <c r="AV101" s="72">
        <v>0</v>
      </c>
      <c r="AW101" s="73">
        <v>0</v>
      </c>
      <c r="AX101" s="72">
        <v>0</v>
      </c>
      <c r="AY101" s="73">
        <v>0</v>
      </c>
      <c r="AZ101" s="123"/>
    </row>
    <row r="102" spans="1:52" s="13" customFormat="1">
      <c r="A102" s="67" t="s">
        <v>122</v>
      </c>
      <c r="B102" s="67">
        <v>297</v>
      </c>
      <c r="C102" s="82">
        <v>44281</v>
      </c>
      <c r="D102" s="103">
        <v>7061</v>
      </c>
      <c r="E102" s="108" t="s">
        <v>52</v>
      </c>
      <c r="F102" s="105" t="s">
        <v>125</v>
      </c>
      <c r="G102" s="84" t="s">
        <v>61</v>
      </c>
      <c r="H102" s="72" t="s">
        <v>26</v>
      </c>
      <c r="I102" s="73" t="s">
        <v>26</v>
      </c>
      <c r="J102" s="72" t="s">
        <v>26</v>
      </c>
      <c r="K102" s="74" t="s">
        <v>26</v>
      </c>
      <c r="L102" s="72" t="s">
        <v>26</v>
      </c>
      <c r="M102" s="73" t="s">
        <v>26</v>
      </c>
      <c r="N102" s="72" t="s">
        <v>26</v>
      </c>
      <c r="O102" s="73" t="s">
        <v>26</v>
      </c>
      <c r="P102" s="74"/>
      <c r="Q102" s="72" t="s">
        <v>26</v>
      </c>
      <c r="R102" s="73" t="s">
        <v>26</v>
      </c>
      <c r="S102" s="72" t="s">
        <v>26</v>
      </c>
      <c r="T102" s="74" t="s">
        <v>26</v>
      </c>
      <c r="U102" s="72" t="s">
        <v>26</v>
      </c>
      <c r="V102" s="73" t="s">
        <v>26</v>
      </c>
      <c r="W102" s="72" t="s">
        <v>26</v>
      </c>
      <c r="X102" s="73" t="s">
        <v>26</v>
      </c>
      <c r="Y102" s="61"/>
      <c r="Z102" s="72" t="s">
        <v>26</v>
      </c>
      <c r="AA102" s="73" t="s">
        <v>26</v>
      </c>
      <c r="AB102" s="72" t="s">
        <v>26</v>
      </c>
      <c r="AC102" s="74" t="s">
        <v>26</v>
      </c>
      <c r="AD102" s="72" t="s">
        <v>26</v>
      </c>
      <c r="AE102" s="73" t="s">
        <v>26</v>
      </c>
      <c r="AF102" s="72" t="s">
        <v>26</v>
      </c>
      <c r="AG102" s="73" t="s">
        <v>26</v>
      </c>
      <c r="AH102" s="61"/>
      <c r="AI102" s="72" t="s">
        <v>26</v>
      </c>
      <c r="AJ102" s="73" t="s">
        <v>26</v>
      </c>
      <c r="AK102" s="72" t="s">
        <v>26</v>
      </c>
      <c r="AL102" s="74" t="s">
        <v>26</v>
      </c>
      <c r="AM102" s="72" t="s">
        <v>26</v>
      </c>
      <c r="AN102" s="73" t="s">
        <v>26</v>
      </c>
      <c r="AO102" s="72" t="s">
        <v>26</v>
      </c>
      <c r="AP102" s="73" t="s">
        <v>26</v>
      </c>
      <c r="AQ102" s="61"/>
      <c r="AR102" s="72" t="s">
        <v>26</v>
      </c>
      <c r="AS102" s="73" t="s">
        <v>26</v>
      </c>
      <c r="AT102" s="72" t="s">
        <v>26</v>
      </c>
      <c r="AU102" s="74" t="s">
        <v>26</v>
      </c>
      <c r="AV102" s="72" t="s">
        <v>26</v>
      </c>
      <c r="AW102" s="73" t="s">
        <v>26</v>
      </c>
      <c r="AX102" s="72" t="s">
        <v>26</v>
      </c>
      <c r="AY102" s="73" t="s">
        <v>26</v>
      </c>
      <c r="AZ102" s="123"/>
    </row>
    <row r="103" spans="1:52" s="52" customFormat="1">
      <c r="A103" s="67" t="s">
        <v>122</v>
      </c>
      <c r="B103" s="67">
        <v>360</v>
      </c>
      <c r="C103" s="82">
        <v>44288</v>
      </c>
      <c r="D103" s="103">
        <v>7061</v>
      </c>
      <c r="E103" s="108" t="s">
        <v>52</v>
      </c>
      <c r="F103" s="105" t="s">
        <v>217</v>
      </c>
      <c r="G103" s="84" t="s">
        <v>61</v>
      </c>
      <c r="H103" s="72">
        <v>-0.3</v>
      </c>
      <c r="I103" s="73">
        <v>-0.3</v>
      </c>
      <c r="J103" s="72">
        <v>0</v>
      </c>
      <c r="K103" s="74">
        <v>0</v>
      </c>
      <c r="L103" s="72">
        <v>0</v>
      </c>
      <c r="M103" s="73">
        <v>0</v>
      </c>
      <c r="N103" s="72">
        <v>-0.3</v>
      </c>
      <c r="O103" s="73">
        <v>-0.3</v>
      </c>
      <c r="P103" s="74"/>
      <c r="Q103" s="72">
        <v>-0.3</v>
      </c>
      <c r="R103" s="73">
        <v>-0.3</v>
      </c>
      <c r="S103" s="72">
        <v>0</v>
      </c>
      <c r="T103" s="74">
        <v>0</v>
      </c>
      <c r="U103" s="72">
        <v>0</v>
      </c>
      <c r="V103" s="73">
        <v>0</v>
      </c>
      <c r="W103" s="72">
        <f>SUM(Q103,S103,U103)</f>
        <v>-0.3</v>
      </c>
      <c r="X103" s="73">
        <f>SUM(T103,R103,V103)</f>
        <v>-0.3</v>
      </c>
      <c r="Y103" s="61"/>
      <c r="Z103" s="72">
        <v>-0.3</v>
      </c>
      <c r="AA103" s="73">
        <v>-0.3</v>
      </c>
      <c r="AB103" s="72">
        <v>0</v>
      </c>
      <c r="AC103" s="74">
        <v>0</v>
      </c>
      <c r="AD103" s="72">
        <v>0</v>
      </c>
      <c r="AE103" s="73">
        <v>0</v>
      </c>
      <c r="AF103" s="72">
        <v>-0.3</v>
      </c>
      <c r="AG103" s="73">
        <v>-0.3</v>
      </c>
      <c r="AH103" s="61"/>
      <c r="AI103" s="72">
        <v>-0.3</v>
      </c>
      <c r="AJ103" s="73">
        <v>-0.3</v>
      </c>
      <c r="AK103" s="72">
        <v>0</v>
      </c>
      <c r="AL103" s="74">
        <v>0</v>
      </c>
      <c r="AM103" s="72">
        <v>0</v>
      </c>
      <c r="AN103" s="73">
        <v>0</v>
      </c>
      <c r="AO103" s="72">
        <v>-0.3</v>
      </c>
      <c r="AP103" s="73">
        <v>-0.3</v>
      </c>
      <c r="AQ103" s="61"/>
      <c r="AR103" s="72">
        <v>-0.3</v>
      </c>
      <c r="AS103" s="73">
        <v>-0.3</v>
      </c>
      <c r="AT103" s="72">
        <v>0</v>
      </c>
      <c r="AU103" s="74">
        <v>0</v>
      </c>
      <c r="AV103" s="72">
        <v>0</v>
      </c>
      <c r="AW103" s="73">
        <v>0</v>
      </c>
      <c r="AX103" s="72">
        <v>-0.3</v>
      </c>
      <c r="AY103" s="73">
        <v>-0.3</v>
      </c>
      <c r="AZ103" s="80"/>
    </row>
    <row r="104" spans="1:52" s="13" customFormat="1">
      <c r="A104" s="67"/>
      <c r="B104" s="67"/>
      <c r="C104" s="68"/>
      <c r="D104" s="69"/>
      <c r="E104" s="70"/>
      <c r="F104" s="71"/>
      <c r="G104" s="85" t="s">
        <v>18</v>
      </c>
      <c r="H104" s="86">
        <f>+SUM(H86:H103)</f>
        <v>349.59999999999985</v>
      </c>
      <c r="I104" s="87">
        <f t="shared" ref="I104:O104" si="386">+SUM(I86:I103)</f>
        <v>60.100000000000023</v>
      </c>
      <c r="J104" s="86">
        <f t="shared" si="386"/>
        <v>506.6</v>
      </c>
      <c r="K104" s="87">
        <f t="shared" si="386"/>
        <v>-0.1</v>
      </c>
      <c r="L104" s="86">
        <f>+SUM(L86:L103)</f>
        <v>151.6</v>
      </c>
      <c r="M104" s="87">
        <f t="shared" si="386"/>
        <v>73.100000000000023</v>
      </c>
      <c r="N104" s="86">
        <f>+SUM(N86:N103)</f>
        <v>1007.8000000000003</v>
      </c>
      <c r="O104" s="87">
        <f t="shared" si="386"/>
        <v>133.09999999999985</v>
      </c>
      <c r="P104" s="88"/>
      <c r="Q104" s="86">
        <f>+SUM(Q86:Q103)</f>
        <v>66.600000000000094</v>
      </c>
      <c r="R104" s="87">
        <f t="shared" ref="R104" si="387">+SUM(R86:R103)</f>
        <v>130.00000000000017</v>
      </c>
      <c r="S104" s="86">
        <f t="shared" ref="S104" si="388">+SUM(S86:S103)</f>
        <v>1080</v>
      </c>
      <c r="T104" s="87">
        <f t="shared" ref="T104" si="389">+SUM(T86:T103)</f>
        <v>-0.1</v>
      </c>
      <c r="U104" s="86">
        <f t="shared" ref="U104" si="390">+SUM(U86:U103)</f>
        <v>218.6</v>
      </c>
      <c r="V104" s="87">
        <f>+SUM(V86:V103)</f>
        <v>88.000000000000014</v>
      </c>
      <c r="W104" s="86">
        <f t="shared" ref="W104" si="391">+SUM(W86:W103)</f>
        <v>1365.2000000000003</v>
      </c>
      <c r="X104" s="87">
        <f t="shared" ref="X104" si="392">+SUM(X86:X103)</f>
        <v>217.90000000000038</v>
      </c>
      <c r="Y104" s="89"/>
      <c r="Z104" s="86">
        <f>+SUM(Z86:Z103)</f>
        <v>143.59999999999991</v>
      </c>
      <c r="AA104" s="87">
        <f t="shared" ref="AA104" si="393">+SUM(AA86:AA103)</f>
        <v>169.3</v>
      </c>
      <c r="AB104" s="86">
        <f t="shared" ref="AB104" si="394">+SUM(AB86:AB103)</f>
        <v>1080</v>
      </c>
      <c r="AC104" s="87">
        <f t="shared" ref="AC104" si="395">+SUM(AC86:AC103)</f>
        <v>-0.1</v>
      </c>
      <c r="AD104" s="86">
        <f t="shared" ref="AD104" si="396">+SUM(AD86:AD103)</f>
        <v>233.3</v>
      </c>
      <c r="AE104" s="87">
        <f t="shared" ref="AE104" si="397">+SUM(AE86:AE103)</f>
        <v>97.399999999999991</v>
      </c>
      <c r="AF104" s="86">
        <f t="shared" ref="AF104" si="398">+SUM(AF86:AF103)</f>
        <v>1456.9</v>
      </c>
      <c r="AG104" s="87">
        <f t="shared" ref="AG104" si="399">+SUM(AG86:AG103)</f>
        <v>266.59999999999997</v>
      </c>
      <c r="AH104" s="89"/>
      <c r="AI104" s="86">
        <f>+SUM(AI86:AI103)</f>
        <v>318.60000000000019</v>
      </c>
      <c r="AJ104" s="87">
        <f t="shared" ref="AJ104" si="400">+SUM(AJ86:AJ103)</f>
        <v>201.00000000000006</v>
      </c>
      <c r="AK104" s="86">
        <f t="shared" ref="AK104" si="401">+SUM(AK86:AK103)</f>
        <v>359.9</v>
      </c>
      <c r="AL104" s="87">
        <f t="shared" ref="AL104" si="402">+SUM(AL86:AL103)</f>
        <v>-0.1</v>
      </c>
      <c r="AM104" s="86">
        <f t="shared" ref="AM104" si="403">+SUM(AM86:AM103)</f>
        <v>167.4</v>
      </c>
      <c r="AN104" s="87">
        <f t="shared" ref="AN104" si="404">+SUM(AN86:AN103)</f>
        <v>105.49999999999999</v>
      </c>
      <c r="AO104" s="86">
        <f t="shared" ref="AO104" si="405">+SUM(AO86:AO103)</f>
        <v>845.9</v>
      </c>
      <c r="AP104" s="87">
        <f t="shared" ref="AP104" si="406">+SUM(AP86:AP103)</f>
        <v>306.39999999999992</v>
      </c>
      <c r="AQ104" s="90"/>
      <c r="AR104" s="86">
        <f>+SUM(AR86:AR103)</f>
        <v>242.49999999999986</v>
      </c>
      <c r="AS104" s="87">
        <f t="shared" ref="AS104" si="407">+SUM(AS86:AS103)</f>
        <v>242.49999999999986</v>
      </c>
      <c r="AT104" s="86">
        <f t="shared" ref="AT104" si="408">+SUM(AT86:AT103)</f>
        <v>-0.1</v>
      </c>
      <c r="AU104" s="87">
        <f t="shared" ref="AU104" si="409">+SUM(AU86:AU103)</f>
        <v>-0.1</v>
      </c>
      <c r="AV104" s="86">
        <f t="shared" ref="AV104" si="410">+SUM(AV86:AV103)</f>
        <v>114.8</v>
      </c>
      <c r="AW104" s="87">
        <f t="shared" ref="AW104" si="411">+SUM(AW86:AW103)</f>
        <v>114.8</v>
      </c>
      <c r="AX104" s="86">
        <f t="shared" ref="AX104" si="412">+SUM(AX86:AX103)</f>
        <v>357.20000000000005</v>
      </c>
      <c r="AY104" s="87">
        <f t="shared" ref="AY104" si="413">+SUM(AY86:AY103)</f>
        <v>357.20000000000005</v>
      </c>
      <c r="AZ104" s="123"/>
    </row>
    <row r="105" spans="1:52" s="13" customFormat="1">
      <c r="A105" s="67"/>
      <c r="B105" s="67"/>
      <c r="C105" s="82"/>
      <c r="D105" s="103"/>
      <c r="E105" s="108"/>
      <c r="F105" s="105"/>
      <c r="G105" s="84"/>
      <c r="H105" s="72"/>
      <c r="I105" s="73"/>
      <c r="J105" s="72"/>
      <c r="K105" s="74"/>
      <c r="L105" s="72"/>
      <c r="M105" s="73"/>
      <c r="N105" s="72"/>
      <c r="O105" s="73"/>
      <c r="P105" s="74"/>
      <c r="Q105" s="72"/>
      <c r="R105" s="73"/>
      <c r="S105" s="72"/>
      <c r="T105" s="74"/>
      <c r="U105" s="72"/>
      <c r="V105" s="73"/>
      <c r="W105" s="72"/>
      <c r="X105" s="73"/>
      <c r="Y105" s="61"/>
      <c r="Z105" s="72"/>
      <c r="AA105" s="73"/>
      <c r="AB105" s="72"/>
      <c r="AC105" s="74"/>
      <c r="AD105" s="72"/>
      <c r="AE105" s="73"/>
      <c r="AF105" s="72"/>
      <c r="AG105" s="73"/>
      <c r="AH105" s="61"/>
      <c r="AI105" s="72"/>
      <c r="AJ105" s="73"/>
      <c r="AK105" s="72"/>
      <c r="AL105" s="74"/>
      <c r="AM105" s="72"/>
      <c r="AN105" s="73"/>
      <c r="AO105" s="72"/>
      <c r="AP105" s="73"/>
      <c r="AQ105" s="61"/>
      <c r="AR105" s="72"/>
      <c r="AS105" s="73"/>
      <c r="AT105" s="72"/>
      <c r="AU105" s="74"/>
      <c r="AV105" s="72"/>
      <c r="AW105" s="73"/>
      <c r="AX105" s="72"/>
      <c r="AY105" s="73"/>
      <c r="AZ105" s="123"/>
    </row>
    <row r="106" spans="1:52" s="52" customFormat="1">
      <c r="A106" s="67" t="s">
        <v>103</v>
      </c>
      <c r="B106" s="67">
        <v>93</v>
      </c>
      <c r="C106" s="82">
        <v>44253</v>
      </c>
      <c r="D106" s="103">
        <v>50</v>
      </c>
      <c r="E106" s="108" t="s">
        <v>52</v>
      </c>
      <c r="F106" s="105" t="s">
        <v>117</v>
      </c>
      <c r="G106" s="84" t="s">
        <v>115</v>
      </c>
      <c r="H106" s="72">
        <v>0</v>
      </c>
      <c r="I106" s="73">
        <v>0</v>
      </c>
      <c r="J106" s="72" t="s">
        <v>20</v>
      </c>
      <c r="K106" s="74">
        <v>-0.2</v>
      </c>
      <c r="L106" s="72">
        <v>0</v>
      </c>
      <c r="M106" s="73">
        <v>0</v>
      </c>
      <c r="N106" s="72">
        <v>0</v>
      </c>
      <c r="O106" s="73">
        <v>-0.2</v>
      </c>
      <c r="P106" s="74"/>
      <c r="Q106" s="72">
        <v>0</v>
      </c>
      <c r="R106" s="73">
        <v>0</v>
      </c>
      <c r="S106" s="72">
        <v>-0.2</v>
      </c>
      <c r="T106" s="74">
        <v>-0.2</v>
      </c>
      <c r="U106" s="72">
        <v>0</v>
      </c>
      <c r="V106" s="73">
        <v>0</v>
      </c>
      <c r="W106" s="72">
        <v>-0.2</v>
      </c>
      <c r="X106" s="73">
        <v>-0.2</v>
      </c>
      <c r="Y106" s="61"/>
      <c r="Z106" s="72">
        <v>0</v>
      </c>
      <c r="AA106" s="73">
        <v>0</v>
      </c>
      <c r="AB106" s="72">
        <v>-0.2</v>
      </c>
      <c r="AC106" s="74">
        <v>-0.2</v>
      </c>
      <c r="AD106" s="72">
        <v>0</v>
      </c>
      <c r="AE106" s="73">
        <v>0</v>
      </c>
      <c r="AF106" s="72">
        <v>-0.2</v>
      </c>
      <c r="AG106" s="73">
        <v>-0.2</v>
      </c>
      <c r="AH106" s="61"/>
      <c r="AI106" s="72">
        <v>0</v>
      </c>
      <c r="AJ106" s="73">
        <v>0</v>
      </c>
      <c r="AK106" s="72">
        <v>-0.2</v>
      </c>
      <c r="AL106" s="74">
        <v>-0.2</v>
      </c>
      <c r="AM106" s="72">
        <v>0</v>
      </c>
      <c r="AN106" s="73">
        <v>0</v>
      </c>
      <c r="AO106" s="72">
        <v>-0.2</v>
      </c>
      <c r="AP106" s="73">
        <v>-0.2</v>
      </c>
      <c r="AQ106" s="61"/>
      <c r="AR106" s="72">
        <v>0</v>
      </c>
      <c r="AS106" s="73">
        <v>0</v>
      </c>
      <c r="AT106" s="72">
        <v>-0.2</v>
      </c>
      <c r="AU106" s="74">
        <v>-0.2</v>
      </c>
      <c r="AV106" s="72">
        <v>0</v>
      </c>
      <c r="AW106" s="73">
        <v>0</v>
      </c>
      <c r="AX106" s="72">
        <v>-0.2</v>
      </c>
      <c r="AY106" s="73">
        <v>-0.2</v>
      </c>
      <c r="AZ106" s="80"/>
    </row>
    <row r="107" spans="1:52" s="13" customFormat="1">
      <c r="A107" s="67"/>
      <c r="B107" s="67"/>
      <c r="C107" s="68"/>
      <c r="D107" s="69"/>
      <c r="E107" s="70"/>
      <c r="F107" s="71"/>
      <c r="G107" s="85" t="s">
        <v>18</v>
      </c>
      <c r="H107" s="86">
        <f>+SUM(H106)</f>
        <v>0</v>
      </c>
      <c r="I107" s="87">
        <f t="shared" ref="I107" si="414">+SUM(I106)</f>
        <v>0</v>
      </c>
      <c r="J107" s="86">
        <f t="shared" ref="J107" si="415">+SUM(J106)</f>
        <v>0</v>
      </c>
      <c r="K107" s="87">
        <f t="shared" ref="K107" si="416">+SUM(K106)</f>
        <v>-0.2</v>
      </c>
      <c r="L107" s="86">
        <f>+SUM(L106)</f>
        <v>0</v>
      </c>
      <c r="M107" s="87">
        <f t="shared" ref="M107" si="417">+SUM(M106)</f>
        <v>0</v>
      </c>
      <c r="N107" s="86">
        <f>+SUM(N106)</f>
        <v>0</v>
      </c>
      <c r="O107" s="87">
        <f t="shared" ref="O107" si="418">+SUM(O106)</f>
        <v>-0.2</v>
      </c>
      <c r="P107" s="88"/>
      <c r="Q107" s="86">
        <f>+SUM(Q106)</f>
        <v>0</v>
      </c>
      <c r="R107" s="87">
        <f t="shared" ref="R107" si="419">+SUM(R106)</f>
        <v>0</v>
      </c>
      <c r="S107" s="86">
        <f t="shared" ref="S107" si="420">+SUM(S106)</f>
        <v>-0.2</v>
      </c>
      <c r="T107" s="87">
        <f t="shared" ref="T107" si="421">+SUM(T106)</f>
        <v>-0.2</v>
      </c>
      <c r="U107" s="86">
        <f t="shared" ref="U107" si="422">+SUM(U106)</f>
        <v>0</v>
      </c>
      <c r="V107" s="87">
        <f>+SUM(V106)</f>
        <v>0</v>
      </c>
      <c r="W107" s="86">
        <f t="shared" ref="W107" si="423">+SUM(W106)</f>
        <v>-0.2</v>
      </c>
      <c r="X107" s="87">
        <f t="shared" ref="X107" si="424">+SUM(X106)</f>
        <v>-0.2</v>
      </c>
      <c r="Y107" s="89"/>
      <c r="Z107" s="86">
        <f>+SUM(Z106)</f>
        <v>0</v>
      </c>
      <c r="AA107" s="87">
        <f t="shared" ref="AA107" si="425">+SUM(AA106)</f>
        <v>0</v>
      </c>
      <c r="AB107" s="86">
        <f t="shared" ref="AB107" si="426">+SUM(AB106)</f>
        <v>-0.2</v>
      </c>
      <c r="AC107" s="87">
        <f t="shared" ref="AC107" si="427">+SUM(AC106)</f>
        <v>-0.2</v>
      </c>
      <c r="AD107" s="86">
        <f t="shared" ref="AD107" si="428">+SUM(AD106)</f>
        <v>0</v>
      </c>
      <c r="AE107" s="87">
        <f t="shared" ref="AE107" si="429">+SUM(AE106)</f>
        <v>0</v>
      </c>
      <c r="AF107" s="86">
        <f t="shared" ref="AF107" si="430">+SUM(AF106)</f>
        <v>-0.2</v>
      </c>
      <c r="AG107" s="87">
        <f t="shared" ref="AG107" si="431">+SUM(AG106)</f>
        <v>-0.2</v>
      </c>
      <c r="AH107" s="89"/>
      <c r="AI107" s="86">
        <f>+SUM(AI106)</f>
        <v>0</v>
      </c>
      <c r="AJ107" s="87">
        <f t="shared" ref="AJ107" si="432">+SUM(AJ106)</f>
        <v>0</v>
      </c>
      <c r="AK107" s="86">
        <f t="shared" ref="AK107" si="433">+SUM(AK106)</f>
        <v>-0.2</v>
      </c>
      <c r="AL107" s="87">
        <f t="shared" ref="AL107" si="434">+SUM(AL106)</f>
        <v>-0.2</v>
      </c>
      <c r="AM107" s="86">
        <f t="shared" ref="AM107" si="435">+SUM(AM106)</f>
        <v>0</v>
      </c>
      <c r="AN107" s="87">
        <f t="shared" ref="AN107" si="436">+SUM(AN106)</f>
        <v>0</v>
      </c>
      <c r="AO107" s="86">
        <f t="shared" ref="AO107" si="437">+SUM(AO106)</f>
        <v>-0.2</v>
      </c>
      <c r="AP107" s="87">
        <f t="shared" ref="AP107" si="438">+SUM(AP106)</f>
        <v>-0.2</v>
      </c>
      <c r="AQ107" s="90"/>
      <c r="AR107" s="86">
        <f>+SUM(AR106)</f>
        <v>0</v>
      </c>
      <c r="AS107" s="87">
        <f t="shared" ref="AS107" si="439">+SUM(AS106)</f>
        <v>0</v>
      </c>
      <c r="AT107" s="86">
        <f t="shared" ref="AT107" si="440">+SUM(AT106)</f>
        <v>-0.2</v>
      </c>
      <c r="AU107" s="87">
        <f t="shared" ref="AU107" si="441">+SUM(AU106)</f>
        <v>-0.2</v>
      </c>
      <c r="AV107" s="86">
        <f t="shared" ref="AV107" si="442">+SUM(AV106)</f>
        <v>0</v>
      </c>
      <c r="AW107" s="87">
        <f t="shared" ref="AW107" si="443">+SUM(AW106)</f>
        <v>0</v>
      </c>
      <c r="AX107" s="86">
        <f t="shared" ref="AX107" si="444">+SUM(AX106)</f>
        <v>-0.2</v>
      </c>
      <c r="AY107" s="87">
        <f t="shared" ref="AY107" si="445">+SUM(AY106)</f>
        <v>-0.2</v>
      </c>
      <c r="AZ107" s="123"/>
    </row>
    <row r="108" spans="1:52" s="13" customFormat="1">
      <c r="A108" s="67"/>
      <c r="B108" s="67"/>
      <c r="C108" s="82"/>
      <c r="D108" s="103"/>
      <c r="E108" s="108"/>
      <c r="F108" s="105"/>
      <c r="G108" s="84"/>
      <c r="H108" s="72"/>
      <c r="I108" s="73"/>
      <c r="J108" s="72"/>
      <c r="K108" s="74"/>
      <c r="L108" s="72"/>
      <c r="M108" s="73"/>
      <c r="N108" s="72"/>
      <c r="O108" s="73"/>
      <c r="P108" s="74"/>
      <c r="Q108" s="72"/>
      <c r="R108" s="73"/>
      <c r="S108" s="72"/>
      <c r="T108" s="74"/>
      <c r="U108" s="72"/>
      <c r="V108" s="73"/>
      <c r="W108" s="72"/>
      <c r="X108" s="73"/>
      <c r="Y108" s="61"/>
      <c r="Z108" s="72"/>
      <c r="AA108" s="73"/>
      <c r="AB108" s="72"/>
      <c r="AC108" s="74"/>
      <c r="AD108" s="72"/>
      <c r="AE108" s="73"/>
      <c r="AF108" s="72"/>
      <c r="AG108" s="73"/>
      <c r="AH108" s="61"/>
      <c r="AI108" s="72"/>
      <c r="AJ108" s="73"/>
      <c r="AK108" s="72"/>
      <c r="AL108" s="74"/>
      <c r="AM108" s="72"/>
      <c r="AN108" s="73"/>
      <c r="AO108" s="72"/>
      <c r="AP108" s="73"/>
      <c r="AQ108" s="61"/>
      <c r="AR108" s="72"/>
      <c r="AS108" s="73"/>
      <c r="AT108" s="72"/>
      <c r="AU108" s="74"/>
      <c r="AV108" s="72"/>
      <c r="AW108" s="73"/>
      <c r="AX108" s="72"/>
      <c r="AY108" s="73"/>
      <c r="AZ108" s="123"/>
    </row>
    <row r="109" spans="1:52" s="52" customFormat="1">
      <c r="A109" s="67" t="s">
        <v>190</v>
      </c>
      <c r="B109" s="67">
        <v>570</v>
      </c>
      <c r="C109" s="82">
        <v>44368</v>
      </c>
      <c r="D109" s="103">
        <v>1261</v>
      </c>
      <c r="E109" s="108" t="s">
        <v>191</v>
      </c>
      <c r="F109" s="105" t="s">
        <v>192</v>
      </c>
      <c r="G109" s="84" t="s">
        <v>193</v>
      </c>
      <c r="H109" s="72">
        <v>0</v>
      </c>
      <c r="I109" s="73">
        <v>0</v>
      </c>
      <c r="J109" s="72">
        <v>0</v>
      </c>
      <c r="K109" s="74">
        <v>0</v>
      </c>
      <c r="L109" s="72">
        <v>-0.9</v>
      </c>
      <c r="M109" s="73">
        <v>-4.4000000000000004</v>
      </c>
      <c r="N109" s="72">
        <v>-0.9</v>
      </c>
      <c r="O109" s="73">
        <v>-4.4000000000000004</v>
      </c>
      <c r="P109" s="74"/>
      <c r="Q109" s="72">
        <v>0</v>
      </c>
      <c r="R109" s="73">
        <v>0</v>
      </c>
      <c r="S109" s="72">
        <v>0</v>
      </c>
      <c r="T109" s="74">
        <v>0</v>
      </c>
      <c r="U109" s="72">
        <v>-4.4000000000000004</v>
      </c>
      <c r="V109" s="73">
        <v>-4.4000000000000004</v>
      </c>
      <c r="W109" s="72">
        <v>-4.4000000000000004</v>
      </c>
      <c r="X109" s="73">
        <v>-4.4000000000000004</v>
      </c>
      <c r="Y109" s="61"/>
      <c r="Z109" s="72">
        <v>0</v>
      </c>
      <c r="AA109" s="73">
        <v>0</v>
      </c>
      <c r="AB109" s="72">
        <v>0</v>
      </c>
      <c r="AC109" s="74">
        <v>0</v>
      </c>
      <c r="AD109" s="72">
        <v>-4.4000000000000004</v>
      </c>
      <c r="AE109" s="73">
        <v>-4.4000000000000004</v>
      </c>
      <c r="AF109" s="72">
        <v>-4.4000000000000004</v>
      </c>
      <c r="AG109" s="73">
        <v>-4.4000000000000004</v>
      </c>
      <c r="AH109" s="61"/>
      <c r="AI109" s="72">
        <v>0</v>
      </c>
      <c r="AJ109" s="73">
        <v>0</v>
      </c>
      <c r="AK109" s="72">
        <v>0</v>
      </c>
      <c r="AL109" s="74">
        <v>0</v>
      </c>
      <c r="AM109" s="72">
        <v>-4.4000000000000004</v>
      </c>
      <c r="AN109" s="73">
        <v>-4.4000000000000004</v>
      </c>
      <c r="AO109" s="72">
        <v>-4.4000000000000004</v>
      </c>
      <c r="AP109" s="73">
        <v>-4.4000000000000004</v>
      </c>
      <c r="AQ109" s="61"/>
      <c r="AR109" s="72">
        <v>0</v>
      </c>
      <c r="AS109" s="73">
        <v>0</v>
      </c>
      <c r="AT109" s="72">
        <v>0</v>
      </c>
      <c r="AU109" s="74">
        <v>0</v>
      </c>
      <c r="AV109" s="72">
        <v>-4.4000000000000004</v>
      </c>
      <c r="AW109" s="73">
        <v>-4.4000000000000004</v>
      </c>
      <c r="AX109" s="72">
        <v>-4.4000000000000004</v>
      </c>
      <c r="AY109" s="73">
        <v>-4.4000000000000004</v>
      </c>
      <c r="AZ109" s="80"/>
    </row>
    <row r="110" spans="1:52" s="13" customFormat="1">
      <c r="A110" s="67"/>
      <c r="B110" s="67"/>
      <c r="C110" s="68"/>
      <c r="D110" s="69"/>
      <c r="E110" s="70"/>
      <c r="F110" s="71"/>
      <c r="G110" s="85" t="s">
        <v>18</v>
      </c>
      <c r="H110" s="86">
        <f>+SUM(H109)</f>
        <v>0</v>
      </c>
      <c r="I110" s="87">
        <f t="shared" ref="I110" si="446">+SUM(I109)</f>
        <v>0</v>
      </c>
      <c r="J110" s="86">
        <f t="shared" ref="J110" si="447">+SUM(J109)</f>
        <v>0</v>
      </c>
      <c r="K110" s="87">
        <f t="shared" ref="K110" si="448">+SUM(K109)</f>
        <v>0</v>
      </c>
      <c r="L110" s="86">
        <f>+SUM(L109)</f>
        <v>-0.9</v>
      </c>
      <c r="M110" s="87">
        <f t="shared" ref="M110" si="449">+SUM(M109)</f>
        <v>-4.4000000000000004</v>
      </c>
      <c r="N110" s="86">
        <f>+SUM(N109)</f>
        <v>-0.9</v>
      </c>
      <c r="O110" s="87">
        <f t="shared" ref="O110" si="450">+SUM(O109)</f>
        <v>-4.4000000000000004</v>
      </c>
      <c r="P110" s="88"/>
      <c r="Q110" s="86">
        <f>+SUM(Q109)</f>
        <v>0</v>
      </c>
      <c r="R110" s="87">
        <f t="shared" ref="R110" si="451">+SUM(R109)</f>
        <v>0</v>
      </c>
      <c r="S110" s="86">
        <f t="shared" ref="S110" si="452">+SUM(S109)</f>
        <v>0</v>
      </c>
      <c r="T110" s="87">
        <f t="shared" ref="T110" si="453">+SUM(T109)</f>
        <v>0</v>
      </c>
      <c r="U110" s="86">
        <f t="shared" ref="U110" si="454">+SUM(U109)</f>
        <v>-4.4000000000000004</v>
      </c>
      <c r="V110" s="87">
        <f>+SUM(V109)</f>
        <v>-4.4000000000000004</v>
      </c>
      <c r="W110" s="86">
        <f t="shared" ref="W110" si="455">+SUM(W109)</f>
        <v>-4.4000000000000004</v>
      </c>
      <c r="X110" s="87">
        <f t="shared" ref="X110" si="456">+SUM(X109)</f>
        <v>-4.4000000000000004</v>
      </c>
      <c r="Y110" s="89"/>
      <c r="Z110" s="86">
        <f>+SUM(Z109)</f>
        <v>0</v>
      </c>
      <c r="AA110" s="87">
        <f t="shared" ref="AA110" si="457">+SUM(AA109)</f>
        <v>0</v>
      </c>
      <c r="AB110" s="86">
        <f t="shared" ref="AB110" si="458">+SUM(AB109)</f>
        <v>0</v>
      </c>
      <c r="AC110" s="87">
        <f t="shared" ref="AC110" si="459">+SUM(AC109)</f>
        <v>0</v>
      </c>
      <c r="AD110" s="86">
        <f t="shared" ref="AD110" si="460">+SUM(AD109)</f>
        <v>-4.4000000000000004</v>
      </c>
      <c r="AE110" s="87">
        <f t="shared" ref="AE110" si="461">+SUM(AE109)</f>
        <v>-4.4000000000000004</v>
      </c>
      <c r="AF110" s="86">
        <f t="shared" ref="AF110" si="462">+SUM(AF109)</f>
        <v>-4.4000000000000004</v>
      </c>
      <c r="AG110" s="87">
        <f t="shared" ref="AG110" si="463">+SUM(AG109)</f>
        <v>-4.4000000000000004</v>
      </c>
      <c r="AH110" s="89"/>
      <c r="AI110" s="86">
        <f>+SUM(AI109)</f>
        <v>0</v>
      </c>
      <c r="AJ110" s="87">
        <f t="shared" ref="AJ110" si="464">+SUM(AJ109)</f>
        <v>0</v>
      </c>
      <c r="AK110" s="86">
        <f t="shared" ref="AK110" si="465">+SUM(AK109)</f>
        <v>0</v>
      </c>
      <c r="AL110" s="87">
        <f t="shared" ref="AL110" si="466">+SUM(AL109)</f>
        <v>0</v>
      </c>
      <c r="AM110" s="86">
        <f t="shared" ref="AM110" si="467">+SUM(AM109)</f>
        <v>-4.4000000000000004</v>
      </c>
      <c r="AN110" s="87">
        <f t="shared" ref="AN110" si="468">+SUM(AN109)</f>
        <v>-4.4000000000000004</v>
      </c>
      <c r="AO110" s="86">
        <f t="shared" ref="AO110" si="469">+SUM(AO109)</f>
        <v>-4.4000000000000004</v>
      </c>
      <c r="AP110" s="87">
        <f t="shared" ref="AP110" si="470">+SUM(AP109)</f>
        <v>-4.4000000000000004</v>
      </c>
      <c r="AQ110" s="90"/>
      <c r="AR110" s="86">
        <f>+SUM(AR109)</f>
        <v>0</v>
      </c>
      <c r="AS110" s="87">
        <f t="shared" ref="AS110" si="471">+SUM(AS109)</f>
        <v>0</v>
      </c>
      <c r="AT110" s="86">
        <f t="shared" ref="AT110" si="472">+SUM(AT109)</f>
        <v>0</v>
      </c>
      <c r="AU110" s="87">
        <f t="shared" ref="AU110" si="473">+SUM(AU109)</f>
        <v>0</v>
      </c>
      <c r="AV110" s="86">
        <f t="shared" ref="AV110" si="474">+SUM(AV109)</f>
        <v>-4.4000000000000004</v>
      </c>
      <c r="AW110" s="87">
        <f t="shared" ref="AW110" si="475">+SUM(AW109)</f>
        <v>-4.4000000000000004</v>
      </c>
      <c r="AX110" s="86">
        <f t="shared" ref="AX110" si="476">+SUM(AX109)</f>
        <v>-4.4000000000000004</v>
      </c>
      <c r="AY110" s="87">
        <f t="shared" ref="AY110" si="477">+SUM(AY109)</f>
        <v>-4.4000000000000004</v>
      </c>
      <c r="AZ110" s="123"/>
    </row>
    <row r="111" spans="1:52" s="13" customFormat="1">
      <c r="A111" s="67"/>
      <c r="B111" s="67"/>
      <c r="C111" s="82"/>
      <c r="D111" s="103"/>
      <c r="E111" s="108"/>
      <c r="F111" s="105"/>
      <c r="G111" s="84"/>
      <c r="H111" s="72"/>
      <c r="I111" s="73"/>
      <c r="J111" s="72"/>
      <c r="K111" s="74"/>
      <c r="L111" s="72"/>
      <c r="M111" s="73"/>
      <c r="N111" s="72"/>
      <c r="O111" s="73"/>
      <c r="P111" s="74"/>
      <c r="Q111" s="72"/>
      <c r="R111" s="73"/>
      <c r="S111" s="72"/>
      <c r="T111" s="74"/>
      <c r="U111" s="72"/>
      <c r="V111" s="73"/>
      <c r="W111" s="72"/>
      <c r="X111" s="73"/>
      <c r="Y111" s="61"/>
      <c r="Z111" s="72"/>
      <c r="AA111" s="73"/>
      <c r="AB111" s="72"/>
      <c r="AC111" s="74"/>
      <c r="AD111" s="72"/>
      <c r="AE111" s="73"/>
      <c r="AF111" s="72"/>
      <c r="AG111" s="73"/>
      <c r="AH111" s="61"/>
      <c r="AI111" s="72"/>
      <c r="AJ111" s="73"/>
      <c r="AK111" s="72"/>
      <c r="AL111" s="74"/>
      <c r="AM111" s="72"/>
      <c r="AN111" s="73"/>
      <c r="AO111" s="72"/>
      <c r="AP111" s="73"/>
      <c r="AQ111" s="61"/>
      <c r="AR111" s="72"/>
      <c r="AS111" s="73"/>
      <c r="AT111" s="72"/>
      <c r="AU111" s="74"/>
      <c r="AV111" s="72"/>
      <c r="AW111" s="73"/>
      <c r="AX111" s="72"/>
      <c r="AY111" s="73"/>
      <c r="AZ111" s="123"/>
    </row>
    <row r="112" spans="1:52" s="52" customFormat="1">
      <c r="A112" s="67" t="s">
        <v>158</v>
      </c>
      <c r="B112" s="67">
        <v>484</v>
      </c>
      <c r="C112" s="82">
        <v>44361</v>
      </c>
      <c r="D112" s="103">
        <v>425</v>
      </c>
      <c r="E112" s="108" t="s">
        <v>95</v>
      </c>
      <c r="F112" s="105" t="s">
        <v>95</v>
      </c>
      <c r="G112" s="84" t="s">
        <v>98</v>
      </c>
      <c r="H112" s="72">
        <v>0</v>
      </c>
      <c r="I112" s="73">
        <v>0</v>
      </c>
      <c r="J112" s="72">
        <v>-4.4000000000000004</v>
      </c>
      <c r="K112" s="74" t="s">
        <v>22</v>
      </c>
      <c r="L112" s="72" t="s">
        <v>22</v>
      </c>
      <c r="M112" s="73">
        <v>0</v>
      </c>
      <c r="N112" s="72">
        <v>-4.4000000000000004</v>
      </c>
      <c r="O112" s="73" t="s">
        <v>22</v>
      </c>
      <c r="P112" s="74"/>
      <c r="Q112" s="72">
        <v>0</v>
      </c>
      <c r="R112" s="73">
        <v>0</v>
      </c>
      <c r="S112" s="72" t="s">
        <v>22</v>
      </c>
      <c r="T112" s="74" t="s">
        <v>22</v>
      </c>
      <c r="U112" s="72">
        <v>0</v>
      </c>
      <c r="V112" s="73">
        <v>0</v>
      </c>
      <c r="W112" s="72" t="s">
        <v>22</v>
      </c>
      <c r="X112" s="73" t="s">
        <v>22</v>
      </c>
      <c r="Y112" s="61"/>
      <c r="Z112" s="72">
        <v>0</v>
      </c>
      <c r="AA112" s="73">
        <v>0</v>
      </c>
      <c r="AB112" s="72" t="s">
        <v>22</v>
      </c>
      <c r="AC112" s="74" t="s">
        <v>22</v>
      </c>
      <c r="AD112" s="72">
        <v>0</v>
      </c>
      <c r="AE112" s="73">
        <v>0</v>
      </c>
      <c r="AF112" s="72" t="s">
        <v>22</v>
      </c>
      <c r="AG112" s="73" t="s">
        <v>22</v>
      </c>
      <c r="AH112" s="61"/>
      <c r="AI112" s="72">
        <v>0</v>
      </c>
      <c r="AJ112" s="73">
        <v>0</v>
      </c>
      <c r="AK112" s="72" t="s">
        <v>22</v>
      </c>
      <c r="AL112" s="74" t="s">
        <v>22</v>
      </c>
      <c r="AM112" s="72">
        <v>0</v>
      </c>
      <c r="AN112" s="73">
        <v>0</v>
      </c>
      <c r="AO112" s="72" t="s">
        <v>22</v>
      </c>
      <c r="AP112" s="73" t="s">
        <v>22</v>
      </c>
      <c r="AQ112" s="61"/>
      <c r="AR112" s="72">
        <v>0</v>
      </c>
      <c r="AS112" s="73">
        <v>0</v>
      </c>
      <c r="AT112" s="72" t="s">
        <v>22</v>
      </c>
      <c r="AU112" s="74" t="s">
        <v>22</v>
      </c>
      <c r="AV112" s="72">
        <v>0</v>
      </c>
      <c r="AW112" s="73">
        <v>0</v>
      </c>
      <c r="AX112" s="72" t="s">
        <v>22</v>
      </c>
      <c r="AY112" s="73" t="s">
        <v>22</v>
      </c>
      <c r="AZ112" s="80"/>
    </row>
    <row r="113" spans="1:52" s="13" customFormat="1">
      <c r="A113" s="67"/>
      <c r="B113" s="67"/>
      <c r="C113" s="68"/>
      <c r="D113" s="69"/>
      <c r="E113" s="70"/>
      <c r="F113" s="71"/>
      <c r="G113" s="85" t="s">
        <v>18</v>
      </c>
      <c r="H113" s="86">
        <f>+SUM(H112)</f>
        <v>0</v>
      </c>
      <c r="I113" s="87">
        <f t="shared" ref="I113" si="478">+SUM(I112)</f>
        <v>0</v>
      </c>
      <c r="J113" s="86">
        <f t="shared" ref="J113" si="479">+SUM(J112)</f>
        <v>-4.4000000000000004</v>
      </c>
      <c r="K113" s="87">
        <f t="shared" ref="K113" si="480">+SUM(K112)</f>
        <v>0</v>
      </c>
      <c r="L113" s="86">
        <f>+SUM(L112)</f>
        <v>0</v>
      </c>
      <c r="M113" s="87">
        <f t="shared" ref="M113" si="481">+SUM(M112)</f>
        <v>0</v>
      </c>
      <c r="N113" s="86">
        <f>+SUM(N112)</f>
        <v>-4.4000000000000004</v>
      </c>
      <c r="O113" s="87">
        <f t="shared" ref="O113" si="482">+SUM(O112)</f>
        <v>0</v>
      </c>
      <c r="P113" s="88"/>
      <c r="Q113" s="86">
        <f>+SUM(Q112)</f>
        <v>0</v>
      </c>
      <c r="R113" s="87">
        <f t="shared" ref="R113" si="483">+SUM(R112)</f>
        <v>0</v>
      </c>
      <c r="S113" s="86">
        <f t="shared" ref="S113" si="484">+SUM(S112)</f>
        <v>0</v>
      </c>
      <c r="T113" s="87">
        <f t="shared" ref="T113" si="485">+SUM(T112)</f>
        <v>0</v>
      </c>
      <c r="U113" s="86">
        <f t="shared" ref="U113" si="486">+SUM(U112)</f>
        <v>0</v>
      </c>
      <c r="V113" s="87">
        <f t="shared" ref="V113" si="487">+SUM(V112)</f>
        <v>0</v>
      </c>
      <c r="W113" s="86">
        <f t="shared" ref="W113" si="488">+SUM(W112)</f>
        <v>0</v>
      </c>
      <c r="X113" s="87">
        <f t="shared" ref="X113" si="489">+SUM(X112)</f>
        <v>0</v>
      </c>
      <c r="Y113" s="89"/>
      <c r="Z113" s="86">
        <f>+SUM(Z112)</f>
        <v>0</v>
      </c>
      <c r="AA113" s="87">
        <f t="shared" ref="AA113" si="490">+SUM(AA112)</f>
        <v>0</v>
      </c>
      <c r="AB113" s="86">
        <f t="shared" ref="AB113" si="491">+SUM(AB112)</f>
        <v>0</v>
      </c>
      <c r="AC113" s="87">
        <f t="shared" ref="AC113" si="492">+SUM(AC112)</f>
        <v>0</v>
      </c>
      <c r="AD113" s="86">
        <f t="shared" ref="AD113" si="493">+SUM(AD112)</f>
        <v>0</v>
      </c>
      <c r="AE113" s="87">
        <f t="shared" ref="AE113" si="494">+SUM(AE112)</f>
        <v>0</v>
      </c>
      <c r="AF113" s="86">
        <f t="shared" ref="AF113" si="495">+SUM(AF112)</f>
        <v>0</v>
      </c>
      <c r="AG113" s="87">
        <f t="shared" ref="AG113" si="496">+SUM(AG112)</f>
        <v>0</v>
      </c>
      <c r="AH113" s="89"/>
      <c r="AI113" s="86">
        <f>+SUM(AI112)</f>
        <v>0</v>
      </c>
      <c r="AJ113" s="87">
        <f t="shared" ref="AJ113" si="497">+SUM(AJ112)</f>
        <v>0</v>
      </c>
      <c r="AK113" s="86">
        <f t="shared" ref="AK113" si="498">+SUM(AK112)</f>
        <v>0</v>
      </c>
      <c r="AL113" s="87">
        <f t="shared" ref="AL113" si="499">+SUM(AL112)</f>
        <v>0</v>
      </c>
      <c r="AM113" s="86">
        <f t="shared" ref="AM113" si="500">+SUM(AM112)</f>
        <v>0</v>
      </c>
      <c r="AN113" s="87">
        <f t="shared" ref="AN113" si="501">+SUM(AN112)</f>
        <v>0</v>
      </c>
      <c r="AO113" s="86">
        <f t="shared" ref="AO113" si="502">+SUM(AO112)</f>
        <v>0</v>
      </c>
      <c r="AP113" s="87">
        <f t="shared" ref="AP113" si="503">+SUM(AP112)</f>
        <v>0</v>
      </c>
      <c r="AQ113" s="90"/>
      <c r="AR113" s="86">
        <f>+SUM(AR112)</f>
        <v>0</v>
      </c>
      <c r="AS113" s="87">
        <f t="shared" ref="AS113" si="504">+SUM(AS112)</f>
        <v>0</v>
      </c>
      <c r="AT113" s="86">
        <f t="shared" ref="AT113" si="505">+SUM(AT112)</f>
        <v>0</v>
      </c>
      <c r="AU113" s="87">
        <f t="shared" ref="AU113" si="506">+SUM(AU112)</f>
        <v>0</v>
      </c>
      <c r="AV113" s="86">
        <f t="shared" ref="AV113" si="507">+SUM(AV112)</f>
        <v>0</v>
      </c>
      <c r="AW113" s="87">
        <f t="shared" ref="AW113" si="508">+SUM(AW112)</f>
        <v>0</v>
      </c>
      <c r="AX113" s="86">
        <f t="shared" ref="AX113" si="509">+SUM(AX112)</f>
        <v>0</v>
      </c>
      <c r="AY113" s="87">
        <f t="shared" ref="AY113" si="510">+SUM(AY112)</f>
        <v>0</v>
      </c>
      <c r="AZ113" s="123"/>
    </row>
    <row r="114" spans="1:52" s="13" customFormat="1">
      <c r="A114" s="67"/>
      <c r="B114" s="67"/>
      <c r="C114" s="82"/>
      <c r="D114" s="103"/>
      <c r="E114" s="108"/>
      <c r="F114" s="105"/>
      <c r="G114" s="84"/>
      <c r="H114" s="72"/>
      <c r="I114" s="73"/>
      <c r="J114" s="72"/>
      <c r="K114" s="74"/>
      <c r="L114" s="72"/>
      <c r="M114" s="73"/>
      <c r="N114" s="72"/>
      <c r="O114" s="73"/>
      <c r="P114" s="74"/>
      <c r="Q114" s="72"/>
      <c r="R114" s="73"/>
      <c r="S114" s="72"/>
      <c r="T114" s="74"/>
      <c r="U114" s="72"/>
      <c r="V114" s="73"/>
      <c r="W114" s="72"/>
      <c r="X114" s="73"/>
      <c r="Y114" s="61"/>
      <c r="Z114" s="72"/>
      <c r="AA114" s="73"/>
      <c r="AB114" s="72"/>
      <c r="AC114" s="74"/>
      <c r="AD114" s="72"/>
      <c r="AE114" s="73"/>
      <c r="AF114" s="72"/>
      <c r="AG114" s="73"/>
      <c r="AH114" s="61"/>
      <c r="AI114" s="72"/>
      <c r="AJ114" s="73"/>
      <c r="AK114" s="72"/>
      <c r="AL114" s="74"/>
      <c r="AM114" s="72"/>
      <c r="AN114" s="73"/>
      <c r="AO114" s="72"/>
      <c r="AP114" s="73"/>
      <c r="AQ114" s="61"/>
      <c r="AR114" s="72"/>
      <c r="AS114" s="73"/>
      <c r="AT114" s="72"/>
      <c r="AU114" s="74"/>
      <c r="AV114" s="72"/>
      <c r="AW114" s="73"/>
      <c r="AX114" s="72"/>
      <c r="AY114" s="73"/>
      <c r="AZ114" s="123"/>
    </row>
    <row r="115" spans="1:52" s="13" customFormat="1">
      <c r="A115" s="67" t="s">
        <v>122</v>
      </c>
      <c r="B115" s="67">
        <v>83</v>
      </c>
      <c r="C115" s="82">
        <v>44253</v>
      </c>
      <c r="D115" s="103">
        <v>7061</v>
      </c>
      <c r="E115" s="108" t="s">
        <v>52</v>
      </c>
      <c r="F115" s="105" t="s">
        <v>132</v>
      </c>
      <c r="G115" s="84" t="s">
        <v>119</v>
      </c>
      <c r="H115" s="72">
        <v>0</v>
      </c>
      <c r="I115" s="73">
        <v>0</v>
      </c>
      <c r="J115" s="72">
        <v>0</v>
      </c>
      <c r="K115" s="74">
        <v>0</v>
      </c>
      <c r="L115" s="72">
        <v>0</v>
      </c>
      <c r="M115" s="73" t="s">
        <v>36</v>
      </c>
      <c r="N115" s="72">
        <v>0</v>
      </c>
      <c r="O115" s="73" t="s">
        <v>36</v>
      </c>
      <c r="P115" s="74"/>
      <c r="Q115" s="72">
        <v>0</v>
      </c>
      <c r="R115" s="73">
        <v>0</v>
      </c>
      <c r="S115" s="72">
        <v>0</v>
      </c>
      <c r="T115" s="74">
        <v>0</v>
      </c>
      <c r="U115" s="72" t="s">
        <v>36</v>
      </c>
      <c r="V115" s="73" t="s">
        <v>36</v>
      </c>
      <c r="W115" s="72" t="s">
        <v>36</v>
      </c>
      <c r="X115" s="73" t="s">
        <v>36</v>
      </c>
      <c r="Y115" s="61"/>
      <c r="Z115" s="72">
        <v>0</v>
      </c>
      <c r="AA115" s="73">
        <v>0</v>
      </c>
      <c r="AB115" s="72">
        <v>0</v>
      </c>
      <c r="AC115" s="74">
        <v>0</v>
      </c>
      <c r="AD115" s="72" t="s">
        <v>36</v>
      </c>
      <c r="AE115" s="73" t="s">
        <v>36</v>
      </c>
      <c r="AF115" s="72" t="s">
        <v>36</v>
      </c>
      <c r="AG115" s="73" t="s">
        <v>36</v>
      </c>
      <c r="AH115" s="61"/>
      <c r="AI115" s="72">
        <v>0</v>
      </c>
      <c r="AJ115" s="73">
        <v>0</v>
      </c>
      <c r="AK115" s="72">
        <v>0</v>
      </c>
      <c r="AL115" s="74">
        <v>0</v>
      </c>
      <c r="AM115" s="72" t="s">
        <v>36</v>
      </c>
      <c r="AN115" s="73" t="s">
        <v>36</v>
      </c>
      <c r="AO115" s="72" t="s">
        <v>36</v>
      </c>
      <c r="AP115" s="73" t="s">
        <v>36</v>
      </c>
      <c r="AQ115" s="61"/>
      <c r="AR115" s="72">
        <v>0</v>
      </c>
      <c r="AS115" s="73">
        <v>0</v>
      </c>
      <c r="AT115" s="72">
        <v>0</v>
      </c>
      <c r="AU115" s="74">
        <v>0</v>
      </c>
      <c r="AV115" s="72" t="s">
        <v>36</v>
      </c>
      <c r="AW115" s="73" t="s">
        <v>36</v>
      </c>
      <c r="AX115" s="72" t="s">
        <v>36</v>
      </c>
      <c r="AY115" s="73" t="s">
        <v>36</v>
      </c>
      <c r="AZ115" s="123"/>
    </row>
    <row r="116" spans="1:52" s="13" customFormat="1">
      <c r="A116" s="67" t="s">
        <v>122</v>
      </c>
      <c r="B116" s="67">
        <v>83</v>
      </c>
      <c r="C116" s="82">
        <v>44253</v>
      </c>
      <c r="D116" s="103">
        <v>7061</v>
      </c>
      <c r="E116" s="108" t="s">
        <v>52</v>
      </c>
      <c r="F116" s="105" t="s">
        <v>131</v>
      </c>
      <c r="G116" s="84" t="s">
        <v>119</v>
      </c>
      <c r="H116" s="72">
        <v>0</v>
      </c>
      <c r="I116" s="73">
        <v>0</v>
      </c>
      <c r="J116" s="72">
        <v>0</v>
      </c>
      <c r="K116" s="74">
        <v>0</v>
      </c>
      <c r="L116" s="72">
        <v>0</v>
      </c>
      <c r="M116" s="73" t="s">
        <v>36</v>
      </c>
      <c r="N116" s="72">
        <v>0</v>
      </c>
      <c r="O116" s="73" t="s">
        <v>36</v>
      </c>
      <c r="P116" s="74"/>
      <c r="Q116" s="72">
        <v>0</v>
      </c>
      <c r="R116" s="73">
        <v>0</v>
      </c>
      <c r="S116" s="72">
        <v>0</v>
      </c>
      <c r="T116" s="74">
        <v>0</v>
      </c>
      <c r="U116" s="72" t="s">
        <v>36</v>
      </c>
      <c r="V116" s="73" t="s">
        <v>36</v>
      </c>
      <c r="W116" s="72" t="s">
        <v>36</v>
      </c>
      <c r="X116" s="73" t="s">
        <v>36</v>
      </c>
      <c r="Y116" s="61"/>
      <c r="Z116" s="72">
        <v>0</v>
      </c>
      <c r="AA116" s="73">
        <v>0</v>
      </c>
      <c r="AB116" s="72">
        <v>0</v>
      </c>
      <c r="AC116" s="74">
        <v>0</v>
      </c>
      <c r="AD116" s="72" t="s">
        <v>36</v>
      </c>
      <c r="AE116" s="73" t="s">
        <v>36</v>
      </c>
      <c r="AF116" s="72" t="s">
        <v>36</v>
      </c>
      <c r="AG116" s="73" t="s">
        <v>36</v>
      </c>
      <c r="AH116" s="61"/>
      <c r="AI116" s="72">
        <v>0</v>
      </c>
      <c r="AJ116" s="73">
        <v>0</v>
      </c>
      <c r="AK116" s="72">
        <v>0</v>
      </c>
      <c r="AL116" s="74">
        <v>0</v>
      </c>
      <c r="AM116" s="72" t="s">
        <v>36</v>
      </c>
      <c r="AN116" s="73" t="s">
        <v>36</v>
      </c>
      <c r="AO116" s="72" t="s">
        <v>36</v>
      </c>
      <c r="AP116" s="73" t="s">
        <v>36</v>
      </c>
      <c r="AQ116" s="61"/>
      <c r="AR116" s="72">
        <v>0</v>
      </c>
      <c r="AS116" s="73">
        <v>0</v>
      </c>
      <c r="AT116" s="72">
        <v>0</v>
      </c>
      <c r="AU116" s="74">
        <v>0</v>
      </c>
      <c r="AV116" s="72" t="s">
        <v>36</v>
      </c>
      <c r="AW116" s="73" t="s">
        <v>36</v>
      </c>
      <c r="AX116" s="72" t="s">
        <v>36</v>
      </c>
      <c r="AY116" s="73" t="s">
        <v>36</v>
      </c>
      <c r="AZ116" s="123"/>
    </row>
    <row r="117" spans="1:52" s="13" customFormat="1">
      <c r="A117" s="67" t="s">
        <v>122</v>
      </c>
      <c r="B117" s="67">
        <v>83</v>
      </c>
      <c r="C117" s="82">
        <v>44253</v>
      </c>
      <c r="D117" s="103">
        <v>7061</v>
      </c>
      <c r="E117" s="108" t="s">
        <v>52</v>
      </c>
      <c r="F117" s="105" t="s">
        <v>133</v>
      </c>
      <c r="G117" s="84" t="s">
        <v>119</v>
      </c>
      <c r="H117" s="72">
        <v>0</v>
      </c>
      <c r="I117" s="73">
        <v>0</v>
      </c>
      <c r="J117" s="72">
        <v>0</v>
      </c>
      <c r="K117" s="74">
        <v>0</v>
      </c>
      <c r="L117" s="72">
        <v>0</v>
      </c>
      <c r="M117" s="73" t="s">
        <v>36</v>
      </c>
      <c r="N117" s="72">
        <v>0</v>
      </c>
      <c r="O117" s="73" t="s">
        <v>36</v>
      </c>
      <c r="P117" s="74"/>
      <c r="Q117" s="72">
        <v>0</v>
      </c>
      <c r="R117" s="73">
        <v>0</v>
      </c>
      <c r="S117" s="72">
        <v>0</v>
      </c>
      <c r="T117" s="74">
        <v>0</v>
      </c>
      <c r="U117" s="72" t="s">
        <v>36</v>
      </c>
      <c r="V117" s="73" t="s">
        <v>36</v>
      </c>
      <c r="W117" s="72" t="s">
        <v>36</v>
      </c>
      <c r="X117" s="73" t="s">
        <v>36</v>
      </c>
      <c r="Y117" s="61"/>
      <c r="Z117" s="72">
        <v>0</v>
      </c>
      <c r="AA117" s="73">
        <v>0</v>
      </c>
      <c r="AB117" s="72">
        <v>0</v>
      </c>
      <c r="AC117" s="74">
        <v>0</v>
      </c>
      <c r="AD117" s="72" t="s">
        <v>36</v>
      </c>
      <c r="AE117" s="73" t="s">
        <v>36</v>
      </c>
      <c r="AF117" s="72" t="s">
        <v>36</v>
      </c>
      <c r="AG117" s="73" t="s">
        <v>36</v>
      </c>
      <c r="AH117" s="61"/>
      <c r="AI117" s="72">
        <v>0</v>
      </c>
      <c r="AJ117" s="73">
        <v>0</v>
      </c>
      <c r="AK117" s="72">
        <v>0</v>
      </c>
      <c r="AL117" s="74">
        <v>0</v>
      </c>
      <c r="AM117" s="72" t="s">
        <v>36</v>
      </c>
      <c r="AN117" s="73" t="s">
        <v>36</v>
      </c>
      <c r="AO117" s="72" t="s">
        <v>36</v>
      </c>
      <c r="AP117" s="73" t="s">
        <v>36</v>
      </c>
      <c r="AQ117" s="61"/>
      <c r="AR117" s="72">
        <v>0</v>
      </c>
      <c r="AS117" s="73">
        <v>0</v>
      </c>
      <c r="AT117" s="72">
        <v>0</v>
      </c>
      <c r="AU117" s="74">
        <v>0</v>
      </c>
      <c r="AV117" s="72" t="s">
        <v>36</v>
      </c>
      <c r="AW117" s="73" t="s">
        <v>36</v>
      </c>
      <c r="AX117" s="72" t="s">
        <v>36</v>
      </c>
      <c r="AY117" s="73" t="s">
        <v>36</v>
      </c>
      <c r="AZ117" s="123"/>
    </row>
    <row r="118" spans="1:52" s="13" customFormat="1">
      <c r="A118" s="67" t="s">
        <v>122</v>
      </c>
      <c r="B118" s="67">
        <v>83</v>
      </c>
      <c r="C118" s="82">
        <v>44253</v>
      </c>
      <c r="D118" s="103">
        <v>7061</v>
      </c>
      <c r="E118" s="108" t="s">
        <v>52</v>
      </c>
      <c r="F118" s="105" t="s">
        <v>130</v>
      </c>
      <c r="G118" s="84" t="s">
        <v>119</v>
      </c>
      <c r="H118" s="72">
        <v>0</v>
      </c>
      <c r="I118" s="73">
        <v>0</v>
      </c>
      <c r="J118" s="72">
        <v>0</v>
      </c>
      <c r="K118" s="74">
        <v>0</v>
      </c>
      <c r="L118" s="72">
        <v>0</v>
      </c>
      <c r="M118" s="73" t="s">
        <v>36</v>
      </c>
      <c r="N118" s="72">
        <v>0</v>
      </c>
      <c r="O118" s="73" t="s">
        <v>36</v>
      </c>
      <c r="P118" s="74"/>
      <c r="Q118" s="72">
        <v>0</v>
      </c>
      <c r="R118" s="73">
        <v>0</v>
      </c>
      <c r="S118" s="72">
        <v>0</v>
      </c>
      <c r="T118" s="74">
        <v>0</v>
      </c>
      <c r="U118" s="72" t="s">
        <v>36</v>
      </c>
      <c r="V118" s="73" t="s">
        <v>36</v>
      </c>
      <c r="W118" s="72" t="s">
        <v>36</v>
      </c>
      <c r="X118" s="73" t="s">
        <v>36</v>
      </c>
      <c r="Y118" s="61"/>
      <c r="Z118" s="72">
        <v>0</v>
      </c>
      <c r="AA118" s="73">
        <v>0</v>
      </c>
      <c r="AB118" s="72">
        <v>0</v>
      </c>
      <c r="AC118" s="74">
        <v>0</v>
      </c>
      <c r="AD118" s="72" t="s">
        <v>36</v>
      </c>
      <c r="AE118" s="73" t="s">
        <v>36</v>
      </c>
      <c r="AF118" s="72" t="s">
        <v>36</v>
      </c>
      <c r="AG118" s="73" t="s">
        <v>36</v>
      </c>
      <c r="AH118" s="61"/>
      <c r="AI118" s="72">
        <v>0</v>
      </c>
      <c r="AJ118" s="73">
        <v>0</v>
      </c>
      <c r="AK118" s="72">
        <v>0</v>
      </c>
      <c r="AL118" s="74">
        <v>0</v>
      </c>
      <c r="AM118" s="72" t="s">
        <v>36</v>
      </c>
      <c r="AN118" s="73" t="s">
        <v>36</v>
      </c>
      <c r="AO118" s="72" t="s">
        <v>36</v>
      </c>
      <c r="AP118" s="73" t="s">
        <v>36</v>
      </c>
      <c r="AQ118" s="61"/>
      <c r="AR118" s="72">
        <v>0</v>
      </c>
      <c r="AS118" s="73">
        <v>0</v>
      </c>
      <c r="AT118" s="72">
        <v>0</v>
      </c>
      <c r="AU118" s="74">
        <v>0</v>
      </c>
      <c r="AV118" s="72" t="s">
        <v>36</v>
      </c>
      <c r="AW118" s="73" t="s">
        <v>36</v>
      </c>
      <c r="AX118" s="72" t="s">
        <v>36</v>
      </c>
      <c r="AY118" s="73" t="s">
        <v>36</v>
      </c>
      <c r="AZ118" s="123"/>
    </row>
    <row r="119" spans="1:52" s="52" customFormat="1">
      <c r="A119" s="67" t="s">
        <v>122</v>
      </c>
      <c r="B119" s="67">
        <v>83</v>
      </c>
      <c r="C119" s="82">
        <v>44253</v>
      </c>
      <c r="D119" s="103">
        <v>7061</v>
      </c>
      <c r="E119" s="108" t="s">
        <v>52</v>
      </c>
      <c r="F119" s="105" t="s">
        <v>129</v>
      </c>
      <c r="G119" s="84" t="s">
        <v>119</v>
      </c>
      <c r="H119" s="72">
        <v>0</v>
      </c>
      <c r="I119" s="73">
        <v>0</v>
      </c>
      <c r="J119" s="72">
        <v>0</v>
      </c>
      <c r="K119" s="74">
        <v>0</v>
      </c>
      <c r="L119" s="72">
        <v>0</v>
      </c>
      <c r="M119" s="73" t="s">
        <v>36</v>
      </c>
      <c r="N119" s="72">
        <v>0</v>
      </c>
      <c r="O119" s="73" t="s">
        <v>36</v>
      </c>
      <c r="P119" s="74"/>
      <c r="Q119" s="72">
        <v>0</v>
      </c>
      <c r="R119" s="73">
        <v>0</v>
      </c>
      <c r="S119" s="72">
        <v>0</v>
      </c>
      <c r="T119" s="74">
        <v>0</v>
      </c>
      <c r="U119" s="72" t="s">
        <v>36</v>
      </c>
      <c r="V119" s="73" t="s">
        <v>36</v>
      </c>
      <c r="W119" s="72" t="s">
        <v>36</v>
      </c>
      <c r="X119" s="73" t="s">
        <v>36</v>
      </c>
      <c r="Y119" s="61"/>
      <c r="Z119" s="72">
        <v>0</v>
      </c>
      <c r="AA119" s="73">
        <v>0</v>
      </c>
      <c r="AB119" s="72">
        <v>0</v>
      </c>
      <c r="AC119" s="74">
        <v>0</v>
      </c>
      <c r="AD119" s="72" t="s">
        <v>36</v>
      </c>
      <c r="AE119" s="73" t="s">
        <v>36</v>
      </c>
      <c r="AF119" s="72" t="s">
        <v>36</v>
      </c>
      <c r="AG119" s="73" t="s">
        <v>36</v>
      </c>
      <c r="AH119" s="61"/>
      <c r="AI119" s="72">
        <v>0</v>
      </c>
      <c r="AJ119" s="73">
        <v>0</v>
      </c>
      <c r="AK119" s="72">
        <v>0</v>
      </c>
      <c r="AL119" s="74">
        <v>0</v>
      </c>
      <c r="AM119" s="72" t="s">
        <v>36</v>
      </c>
      <c r="AN119" s="73" t="s">
        <v>36</v>
      </c>
      <c r="AO119" s="72" t="s">
        <v>36</v>
      </c>
      <c r="AP119" s="73" t="s">
        <v>36</v>
      </c>
      <c r="AQ119" s="61"/>
      <c r="AR119" s="72">
        <v>0</v>
      </c>
      <c r="AS119" s="73">
        <v>0</v>
      </c>
      <c r="AT119" s="72">
        <v>0</v>
      </c>
      <c r="AU119" s="74">
        <v>0</v>
      </c>
      <c r="AV119" s="72" t="s">
        <v>36</v>
      </c>
      <c r="AW119" s="73" t="s">
        <v>36</v>
      </c>
      <c r="AX119" s="72" t="s">
        <v>36</v>
      </c>
      <c r="AY119" s="73" t="s">
        <v>36</v>
      </c>
      <c r="AZ119" s="80"/>
    </row>
    <row r="120" spans="1:52" s="13" customFormat="1">
      <c r="A120" s="67"/>
      <c r="B120" s="67"/>
      <c r="C120" s="68"/>
      <c r="D120" s="69"/>
      <c r="E120" s="70"/>
      <c r="F120" s="71"/>
      <c r="G120" s="85" t="s">
        <v>18</v>
      </c>
      <c r="H120" s="86">
        <f t="shared" ref="H120:O120" si="511">+SUM(H115:H119)</f>
        <v>0</v>
      </c>
      <c r="I120" s="87">
        <f t="shared" si="511"/>
        <v>0</v>
      </c>
      <c r="J120" s="86">
        <f t="shared" si="511"/>
        <v>0</v>
      </c>
      <c r="K120" s="87">
        <f t="shared" si="511"/>
        <v>0</v>
      </c>
      <c r="L120" s="86">
        <f t="shared" si="511"/>
        <v>0</v>
      </c>
      <c r="M120" s="87">
        <f t="shared" si="511"/>
        <v>0</v>
      </c>
      <c r="N120" s="86">
        <f t="shared" si="511"/>
        <v>0</v>
      </c>
      <c r="O120" s="87">
        <f t="shared" si="511"/>
        <v>0</v>
      </c>
      <c r="P120" s="88"/>
      <c r="Q120" s="86">
        <f t="shared" ref="Q120:X120" si="512">+SUM(Q115:Q119)</f>
        <v>0</v>
      </c>
      <c r="R120" s="87">
        <f t="shared" si="512"/>
        <v>0</v>
      </c>
      <c r="S120" s="86">
        <f t="shared" si="512"/>
        <v>0</v>
      </c>
      <c r="T120" s="87">
        <f t="shared" si="512"/>
        <v>0</v>
      </c>
      <c r="U120" s="86">
        <f t="shared" si="512"/>
        <v>0</v>
      </c>
      <c r="V120" s="87">
        <f t="shared" si="512"/>
        <v>0</v>
      </c>
      <c r="W120" s="86">
        <f t="shared" si="512"/>
        <v>0</v>
      </c>
      <c r="X120" s="87">
        <f t="shared" si="512"/>
        <v>0</v>
      </c>
      <c r="Y120" s="89"/>
      <c r="Z120" s="86">
        <f t="shared" ref="Z120:AG120" si="513">+SUM(Z115:Z119)</f>
        <v>0</v>
      </c>
      <c r="AA120" s="87">
        <f t="shared" si="513"/>
        <v>0</v>
      </c>
      <c r="AB120" s="86">
        <f t="shared" si="513"/>
        <v>0</v>
      </c>
      <c r="AC120" s="87">
        <f t="shared" si="513"/>
        <v>0</v>
      </c>
      <c r="AD120" s="86">
        <f t="shared" si="513"/>
        <v>0</v>
      </c>
      <c r="AE120" s="87">
        <f t="shared" si="513"/>
        <v>0</v>
      </c>
      <c r="AF120" s="86">
        <f t="shared" si="513"/>
        <v>0</v>
      </c>
      <c r="AG120" s="87">
        <f t="shared" si="513"/>
        <v>0</v>
      </c>
      <c r="AH120" s="89"/>
      <c r="AI120" s="86">
        <f t="shared" ref="AI120:AP120" si="514">+SUM(AI115:AI119)</f>
        <v>0</v>
      </c>
      <c r="AJ120" s="87">
        <f t="shared" si="514"/>
        <v>0</v>
      </c>
      <c r="AK120" s="86">
        <f t="shared" si="514"/>
        <v>0</v>
      </c>
      <c r="AL120" s="87">
        <f t="shared" si="514"/>
        <v>0</v>
      </c>
      <c r="AM120" s="86">
        <f t="shared" si="514"/>
        <v>0</v>
      </c>
      <c r="AN120" s="87">
        <f t="shared" si="514"/>
        <v>0</v>
      </c>
      <c r="AO120" s="86">
        <f t="shared" si="514"/>
        <v>0</v>
      </c>
      <c r="AP120" s="87">
        <f t="shared" si="514"/>
        <v>0</v>
      </c>
      <c r="AQ120" s="90"/>
      <c r="AR120" s="86">
        <f t="shared" ref="AR120:AY120" si="515">+SUM(AR115:AR119)</f>
        <v>0</v>
      </c>
      <c r="AS120" s="87">
        <f t="shared" si="515"/>
        <v>0</v>
      </c>
      <c r="AT120" s="86">
        <f t="shared" si="515"/>
        <v>0</v>
      </c>
      <c r="AU120" s="87">
        <f t="shared" si="515"/>
        <v>0</v>
      </c>
      <c r="AV120" s="86">
        <f t="shared" si="515"/>
        <v>0</v>
      </c>
      <c r="AW120" s="87">
        <f t="shared" si="515"/>
        <v>0</v>
      </c>
      <c r="AX120" s="86">
        <f t="shared" si="515"/>
        <v>0</v>
      </c>
      <c r="AY120" s="87">
        <f t="shared" si="515"/>
        <v>0</v>
      </c>
      <c r="AZ120" s="123"/>
    </row>
    <row r="121" spans="1:52" s="13" customFormat="1">
      <c r="A121" s="67"/>
      <c r="B121" s="67"/>
      <c r="C121" s="82"/>
      <c r="D121" s="103"/>
      <c r="E121" s="108"/>
      <c r="F121" s="105"/>
      <c r="G121" s="84"/>
      <c r="H121" s="72"/>
      <c r="I121" s="73"/>
      <c r="J121" s="72"/>
      <c r="K121" s="74"/>
      <c r="L121" s="72"/>
      <c r="M121" s="73"/>
      <c r="N121" s="72"/>
      <c r="O121" s="73"/>
      <c r="P121" s="74"/>
      <c r="Q121" s="72"/>
      <c r="R121" s="73"/>
      <c r="S121" s="72"/>
      <c r="T121" s="74"/>
      <c r="U121" s="72"/>
      <c r="V121" s="73"/>
      <c r="W121" s="72"/>
      <c r="X121" s="73"/>
      <c r="Y121" s="61"/>
      <c r="Z121" s="72"/>
      <c r="AA121" s="73"/>
      <c r="AB121" s="72"/>
      <c r="AC121" s="74"/>
      <c r="AD121" s="72"/>
      <c r="AE121" s="73"/>
      <c r="AF121" s="72"/>
      <c r="AG121" s="73"/>
      <c r="AH121" s="61"/>
      <c r="AI121" s="72"/>
      <c r="AJ121" s="73"/>
      <c r="AK121" s="72"/>
      <c r="AL121" s="74"/>
      <c r="AM121" s="72"/>
      <c r="AN121" s="73"/>
      <c r="AO121" s="72"/>
      <c r="AP121" s="73"/>
      <c r="AQ121" s="61"/>
      <c r="AR121" s="72"/>
      <c r="AS121" s="73"/>
      <c r="AT121" s="72"/>
      <c r="AU121" s="74"/>
      <c r="AV121" s="72"/>
      <c r="AW121" s="73"/>
      <c r="AX121" s="72"/>
      <c r="AY121" s="73"/>
      <c r="AZ121" s="123"/>
    </row>
    <row r="122" spans="1:52" s="52" customFormat="1">
      <c r="A122" s="183" t="s">
        <v>154</v>
      </c>
      <c r="B122" s="183">
        <v>575</v>
      </c>
      <c r="C122" s="184">
        <v>44368</v>
      </c>
      <c r="D122" s="185">
        <v>366</v>
      </c>
      <c r="E122" s="186" t="s">
        <v>155</v>
      </c>
      <c r="F122" s="187" t="s">
        <v>156</v>
      </c>
      <c r="G122" s="84" t="s">
        <v>157</v>
      </c>
      <c r="H122" s="72">
        <v>0</v>
      </c>
      <c r="I122" s="73">
        <v>0</v>
      </c>
      <c r="J122" s="72">
        <v>0</v>
      </c>
      <c r="K122" s="74">
        <v>0</v>
      </c>
      <c r="L122" s="72">
        <v>0</v>
      </c>
      <c r="M122" s="73" t="s">
        <v>34</v>
      </c>
      <c r="N122" s="72">
        <v>0</v>
      </c>
      <c r="O122" s="73" t="s">
        <v>34</v>
      </c>
      <c r="P122" s="74"/>
      <c r="Q122" s="72">
        <v>0</v>
      </c>
      <c r="R122" s="73">
        <v>0</v>
      </c>
      <c r="S122" s="72">
        <v>0</v>
      </c>
      <c r="T122" s="74">
        <v>0</v>
      </c>
      <c r="U122" s="72">
        <v>0</v>
      </c>
      <c r="V122" s="73" t="s">
        <v>34</v>
      </c>
      <c r="W122" s="72">
        <v>0</v>
      </c>
      <c r="X122" s="73" t="s">
        <v>34</v>
      </c>
      <c r="Y122" s="61"/>
      <c r="Z122" s="72">
        <v>0</v>
      </c>
      <c r="AA122" s="73">
        <v>0</v>
      </c>
      <c r="AB122" s="72">
        <v>0</v>
      </c>
      <c r="AC122" s="74">
        <v>0</v>
      </c>
      <c r="AD122" s="72" t="s">
        <v>34</v>
      </c>
      <c r="AE122" s="73" t="s">
        <v>34</v>
      </c>
      <c r="AF122" s="72" t="s">
        <v>34</v>
      </c>
      <c r="AG122" s="73" t="s">
        <v>34</v>
      </c>
      <c r="AH122" s="61"/>
      <c r="AI122" s="72">
        <v>0</v>
      </c>
      <c r="AJ122" s="73">
        <v>0</v>
      </c>
      <c r="AK122" s="72">
        <v>0</v>
      </c>
      <c r="AL122" s="74">
        <v>0</v>
      </c>
      <c r="AM122" s="72" t="s">
        <v>34</v>
      </c>
      <c r="AN122" s="73" t="s">
        <v>34</v>
      </c>
      <c r="AO122" s="72" t="s">
        <v>34</v>
      </c>
      <c r="AP122" s="73" t="s">
        <v>34</v>
      </c>
      <c r="AQ122" s="61"/>
      <c r="AR122" s="72">
        <v>0</v>
      </c>
      <c r="AS122" s="73">
        <v>0</v>
      </c>
      <c r="AT122" s="72">
        <v>0</v>
      </c>
      <c r="AU122" s="74">
        <v>0</v>
      </c>
      <c r="AV122" s="72" t="s">
        <v>34</v>
      </c>
      <c r="AW122" s="73" t="s">
        <v>34</v>
      </c>
      <c r="AX122" s="72" t="s">
        <v>34</v>
      </c>
      <c r="AY122" s="73" t="s">
        <v>34</v>
      </c>
      <c r="AZ122" s="80"/>
    </row>
    <row r="123" spans="1:52" s="13" customFormat="1">
      <c r="A123"/>
      <c r="B123"/>
      <c r="C123"/>
      <c r="D123"/>
      <c r="E123"/>
      <c r="F123"/>
      <c r="G123" s="180" t="s">
        <v>18</v>
      </c>
      <c r="H123" s="86">
        <f>+SUM(H122)</f>
        <v>0</v>
      </c>
      <c r="I123" s="87">
        <f t="shared" ref="I123" si="516">+SUM(I122)</f>
        <v>0</v>
      </c>
      <c r="J123" s="86">
        <f t="shared" ref="J123" si="517">+SUM(J122)</f>
        <v>0</v>
      </c>
      <c r="K123" s="87">
        <f t="shared" ref="K123" si="518">+SUM(K122)</f>
        <v>0</v>
      </c>
      <c r="L123" s="86">
        <f>+SUM(L122)</f>
        <v>0</v>
      </c>
      <c r="M123" s="87">
        <f t="shared" ref="M123" si="519">+SUM(M122)</f>
        <v>0</v>
      </c>
      <c r="N123" s="86">
        <f>+SUM(N122)</f>
        <v>0</v>
      </c>
      <c r="O123" s="87">
        <f t="shared" ref="O123" si="520">+SUM(O122)</f>
        <v>0</v>
      </c>
      <c r="P123" s="88"/>
      <c r="Q123" s="86">
        <f>+SUM(Q122)</f>
        <v>0</v>
      </c>
      <c r="R123" s="87">
        <f t="shared" ref="R123" si="521">+SUM(R122)</f>
        <v>0</v>
      </c>
      <c r="S123" s="86">
        <f t="shared" ref="S123" si="522">+SUM(S122)</f>
        <v>0</v>
      </c>
      <c r="T123" s="87">
        <f t="shared" ref="T123" si="523">+SUM(T122)</f>
        <v>0</v>
      </c>
      <c r="U123" s="86">
        <f t="shared" ref="U123" si="524">+SUM(U122)</f>
        <v>0</v>
      </c>
      <c r="V123" s="87">
        <f>+SUM(V122)</f>
        <v>0</v>
      </c>
      <c r="W123" s="86">
        <f t="shared" ref="W123" si="525">+SUM(W122)</f>
        <v>0</v>
      </c>
      <c r="X123" s="87">
        <f t="shared" ref="X123" si="526">+SUM(X122)</f>
        <v>0</v>
      </c>
      <c r="Y123" s="89"/>
      <c r="Z123" s="86">
        <f>+SUM(Z122)</f>
        <v>0</v>
      </c>
      <c r="AA123" s="87">
        <f t="shared" ref="AA123" si="527">+SUM(AA122)</f>
        <v>0</v>
      </c>
      <c r="AB123" s="86">
        <f t="shared" ref="AB123" si="528">+SUM(AB122)</f>
        <v>0</v>
      </c>
      <c r="AC123" s="87">
        <f t="shared" ref="AC123" si="529">+SUM(AC122)</f>
        <v>0</v>
      </c>
      <c r="AD123" s="86">
        <f t="shared" ref="AD123" si="530">+SUM(AD122)</f>
        <v>0</v>
      </c>
      <c r="AE123" s="87">
        <f t="shared" ref="AE123" si="531">+SUM(AE122)</f>
        <v>0</v>
      </c>
      <c r="AF123" s="86">
        <f t="shared" ref="AF123" si="532">+SUM(AF122)</f>
        <v>0</v>
      </c>
      <c r="AG123" s="87">
        <f t="shared" ref="AG123" si="533">+SUM(AG122)</f>
        <v>0</v>
      </c>
      <c r="AH123" s="89"/>
      <c r="AI123" s="86">
        <f>+SUM(AI122)</f>
        <v>0</v>
      </c>
      <c r="AJ123" s="87">
        <f t="shared" ref="AJ123" si="534">+SUM(AJ122)</f>
        <v>0</v>
      </c>
      <c r="AK123" s="86">
        <f t="shared" ref="AK123" si="535">+SUM(AK122)</f>
        <v>0</v>
      </c>
      <c r="AL123" s="87">
        <f t="shared" ref="AL123" si="536">+SUM(AL122)</f>
        <v>0</v>
      </c>
      <c r="AM123" s="86">
        <f t="shared" ref="AM123" si="537">+SUM(AM122)</f>
        <v>0</v>
      </c>
      <c r="AN123" s="87">
        <f t="shared" ref="AN123" si="538">+SUM(AN122)</f>
        <v>0</v>
      </c>
      <c r="AO123" s="86">
        <f t="shared" ref="AO123" si="539">+SUM(AO122)</f>
        <v>0</v>
      </c>
      <c r="AP123" s="87">
        <f t="shared" ref="AP123" si="540">+SUM(AP122)</f>
        <v>0</v>
      </c>
      <c r="AQ123" s="90"/>
      <c r="AR123" s="86">
        <f>+SUM(AR122)</f>
        <v>0</v>
      </c>
      <c r="AS123" s="87">
        <f t="shared" ref="AS123" si="541">+SUM(AS122)</f>
        <v>0</v>
      </c>
      <c r="AT123" s="86">
        <f t="shared" ref="AT123" si="542">+SUM(AT122)</f>
        <v>0</v>
      </c>
      <c r="AU123" s="87">
        <f t="shared" ref="AU123" si="543">+SUM(AU122)</f>
        <v>0</v>
      </c>
      <c r="AV123" s="86">
        <f t="shared" ref="AV123" si="544">+SUM(AV122)</f>
        <v>0</v>
      </c>
      <c r="AW123" s="87">
        <f t="shared" ref="AW123" si="545">+SUM(AW122)</f>
        <v>0</v>
      </c>
      <c r="AX123" s="86">
        <f t="shared" ref="AX123" si="546">+SUM(AX122)</f>
        <v>0</v>
      </c>
      <c r="AY123" s="87">
        <f t="shared" ref="AY123" si="547">+SUM(AY122)</f>
        <v>0</v>
      </c>
      <c r="AZ123" s="123"/>
    </row>
    <row r="124" spans="1:52" s="13" customFormat="1">
      <c r="A124"/>
      <c r="B124"/>
      <c r="C124"/>
      <c r="D124"/>
      <c r="E124"/>
      <c r="F124"/>
      <c r="G124" s="110"/>
      <c r="H124" s="72"/>
      <c r="I124" s="73"/>
      <c r="J124" s="72"/>
      <c r="K124" s="74"/>
      <c r="L124" s="72"/>
      <c r="M124" s="73"/>
      <c r="N124" s="72"/>
      <c r="O124" s="73"/>
      <c r="P124" s="74"/>
      <c r="Q124" s="72"/>
      <c r="R124" s="73"/>
      <c r="S124" s="72"/>
      <c r="T124" s="74"/>
      <c r="U124" s="72"/>
      <c r="V124" s="73"/>
      <c r="W124" s="72"/>
      <c r="X124" s="73"/>
      <c r="Y124" s="61"/>
      <c r="Z124" s="72"/>
      <c r="AA124" s="73"/>
      <c r="AB124" s="72"/>
      <c r="AC124" s="74"/>
      <c r="AD124" s="72"/>
      <c r="AE124" s="73"/>
      <c r="AF124" s="72"/>
      <c r="AG124" s="73"/>
      <c r="AH124" s="61"/>
      <c r="AI124" s="72"/>
      <c r="AJ124" s="73"/>
      <c r="AK124" s="72"/>
      <c r="AL124" s="74"/>
      <c r="AM124" s="72"/>
      <c r="AN124" s="73"/>
      <c r="AO124" s="72"/>
      <c r="AP124" s="73"/>
      <c r="AQ124" s="61"/>
      <c r="AR124" s="72"/>
      <c r="AS124" s="73"/>
      <c r="AT124" s="72"/>
      <c r="AU124" s="74"/>
      <c r="AV124" s="72"/>
      <c r="AW124" s="73"/>
      <c r="AX124" s="72"/>
      <c r="AY124" s="73"/>
      <c r="AZ124" s="123"/>
    </row>
    <row r="125" spans="1:52" s="13" customFormat="1" ht="13.5" thickBot="1">
      <c r="A125"/>
      <c r="B125"/>
      <c r="C125"/>
      <c r="D125"/>
      <c r="E125"/>
      <c r="F125"/>
      <c r="G125" s="110"/>
      <c r="H125" s="72"/>
      <c r="I125" s="73"/>
      <c r="J125" s="72"/>
      <c r="K125" s="74"/>
      <c r="L125" s="72"/>
      <c r="M125" s="73"/>
      <c r="N125" s="72"/>
      <c r="O125" s="73"/>
      <c r="P125" s="74"/>
      <c r="Q125" s="72"/>
      <c r="R125" s="73"/>
      <c r="S125" s="72"/>
      <c r="T125" s="74"/>
      <c r="U125" s="72"/>
      <c r="V125" s="73"/>
      <c r="W125" s="72"/>
      <c r="X125" s="73"/>
      <c r="Y125" s="61"/>
      <c r="Z125" s="72"/>
      <c r="AA125" s="73"/>
      <c r="AB125" s="72"/>
      <c r="AC125" s="74"/>
      <c r="AD125" s="72"/>
      <c r="AE125" s="73"/>
      <c r="AF125" s="72"/>
      <c r="AG125" s="73"/>
      <c r="AH125" s="61"/>
      <c r="AI125" s="72"/>
      <c r="AJ125" s="73"/>
      <c r="AK125" s="72"/>
      <c r="AL125" s="74"/>
      <c r="AM125" s="72"/>
      <c r="AN125" s="73"/>
      <c r="AO125" s="72"/>
      <c r="AP125" s="73"/>
      <c r="AQ125" s="61"/>
      <c r="AR125" s="72"/>
      <c r="AS125" s="73"/>
      <c r="AT125" s="72"/>
      <c r="AU125" s="74"/>
      <c r="AV125" s="72"/>
      <c r="AW125" s="73"/>
      <c r="AX125" s="72"/>
      <c r="AY125" s="73"/>
      <c r="AZ125" s="123"/>
    </row>
    <row r="126" spans="1:52" s="13" customFormat="1" ht="13.5" thickTop="1">
      <c r="A126"/>
      <c r="B126"/>
      <c r="C126"/>
      <c r="D126"/>
      <c r="E126"/>
      <c r="F126"/>
      <c r="G126" s="181" t="s">
        <v>18</v>
      </c>
      <c r="H126" s="98">
        <f t="shared" ref="H126:O126" si="548">SUM(H123,H120,H113,H110,H107,H104,H84,H81,H78,H65,H58,H53,H45,H41,H34,H31,H26,H19,H50,H57)</f>
        <v>309.09999999999991</v>
      </c>
      <c r="I126" s="99">
        <f t="shared" si="548"/>
        <v>-7.4999999999999778</v>
      </c>
      <c r="J126" s="98">
        <f t="shared" si="548"/>
        <v>-807.19999999999982</v>
      </c>
      <c r="K126" s="99">
        <f t="shared" si="548"/>
        <v>-4.2</v>
      </c>
      <c r="L126" s="98">
        <f t="shared" si="548"/>
        <v>201.00000000000003</v>
      </c>
      <c r="M126" s="100">
        <f t="shared" si="548"/>
        <v>119.00000000000003</v>
      </c>
      <c r="N126" s="98">
        <f t="shared" si="548"/>
        <v>-297.09999999999957</v>
      </c>
      <c r="O126" s="99">
        <f t="shared" si="548"/>
        <v>107.29999999999986</v>
      </c>
      <c r="P126" s="100"/>
      <c r="Q126" s="98">
        <f t="shared" ref="Q126:X126" si="549">SUM(Q123,Q120,Q113,Q110,Q107,Q104,Q84,Q81,Q78,Q65,Q58,Q53,Q45,Q41,Q34,Q31,Q26,Q19,Q50,Q57)</f>
        <v>31.000000000000103</v>
      </c>
      <c r="R126" s="99">
        <f t="shared" si="549"/>
        <v>65.500000000000185</v>
      </c>
      <c r="S126" s="98">
        <f t="shared" si="549"/>
        <v>-188.90000000000015</v>
      </c>
      <c r="T126" s="99">
        <f t="shared" si="549"/>
        <v>-7.3000000000000007</v>
      </c>
      <c r="U126" s="98">
        <f t="shared" si="549"/>
        <v>255.39999999999998</v>
      </c>
      <c r="V126" s="100">
        <f t="shared" si="549"/>
        <v>136.30000000000001</v>
      </c>
      <c r="W126" s="98">
        <f t="shared" si="549"/>
        <v>97.500000000000298</v>
      </c>
      <c r="X126" s="99">
        <f t="shared" si="549"/>
        <v>194.50000000000037</v>
      </c>
      <c r="Y126" s="101"/>
      <c r="Z126" s="98">
        <f t="shared" ref="Z126:AG126" si="550">SUM(Z123,Z120,Z113,Z110,Z107,Z104,Z84,Z81,Z78,Z65,Z58,Z53,Z45,Z41,Z34,Z31,Z26,Z19,Z50,Z57)</f>
        <v>91.199999999999918</v>
      </c>
      <c r="AA126" s="99">
        <f t="shared" si="550"/>
        <v>104.80000000000003</v>
      </c>
      <c r="AB126" s="98">
        <f t="shared" si="550"/>
        <v>422.20000000000005</v>
      </c>
      <c r="AC126" s="99">
        <f t="shared" si="550"/>
        <v>-7.0000000000000018</v>
      </c>
      <c r="AD126" s="98">
        <f t="shared" si="550"/>
        <v>271.60000000000002</v>
      </c>
      <c r="AE126" s="100">
        <f t="shared" si="550"/>
        <v>147.19999999999999</v>
      </c>
      <c r="AF126" s="98">
        <f t="shared" si="550"/>
        <v>785.00000000000023</v>
      </c>
      <c r="AG126" s="99">
        <f t="shared" si="550"/>
        <v>244.99999999999994</v>
      </c>
      <c r="AH126" s="101"/>
      <c r="AI126" s="98">
        <f t="shared" ref="AI126:AP126" si="551">SUM(AI123,AI120,AI113,AI110,AI107,AI104,AI84,AI81,AI78,AI65,AI58,AI53,AI45,AI41,AI34,AI31,AI26,AI19,AI50,AI57)</f>
        <v>253.80000000000021</v>
      </c>
      <c r="AJ126" s="99">
        <f t="shared" si="551"/>
        <v>136.00000000000009</v>
      </c>
      <c r="AK126" s="98">
        <f t="shared" si="551"/>
        <v>219.79999999999998</v>
      </c>
      <c r="AL126" s="99">
        <f t="shared" si="551"/>
        <v>-6.6000000000000014</v>
      </c>
      <c r="AM126" s="98">
        <f t="shared" si="551"/>
        <v>218.10000000000002</v>
      </c>
      <c r="AN126" s="100">
        <f t="shared" si="551"/>
        <v>156.19999999999999</v>
      </c>
      <c r="AO126" s="98">
        <f t="shared" si="551"/>
        <v>691.69999999999993</v>
      </c>
      <c r="AP126" s="99">
        <f t="shared" si="551"/>
        <v>285.59999999999985</v>
      </c>
      <c r="AQ126" s="102"/>
      <c r="AR126" s="98">
        <f t="shared" ref="AR126:AY126" si="552">SUM(AR123,AR120,AR113,AR110,AR107,AR104,AR84,AR81,AR78,AR65,AR58,AR53,AR45,AR41,AR34,AR31,AR26,AR19,AR50,AR57)</f>
        <v>180.1999999999999</v>
      </c>
      <c r="AS126" s="99">
        <f t="shared" si="552"/>
        <v>179.99999999999989</v>
      </c>
      <c r="AT126" s="98">
        <f t="shared" si="552"/>
        <v>-7.5000000000000018</v>
      </c>
      <c r="AU126" s="99">
        <f t="shared" si="552"/>
        <v>-8.9000000000000021</v>
      </c>
      <c r="AV126" s="98">
        <f t="shared" si="552"/>
        <v>166.1</v>
      </c>
      <c r="AW126" s="100">
        <f t="shared" si="552"/>
        <v>166.1</v>
      </c>
      <c r="AX126" s="98">
        <f t="shared" si="552"/>
        <v>338.79999999999995</v>
      </c>
      <c r="AY126" s="99">
        <f t="shared" si="552"/>
        <v>337.2</v>
      </c>
      <c r="AZ126" s="123"/>
    </row>
    <row r="127" spans="1:52" s="13" customFormat="1">
      <c r="A127"/>
      <c r="B127"/>
      <c r="C127"/>
      <c r="D127"/>
      <c r="E127"/>
      <c r="F127"/>
      <c r="G127" s="180"/>
      <c r="H127" s="86"/>
      <c r="I127" s="87"/>
      <c r="J127" s="86"/>
      <c r="K127" s="87"/>
      <c r="L127" s="86"/>
      <c r="M127" s="87"/>
      <c r="N127" s="86"/>
      <c r="O127" s="87"/>
      <c r="P127" s="88"/>
      <c r="Q127" s="86"/>
      <c r="R127" s="87"/>
      <c r="S127" s="86"/>
      <c r="T127" s="87"/>
      <c r="U127" s="86"/>
      <c r="V127" s="87"/>
      <c r="W127" s="86"/>
      <c r="X127" s="87"/>
      <c r="Y127" s="89"/>
      <c r="Z127" s="86"/>
      <c r="AA127" s="87"/>
      <c r="AB127" s="86"/>
      <c r="AC127" s="87"/>
      <c r="AD127" s="86"/>
      <c r="AE127" s="87"/>
      <c r="AF127" s="86"/>
      <c r="AG127" s="87"/>
      <c r="AH127" s="89"/>
      <c r="AI127" s="86"/>
      <c r="AJ127" s="87"/>
      <c r="AK127" s="86"/>
      <c r="AL127" s="87"/>
      <c r="AM127" s="86"/>
      <c r="AN127" s="87"/>
      <c r="AO127" s="86"/>
      <c r="AP127" s="87"/>
      <c r="AQ127" s="90"/>
      <c r="AR127" s="86"/>
      <c r="AS127" s="87"/>
      <c r="AT127" s="86"/>
      <c r="AU127" s="87"/>
      <c r="AV127" s="86"/>
      <c r="AW127" s="87"/>
      <c r="AX127" s="86"/>
      <c r="AY127" s="87"/>
      <c r="AZ127" s="123"/>
    </row>
    <row r="128" spans="1:52" s="13" customFormat="1">
      <c r="A128" s="160"/>
      <c r="B128" s="160"/>
      <c r="C128" s="153"/>
      <c r="D128" s="177"/>
      <c r="E128" s="157"/>
      <c r="F128" s="161"/>
      <c r="G128" s="180" t="s">
        <v>28</v>
      </c>
      <c r="H128" s="86">
        <v>0</v>
      </c>
      <c r="I128" s="87">
        <v>0</v>
      </c>
      <c r="J128" s="86">
        <v>0</v>
      </c>
      <c r="K128" s="87">
        <v>0</v>
      </c>
      <c r="L128" s="86">
        <v>0</v>
      </c>
      <c r="M128" s="87">
        <v>0</v>
      </c>
      <c r="N128" s="86">
        <v>0</v>
      </c>
      <c r="O128" s="87">
        <v>0</v>
      </c>
      <c r="P128" s="88"/>
      <c r="Q128" s="86">
        <v>0</v>
      </c>
      <c r="R128" s="87">
        <v>0</v>
      </c>
      <c r="S128" s="86">
        <v>0</v>
      </c>
      <c r="T128" s="87">
        <v>0</v>
      </c>
      <c r="U128" s="86">
        <v>0</v>
      </c>
      <c r="V128" s="87">
        <v>0</v>
      </c>
      <c r="W128" s="86">
        <v>0</v>
      </c>
      <c r="X128" s="87">
        <v>0</v>
      </c>
      <c r="Y128" s="89"/>
      <c r="Z128" s="86">
        <v>0</v>
      </c>
      <c r="AA128" s="87">
        <v>0</v>
      </c>
      <c r="AB128" s="86">
        <v>0</v>
      </c>
      <c r="AC128" s="87">
        <v>0</v>
      </c>
      <c r="AD128" s="86">
        <v>0</v>
      </c>
      <c r="AE128" s="87">
        <v>0</v>
      </c>
      <c r="AF128" s="86">
        <v>0</v>
      </c>
      <c r="AG128" s="87">
        <v>0</v>
      </c>
      <c r="AH128" s="89"/>
      <c r="AI128" s="86">
        <v>0</v>
      </c>
      <c r="AJ128" s="87">
        <v>0</v>
      </c>
      <c r="AK128" s="86">
        <v>0</v>
      </c>
      <c r="AL128" s="87">
        <v>0</v>
      </c>
      <c r="AM128" s="86">
        <v>0</v>
      </c>
      <c r="AN128" s="87">
        <v>0</v>
      </c>
      <c r="AO128" s="86">
        <v>0</v>
      </c>
      <c r="AP128" s="87">
        <v>0</v>
      </c>
      <c r="AQ128" s="90"/>
      <c r="AR128" s="86">
        <v>0</v>
      </c>
      <c r="AS128" s="87">
        <v>0</v>
      </c>
      <c r="AT128" s="86">
        <v>0</v>
      </c>
      <c r="AU128" s="87">
        <v>0</v>
      </c>
      <c r="AV128" s="86">
        <v>0</v>
      </c>
      <c r="AW128" s="87">
        <v>0</v>
      </c>
      <c r="AX128" s="86">
        <v>0</v>
      </c>
      <c r="AY128" s="87">
        <v>0</v>
      </c>
      <c r="AZ128" s="123"/>
    </row>
    <row r="129" spans="1:52" s="13" customFormat="1">
      <c r="A129" s="160"/>
      <c r="B129" s="160"/>
      <c r="C129" s="153"/>
      <c r="D129" s="177"/>
      <c r="E129" s="157"/>
      <c r="F129" s="157"/>
      <c r="G129" s="180"/>
      <c r="H129" s="86"/>
      <c r="I129" s="87"/>
      <c r="J129" s="86"/>
      <c r="K129" s="88"/>
      <c r="L129" s="86"/>
      <c r="M129" s="87"/>
      <c r="N129" s="86"/>
      <c r="O129" s="87"/>
      <c r="P129" s="88"/>
      <c r="Q129" s="86"/>
      <c r="R129" s="87"/>
      <c r="S129" s="86"/>
      <c r="T129" s="88"/>
      <c r="U129" s="86"/>
      <c r="V129" s="87"/>
      <c r="W129" s="86"/>
      <c r="X129" s="87"/>
      <c r="Y129" s="89"/>
      <c r="Z129" s="86"/>
      <c r="AA129" s="87"/>
      <c r="AB129" s="86"/>
      <c r="AC129" s="88"/>
      <c r="AD129" s="86"/>
      <c r="AE129" s="87"/>
      <c r="AF129" s="86"/>
      <c r="AG129" s="87"/>
      <c r="AH129" s="89"/>
      <c r="AI129" s="86"/>
      <c r="AJ129" s="87"/>
      <c r="AK129" s="86"/>
      <c r="AL129" s="88"/>
      <c r="AM129" s="86"/>
      <c r="AN129" s="87"/>
      <c r="AO129" s="86"/>
      <c r="AP129" s="87"/>
      <c r="AQ129" s="90"/>
      <c r="AR129" s="86"/>
      <c r="AS129" s="87"/>
      <c r="AT129" s="86"/>
      <c r="AU129" s="88"/>
      <c r="AV129" s="86"/>
      <c r="AW129" s="87"/>
      <c r="AX129" s="86"/>
      <c r="AY129" s="87"/>
      <c r="AZ129" s="123"/>
    </row>
    <row r="130" spans="1:52" s="13" customFormat="1">
      <c r="A130" s="160"/>
      <c r="B130" s="160"/>
      <c r="C130" s="153"/>
      <c r="D130" s="177"/>
      <c r="E130" s="157"/>
      <c r="F130" s="157"/>
      <c r="G130" s="182" t="s">
        <v>19</v>
      </c>
      <c r="H130" s="92">
        <f t="shared" ref="H130:O130" si="553">+H126-H128</f>
        <v>309.09999999999991</v>
      </c>
      <c r="I130" s="93">
        <f t="shared" si="553"/>
        <v>-7.4999999999999778</v>
      </c>
      <c r="J130" s="92">
        <f t="shared" si="553"/>
        <v>-807.19999999999982</v>
      </c>
      <c r="K130" s="93">
        <f t="shared" si="553"/>
        <v>-4.2</v>
      </c>
      <c r="L130" s="92">
        <f t="shared" si="553"/>
        <v>201.00000000000003</v>
      </c>
      <c r="M130" s="93">
        <f t="shared" si="553"/>
        <v>119.00000000000003</v>
      </c>
      <c r="N130" s="92">
        <f t="shared" si="553"/>
        <v>-297.09999999999957</v>
      </c>
      <c r="O130" s="93">
        <f t="shared" si="553"/>
        <v>107.29999999999986</v>
      </c>
      <c r="P130" s="94"/>
      <c r="Q130" s="92">
        <f t="shared" ref="Q130:X130" si="554">+Q126-Q128</f>
        <v>31.000000000000103</v>
      </c>
      <c r="R130" s="93">
        <f t="shared" si="554"/>
        <v>65.500000000000185</v>
      </c>
      <c r="S130" s="92">
        <f t="shared" si="554"/>
        <v>-188.90000000000015</v>
      </c>
      <c r="T130" s="93">
        <f t="shared" si="554"/>
        <v>-7.3000000000000007</v>
      </c>
      <c r="U130" s="92">
        <f t="shared" si="554"/>
        <v>255.39999999999998</v>
      </c>
      <c r="V130" s="93">
        <f t="shared" si="554"/>
        <v>136.30000000000001</v>
      </c>
      <c r="W130" s="92">
        <f t="shared" si="554"/>
        <v>97.500000000000298</v>
      </c>
      <c r="X130" s="93">
        <f t="shared" si="554"/>
        <v>194.50000000000037</v>
      </c>
      <c r="Y130" s="95"/>
      <c r="Z130" s="92">
        <f t="shared" ref="Z130:AG130" si="555">+Z126-Z128</f>
        <v>91.199999999999918</v>
      </c>
      <c r="AA130" s="93">
        <f t="shared" si="555"/>
        <v>104.80000000000003</v>
      </c>
      <c r="AB130" s="92">
        <f t="shared" si="555"/>
        <v>422.20000000000005</v>
      </c>
      <c r="AC130" s="93">
        <f t="shared" si="555"/>
        <v>-7.0000000000000018</v>
      </c>
      <c r="AD130" s="92">
        <f t="shared" si="555"/>
        <v>271.60000000000002</v>
      </c>
      <c r="AE130" s="93">
        <f t="shared" si="555"/>
        <v>147.19999999999999</v>
      </c>
      <c r="AF130" s="92">
        <f t="shared" si="555"/>
        <v>785.00000000000023</v>
      </c>
      <c r="AG130" s="93">
        <f t="shared" si="555"/>
        <v>244.99999999999994</v>
      </c>
      <c r="AH130" s="95"/>
      <c r="AI130" s="92">
        <f t="shared" ref="AI130:AP130" si="556">+AI126-AI128</f>
        <v>253.80000000000021</v>
      </c>
      <c r="AJ130" s="93">
        <f t="shared" si="556"/>
        <v>136.00000000000009</v>
      </c>
      <c r="AK130" s="92">
        <f t="shared" si="556"/>
        <v>219.79999999999998</v>
      </c>
      <c r="AL130" s="93">
        <f t="shared" si="556"/>
        <v>-6.6000000000000014</v>
      </c>
      <c r="AM130" s="92">
        <f t="shared" si="556"/>
        <v>218.10000000000002</v>
      </c>
      <c r="AN130" s="93">
        <f t="shared" si="556"/>
        <v>156.19999999999999</v>
      </c>
      <c r="AO130" s="92">
        <f t="shared" si="556"/>
        <v>691.69999999999993</v>
      </c>
      <c r="AP130" s="93">
        <f t="shared" si="556"/>
        <v>285.59999999999985</v>
      </c>
      <c r="AQ130" s="96"/>
      <c r="AR130" s="92">
        <f t="shared" ref="AR130:AY130" si="557">+AR126-AR128</f>
        <v>180.1999999999999</v>
      </c>
      <c r="AS130" s="93">
        <f t="shared" si="557"/>
        <v>179.99999999999989</v>
      </c>
      <c r="AT130" s="92">
        <f t="shared" si="557"/>
        <v>-7.5000000000000018</v>
      </c>
      <c r="AU130" s="93">
        <f t="shared" si="557"/>
        <v>-8.9000000000000021</v>
      </c>
      <c r="AV130" s="92">
        <f t="shared" si="557"/>
        <v>166.1</v>
      </c>
      <c r="AW130" s="93">
        <f t="shared" si="557"/>
        <v>166.1</v>
      </c>
      <c r="AX130" s="92">
        <f t="shared" si="557"/>
        <v>338.79999999999995</v>
      </c>
      <c r="AY130" s="93">
        <f t="shared" si="557"/>
        <v>337.2</v>
      </c>
      <c r="AZ130" s="123"/>
    </row>
    <row r="131" spans="1:52" s="13" customFormat="1">
      <c r="A131" s="214"/>
      <c r="B131" s="214"/>
      <c r="C131" s="184"/>
      <c r="D131" s="202"/>
      <c r="E131" s="70"/>
      <c r="F131" s="203" t="s">
        <v>233</v>
      </c>
      <c r="G131" s="77"/>
      <c r="H131" s="72"/>
      <c r="I131" s="73"/>
      <c r="J131" s="72"/>
      <c r="K131" s="73"/>
      <c r="L131" s="72"/>
      <c r="M131" s="73"/>
      <c r="N131" s="72"/>
      <c r="O131" s="73"/>
      <c r="P131" s="88"/>
      <c r="Q131" s="88"/>
      <c r="R131" s="88"/>
      <c r="S131" s="88"/>
      <c r="T131" s="88"/>
      <c r="U131" s="88"/>
      <c r="V131" s="88"/>
      <c r="W131" s="88"/>
      <c r="X131" s="88"/>
      <c r="Y131" s="89"/>
      <c r="Z131" s="88"/>
      <c r="AA131" s="88"/>
      <c r="AB131" s="88"/>
      <c r="AC131" s="88"/>
      <c r="AD131" s="88"/>
      <c r="AE131" s="88"/>
      <c r="AF131" s="88"/>
      <c r="AG131" s="88"/>
      <c r="AH131" s="89"/>
      <c r="AI131" s="88"/>
      <c r="AJ131" s="88"/>
      <c r="AK131" s="88"/>
      <c r="AL131" s="88"/>
      <c r="AM131" s="88"/>
      <c r="AN131" s="88"/>
      <c r="AO131" s="88"/>
      <c r="AP131" s="88"/>
      <c r="AQ131" s="90"/>
      <c r="AR131" s="88"/>
      <c r="AS131" s="88"/>
      <c r="AT131" s="88"/>
      <c r="AU131" s="88"/>
      <c r="AV131" s="88"/>
      <c r="AW131" s="88"/>
      <c r="AX131" s="88"/>
      <c r="AY131" s="88"/>
      <c r="AZ131" s="123"/>
    </row>
    <row r="132" spans="1:52" s="13" customFormat="1">
      <c r="A132" s="12"/>
      <c r="B132" s="213"/>
      <c r="C132" s="35"/>
      <c r="D132" s="38"/>
      <c r="E132" s="47"/>
      <c r="F132" s="36"/>
      <c r="G132" s="38"/>
      <c r="H132" s="205" t="s">
        <v>234</v>
      </c>
      <c r="I132" s="206"/>
      <c r="J132" s="206"/>
      <c r="K132" s="206"/>
      <c r="L132" s="206"/>
      <c r="M132" s="206"/>
      <c r="N132" s="206"/>
      <c r="O132" s="207"/>
      <c r="P132" s="88"/>
      <c r="Q132" s="88"/>
      <c r="R132" s="88"/>
      <c r="S132" s="88"/>
      <c r="T132" s="88"/>
      <c r="U132" s="88"/>
      <c r="V132" s="88"/>
      <c r="W132" s="88"/>
      <c r="X132" s="88"/>
      <c r="Y132" s="89"/>
      <c r="Z132" s="88"/>
      <c r="AA132" s="88"/>
      <c r="AB132" s="88"/>
      <c r="AC132" s="88"/>
      <c r="AD132" s="88"/>
      <c r="AE132" s="88"/>
      <c r="AF132" s="88"/>
      <c r="AG132" s="88"/>
      <c r="AH132" s="89"/>
      <c r="AI132" s="88"/>
      <c r="AJ132" s="88"/>
      <c r="AK132" s="88"/>
      <c r="AL132" s="88"/>
      <c r="AM132" s="88"/>
      <c r="AN132" s="88"/>
      <c r="AO132" s="88"/>
      <c r="AP132" s="88"/>
      <c r="AQ132" s="90"/>
      <c r="AR132" s="88"/>
      <c r="AS132" s="88"/>
      <c r="AT132" s="88"/>
      <c r="AU132" s="88"/>
      <c r="AV132" s="88"/>
      <c r="AW132" s="88"/>
      <c r="AX132" s="88"/>
      <c r="AY132" s="88"/>
      <c r="AZ132" s="123"/>
    </row>
    <row r="133" spans="1:52" s="13" customFormat="1">
      <c r="A133" s="12" t="s">
        <v>12</v>
      </c>
      <c r="B133" s="55" t="s">
        <v>10</v>
      </c>
      <c r="C133" s="35"/>
      <c r="D133" s="35"/>
      <c r="E133" s="48"/>
      <c r="F133" s="35"/>
      <c r="G133" s="35"/>
      <c r="H133" s="208" t="s">
        <v>3</v>
      </c>
      <c r="I133" s="209"/>
      <c r="J133" s="208" t="s">
        <v>4</v>
      </c>
      <c r="K133" s="209"/>
      <c r="L133" s="208" t="s">
        <v>15</v>
      </c>
      <c r="M133" s="209"/>
      <c r="N133" s="208" t="s">
        <v>5</v>
      </c>
      <c r="O133" s="209"/>
      <c r="P133" s="88"/>
      <c r="Q133" s="88"/>
      <c r="R133" s="88"/>
      <c r="S133" s="88"/>
      <c r="T133" s="88"/>
      <c r="U133" s="88"/>
      <c r="V133" s="88"/>
      <c r="W133" s="88"/>
      <c r="X133" s="88"/>
      <c r="Y133" s="89"/>
      <c r="Z133" s="88"/>
      <c r="AA133" s="88"/>
      <c r="AB133" s="88"/>
      <c r="AC133" s="88"/>
      <c r="AD133" s="88"/>
      <c r="AE133" s="88"/>
      <c r="AF133" s="88"/>
      <c r="AG133" s="88"/>
      <c r="AH133" s="89"/>
      <c r="AI133" s="88"/>
      <c r="AJ133" s="88"/>
      <c r="AK133" s="88"/>
      <c r="AL133" s="88"/>
      <c r="AM133" s="88"/>
      <c r="AN133" s="88"/>
      <c r="AO133" s="88"/>
      <c r="AP133" s="88"/>
      <c r="AQ133" s="90"/>
      <c r="AR133" s="88"/>
      <c r="AS133" s="88"/>
      <c r="AT133" s="88"/>
      <c r="AU133" s="88"/>
      <c r="AV133" s="88"/>
      <c r="AW133" s="88"/>
      <c r="AX133" s="88"/>
      <c r="AY133" s="88"/>
      <c r="AZ133" s="123"/>
    </row>
    <row r="134" spans="1:52" s="13" customFormat="1">
      <c r="A134" s="65" t="s">
        <v>13</v>
      </c>
      <c r="B134" s="44" t="s">
        <v>11</v>
      </c>
      <c r="C134" s="45" t="s">
        <v>0</v>
      </c>
      <c r="D134" s="45" t="s">
        <v>6</v>
      </c>
      <c r="E134" s="45" t="s">
        <v>14</v>
      </c>
      <c r="F134" s="45" t="s">
        <v>1</v>
      </c>
      <c r="G134" s="45" t="s">
        <v>7</v>
      </c>
      <c r="H134" s="56" t="s">
        <v>2</v>
      </c>
      <c r="I134" s="56" t="s">
        <v>8</v>
      </c>
      <c r="J134" s="56" t="s">
        <v>2</v>
      </c>
      <c r="K134" s="56" t="s">
        <v>8</v>
      </c>
      <c r="L134" s="56" t="s">
        <v>2</v>
      </c>
      <c r="M134" s="56" t="s">
        <v>8</v>
      </c>
      <c r="N134" s="56" t="s">
        <v>2</v>
      </c>
      <c r="O134" s="56" t="s">
        <v>8</v>
      </c>
      <c r="P134" s="88"/>
      <c r="Q134" s="88"/>
      <c r="R134" s="88"/>
      <c r="S134" s="88"/>
      <c r="T134" s="88"/>
      <c r="U134" s="88"/>
      <c r="V134" s="88"/>
      <c r="W134" s="88"/>
      <c r="X134" s="88"/>
      <c r="Y134" s="89"/>
      <c r="Z134" s="88"/>
      <c r="AA134" s="88"/>
      <c r="AB134" s="88"/>
      <c r="AC134" s="88"/>
      <c r="AD134" s="88"/>
      <c r="AE134" s="88"/>
      <c r="AF134" s="88"/>
      <c r="AG134" s="88"/>
      <c r="AH134" s="89"/>
      <c r="AI134" s="88"/>
      <c r="AJ134" s="88"/>
      <c r="AK134" s="88"/>
      <c r="AL134" s="88"/>
      <c r="AM134" s="88"/>
      <c r="AN134" s="88"/>
      <c r="AO134" s="88"/>
      <c r="AP134" s="88"/>
      <c r="AQ134" s="90"/>
      <c r="AR134" s="88"/>
      <c r="AS134" s="88"/>
      <c r="AT134" s="88"/>
      <c r="AU134" s="88"/>
      <c r="AV134" s="88"/>
      <c r="AW134" s="88"/>
      <c r="AX134" s="88"/>
      <c r="AY134" s="88"/>
      <c r="AZ134" s="123"/>
    </row>
    <row r="135" spans="1:52" s="13" customFormat="1">
      <c r="A135" s="215" t="s">
        <v>103</v>
      </c>
      <c r="B135" s="215">
        <v>493</v>
      </c>
      <c r="C135" s="216">
        <v>44361</v>
      </c>
      <c r="D135" s="217">
        <v>50</v>
      </c>
      <c r="E135" s="218" t="s">
        <v>52</v>
      </c>
      <c r="F135" s="219" t="s">
        <v>202</v>
      </c>
      <c r="G135" s="210" t="s">
        <v>151</v>
      </c>
      <c r="H135" s="211">
        <v>0</v>
      </c>
      <c r="I135" s="212">
        <v>0</v>
      </c>
      <c r="J135" s="211">
        <v>0</v>
      </c>
      <c r="K135" s="212">
        <v>-480.3</v>
      </c>
      <c r="L135" s="211">
        <v>0</v>
      </c>
      <c r="M135" s="212">
        <v>0</v>
      </c>
      <c r="N135" s="211">
        <v>0</v>
      </c>
      <c r="O135" s="212">
        <v>-480.3</v>
      </c>
      <c r="P135" s="88"/>
      <c r="Q135" s="88"/>
      <c r="R135" s="88"/>
      <c r="S135" s="88"/>
      <c r="T135" s="88"/>
      <c r="U135" s="88"/>
      <c r="V135" s="88"/>
      <c r="W135" s="88"/>
      <c r="X135" s="88"/>
      <c r="Y135" s="89"/>
      <c r="Z135" s="88"/>
      <c r="AA135" s="88"/>
      <c r="AB135" s="88"/>
      <c r="AC135" s="88"/>
      <c r="AD135" s="88"/>
      <c r="AE135" s="88"/>
      <c r="AF135" s="88"/>
      <c r="AG135" s="88"/>
      <c r="AH135" s="89"/>
      <c r="AI135" s="88"/>
      <c r="AJ135" s="88"/>
      <c r="AK135" s="88"/>
      <c r="AL135" s="88"/>
      <c r="AM135" s="88"/>
      <c r="AN135" s="88"/>
      <c r="AO135" s="88"/>
      <c r="AP135" s="88"/>
      <c r="AQ135" s="90"/>
      <c r="AR135" s="88"/>
      <c r="AS135" s="88"/>
      <c r="AT135" s="88"/>
      <c r="AU135" s="88"/>
      <c r="AV135" s="88"/>
      <c r="AW135" s="88"/>
      <c r="AX135" s="88"/>
      <c r="AY135" s="88"/>
      <c r="AZ135" s="123"/>
    </row>
    <row r="136" spans="1:52" s="13" customFormat="1">
      <c r="A136" s="221"/>
      <c r="B136" s="221"/>
      <c r="C136" s="222"/>
      <c r="D136" s="223"/>
      <c r="E136" s="224"/>
      <c r="F136" s="225"/>
      <c r="G136" s="77"/>
      <c r="H136" s="72"/>
      <c r="I136" s="73"/>
      <c r="J136" s="72"/>
      <c r="K136" s="73"/>
      <c r="L136" s="72"/>
      <c r="M136" s="73"/>
      <c r="N136" s="72"/>
      <c r="O136" s="73"/>
      <c r="P136" s="88"/>
      <c r="Q136" s="88"/>
      <c r="R136" s="88"/>
      <c r="S136" s="88"/>
      <c r="T136" s="88"/>
      <c r="U136" s="88"/>
      <c r="V136" s="88"/>
      <c r="W136" s="88"/>
      <c r="X136" s="88"/>
      <c r="Y136" s="89"/>
      <c r="Z136" s="88"/>
      <c r="AA136" s="88"/>
      <c r="AB136" s="88"/>
      <c r="AC136" s="88"/>
      <c r="AD136" s="88"/>
      <c r="AE136" s="88"/>
      <c r="AF136" s="88"/>
      <c r="AG136" s="88"/>
      <c r="AH136" s="89"/>
      <c r="AI136" s="88"/>
      <c r="AJ136" s="88"/>
      <c r="AK136" s="88"/>
      <c r="AL136" s="88"/>
      <c r="AM136" s="88"/>
      <c r="AN136" s="88"/>
      <c r="AO136" s="88"/>
      <c r="AP136" s="88"/>
      <c r="AQ136" s="90"/>
      <c r="AR136" s="88"/>
      <c r="AS136" s="88"/>
      <c r="AT136" s="88"/>
      <c r="AU136" s="88"/>
      <c r="AV136" s="88"/>
      <c r="AW136" s="88"/>
      <c r="AX136" s="88"/>
      <c r="AY136" s="88"/>
      <c r="AZ136" s="123"/>
    </row>
    <row r="137" spans="1:52" s="13" customFormat="1">
      <c r="A137" s="81"/>
      <c r="B137" s="81"/>
      <c r="C137" s="82"/>
      <c r="D137" s="220"/>
      <c r="E137" s="11"/>
      <c r="F137" s="164"/>
      <c r="G137" s="77" t="s">
        <v>18</v>
      </c>
      <c r="H137" s="72">
        <f>+SUM(H135)</f>
        <v>0</v>
      </c>
      <c r="I137" s="72">
        <f t="shared" ref="I137:O137" si="558">+SUM(I135)</f>
        <v>0</v>
      </c>
      <c r="J137" s="72">
        <f t="shared" si="558"/>
        <v>0</v>
      </c>
      <c r="K137" s="72">
        <f t="shared" si="558"/>
        <v>-480.3</v>
      </c>
      <c r="L137" s="72">
        <f t="shared" si="558"/>
        <v>0</v>
      </c>
      <c r="M137" s="72">
        <f t="shared" si="558"/>
        <v>0</v>
      </c>
      <c r="N137" s="72">
        <f t="shared" si="558"/>
        <v>0</v>
      </c>
      <c r="O137" s="72">
        <f t="shared" si="558"/>
        <v>-480.3</v>
      </c>
      <c r="P137" s="88"/>
      <c r="Q137" s="88"/>
      <c r="R137" s="88"/>
      <c r="S137" s="88"/>
      <c r="T137" s="88"/>
      <c r="U137" s="88"/>
      <c r="V137" s="88"/>
      <c r="W137" s="88"/>
      <c r="X137" s="88"/>
      <c r="Y137" s="89"/>
      <c r="Z137" s="88"/>
      <c r="AA137" s="88"/>
      <c r="AB137" s="88"/>
      <c r="AC137" s="88"/>
      <c r="AD137" s="88"/>
      <c r="AE137" s="88"/>
      <c r="AF137" s="88"/>
      <c r="AG137" s="88"/>
      <c r="AH137" s="89"/>
      <c r="AI137" s="88"/>
      <c r="AJ137" s="88"/>
      <c r="AK137" s="88"/>
      <c r="AL137" s="88"/>
      <c r="AM137" s="88"/>
      <c r="AN137" s="88"/>
      <c r="AO137" s="88"/>
      <c r="AP137" s="88"/>
      <c r="AQ137" s="90"/>
      <c r="AR137" s="88"/>
      <c r="AS137" s="88"/>
      <c r="AT137" s="88"/>
      <c r="AU137" s="88"/>
      <c r="AV137" s="88"/>
      <c r="AW137" s="88"/>
      <c r="AX137" s="88"/>
      <c r="AY137" s="88"/>
      <c r="AZ137" s="123"/>
    </row>
    <row r="138" spans="1:52" s="13" customFormat="1">
      <c r="A138" s="160"/>
      <c r="B138" s="160"/>
      <c r="C138" s="153"/>
      <c r="D138" s="177"/>
      <c r="E138" s="157"/>
      <c r="F138" s="157"/>
      <c r="G138" s="85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9"/>
      <c r="Z138" s="88"/>
      <c r="AA138" s="88"/>
      <c r="AB138" s="88"/>
      <c r="AC138" s="88"/>
      <c r="AD138" s="88"/>
      <c r="AE138" s="88"/>
      <c r="AF138" s="88"/>
      <c r="AG138" s="88"/>
      <c r="AH138" s="89"/>
      <c r="AI138" s="88"/>
      <c r="AJ138" s="88"/>
      <c r="AK138" s="88"/>
      <c r="AL138" s="88"/>
      <c r="AM138" s="88"/>
      <c r="AN138" s="88"/>
      <c r="AO138" s="88"/>
      <c r="AP138" s="88"/>
      <c r="AQ138" s="90"/>
      <c r="AR138" s="88"/>
      <c r="AS138" s="88"/>
      <c r="AT138" s="88"/>
      <c r="AU138" s="88"/>
      <c r="AV138" s="88"/>
      <c r="AW138" s="88"/>
      <c r="AX138" s="88"/>
      <c r="AY138" s="88"/>
      <c r="AZ138" s="123"/>
    </row>
    <row r="139" spans="1:52" s="13" customFormat="1">
      <c r="A139" s="76"/>
      <c r="B139" s="76"/>
      <c r="C139" s="76"/>
      <c r="D139" s="178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123"/>
    </row>
    <row r="140" spans="1:52" s="13" customFormat="1" ht="25.5">
      <c r="A140" s="81" t="s">
        <v>103</v>
      </c>
      <c r="B140" s="81">
        <v>490</v>
      </c>
      <c r="C140" s="82">
        <v>44361</v>
      </c>
      <c r="D140" s="145">
        <v>50</v>
      </c>
      <c r="E140" s="108" t="s">
        <v>52</v>
      </c>
      <c r="F140" s="112" t="s">
        <v>214</v>
      </c>
      <c r="G140" s="77" t="s">
        <v>114</v>
      </c>
      <c r="H140" s="74">
        <v>-173.7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-173.7</v>
      </c>
      <c r="O140" s="74">
        <v>0</v>
      </c>
      <c r="P140" s="74"/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4">
        <v>0</v>
      </c>
      <c r="Y140" s="61"/>
      <c r="Z140" s="74">
        <v>0</v>
      </c>
      <c r="AA140" s="74">
        <v>0</v>
      </c>
      <c r="AB140" s="74">
        <v>0</v>
      </c>
      <c r="AC140" s="74">
        <v>0</v>
      </c>
      <c r="AD140" s="74">
        <v>0</v>
      </c>
      <c r="AE140" s="74">
        <v>0</v>
      </c>
      <c r="AF140" s="74">
        <v>0</v>
      </c>
      <c r="AG140" s="74">
        <v>0</v>
      </c>
      <c r="AH140" s="61"/>
      <c r="AI140" s="74">
        <v>0</v>
      </c>
      <c r="AJ140" s="74">
        <v>0</v>
      </c>
      <c r="AK140" s="74">
        <v>0</v>
      </c>
      <c r="AL140" s="74">
        <v>0</v>
      </c>
      <c r="AM140" s="74">
        <v>0</v>
      </c>
      <c r="AN140" s="74">
        <v>0</v>
      </c>
      <c r="AO140" s="74">
        <v>0</v>
      </c>
      <c r="AP140" s="74">
        <v>0</v>
      </c>
      <c r="AQ140" s="61"/>
      <c r="AR140" s="74">
        <v>0</v>
      </c>
      <c r="AS140" s="74">
        <v>0</v>
      </c>
      <c r="AT140" s="74">
        <v>0</v>
      </c>
      <c r="AU140" s="74">
        <v>0</v>
      </c>
      <c r="AV140" s="74">
        <v>0</v>
      </c>
      <c r="AW140" s="74">
        <v>0</v>
      </c>
      <c r="AX140" s="74">
        <v>0</v>
      </c>
      <c r="AY140" s="74">
        <v>0</v>
      </c>
      <c r="AZ140" s="123"/>
    </row>
    <row r="141" spans="1:52" s="13" customFormat="1">
      <c r="A141" s="81" t="s">
        <v>204</v>
      </c>
      <c r="B141" s="81">
        <v>580</v>
      </c>
      <c r="C141" s="82">
        <v>44393</v>
      </c>
      <c r="D141" s="145">
        <v>5011</v>
      </c>
      <c r="E141" s="108" t="s">
        <v>206</v>
      </c>
      <c r="F141" s="112" t="s">
        <v>206</v>
      </c>
      <c r="G141" s="77" t="s">
        <v>208</v>
      </c>
      <c r="H141" s="74">
        <v>0</v>
      </c>
      <c r="I141" s="74">
        <v>0</v>
      </c>
      <c r="J141" s="74">
        <v>-9</v>
      </c>
      <c r="K141" s="74">
        <v>0</v>
      </c>
      <c r="L141" s="74">
        <v>0</v>
      </c>
      <c r="M141" s="74">
        <v>0</v>
      </c>
      <c r="N141" s="74">
        <v>-9</v>
      </c>
      <c r="O141" s="74">
        <v>0</v>
      </c>
      <c r="P141" s="74"/>
      <c r="Q141" s="74">
        <v>0</v>
      </c>
      <c r="R141" s="74">
        <v>0</v>
      </c>
      <c r="S141" s="74">
        <v>-9.4</v>
      </c>
      <c r="T141" s="74">
        <v>0</v>
      </c>
      <c r="U141" s="74">
        <v>0</v>
      </c>
      <c r="V141" s="74">
        <v>0</v>
      </c>
      <c r="W141" s="74">
        <v>-9.4</v>
      </c>
      <c r="X141" s="74">
        <v>0</v>
      </c>
      <c r="Y141" s="61"/>
      <c r="Z141" s="74">
        <v>0</v>
      </c>
      <c r="AA141" s="74">
        <v>0</v>
      </c>
      <c r="AB141" s="74">
        <v>-9.8000000000000007</v>
      </c>
      <c r="AC141" s="74">
        <v>0</v>
      </c>
      <c r="AD141" s="74">
        <v>0</v>
      </c>
      <c r="AE141" s="74">
        <v>0</v>
      </c>
      <c r="AF141" s="74">
        <v>-9.8000000000000007</v>
      </c>
      <c r="AG141" s="74">
        <v>0</v>
      </c>
      <c r="AH141" s="61"/>
      <c r="AI141" s="74">
        <v>0</v>
      </c>
      <c r="AJ141" s="74">
        <v>0</v>
      </c>
      <c r="AK141" s="74">
        <v>-10.199999999999999</v>
      </c>
      <c r="AL141" s="74">
        <v>0</v>
      </c>
      <c r="AM141" s="74">
        <v>0</v>
      </c>
      <c r="AN141" s="74">
        <v>0</v>
      </c>
      <c r="AO141" s="74">
        <v>-10.199999999999999</v>
      </c>
      <c r="AP141" s="74">
        <v>0</v>
      </c>
      <c r="AQ141" s="61"/>
      <c r="AR141" s="74">
        <v>0</v>
      </c>
      <c r="AS141" s="74">
        <v>0</v>
      </c>
      <c r="AT141" s="74">
        <v>-10.7</v>
      </c>
      <c r="AU141" s="74">
        <v>0</v>
      </c>
      <c r="AV141" s="74">
        <v>0</v>
      </c>
      <c r="AW141" s="74">
        <v>0</v>
      </c>
      <c r="AX141" s="74">
        <v>-10.7</v>
      </c>
      <c r="AY141" s="74">
        <v>0</v>
      </c>
      <c r="AZ141" s="123"/>
    </row>
    <row r="142" spans="1:52" s="13" customFormat="1">
      <c r="A142" s="156"/>
      <c r="B142" s="81"/>
      <c r="C142" s="82"/>
      <c r="D142" s="145"/>
      <c r="E142" s="108"/>
      <c r="F142" s="112"/>
      <c r="G142" s="10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123"/>
    </row>
    <row r="143" spans="1:52" s="13" customFormat="1">
      <c r="A143" s="81"/>
      <c r="B143" s="81"/>
      <c r="C143" s="82"/>
      <c r="D143" s="145"/>
      <c r="E143" s="108"/>
      <c r="F143" s="112"/>
      <c r="G143" s="77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123"/>
    </row>
    <row r="144" spans="1:52" s="13" customFormat="1">
      <c r="A144" s="81"/>
      <c r="B144" s="81"/>
      <c r="F144" s="82" t="s">
        <v>203</v>
      </c>
      <c r="G144" s="108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61"/>
      <c r="Z144" s="74"/>
      <c r="AA144" s="74"/>
      <c r="AB144" s="74"/>
      <c r="AC144" s="74"/>
      <c r="AD144" s="74"/>
      <c r="AE144" s="74"/>
      <c r="AF144" s="74"/>
      <c r="AG144" s="74"/>
      <c r="AH144" s="61"/>
      <c r="AI144" s="74"/>
      <c r="AJ144" s="74"/>
      <c r="AK144" s="74"/>
      <c r="AL144" s="74"/>
      <c r="AM144" s="74"/>
      <c r="AN144" s="74"/>
      <c r="AO144" s="74"/>
      <c r="AP144" s="74"/>
      <c r="AQ144" s="106"/>
      <c r="AR144" s="74"/>
      <c r="AS144" s="74"/>
      <c r="AT144" s="74"/>
      <c r="AU144" s="74"/>
      <c r="AV144" s="74"/>
      <c r="AW144" s="74"/>
      <c r="AX144" s="74"/>
      <c r="AY144" s="74"/>
      <c r="AZ144" s="123"/>
    </row>
    <row r="145" spans="1:53" s="13" customFormat="1">
      <c r="A145" s="81"/>
      <c r="B145" s="81"/>
      <c r="F145" s="82" t="s">
        <v>211</v>
      </c>
      <c r="G145" s="108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61"/>
      <c r="Z145" s="74"/>
      <c r="AA145" s="74"/>
      <c r="AB145" s="74"/>
      <c r="AC145" s="74"/>
      <c r="AD145" s="74"/>
      <c r="AE145" s="74"/>
      <c r="AF145" s="74"/>
      <c r="AG145" s="74"/>
      <c r="AH145" s="61"/>
      <c r="AI145" s="74"/>
      <c r="AJ145" s="74"/>
      <c r="AK145" s="74"/>
      <c r="AL145" s="74"/>
      <c r="AM145" s="74"/>
      <c r="AN145" s="74"/>
      <c r="AO145" s="74"/>
      <c r="AP145" s="74"/>
      <c r="AQ145" s="106"/>
      <c r="AR145" s="74"/>
      <c r="AS145" s="74"/>
      <c r="AT145" s="74"/>
      <c r="AU145" s="74"/>
      <c r="AV145" s="74"/>
      <c r="AW145" s="74"/>
      <c r="AX145" s="74"/>
      <c r="AY145" s="74"/>
      <c r="AZ145" s="123"/>
    </row>
    <row r="146" spans="1:53" s="13" customFormat="1">
      <c r="A146" s="81"/>
      <c r="B146" s="81"/>
      <c r="F146" s="82" t="s">
        <v>212</v>
      </c>
      <c r="G146" s="108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61"/>
      <c r="Z146" s="74"/>
      <c r="AA146" s="74"/>
      <c r="AB146" s="74"/>
      <c r="AC146" s="74"/>
      <c r="AD146" s="74"/>
      <c r="AE146" s="74"/>
      <c r="AF146" s="74"/>
      <c r="AG146" s="74"/>
      <c r="AH146" s="61"/>
      <c r="AI146" s="74"/>
      <c r="AJ146" s="74"/>
      <c r="AK146" s="74"/>
      <c r="AL146" s="74"/>
      <c r="AM146" s="74"/>
      <c r="AN146" s="74"/>
      <c r="AO146" s="74"/>
      <c r="AP146" s="74"/>
      <c r="AQ146" s="106"/>
      <c r="AR146" s="74"/>
      <c r="AS146" s="74"/>
      <c r="AT146" s="74"/>
      <c r="AU146" s="74"/>
      <c r="AV146" s="74"/>
      <c r="AW146" s="74"/>
      <c r="AX146" s="74"/>
      <c r="AY146" s="74"/>
      <c r="AZ146" s="123"/>
    </row>
    <row r="147" spans="1:53" s="13" customFormat="1">
      <c r="A147" s="81"/>
      <c r="B147" s="81"/>
      <c r="G147" s="108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61"/>
      <c r="Z147" s="74"/>
      <c r="AA147" s="74"/>
      <c r="AB147" s="74"/>
      <c r="AC147" s="74"/>
      <c r="AD147" s="74"/>
      <c r="AE147" s="74"/>
      <c r="AF147" s="74"/>
      <c r="AG147" s="74"/>
      <c r="AH147" s="61"/>
      <c r="AI147" s="74"/>
      <c r="AJ147" s="74"/>
      <c r="AK147" s="74"/>
      <c r="AL147" s="74"/>
      <c r="AM147" s="74"/>
      <c r="AN147" s="74"/>
      <c r="AO147" s="74"/>
      <c r="AP147" s="74"/>
      <c r="AQ147" s="106"/>
      <c r="AR147" s="74"/>
      <c r="AS147" s="74"/>
      <c r="AT147" s="74"/>
      <c r="AU147" s="74"/>
      <c r="AV147" s="74"/>
      <c r="AW147" s="74"/>
      <c r="AX147" s="74"/>
      <c r="AY147" s="74"/>
      <c r="AZ147" s="123"/>
    </row>
    <row r="148" spans="1:53" s="13" customFormat="1">
      <c r="A148" s="81"/>
      <c r="B148" s="81"/>
      <c r="G148" s="108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61"/>
      <c r="Z148" s="74"/>
      <c r="AA148" s="74"/>
      <c r="AB148" s="74"/>
      <c r="AC148" s="74"/>
      <c r="AD148" s="74"/>
      <c r="AE148" s="74"/>
      <c r="AF148" s="74"/>
      <c r="AG148" s="74"/>
      <c r="AH148" s="61"/>
      <c r="AI148" s="74"/>
      <c r="AJ148" s="74"/>
      <c r="AK148" s="74"/>
      <c r="AL148" s="74"/>
      <c r="AM148" s="74"/>
      <c r="AN148" s="74"/>
      <c r="AO148" s="74"/>
      <c r="AP148" s="74"/>
      <c r="AQ148" s="106"/>
      <c r="AR148" s="74"/>
      <c r="AS148" s="74"/>
      <c r="AT148" s="74"/>
      <c r="AU148" s="74"/>
      <c r="AV148" s="74"/>
      <c r="AW148" s="74"/>
      <c r="AX148" s="74"/>
      <c r="AY148" s="74"/>
      <c r="AZ148" s="123"/>
    </row>
    <row r="149" spans="1:53" s="13" customFormat="1">
      <c r="A149" s="81"/>
      <c r="B149" s="81"/>
      <c r="G149" s="108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61"/>
      <c r="Z149" s="74"/>
      <c r="AA149" s="74"/>
      <c r="AB149" s="74"/>
      <c r="AC149" s="74"/>
      <c r="AD149" s="74"/>
      <c r="AE149" s="74"/>
      <c r="AF149" s="74"/>
      <c r="AG149" s="74"/>
      <c r="AH149" s="61"/>
      <c r="AI149" s="74"/>
      <c r="AJ149" s="74"/>
      <c r="AK149" s="74"/>
      <c r="AL149" s="74"/>
      <c r="AM149" s="74"/>
      <c r="AN149" s="74"/>
      <c r="AO149" s="74"/>
      <c r="AP149" s="74"/>
      <c r="AQ149" s="106"/>
      <c r="AR149" s="74"/>
      <c r="AS149" s="74"/>
      <c r="AT149" s="74"/>
      <c r="AU149" s="74"/>
      <c r="AV149" s="74"/>
      <c r="AW149" s="74"/>
      <c r="AX149" s="74"/>
      <c r="AY149" s="74"/>
      <c r="AZ149" s="123"/>
    </row>
    <row r="150" spans="1:53" s="13" customFormat="1">
      <c r="A150" s="81"/>
      <c r="B150" s="81"/>
      <c r="G150" s="108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61"/>
      <c r="Z150" s="74"/>
      <c r="AA150" s="74"/>
      <c r="AB150" s="74"/>
      <c r="AC150" s="74"/>
      <c r="AD150" s="74"/>
      <c r="AE150" s="74"/>
      <c r="AF150" s="74"/>
      <c r="AG150" s="74"/>
      <c r="AH150" s="61"/>
      <c r="AI150" s="74"/>
      <c r="AJ150" s="74"/>
      <c r="AK150" s="74"/>
      <c r="AL150" s="74"/>
      <c r="AM150" s="74"/>
      <c r="AN150" s="74"/>
      <c r="AO150" s="74"/>
      <c r="AP150" s="74"/>
      <c r="AQ150" s="106"/>
      <c r="AR150" s="74"/>
      <c r="AS150" s="74"/>
      <c r="AT150" s="74"/>
      <c r="AU150" s="74"/>
      <c r="AV150" s="74"/>
      <c r="AW150" s="74"/>
      <c r="AX150" s="74"/>
      <c r="AY150" s="74"/>
      <c r="AZ150" s="123"/>
    </row>
    <row r="151" spans="1:53" s="13" customFormat="1">
      <c r="A151" s="81"/>
      <c r="B151" s="81"/>
      <c r="G151" s="108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61"/>
      <c r="Z151" s="74"/>
      <c r="AA151" s="74"/>
      <c r="AB151" s="74"/>
      <c r="AC151" s="74"/>
      <c r="AD151" s="74"/>
      <c r="AE151" s="74"/>
      <c r="AF151" s="74"/>
      <c r="AG151" s="74"/>
      <c r="AH151" s="61"/>
      <c r="AI151" s="74"/>
      <c r="AJ151" s="74"/>
      <c r="AK151" s="74"/>
      <c r="AL151" s="74"/>
      <c r="AM151" s="74"/>
      <c r="AN151" s="74"/>
      <c r="AO151" s="74"/>
      <c r="AP151" s="74"/>
      <c r="AQ151" s="106"/>
      <c r="AR151" s="74"/>
      <c r="AS151" s="74"/>
      <c r="AT151" s="74"/>
      <c r="AU151" s="74"/>
      <c r="AV151" s="74"/>
      <c r="AW151" s="74"/>
      <c r="AX151" s="74"/>
      <c r="AY151" s="74"/>
      <c r="AZ151" s="123"/>
    </row>
    <row r="152" spans="1:53" s="13" customFormat="1">
      <c r="A152" s="81"/>
      <c r="B152" s="81"/>
      <c r="G152" s="108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61"/>
      <c r="Z152" s="74"/>
      <c r="AA152" s="74"/>
      <c r="AB152" s="74"/>
      <c r="AC152" s="74"/>
      <c r="AD152" s="74"/>
      <c r="AE152" s="74"/>
      <c r="AF152" s="74"/>
      <c r="AG152" s="74"/>
      <c r="AH152" s="61"/>
      <c r="AI152" s="74"/>
      <c r="AJ152" s="74"/>
      <c r="AK152" s="74"/>
      <c r="AL152" s="74"/>
      <c r="AM152" s="74"/>
      <c r="AN152" s="74"/>
      <c r="AO152" s="74"/>
      <c r="AP152" s="74"/>
      <c r="AQ152" s="106"/>
      <c r="AR152" s="74"/>
      <c r="AS152" s="74"/>
      <c r="AT152" s="74"/>
      <c r="AU152" s="74"/>
      <c r="AV152" s="74"/>
      <c r="AW152" s="74"/>
      <c r="AX152" s="74"/>
      <c r="AY152" s="74"/>
      <c r="AZ152" s="123"/>
    </row>
    <row r="153" spans="1:53" s="13" customFormat="1">
      <c r="A153" s="81"/>
      <c r="B153" s="81"/>
      <c r="G153" s="108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61"/>
      <c r="Z153" s="74"/>
      <c r="AA153" s="74"/>
      <c r="AB153" s="74"/>
      <c r="AC153" s="74"/>
      <c r="AD153" s="74"/>
      <c r="AE153" s="74"/>
      <c r="AF153" s="74"/>
      <c r="AG153" s="74"/>
      <c r="AH153" s="61"/>
      <c r="AI153" s="74"/>
      <c r="AJ153" s="74"/>
      <c r="AK153" s="74"/>
      <c r="AL153" s="74"/>
      <c r="AM153" s="74"/>
      <c r="AN153" s="74"/>
      <c r="AO153" s="74"/>
      <c r="AP153" s="74"/>
      <c r="AQ153" s="106"/>
      <c r="AR153" s="74"/>
      <c r="AS153" s="74"/>
      <c r="AT153" s="74"/>
      <c r="AU153" s="74"/>
      <c r="AV153" s="74"/>
      <c r="AW153" s="74"/>
      <c r="AX153" s="74"/>
      <c r="AY153" s="74"/>
      <c r="AZ153" s="123"/>
    </row>
    <row r="154" spans="1:53" s="13" customFormat="1">
      <c r="A154" s="81"/>
      <c r="B154" s="81"/>
      <c r="G154" s="108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61"/>
      <c r="Z154" s="74"/>
      <c r="AA154" s="74"/>
      <c r="AB154" s="74"/>
      <c r="AC154" s="74"/>
      <c r="AD154" s="74"/>
      <c r="AE154" s="74"/>
      <c r="AF154" s="74"/>
      <c r="AG154" s="74"/>
      <c r="AH154" s="61"/>
      <c r="AI154" s="74"/>
      <c r="AJ154" s="74"/>
      <c r="AK154" s="74"/>
      <c r="AL154" s="74"/>
      <c r="AM154" s="74"/>
      <c r="AN154" s="74"/>
      <c r="AO154" s="74"/>
      <c r="AP154" s="74"/>
      <c r="AQ154" s="106"/>
      <c r="AR154" s="74"/>
      <c r="AS154" s="74"/>
      <c r="AT154" s="74"/>
      <c r="AU154" s="74"/>
      <c r="AV154" s="74"/>
      <c r="AW154" s="74"/>
      <c r="AX154" s="74"/>
      <c r="AY154" s="74"/>
      <c r="AZ154" s="123"/>
    </row>
    <row r="155" spans="1:53">
      <c r="A155" s="81"/>
      <c r="B155" s="81"/>
      <c r="C155" s="13"/>
      <c r="D155" s="13"/>
      <c r="E155" s="13"/>
      <c r="F155" s="13"/>
      <c r="G155" s="108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61"/>
      <c r="Z155" s="74"/>
      <c r="AA155" s="74"/>
      <c r="AB155" s="74"/>
      <c r="AC155" s="74"/>
      <c r="AD155" s="74"/>
      <c r="AE155" s="74"/>
      <c r="AF155" s="74"/>
      <c r="AG155" s="74"/>
      <c r="AH155" s="61"/>
      <c r="AI155" s="74"/>
      <c r="AJ155" s="74"/>
      <c r="AK155" s="74"/>
      <c r="AL155" s="74"/>
      <c r="AM155" s="74"/>
      <c r="AN155" s="74"/>
      <c r="AO155" s="74"/>
      <c r="AP155" s="74"/>
      <c r="AQ155" s="106"/>
      <c r="AR155" s="74"/>
      <c r="AS155" s="74"/>
      <c r="AT155" s="74"/>
      <c r="AU155" s="74"/>
      <c r="AV155" s="74"/>
      <c r="AW155" s="74"/>
      <c r="AX155" s="74"/>
      <c r="AY155" s="74"/>
      <c r="AZ155" s="123"/>
      <c r="BA155" s="13"/>
    </row>
    <row r="156" spans="1:53">
      <c r="A156" s="40"/>
      <c r="B156" s="81"/>
      <c r="C156" s="13"/>
      <c r="D156" s="13"/>
      <c r="E156" s="13"/>
      <c r="F156" s="13"/>
      <c r="G156" s="108"/>
      <c r="H156" s="62"/>
      <c r="I156" s="62"/>
      <c r="J156" s="62"/>
      <c r="K156" s="62"/>
      <c r="L156" s="62"/>
      <c r="M156" s="62"/>
      <c r="N156" s="13"/>
      <c r="O156" s="13"/>
      <c r="P156" s="54"/>
      <c r="Q156" s="62"/>
      <c r="R156" s="62"/>
      <c r="S156" s="62"/>
      <c r="T156" s="62"/>
      <c r="U156" s="62"/>
      <c r="V156" s="62"/>
      <c r="W156" s="13"/>
      <c r="X156" s="13"/>
      <c r="Y156" s="62"/>
      <c r="Z156" s="62"/>
      <c r="AA156" s="62"/>
      <c r="AB156" s="62"/>
      <c r="AC156" s="62"/>
      <c r="AD156" s="62"/>
      <c r="AE156" s="62"/>
      <c r="AF156" s="13"/>
      <c r="AG156" s="13"/>
      <c r="AH156" s="62"/>
      <c r="AI156" s="62"/>
      <c r="AJ156" s="62"/>
      <c r="AK156" s="62"/>
      <c r="AL156" s="62"/>
      <c r="AM156" s="62"/>
      <c r="AN156" s="62"/>
      <c r="AO156" s="13"/>
      <c r="AP156" s="13"/>
      <c r="AQ156" s="62"/>
      <c r="AR156" s="62"/>
      <c r="AS156" s="62"/>
      <c r="AT156" s="62"/>
      <c r="AU156" s="62"/>
      <c r="AV156" s="62"/>
      <c r="AW156" s="62"/>
      <c r="AX156" s="13"/>
      <c r="AY156" s="13"/>
      <c r="AZ156" s="123"/>
      <c r="BA156" s="13"/>
    </row>
    <row r="157" spans="1:53">
      <c r="A157" s="40"/>
      <c r="B157" s="81"/>
      <c r="C157" s="13"/>
      <c r="D157" s="13"/>
      <c r="E157" s="13"/>
      <c r="F157" s="13"/>
      <c r="G157" s="108"/>
      <c r="H157" s="62"/>
      <c r="I157" s="62"/>
      <c r="J157" s="62"/>
      <c r="K157" s="62"/>
      <c r="L157" s="62"/>
      <c r="M157" s="62"/>
      <c r="N157" s="13"/>
      <c r="O157" s="13"/>
      <c r="P157" s="54"/>
      <c r="Q157" s="62"/>
      <c r="R157" s="62"/>
      <c r="S157" s="62"/>
      <c r="T157" s="62"/>
      <c r="U157" s="62"/>
      <c r="V157" s="62"/>
      <c r="W157" s="13"/>
      <c r="X157" s="13"/>
      <c r="Y157" s="62"/>
      <c r="Z157" s="62"/>
      <c r="AA157" s="62"/>
      <c r="AB157" s="62"/>
      <c r="AC157" s="62"/>
      <c r="AD157" s="62"/>
      <c r="AE157" s="62"/>
      <c r="AF157" s="13"/>
      <c r="AG157" s="13"/>
      <c r="AH157" s="62"/>
      <c r="AI157" s="62"/>
      <c r="AJ157" s="62"/>
      <c r="AK157" s="62"/>
      <c r="AL157" s="62"/>
      <c r="AM157" s="62"/>
      <c r="AN157" s="62"/>
      <c r="AO157" s="13"/>
      <c r="AP157" s="13"/>
      <c r="AQ157" s="62"/>
      <c r="AR157" s="62"/>
      <c r="AS157" s="62"/>
      <c r="AT157" s="62"/>
      <c r="AU157" s="62"/>
      <c r="AV157" s="62"/>
      <c r="AW157" s="62"/>
      <c r="AX157" s="13"/>
      <c r="AY157" s="13"/>
      <c r="AZ157" s="123"/>
      <c r="BA157" s="13"/>
    </row>
    <row r="158" spans="1:53">
      <c r="A158" s="40"/>
      <c r="B158" s="81"/>
      <c r="C158" s="13"/>
      <c r="D158" s="13"/>
      <c r="E158" s="13"/>
      <c r="F158" s="13"/>
      <c r="G158" s="108"/>
      <c r="H158" s="62"/>
      <c r="I158" s="62"/>
      <c r="J158" s="62"/>
      <c r="K158" s="62"/>
      <c r="L158" s="62"/>
      <c r="M158" s="62"/>
      <c r="N158" s="13"/>
      <c r="O158" s="13"/>
      <c r="P158" s="54"/>
      <c r="Q158" s="62"/>
      <c r="R158" s="62"/>
      <c r="S158" s="62"/>
      <c r="T158" s="62"/>
      <c r="U158" s="62"/>
      <c r="V158" s="62"/>
      <c r="W158" s="13"/>
      <c r="X158" s="13"/>
      <c r="Y158" s="62"/>
      <c r="Z158" s="62"/>
      <c r="AA158" s="62"/>
      <c r="AB158" s="62"/>
      <c r="AC158" s="62"/>
      <c r="AD158" s="62"/>
      <c r="AE158" s="62"/>
      <c r="AF158" s="13"/>
      <c r="AG158" s="13"/>
      <c r="AH158" s="62"/>
      <c r="AI158" s="62"/>
      <c r="AJ158" s="62"/>
      <c r="AK158" s="62"/>
      <c r="AL158" s="62"/>
      <c r="AM158" s="62"/>
      <c r="AN158" s="62"/>
      <c r="AO158" s="13"/>
      <c r="AP158" s="13"/>
      <c r="AQ158" s="62"/>
      <c r="AR158" s="62"/>
      <c r="AS158" s="62"/>
      <c r="AT158" s="62"/>
      <c r="AU158" s="62"/>
      <c r="AV158" s="62"/>
      <c r="AW158" s="62"/>
      <c r="AX158" s="13"/>
      <c r="AY158" s="13"/>
      <c r="AZ158" s="123"/>
      <c r="BA158" s="13"/>
    </row>
    <row r="159" spans="1:53">
      <c r="A159" s="40"/>
      <c r="B159" s="81"/>
      <c r="C159" s="13"/>
      <c r="D159" s="13"/>
      <c r="E159" s="13"/>
      <c r="F159" s="82" t="s">
        <v>229</v>
      </c>
      <c r="G159" s="108"/>
      <c r="H159" s="62"/>
      <c r="I159" s="62"/>
      <c r="J159" s="62"/>
      <c r="K159" s="62"/>
      <c r="L159" s="62"/>
      <c r="M159" s="62"/>
      <c r="N159" s="13"/>
      <c r="O159" s="13"/>
      <c r="P159" s="54"/>
      <c r="Q159" s="62"/>
      <c r="R159" s="62"/>
      <c r="S159" s="62"/>
      <c r="T159" s="62"/>
      <c r="U159" s="62"/>
      <c r="V159" s="62"/>
      <c r="W159" s="13"/>
      <c r="X159" s="13"/>
      <c r="Y159" s="62"/>
      <c r="Z159" s="62"/>
      <c r="AA159" s="62"/>
      <c r="AB159" s="62"/>
      <c r="AC159" s="62"/>
      <c r="AD159" s="62"/>
      <c r="AE159" s="62"/>
      <c r="AF159" s="13"/>
      <c r="AG159" s="13"/>
      <c r="AH159" s="62"/>
      <c r="AI159" s="62"/>
      <c r="AJ159" s="62"/>
      <c r="AK159" s="62"/>
      <c r="AL159" s="62"/>
      <c r="AM159" s="62"/>
      <c r="AN159" s="62"/>
      <c r="AO159" s="13"/>
      <c r="AP159" s="13"/>
      <c r="AQ159" s="62"/>
      <c r="AR159" s="62"/>
      <c r="AS159" s="62"/>
      <c r="AT159" s="62"/>
      <c r="AU159" s="62"/>
      <c r="AV159" s="62"/>
      <c r="AW159" s="62"/>
      <c r="AX159" s="13"/>
      <c r="AY159" s="13"/>
      <c r="AZ159" s="123"/>
      <c r="BA159" s="13"/>
    </row>
    <row r="160" spans="1:53">
      <c r="A160" s="40"/>
      <c r="B160" s="81"/>
      <c r="C160" s="13"/>
      <c r="D160" s="13"/>
      <c r="E160" s="13"/>
      <c r="F160" s="82"/>
      <c r="G160" s="108"/>
      <c r="H160" s="62"/>
      <c r="I160" s="62"/>
      <c r="J160" s="62"/>
      <c r="K160" s="62"/>
      <c r="L160" s="62"/>
      <c r="M160" s="62"/>
      <c r="N160" s="13"/>
      <c r="O160" s="13"/>
      <c r="P160" s="54"/>
      <c r="Q160" s="62"/>
      <c r="R160" s="62"/>
      <c r="S160" s="62"/>
      <c r="T160" s="62"/>
      <c r="U160" s="62"/>
      <c r="V160" s="62"/>
      <c r="W160" s="13"/>
      <c r="X160" s="13"/>
      <c r="Y160" s="62"/>
      <c r="Z160" s="62"/>
      <c r="AA160" s="62"/>
      <c r="AB160" s="62"/>
      <c r="AC160" s="62"/>
      <c r="AD160" s="62"/>
      <c r="AE160" s="62"/>
      <c r="AF160" s="13"/>
      <c r="AG160" s="13"/>
      <c r="AH160" s="62"/>
      <c r="AI160" s="62"/>
      <c r="AJ160" s="62"/>
      <c r="AK160" s="62"/>
      <c r="AL160" s="62"/>
      <c r="AM160" s="62"/>
      <c r="AN160" s="62"/>
      <c r="AO160" s="13"/>
      <c r="AP160" s="13"/>
      <c r="AQ160" s="62"/>
      <c r="AR160" s="62"/>
      <c r="AS160" s="62"/>
      <c r="AT160" s="62"/>
      <c r="AU160" s="62"/>
      <c r="AV160" s="62"/>
      <c r="AW160" s="62"/>
      <c r="AX160" s="13"/>
      <c r="AY160" s="13"/>
      <c r="AZ160" s="123"/>
      <c r="BA160" s="13"/>
    </row>
    <row r="161" spans="1:53">
      <c r="A161" s="40"/>
      <c r="B161" s="81"/>
      <c r="C161" s="13"/>
      <c r="D161" s="13"/>
      <c r="E161" s="13"/>
      <c r="F161" s="13"/>
      <c r="G161" s="108"/>
      <c r="H161" s="62"/>
      <c r="I161" s="62"/>
      <c r="J161" s="62"/>
      <c r="K161" s="62"/>
      <c r="L161" s="62"/>
      <c r="M161" s="62"/>
      <c r="N161" s="13"/>
      <c r="O161" s="13"/>
      <c r="P161" s="54"/>
      <c r="Q161" s="62"/>
      <c r="R161" s="62"/>
      <c r="S161" s="62"/>
      <c r="T161" s="62"/>
      <c r="U161" s="62"/>
      <c r="V161" s="62"/>
      <c r="W161" s="13"/>
      <c r="X161" s="13"/>
      <c r="Y161" s="62"/>
      <c r="Z161" s="62"/>
      <c r="AA161" s="62"/>
      <c r="AB161" s="62"/>
      <c r="AC161" s="62"/>
      <c r="AD161" s="62"/>
      <c r="AE161" s="62"/>
      <c r="AF161" s="13"/>
      <c r="AG161" s="13"/>
      <c r="AH161" s="62"/>
      <c r="AI161" s="62"/>
      <c r="AJ161" s="62"/>
      <c r="AK161" s="62"/>
      <c r="AL161" s="62"/>
      <c r="AM161" s="62"/>
      <c r="AN161" s="62"/>
      <c r="AO161" s="13"/>
      <c r="AP161" s="13"/>
      <c r="AQ161" s="62"/>
      <c r="AR161" s="62"/>
      <c r="AS161" s="62"/>
      <c r="AT161" s="62"/>
      <c r="AU161" s="62"/>
      <c r="AV161" s="62"/>
      <c r="AW161" s="62"/>
      <c r="AX161" s="13"/>
      <c r="AY161" s="13"/>
      <c r="AZ161" s="123"/>
      <c r="BA161" s="13"/>
    </row>
    <row r="162" spans="1:53">
      <c r="A162" s="40"/>
      <c r="B162" s="81"/>
      <c r="C162" s="13"/>
      <c r="D162" s="13"/>
      <c r="E162" s="13"/>
      <c r="F162" s="13"/>
      <c r="G162" s="108"/>
      <c r="H162" s="62"/>
      <c r="I162" s="62"/>
      <c r="J162" s="62"/>
      <c r="K162" s="62"/>
      <c r="L162" s="62"/>
      <c r="M162" s="62"/>
      <c r="N162" s="13"/>
      <c r="O162" s="13"/>
      <c r="P162" s="54"/>
      <c r="Q162" s="62"/>
      <c r="R162" s="62"/>
      <c r="S162" s="62"/>
      <c r="T162" s="62"/>
      <c r="U162" s="62"/>
      <c r="V162" s="62"/>
      <c r="W162" s="13"/>
      <c r="X162" s="13"/>
      <c r="Y162" s="62"/>
      <c r="Z162" s="62"/>
      <c r="AA162" s="62"/>
      <c r="AB162" s="62"/>
      <c r="AC162" s="62"/>
      <c r="AD162" s="62"/>
      <c r="AE162" s="62"/>
      <c r="AF162" s="13"/>
      <c r="AG162" s="13"/>
      <c r="AH162" s="62"/>
      <c r="AI162" s="62"/>
      <c r="AJ162" s="62"/>
      <c r="AK162" s="62"/>
      <c r="AL162" s="62"/>
      <c r="AM162" s="62"/>
      <c r="AN162" s="62"/>
      <c r="AO162" s="13"/>
      <c r="AP162" s="13"/>
      <c r="AQ162" s="62"/>
      <c r="AR162" s="62"/>
      <c r="AS162" s="62"/>
      <c r="AT162" s="62"/>
      <c r="AU162" s="62"/>
      <c r="AV162" s="62"/>
      <c r="AW162" s="62"/>
      <c r="AX162" s="13"/>
      <c r="AY162" s="13"/>
      <c r="AZ162" s="123"/>
      <c r="BA162" s="13"/>
    </row>
    <row r="163" spans="1:53">
      <c r="A163" s="40"/>
      <c r="B163" s="81"/>
      <c r="C163" s="13"/>
      <c r="D163" s="13"/>
      <c r="E163" s="13"/>
      <c r="F163" s="13"/>
      <c r="G163" s="108"/>
      <c r="H163" s="62"/>
      <c r="I163" s="62"/>
      <c r="J163" s="62"/>
      <c r="K163" s="62"/>
      <c r="L163" s="62"/>
      <c r="M163" s="62"/>
      <c r="N163" s="13"/>
      <c r="O163" s="13"/>
      <c r="P163" s="54"/>
      <c r="Q163" s="62"/>
      <c r="R163" s="62"/>
      <c r="S163" s="62"/>
      <c r="T163" s="62"/>
      <c r="U163" s="62"/>
      <c r="V163" s="62"/>
      <c r="W163" s="13"/>
      <c r="X163" s="13"/>
      <c r="Y163" s="62"/>
      <c r="Z163" s="62"/>
      <c r="AA163" s="62"/>
      <c r="AB163" s="62"/>
      <c r="AC163" s="62"/>
      <c r="AD163" s="62"/>
      <c r="AE163" s="62"/>
      <c r="AF163" s="13"/>
      <c r="AG163" s="13"/>
      <c r="AH163" s="62"/>
      <c r="AI163" s="62"/>
      <c r="AJ163" s="62"/>
      <c r="AK163" s="62"/>
      <c r="AL163" s="62"/>
      <c r="AM163" s="62"/>
      <c r="AN163" s="62"/>
      <c r="AO163" s="13"/>
      <c r="AP163" s="13"/>
      <c r="AQ163" s="62"/>
      <c r="AR163" s="62"/>
      <c r="AS163" s="62"/>
      <c r="AT163" s="62"/>
      <c r="AU163" s="62"/>
      <c r="AV163" s="62"/>
      <c r="AW163" s="62"/>
      <c r="AX163" s="13"/>
      <c r="AY163" s="13"/>
    </row>
    <row r="164" spans="1:53">
      <c r="A164" s="40"/>
      <c r="B164" s="81"/>
      <c r="C164" s="153" t="s">
        <v>44</v>
      </c>
      <c r="D164" s="81" t="s">
        <v>45</v>
      </c>
      <c r="E164" s="108"/>
      <c r="F164" s="112"/>
      <c r="G164" s="108"/>
      <c r="H164" s="62"/>
      <c r="I164" s="62"/>
      <c r="J164" s="62"/>
      <c r="K164" s="62"/>
      <c r="L164" s="62"/>
      <c r="M164" s="62"/>
      <c r="N164" s="62"/>
      <c r="O164" s="62"/>
      <c r="P164" s="54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</row>
    <row r="165" spans="1:53">
      <c r="A165" s="40"/>
      <c r="B165" s="81"/>
      <c r="C165" s="82"/>
      <c r="D165" s="176"/>
      <c r="E165" s="158" t="s">
        <v>29</v>
      </c>
      <c r="F165" s="159" t="s">
        <v>21</v>
      </c>
      <c r="G165" s="108"/>
      <c r="H165" s="62"/>
      <c r="I165" s="62"/>
      <c r="J165" s="62"/>
      <c r="K165" s="62"/>
      <c r="L165" s="62"/>
      <c r="M165" s="62"/>
      <c r="N165" s="62"/>
      <c r="O165" s="62"/>
      <c r="P165" s="54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</row>
    <row r="166" spans="1:53">
      <c r="A166" s="40"/>
      <c r="B166" s="81"/>
      <c r="C166" s="82"/>
      <c r="D166" s="176"/>
      <c r="E166" s="108" t="s">
        <v>30</v>
      </c>
      <c r="F166" s="112" t="s">
        <v>20</v>
      </c>
      <c r="G166" s="108"/>
      <c r="H166" s="62"/>
      <c r="I166" s="62"/>
      <c r="J166" s="62"/>
      <c r="K166" s="62"/>
      <c r="L166" s="62"/>
      <c r="M166" s="62"/>
      <c r="N166" s="62"/>
      <c r="O166" s="62"/>
      <c r="P166" s="54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</row>
    <row r="167" spans="1:53">
      <c r="A167" s="40"/>
      <c r="B167" s="81"/>
      <c r="C167" s="82"/>
      <c r="D167" s="176"/>
      <c r="E167" s="108" t="s">
        <v>31</v>
      </c>
      <c r="F167" s="112" t="s">
        <v>23</v>
      </c>
      <c r="G167" s="108"/>
      <c r="H167" s="62"/>
      <c r="I167" s="62"/>
      <c r="J167" s="62"/>
      <c r="K167" s="62"/>
      <c r="L167" s="62"/>
      <c r="M167" s="62"/>
      <c r="N167" s="62"/>
      <c r="O167" s="62"/>
      <c r="P167" s="54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</row>
    <row r="168" spans="1:53">
      <c r="A168" s="40"/>
      <c r="B168" s="81"/>
      <c r="C168" s="82"/>
      <c r="D168" s="176"/>
      <c r="E168" s="108" t="s">
        <v>32</v>
      </c>
      <c r="F168" s="112" t="s">
        <v>26</v>
      </c>
      <c r="G168" s="108"/>
      <c r="H168" s="62"/>
      <c r="I168" s="62"/>
      <c r="J168" s="62"/>
      <c r="K168" s="62"/>
      <c r="L168" s="62"/>
      <c r="M168" s="62"/>
      <c r="N168" s="62"/>
      <c r="O168" s="62"/>
      <c r="P168" s="54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</row>
    <row r="169" spans="1:53">
      <c r="A169" s="40"/>
      <c r="B169" s="81"/>
      <c r="C169" s="82"/>
      <c r="D169" s="176"/>
      <c r="E169" s="108" t="s">
        <v>33</v>
      </c>
      <c r="F169" s="112" t="s">
        <v>34</v>
      </c>
      <c r="G169" s="77"/>
      <c r="H169" s="62"/>
      <c r="I169" s="62"/>
      <c r="J169" s="62"/>
      <c r="K169" s="62"/>
      <c r="L169" s="62"/>
      <c r="M169" s="62"/>
      <c r="N169" s="62"/>
      <c r="O169" s="62"/>
      <c r="P169" s="54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</row>
    <row r="170" spans="1:53">
      <c r="A170" s="40"/>
      <c r="B170" s="81"/>
      <c r="C170" s="82"/>
      <c r="D170" s="176"/>
      <c r="E170" s="108" t="s">
        <v>35</v>
      </c>
      <c r="F170" s="112" t="s">
        <v>36</v>
      </c>
      <c r="G170" s="77"/>
      <c r="H170" s="62"/>
      <c r="I170" s="62"/>
      <c r="J170" s="62"/>
      <c r="K170" s="62"/>
      <c r="L170" s="62"/>
      <c r="M170" s="62"/>
      <c r="N170" s="62"/>
      <c r="O170" s="62"/>
      <c r="P170" s="54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</row>
    <row r="171" spans="1:53">
      <c r="A171" s="40"/>
      <c r="B171" s="81"/>
      <c r="C171" s="82"/>
      <c r="D171" s="176"/>
      <c r="E171" s="108" t="s">
        <v>37</v>
      </c>
      <c r="F171" s="112" t="s">
        <v>24</v>
      </c>
      <c r="G171" s="77"/>
      <c r="H171" s="62"/>
      <c r="I171" s="62"/>
      <c r="J171" s="62"/>
      <c r="K171" s="62"/>
      <c r="L171" s="62"/>
      <c r="M171" s="62"/>
      <c r="N171" s="62"/>
      <c r="O171" s="62"/>
      <c r="P171" s="54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</row>
    <row r="172" spans="1:53">
      <c r="A172" s="40"/>
      <c r="B172" s="81"/>
      <c r="C172" s="82"/>
      <c r="D172" s="176"/>
      <c r="E172" s="108" t="s">
        <v>38</v>
      </c>
      <c r="F172" s="112" t="s">
        <v>25</v>
      </c>
      <c r="G172" s="77"/>
      <c r="H172" s="62"/>
      <c r="I172" s="62"/>
      <c r="J172" s="62"/>
      <c r="K172" s="62"/>
      <c r="L172" s="62"/>
      <c r="M172" s="62"/>
      <c r="N172" s="62"/>
      <c r="O172" s="62"/>
      <c r="P172" s="54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</row>
    <row r="173" spans="1:53">
      <c r="A173" s="40"/>
      <c r="B173" s="81"/>
      <c r="C173" s="82"/>
      <c r="D173" s="176"/>
      <c r="E173" s="108" t="s">
        <v>39</v>
      </c>
      <c r="F173" s="112" t="s">
        <v>22</v>
      </c>
      <c r="G173" s="77"/>
      <c r="H173" s="62"/>
      <c r="I173" s="62"/>
      <c r="J173" s="62"/>
      <c r="K173" s="62"/>
      <c r="L173" s="62"/>
      <c r="M173" s="62"/>
      <c r="N173" s="62"/>
      <c r="O173" s="62"/>
      <c r="P173" s="54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</row>
    <row r="174" spans="1:53">
      <c r="A174" s="40"/>
      <c r="B174" s="81"/>
      <c r="C174" s="82"/>
      <c r="D174" s="176"/>
      <c r="E174" s="108" t="s">
        <v>40</v>
      </c>
      <c r="F174" s="112" t="s">
        <v>41</v>
      </c>
      <c r="G174" s="108"/>
      <c r="H174" s="62"/>
      <c r="I174" s="62"/>
      <c r="J174" s="62"/>
      <c r="K174" s="62"/>
      <c r="L174" s="62"/>
      <c r="M174" s="62"/>
      <c r="N174" s="62"/>
      <c r="O174" s="62"/>
      <c r="P174" s="54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</row>
    <row r="175" spans="1:53">
      <c r="A175" s="40"/>
      <c r="B175" s="81"/>
      <c r="C175" s="82"/>
      <c r="D175" s="176"/>
      <c r="E175" s="108"/>
      <c r="F175" s="112"/>
      <c r="G175" s="108"/>
      <c r="H175" s="62"/>
      <c r="I175" s="62"/>
      <c r="J175" s="62"/>
      <c r="K175" s="62"/>
      <c r="L175" s="62"/>
      <c r="M175" s="62"/>
      <c r="N175" s="62"/>
      <c r="O175" s="62"/>
      <c r="P175" s="54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</row>
    <row r="176" spans="1:53" s="60" customFormat="1">
      <c r="A176" s="40"/>
      <c r="B176" s="81"/>
      <c r="C176" s="82"/>
      <c r="D176" s="176"/>
      <c r="E176" s="108"/>
      <c r="F176" s="112"/>
      <c r="G176" s="108"/>
      <c r="H176" s="62"/>
      <c r="I176" s="62"/>
      <c r="J176" s="62"/>
      <c r="K176" s="62"/>
      <c r="L176" s="62"/>
      <c r="M176" s="62"/>
      <c r="N176" s="62"/>
      <c r="O176" s="62"/>
      <c r="P176" s="54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BA176" s="62"/>
    </row>
    <row r="177" spans="1:53" s="60" customFormat="1">
      <c r="A177" s="40"/>
      <c r="B177" s="81"/>
      <c r="C177" s="82"/>
      <c r="D177" s="176"/>
      <c r="E177" s="108"/>
      <c r="F177" s="112"/>
      <c r="G177" s="108"/>
      <c r="H177" s="62"/>
      <c r="I177" s="62"/>
      <c r="J177" s="62"/>
      <c r="K177" s="62"/>
      <c r="L177" s="62"/>
      <c r="M177" s="62"/>
      <c r="N177" s="62"/>
      <c r="O177" s="62"/>
      <c r="P177" s="54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BA177" s="62"/>
    </row>
    <row r="178" spans="1:53" s="60" customFormat="1">
      <c r="A178" s="40"/>
      <c r="B178" s="81"/>
      <c r="C178" s="82"/>
      <c r="D178" s="176"/>
      <c r="E178" s="108"/>
      <c r="F178" s="112"/>
      <c r="G178" s="108"/>
      <c r="H178" s="62"/>
      <c r="I178" s="62"/>
      <c r="J178" s="62"/>
      <c r="K178" s="62"/>
      <c r="L178" s="62"/>
      <c r="M178" s="62"/>
      <c r="N178" s="62"/>
      <c r="O178" s="62"/>
      <c r="P178" s="54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BA178" s="62"/>
    </row>
    <row r="179" spans="1:53" s="60" customFormat="1">
      <c r="A179" s="40"/>
      <c r="B179" s="81"/>
      <c r="C179" s="82"/>
      <c r="D179" s="176"/>
      <c r="E179" s="108"/>
      <c r="F179" s="112"/>
      <c r="G179" s="108"/>
      <c r="H179" s="62"/>
      <c r="I179" s="62"/>
      <c r="J179" s="62"/>
      <c r="K179" s="62"/>
      <c r="L179" s="62"/>
      <c r="M179" s="62"/>
      <c r="N179" s="62"/>
      <c r="O179" s="62"/>
      <c r="P179" s="54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BA179" s="62"/>
    </row>
    <row r="180" spans="1:53" s="60" customFormat="1">
      <c r="A180" s="40"/>
      <c r="B180" s="81"/>
      <c r="C180" s="82"/>
      <c r="D180" s="176"/>
      <c r="E180" s="108"/>
      <c r="F180" s="112"/>
      <c r="G180" s="108"/>
      <c r="H180" s="62"/>
      <c r="I180" s="62"/>
      <c r="J180" s="62"/>
      <c r="K180" s="62"/>
      <c r="L180" s="62"/>
      <c r="M180" s="62"/>
      <c r="N180" s="62"/>
      <c r="O180" s="62"/>
      <c r="P180" s="54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BA180" s="62"/>
    </row>
    <row r="181" spans="1:53" s="60" customFormat="1">
      <c r="A181" s="40"/>
      <c r="B181" s="81"/>
      <c r="C181" s="82"/>
      <c r="D181" s="176"/>
      <c r="E181" s="108"/>
      <c r="F181" s="112"/>
      <c r="G181" s="108"/>
      <c r="H181" s="62"/>
      <c r="I181" s="62"/>
      <c r="J181" s="62"/>
      <c r="K181" s="62"/>
      <c r="L181" s="62"/>
      <c r="M181" s="62"/>
      <c r="N181" s="62"/>
      <c r="O181" s="62"/>
      <c r="P181" s="54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BA181" s="62"/>
    </row>
    <row r="182" spans="1:53" s="60" customFormat="1">
      <c r="A182" s="40"/>
      <c r="B182" s="81"/>
      <c r="C182" s="82"/>
      <c r="D182" s="176"/>
      <c r="E182" s="108"/>
      <c r="F182" s="112"/>
      <c r="G182" s="77"/>
      <c r="H182" s="62"/>
      <c r="I182" s="62"/>
      <c r="J182" s="62"/>
      <c r="K182" s="62"/>
      <c r="L182" s="62"/>
      <c r="M182" s="62"/>
      <c r="N182" s="62"/>
      <c r="O182" s="62"/>
      <c r="P182" s="54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BA182" s="62"/>
    </row>
    <row r="183" spans="1:53" s="60" customFormat="1">
      <c r="A183" s="40"/>
      <c r="B183" s="81"/>
      <c r="C183" s="82"/>
      <c r="D183" s="176"/>
      <c r="E183" s="108"/>
      <c r="F183" s="112"/>
      <c r="G183" s="77"/>
      <c r="H183" s="62"/>
      <c r="I183" s="62"/>
      <c r="J183" s="62"/>
      <c r="K183" s="62"/>
      <c r="L183" s="62"/>
      <c r="M183" s="62"/>
      <c r="N183" s="62"/>
      <c r="O183" s="62"/>
      <c r="P183" s="54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BA183" s="62"/>
    </row>
    <row r="184" spans="1:53" s="60" customFormat="1">
      <c r="A184" s="40"/>
      <c r="B184" s="81"/>
      <c r="C184" s="82"/>
      <c r="D184" s="176"/>
      <c r="E184" s="108"/>
      <c r="F184" s="112"/>
      <c r="G184" s="77"/>
      <c r="H184" s="62"/>
      <c r="I184" s="62"/>
      <c r="J184" s="62"/>
      <c r="K184" s="62"/>
      <c r="L184" s="62"/>
      <c r="M184" s="62"/>
      <c r="N184" s="62"/>
      <c r="O184" s="62"/>
      <c r="P184" s="54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BA184" s="62"/>
    </row>
    <row r="185" spans="1:53" s="60" customFormat="1">
      <c r="A185" s="40"/>
      <c r="B185" s="81"/>
      <c r="C185" s="82"/>
      <c r="D185" s="176"/>
      <c r="E185" s="108"/>
      <c r="F185" s="112"/>
      <c r="G185" s="77"/>
      <c r="H185" s="62"/>
      <c r="I185" s="62"/>
      <c r="J185" s="62"/>
      <c r="K185" s="62"/>
      <c r="L185" s="62"/>
      <c r="M185" s="62"/>
      <c r="N185" s="62"/>
      <c r="O185" s="62"/>
      <c r="P185" s="54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BA185" s="62"/>
    </row>
    <row r="186" spans="1:53" s="60" customFormat="1">
      <c r="A186" s="40"/>
      <c r="B186" s="81"/>
      <c r="C186" s="82"/>
      <c r="D186" s="176"/>
      <c r="E186" s="108"/>
      <c r="F186" s="112"/>
      <c r="G186" s="77"/>
      <c r="H186" s="62"/>
      <c r="I186" s="62"/>
      <c r="J186" s="62"/>
      <c r="K186" s="62"/>
      <c r="L186" s="62"/>
      <c r="M186" s="62"/>
      <c r="N186" s="62"/>
      <c r="O186" s="62"/>
      <c r="P186" s="54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BA186" s="62"/>
    </row>
    <row r="187" spans="1:53" s="60" customFormat="1">
      <c r="A187" s="40"/>
      <c r="B187" s="81"/>
      <c r="C187" s="82"/>
      <c r="D187" s="176"/>
      <c r="E187" s="108"/>
      <c r="F187" s="112"/>
      <c r="G187" s="77"/>
      <c r="H187" s="62"/>
      <c r="I187" s="62"/>
      <c r="J187" s="62"/>
      <c r="K187" s="62"/>
      <c r="L187" s="62"/>
      <c r="M187" s="62"/>
      <c r="N187" s="62"/>
      <c r="O187" s="62"/>
      <c r="P187" s="54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BA187" s="62"/>
    </row>
    <row r="188" spans="1:53" s="60" customFormat="1">
      <c r="A188" s="40"/>
      <c r="B188" s="81"/>
      <c r="C188" s="82"/>
      <c r="D188" s="176"/>
      <c r="E188" s="108"/>
      <c r="F188" s="112"/>
      <c r="G188" s="77"/>
      <c r="H188" s="62"/>
      <c r="I188" s="62"/>
      <c r="J188" s="62"/>
      <c r="K188" s="62"/>
      <c r="L188" s="62"/>
      <c r="M188" s="62"/>
      <c r="N188" s="62"/>
      <c r="O188" s="62"/>
      <c r="P188" s="54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BA188" s="62"/>
    </row>
    <row r="189" spans="1:53" s="60" customFormat="1">
      <c r="A189" s="40"/>
      <c r="B189" s="81"/>
      <c r="C189" s="82"/>
      <c r="D189" s="176"/>
      <c r="E189" s="108"/>
      <c r="F189" s="112"/>
      <c r="G189" s="77"/>
      <c r="H189" s="62"/>
      <c r="I189" s="62"/>
      <c r="J189" s="62"/>
      <c r="K189" s="62"/>
      <c r="L189" s="62"/>
      <c r="M189" s="62"/>
      <c r="N189" s="62"/>
      <c r="O189" s="62"/>
      <c r="P189" s="54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BA189" s="62"/>
    </row>
    <row r="190" spans="1:53" s="60" customFormat="1">
      <c r="A190" s="40"/>
      <c r="B190" s="81"/>
      <c r="C190" s="82"/>
      <c r="D190" s="176"/>
      <c r="E190" s="108"/>
      <c r="F190" s="112"/>
      <c r="G190" s="77"/>
      <c r="H190" s="62"/>
      <c r="I190" s="62"/>
      <c r="J190" s="62"/>
      <c r="K190" s="62"/>
      <c r="L190" s="62"/>
      <c r="M190" s="62"/>
      <c r="N190" s="62"/>
      <c r="O190" s="62"/>
      <c r="P190" s="54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BA190" s="62"/>
    </row>
    <row r="191" spans="1:53" s="60" customFormat="1">
      <c r="A191" s="40"/>
      <c r="B191" s="81"/>
      <c r="C191" s="82"/>
      <c r="D191" s="176"/>
      <c r="E191" s="108"/>
      <c r="F191" s="112"/>
      <c r="G191" s="77"/>
      <c r="H191" s="62"/>
      <c r="I191" s="62"/>
      <c r="J191" s="62"/>
      <c r="K191" s="62"/>
      <c r="L191" s="62"/>
      <c r="M191" s="62"/>
      <c r="N191" s="62"/>
      <c r="O191" s="62"/>
      <c r="P191" s="54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BA191" s="62"/>
    </row>
    <row r="192" spans="1:53" s="60" customFormat="1">
      <c r="A192" s="40"/>
      <c r="B192" s="81"/>
      <c r="C192" s="82"/>
      <c r="D192" s="176"/>
      <c r="E192" s="108"/>
      <c r="F192" s="112"/>
      <c r="G192" s="77"/>
      <c r="H192" s="62"/>
      <c r="I192" s="62"/>
      <c r="J192" s="62"/>
      <c r="K192" s="62"/>
      <c r="L192" s="62"/>
      <c r="M192" s="62"/>
      <c r="N192" s="62"/>
      <c r="O192" s="62"/>
      <c r="P192" s="54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BA192" s="62"/>
    </row>
    <row r="193" spans="1:53" s="60" customFormat="1">
      <c r="A193" s="40"/>
      <c r="B193" s="81"/>
      <c r="C193" s="82"/>
      <c r="D193" s="176"/>
      <c r="E193" s="108"/>
      <c r="F193" s="112"/>
      <c r="G193" s="77"/>
      <c r="H193" s="62"/>
      <c r="I193" s="62"/>
      <c r="J193" s="62"/>
      <c r="K193" s="62"/>
      <c r="L193" s="62"/>
      <c r="M193" s="62"/>
      <c r="N193" s="62"/>
      <c r="O193" s="62"/>
      <c r="P193" s="54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BA193" s="62"/>
    </row>
    <row r="194" spans="1:53" s="60" customFormat="1">
      <c r="A194" s="40"/>
      <c r="B194" s="81"/>
      <c r="C194" s="82"/>
      <c r="D194" s="176"/>
      <c r="E194" s="108"/>
      <c r="F194" s="112"/>
      <c r="G194" s="77"/>
      <c r="H194" s="62"/>
      <c r="I194" s="62"/>
      <c r="J194" s="62"/>
      <c r="K194" s="62"/>
      <c r="L194" s="62"/>
      <c r="M194" s="62"/>
      <c r="N194" s="62"/>
      <c r="O194" s="62"/>
      <c r="P194" s="54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BA194" s="62"/>
    </row>
    <row r="195" spans="1:53" s="60" customFormat="1">
      <c r="A195" s="40"/>
      <c r="B195" s="41"/>
      <c r="C195" s="42"/>
      <c r="D195" s="179"/>
      <c r="E195" s="43"/>
      <c r="F195" s="54"/>
      <c r="G195" s="54"/>
      <c r="H195" s="62"/>
      <c r="I195" s="62"/>
      <c r="J195" s="62"/>
      <c r="K195" s="62"/>
      <c r="L195" s="62"/>
      <c r="M195" s="62"/>
      <c r="N195" s="62"/>
      <c r="O195" s="62"/>
      <c r="P195" s="54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BA195" s="62"/>
    </row>
    <row r="196" spans="1:53" s="60" customFormat="1">
      <c r="A196" s="40"/>
      <c r="B196" s="41"/>
      <c r="C196" s="42"/>
      <c r="D196" s="179"/>
      <c r="E196" s="43"/>
      <c r="F196" s="54"/>
      <c r="G196" s="54"/>
      <c r="H196" s="62"/>
      <c r="I196" s="62"/>
      <c r="J196" s="62"/>
      <c r="K196" s="62"/>
      <c r="L196" s="62"/>
      <c r="M196" s="62"/>
      <c r="N196" s="62"/>
      <c r="O196" s="62"/>
      <c r="P196" s="54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BA196" s="62"/>
    </row>
    <row r="197" spans="1:53" s="60" customFormat="1">
      <c r="A197" s="40"/>
      <c r="B197" s="41"/>
      <c r="C197" s="42"/>
      <c r="D197" s="179"/>
      <c r="E197" s="43"/>
      <c r="F197" s="54"/>
      <c r="G197" s="54"/>
      <c r="H197" s="62"/>
      <c r="I197" s="62"/>
      <c r="J197" s="62"/>
      <c r="K197" s="62"/>
      <c r="L197" s="62"/>
      <c r="M197" s="62"/>
      <c r="N197" s="62"/>
      <c r="O197" s="62"/>
      <c r="P197" s="54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BA197" s="62"/>
    </row>
    <row r="198" spans="1:53" s="60" customFormat="1">
      <c r="A198" s="40"/>
      <c r="B198" s="41"/>
      <c r="C198" s="42"/>
      <c r="D198" s="179"/>
      <c r="E198" s="43"/>
      <c r="F198" s="54"/>
      <c r="G198" s="54"/>
      <c r="H198" s="62"/>
      <c r="I198" s="62"/>
      <c r="J198" s="62"/>
      <c r="K198" s="62"/>
      <c r="L198" s="62"/>
      <c r="M198" s="62"/>
      <c r="N198" s="62"/>
      <c r="O198" s="62"/>
      <c r="P198" s="54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BA198" s="62"/>
    </row>
    <row r="199" spans="1:53" s="60" customFormat="1">
      <c r="A199" s="40"/>
      <c r="B199" s="41"/>
      <c r="C199" s="42"/>
      <c r="D199" s="179"/>
      <c r="E199" s="43"/>
      <c r="F199" s="54"/>
      <c r="G199" s="54"/>
      <c r="H199" s="62"/>
      <c r="I199" s="62"/>
      <c r="J199" s="62"/>
      <c r="K199" s="62"/>
      <c r="L199" s="62"/>
      <c r="M199" s="62"/>
      <c r="N199" s="62"/>
      <c r="O199" s="62"/>
      <c r="P199" s="54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BA199" s="62"/>
    </row>
    <row r="200" spans="1:53" s="60" customFormat="1">
      <c r="A200" s="40"/>
      <c r="B200" s="41"/>
      <c r="C200" s="42"/>
      <c r="D200" s="179"/>
      <c r="E200" s="43"/>
      <c r="F200" s="54"/>
      <c r="G200" s="54"/>
      <c r="H200" s="62"/>
      <c r="I200" s="62"/>
      <c r="J200" s="62"/>
      <c r="K200" s="62"/>
      <c r="L200" s="62"/>
      <c r="M200" s="62"/>
      <c r="N200" s="62"/>
      <c r="O200" s="62"/>
      <c r="P200" s="54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BA200" s="62"/>
    </row>
    <row r="201" spans="1:53" s="60" customFormat="1">
      <c r="A201" s="40"/>
      <c r="B201" s="41"/>
      <c r="C201" s="42"/>
      <c r="D201" s="179"/>
      <c r="E201" s="43"/>
      <c r="F201" s="54"/>
      <c r="G201" s="54"/>
      <c r="H201" s="62"/>
      <c r="I201" s="62"/>
      <c r="J201" s="62"/>
      <c r="K201" s="62"/>
      <c r="L201" s="62"/>
      <c r="M201" s="62"/>
      <c r="N201" s="62"/>
      <c r="O201" s="62"/>
      <c r="P201" s="54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BA201" s="62"/>
    </row>
    <row r="202" spans="1:53" s="60" customFormat="1">
      <c r="A202" s="40"/>
      <c r="B202" s="41"/>
      <c r="C202" s="42"/>
      <c r="D202" s="179"/>
      <c r="E202" s="43"/>
      <c r="F202" s="54"/>
      <c r="G202" s="54"/>
      <c r="H202" s="62"/>
      <c r="I202" s="62"/>
      <c r="J202" s="62"/>
      <c r="K202" s="62"/>
      <c r="L202" s="62"/>
      <c r="M202" s="62"/>
      <c r="N202" s="62"/>
      <c r="O202" s="62"/>
      <c r="P202" s="54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BA202" s="62"/>
    </row>
    <row r="203" spans="1:53" s="60" customFormat="1">
      <c r="A203" s="40"/>
      <c r="B203" s="41"/>
      <c r="C203" s="42"/>
      <c r="D203" s="179"/>
      <c r="E203" s="43"/>
      <c r="F203" s="54"/>
      <c r="G203" s="54"/>
      <c r="H203" s="62"/>
      <c r="I203" s="62"/>
      <c r="J203" s="62"/>
      <c r="K203" s="62"/>
      <c r="L203" s="62"/>
      <c r="M203" s="62"/>
      <c r="N203" s="62"/>
      <c r="O203" s="62"/>
      <c r="P203" s="54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BA203" s="62"/>
    </row>
    <row r="204" spans="1:53" s="60" customFormat="1">
      <c r="A204" s="40"/>
      <c r="B204" s="41"/>
      <c r="C204" s="42"/>
      <c r="D204" s="179"/>
      <c r="E204" s="43"/>
      <c r="F204" s="54"/>
      <c r="G204" s="54"/>
      <c r="H204" s="62"/>
      <c r="I204" s="62"/>
      <c r="J204" s="62"/>
      <c r="K204" s="62"/>
      <c r="L204" s="62"/>
      <c r="M204" s="62"/>
      <c r="N204" s="62"/>
      <c r="O204" s="62"/>
      <c r="P204" s="54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BA204" s="62"/>
    </row>
    <row r="205" spans="1:53" s="60" customFormat="1">
      <c r="A205" s="40"/>
      <c r="B205" s="41"/>
      <c r="C205" s="42"/>
      <c r="D205" s="179"/>
      <c r="E205" s="43"/>
      <c r="F205" s="54"/>
      <c r="G205" s="54"/>
      <c r="H205" s="62"/>
      <c r="I205" s="62"/>
      <c r="J205" s="62"/>
      <c r="K205" s="62"/>
      <c r="L205" s="62"/>
      <c r="M205" s="62"/>
      <c r="N205" s="62"/>
      <c r="O205" s="62"/>
      <c r="P205" s="54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BA205" s="62"/>
    </row>
    <row r="206" spans="1:53" s="60" customFormat="1">
      <c r="A206" s="40"/>
      <c r="B206" s="41"/>
      <c r="C206" s="42"/>
      <c r="D206" s="179"/>
      <c r="E206" s="43"/>
      <c r="F206" s="54"/>
      <c r="G206" s="54"/>
      <c r="H206" s="62"/>
      <c r="I206" s="62"/>
      <c r="J206" s="62"/>
      <c r="K206" s="62"/>
      <c r="L206" s="62"/>
      <c r="M206" s="62"/>
      <c r="N206" s="62"/>
      <c r="O206" s="62"/>
      <c r="P206" s="54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BA206" s="62"/>
    </row>
    <row r="207" spans="1:53" s="60" customFormat="1">
      <c r="A207" s="40"/>
      <c r="B207" s="41"/>
      <c r="C207" s="42"/>
      <c r="D207" s="179"/>
      <c r="E207" s="43"/>
      <c r="F207" s="54"/>
      <c r="G207" s="54"/>
      <c r="H207" s="62"/>
      <c r="I207" s="62"/>
      <c r="J207" s="62"/>
      <c r="K207" s="62"/>
      <c r="L207" s="62"/>
      <c r="M207" s="62"/>
      <c r="N207" s="62"/>
      <c r="O207" s="62"/>
      <c r="P207" s="54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BA207" s="62"/>
    </row>
    <row r="208" spans="1:53" s="60" customFormat="1">
      <c r="A208" s="40"/>
      <c r="B208" s="41"/>
      <c r="C208" s="42"/>
      <c r="D208" s="179"/>
      <c r="E208" s="43"/>
      <c r="F208" s="54"/>
      <c r="G208" s="54"/>
      <c r="H208" s="62"/>
      <c r="I208" s="62"/>
      <c r="J208" s="62"/>
      <c r="K208" s="62"/>
      <c r="L208" s="62"/>
      <c r="M208" s="62"/>
      <c r="N208" s="62"/>
      <c r="O208" s="62"/>
      <c r="P208" s="54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BA208" s="62"/>
    </row>
    <row r="209" spans="1:53" s="60" customFormat="1">
      <c r="A209" s="40"/>
      <c r="B209" s="41"/>
      <c r="C209" s="42"/>
      <c r="D209" s="179"/>
      <c r="E209" s="43"/>
      <c r="F209" s="54"/>
      <c r="G209" s="54"/>
      <c r="H209" s="62"/>
      <c r="I209" s="62"/>
      <c r="J209" s="62"/>
      <c r="K209" s="62"/>
      <c r="L209" s="62"/>
      <c r="M209" s="62"/>
      <c r="N209" s="62"/>
      <c r="O209" s="62"/>
      <c r="P209" s="54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BA209" s="62"/>
    </row>
    <row r="210" spans="1:53" s="60" customFormat="1">
      <c r="A210" s="40"/>
      <c r="B210" s="41"/>
      <c r="C210" s="42"/>
      <c r="D210" s="179"/>
      <c r="E210" s="43"/>
      <c r="F210" s="54"/>
      <c r="G210" s="54"/>
      <c r="H210" s="62"/>
      <c r="I210" s="62"/>
      <c r="J210" s="62"/>
      <c r="K210" s="62"/>
      <c r="L210" s="62"/>
      <c r="M210" s="62"/>
      <c r="N210" s="62"/>
      <c r="O210" s="62"/>
      <c r="P210" s="54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BA210" s="62"/>
    </row>
    <row r="211" spans="1:53" s="60" customFormat="1">
      <c r="A211" s="40"/>
      <c r="B211" s="41"/>
      <c r="C211" s="42"/>
      <c r="D211" s="179"/>
      <c r="E211" s="43"/>
      <c r="F211" s="54"/>
      <c r="G211" s="54"/>
      <c r="H211" s="62"/>
      <c r="I211" s="62"/>
      <c r="J211" s="62"/>
      <c r="K211" s="62"/>
      <c r="L211" s="62"/>
      <c r="M211" s="62"/>
      <c r="N211" s="62"/>
      <c r="O211" s="62"/>
      <c r="P211" s="5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BA211" s="62"/>
    </row>
    <row r="212" spans="1:53" s="60" customFormat="1">
      <c r="A212" s="40"/>
      <c r="B212" s="41"/>
      <c r="C212" s="42"/>
      <c r="D212" s="179"/>
      <c r="E212" s="43"/>
      <c r="F212" s="54"/>
      <c r="G212" s="54"/>
      <c r="H212" s="62"/>
      <c r="I212" s="62"/>
      <c r="J212" s="62"/>
      <c r="K212" s="62"/>
      <c r="L212" s="62"/>
      <c r="M212" s="62"/>
      <c r="N212" s="62"/>
      <c r="O212" s="62"/>
      <c r="P212" s="54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BA212" s="62"/>
    </row>
    <row r="213" spans="1:53" s="60" customFormat="1">
      <c r="A213" s="40"/>
      <c r="B213" s="41"/>
      <c r="C213" s="42"/>
      <c r="D213" s="179"/>
      <c r="E213" s="43"/>
      <c r="F213" s="54"/>
      <c r="G213" s="54"/>
      <c r="H213" s="62"/>
      <c r="I213" s="62"/>
      <c r="J213" s="62"/>
      <c r="K213" s="62"/>
      <c r="L213" s="62"/>
      <c r="M213" s="62"/>
      <c r="N213" s="62"/>
      <c r="O213" s="62"/>
      <c r="P213" s="54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BA213" s="62"/>
    </row>
    <row r="214" spans="1:53" s="60" customFormat="1">
      <c r="A214" s="40"/>
      <c r="B214" s="41"/>
      <c r="C214" s="42"/>
      <c r="D214" s="179"/>
      <c r="E214" s="43"/>
      <c r="F214" s="54"/>
      <c r="G214" s="54"/>
      <c r="H214" s="62"/>
      <c r="I214" s="62"/>
      <c r="J214" s="62"/>
      <c r="K214" s="62"/>
      <c r="L214" s="62"/>
      <c r="M214" s="62"/>
      <c r="N214" s="62"/>
      <c r="O214" s="62"/>
      <c r="P214" s="54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BA214" s="62"/>
    </row>
    <row r="215" spans="1:53" s="60" customFormat="1">
      <c r="A215" s="40"/>
      <c r="B215" s="41"/>
      <c r="C215" s="42"/>
      <c r="D215" s="179"/>
      <c r="E215" s="43"/>
      <c r="F215" s="54"/>
      <c r="G215" s="54"/>
      <c r="H215" s="62"/>
      <c r="I215" s="62"/>
      <c r="J215" s="62"/>
      <c r="K215" s="62"/>
      <c r="L215" s="62"/>
      <c r="M215" s="62"/>
      <c r="N215" s="62"/>
      <c r="O215" s="62"/>
      <c r="P215" s="54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BA215" s="62"/>
    </row>
    <row r="216" spans="1:53" s="60" customFormat="1">
      <c r="A216" s="40"/>
      <c r="B216" s="41"/>
      <c r="C216" s="42"/>
      <c r="D216" s="179"/>
      <c r="E216" s="43"/>
      <c r="F216" s="54"/>
      <c r="G216" s="54"/>
      <c r="H216" s="62"/>
      <c r="I216" s="62"/>
      <c r="J216" s="62"/>
      <c r="K216" s="62"/>
      <c r="L216" s="62"/>
      <c r="M216" s="62"/>
      <c r="N216" s="62"/>
      <c r="O216" s="62"/>
      <c r="P216" s="54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BA216" s="62"/>
    </row>
    <row r="217" spans="1:53" s="60" customFormat="1">
      <c r="A217" s="40"/>
      <c r="B217" s="41"/>
      <c r="C217" s="42"/>
      <c r="D217" s="179"/>
      <c r="E217" s="43"/>
      <c r="F217" s="54"/>
      <c r="G217" s="54"/>
      <c r="H217" s="62"/>
      <c r="I217" s="62"/>
      <c r="J217" s="62"/>
      <c r="K217" s="62"/>
      <c r="L217" s="62"/>
      <c r="M217" s="62"/>
      <c r="N217" s="62"/>
      <c r="O217" s="62"/>
      <c r="P217" s="54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BA217" s="62"/>
    </row>
    <row r="218" spans="1:53" s="60" customFormat="1">
      <c r="A218" s="40"/>
      <c r="B218" s="41"/>
      <c r="C218" s="42"/>
      <c r="D218" s="179"/>
      <c r="E218" s="43"/>
      <c r="F218" s="54"/>
      <c r="G218" s="54"/>
      <c r="H218" s="62"/>
      <c r="I218" s="62"/>
      <c r="J218" s="62"/>
      <c r="K218" s="62"/>
      <c r="L218" s="62"/>
      <c r="M218" s="62"/>
      <c r="N218" s="62"/>
      <c r="O218" s="62"/>
      <c r="P218" s="54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BA218" s="62"/>
    </row>
    <row r="219" spans="1:53" s="60" customFormat="1">
      <c r="A219" s="40"/>
      <c r="B219" s="41"/>
      <c r="C219" s="42"/>
      <c r="D219" s="179"/>
      <c r="E219" s="43"/>
      <c r="F219" s="54"/>
      <c r="G219" s="54"/>
      <c r="H219" s="62"/>
      <c r="I219" s="62"/>
      <c r="J219" s="62"/>
      <c r="K219" s="62"/>
      <c r="L219" s="62"/>
      <c r="M219" s="62"/>
      <c r="N219" s="62"/>
      <c r="O219" s="62"/>
      <c r="P219" s="54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BA219" s="62"/>
    </row>
    <row r="220" spans="1:53" s="60" customFormat="1">
      <c r="A220" s="40"/>
      <c r="B220" s="41"/>
      <c r="C220" s="42"/>
      <c r="D220" s="179"/>
      <c r="E220" s="43"/>
      <c r="F220" s="54"/>
      <c r="G220" s="54"/>
      <c r="H220" s="62"/>
      <c r="I220" s="62"/>
      <c r="J220" s="62"/>
      <c r="K220" s="62"/>
      <c r="L220" s="62"/>
      <c r="M220" s="62"/>
      <c r="N220" s="62"/>
      <c r="O220" s="62"/>
      <c r="P220" s="54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BA220" s="62"/>
    </row>
    <row r="221" spans="1:53" s="60" customFormat="1">
      <c r="A221" s="40"/>
      <c r="B221" s="41"/>
      <c r="C221" s="42"/>
      <c r="D221" s="179"/>
      <c r="E221" s="43"/>
      <c r="F221" s="54"/>
      <c r="G221" s="54"/>
      <c r="H221" s="62"/>
      <c r="I221" s="62"/>
      <c r="J221" s="62"/>
      <c r="K221" s="62"/>
      <c r="L221" s="62"/>
      <c r="M221" s="62"/>
      <c r="N221" s="62"/>
      <c r="O221" s="62"/>
      <c r="P221" s="54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BA221" s="62"/>
    </row>
    <row r="222" spans="1:53" s="60" customFormat="1">
      <c r="A222" s="40"/>
      <c r="B222" s="41"/>
      <c r="C222" s="42"/>
      <c r="D222" s="179"/>
      <c r="E222" s="43"/>
      <c r="F222" s="54"/>
      <c r="G222" s="54"/>
      <c r="H222" s="62"/>
      <c r="I222" s="62"/>
      <c r="J222" s="62"/>
      <c r="K222" s="62"/>
      <c r="L222" s="62"/>
      <c r="M222" s="62"/>
      <c r="N222" s="62"/>
      <c r="O222" s="62"/>
      <c r="P222" s="54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BA222" s="62"/>
    </row>
    <row r="223" spans="1:53" s="60" customFormat="1">
      <c r="A223" s="40"/>
      <c r="B223" s="41"/>
      <c r="C223" s="42"/>
      <c r="D223" s="179"/>
      <c r="E223" s="43"/>
      <c r="F223" s="54"/>
      <c r="G223" s="54"/>
      <c r="H223" s="62"/>
      <c r="I223" s="62"/>
      <c r="J223" s="62"/>
      <c r="K223" s="62"/>
      <c r="L223" s="62"/>
      <c r="M223" s="62"/>
      <c r="N223" s="62"/>
      <c r="O223" s="62"/>
      <c r="P223" s="54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BA223" s="62"/>
    </row>
    <row r="224" spans="1:53" s="60" customFormat="1">
      <c r="A224" s="40"/>
      <c r="B224" s="41"/>
      <c r="C224" s="42"/>
      <c r="D224" s="179"/>
      <c r="E224" s="43"/>
      <c r="F224" s="54"/>
      <c r="G224" s="54"/>
      <c r="H224" s="62"/>
      <c r="I224" s="62"/>
      <c r="J224" s="62"/>
      <c r="K224" s="62"/>
      <c r="L224" s="62"/>
      <c r="M224" s="62"/>
      <c r="N224" s="62"/>
      <c r="O224" s="62"/>
      <c r="P224" s="54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BA224" s="62"/>
    </row>
    <row r="225" spans="1:53" s="60" customFormat="1">
      <c r="A225" s="40"/>
      <c r="B225" s="41"/>
      <c r="C225" s="42"/>
      <c r="D225" s="179"/>
      <c r="E225" s="43"/>
      <c r="F225" s="54"/>
      <c r="G225" s="54"/>
      <c r="H225" s="62"/>
      <c r="I225" s="62"/>
      <c r="J225" s="62"/>
      <c r="K225" s="62"/>
      <c r="L225" s="62"/>
      <c r="M225" s="62"/>
      <c r="N225" s="62"/>
      <c r="O225" s="62"/>
      <c r="P225" s="54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BA225" s="62"/>
    </row>
    <row r="226" spans="1:53" s="60" customFormat="1">
      <c r="A226" s="40"/>
      <c r="B226" s="41"/>
      <c r="C226" s="42"/>
      <c r="D226" s="179"/>
      <c r="E226" s="43"/>
      <c r="F226" s="54"/>
      <c r="G226" s="54"/>
      <c r="H226" s="62"/>
      <c r="I226" s="62"/>
      <c r="J226" s="62"/>
      <c r="K226" s="62"/>
      <c r="L226" s="62"/>
      <c r="M226" s="62"/>
      <c r="N226" s="62"/>
      <c r="O226" s="62"/>
      <c r="P226" s="54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BA226" s="62"/>
    </row>
    <row r="227" spans="1:53" s="60" customFormat="1">
      <c r="A227" s="40"/>
      <c r="B227" s="41"/>
      <c r="C227" s="42"/>
      <c r="D227" s="179"/>
      <c r="E227" s="43"/>
      <c r="F227" s="54"/>
      <c r="G227" s="54"/>
      <c r="H227" s="62"/>
      <c r="I227" s="62"/>
      <c r="J227" s="62"/>
      <c r="K227" s="62"/>
      <c r="L227" s="62"/>
      <c r="M227" s="62"/>
      <c r="N227" s="62"/>
      <c r="O227" s="62"/>
      <c r="P227" s="54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BA227" s="62"/>
    </row>
    <row r="228" spans="1:53" s="60" customFormat="1">
      <c r="A228" s="40"/>
      <c r="B228" s="41"/>
      <c r="C228" s="42"/>
      <c r="D228" s="179"/>
      <c r="E228" s="43"/>
      <c r="F228" s="54"/>
      <c r="G228" s="54"/>
      <c r="H228" s="62"/>
      <c r="I228" s="62"/>
      <c r="J228" s="62"/>
      <c r="K228" s="62"/>
      <c r="L228" s="62"/>
      <c r="M228" s="62"/>
      <c r="N228" s="62"/>
      <c r="O228" s="62"/>
      <c r="P228" s="54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BA228" s="62"/>
    </row>
    <row r="229" spans="1:53" s="60" customFormat="1">
      <c r="A229" s="40"/>
      <c r="B229" s="41"/>
      <c r="C229" s="42"/>
      <c r="D229" s="179"/>
      <c r="E229" s="43"/>
      <c r="F229" s="54"/>
      <c r="G229" s="54"/>
      <c r="H229" s="62"/>
      <c r="I229" s="62"/>
      <c r="J229" s="62"/>
      <c r="K229" s="62"/>
      <c r="L229" s="62"/>
      <c r="M229" s="62"/>
      <c r="N229" s="62"/>
      <c r="O229" s="62"/>
      <c r="P229" s="54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BA229" s="62"/>
    </row>
    <row r="230" spans="1:53" s="60" customFormat="1">
      <c r="A230" s="40"/>
      <c r="B230" s="41"/>
      <c r="C230" s="42"/>
      <c r="D230" s="179"/>
      <c r="E230" s="43"/>
      <c r="F230" s="54"/>
      <c r="G230" s="54"/>
      <c r="H230" s="62"/>
      <c r="I230" s="62"/>
      <c r="J230" s="62"/>
      <c r="K230" s="62"/>
      <c r="L230" s="62"/>
      <c r="M230" s="62"/>
      <c r="N230" s="62"/>
      <c r="O230" s="62"/>
      <c r="P230" s="54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BA230" s="62"/>
    </row>
    <row r="231" spans="1:53" s="60" customFormat="1">
      <c r="A231" s="40"/>
      <c r="B231" s="41"/>
      <c r="C231" s="42"/>
      <c r="D231" s="179"/>
      <c r="E231" s="43"/>
      <c r="F231" s="54"/>
      <c r="G231" s="54"/>
      <c r="H231" s="62"/>
      <c r="I231" s="62"/>
      <c r="J231" s="62"/>
      <c r="K231" s="62"/>
      <c r="L231" s="62"/>
      <c r="M231" s="62"/>
      <c r="N231" s="62"/>
      <c r="O231" s="62"/>
      <c r="P231" s="54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BA231" s="62"/>
    </row>
    <row r="232" spans="1:53" s="60" customFormat="1">
      <c r="A232" s="40"/>
      <c r="B232" s="41"/>
      <c r="C232" s="42"/>
      <c r="D232" s="179"/>
      <c r="E232" s="43"/>
      <c r="F232" s="54"/>
      <c r="G232" s="54"/>
      <c r="H232" s="62"/>
      <c r="I232" s="62"/>
      <c r="J232" s="62"/>
      <c r="K232" s="62"/>
      <c r="L232" s="62"/>
      <c r="M232" s="62"/>
      <c r="N232" s="62"/>
      <c r="O232" s="62"/>
      <c r="P232" s="54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BA232" s="62"/>
    </row>
    <row r="233" spans="1:53" s="60" customFormat="1">
      <c r="A233" s="40"/>
      <c r="B233" s="41"/>
      <c r="C233" s="42"/>
      <c r="D233" s="179"/>
      <c r="E233" s="43"/>
      <c r="F233" s="54"/>
      <c r="G233" s="54"/>
      <c r="H233" s="62"/>
      <c r="I233" s="62"/>
      <c r="J233" s="62"/>
      <c r="K233" s="62"/>
      <c r="L233" s="62"/>
      <c r="M233" s="62"/>
      <c r="N233" s="62"/>
      <c r="O233" s="62"/>
      <c r="P233" s="54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BA233" s="62"/>
    </row>
    <row r="234" spans="1:53" s="60" customFormat="1">
      <c r="A234" s="40"/>
      <c r="B234" s="41"/>
      <c r="C234" s="42"/>
      <c r="D234" s="179"/>
      <c r="E234" s="43"/>
      <c r="F234" s="54"/>
      <c r="G234" s="54"/>
      <c r="H234" s="62"/>
      <c r="I234" s="62"/>
      <c r="J234" s="62"/>
      <c r="K234" s="62"/>
      <c r="L234" s="62"/>
      <c r="M234" s="62"/>
      <c r="N234" s="62"/>
      <c r="O234" s="62"/>
      <c r="P234" s="54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BA234" s="62"/>
    </row>
    <row r="235" spans="1:53" s="60" customFormat="1">
      <c r="A235" s="40"/>
      <c r="B235" s="41"/>
      <c r="C235" s="42"/>
      <c r="D235" s="179"/>
      <c r="E235" s="43"/>
      <c r="F235" s="54"/>
      <c r="G235" s="54"/>
      <c r="H235" s="62"/>
      <c r="I235" s="62"/>
      <c r="J235" s="62"/>
      <c r="K235" s="62"/>
      <c r="L235" s="62"/>
      <c r="M235" s="62"/>
      <c r="N235" s="62"/>
      <c r="O235" s="62"/>
      <c r="P235" s="54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BA235" s="62"/>
    </row>
    <row r="236" spans="1:53" s="60" customFormat="1">
      <c r="A236" s="40"/>
      <c r="B236" s="41"/>
      <c r="C236" s="42"/>
      <c r="D236" s="179"/>
      <c r="E236" s="43"/>
      <c r="F236" s="54"/>
      <c r="G236" s="54"/>
      <c r="H236" s="62"/>
      <c r="I236" s="62"/>
      <c r="J236" s="62"/>
      <c r="K236" s="62"/>
      <c r="L236" s="62"/>
      <c r="M236" s="62"/>
      <c r="N236" s="62"/>
      <c r="O236" s="62"/>
      <c r="P236" s="54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BA236" s="62"/>
    </row>
    <row r="237" spans="1:53" s="60" customFormat="1">
      <c r="A237" s="40"/>
      <c r="B237" s="41"/>
      <c r="C237" s="42"/>
      <c r="D237" s="179"/>
      <c r="E237" s="43"/>
      <c r="F237" s="54"/>
      <c r="G237" s="54"/>
      <c r="H237" s="62"/>
      <c r="I237" s="62"/>
      <c r="J237" s="62"/>
      <c r="K237" s="62"/>
      <c r="L237" s="62"/>
      <c r="M237" s="62"/>
      <c r="N237" s="62"/>
      <c r="O237" s="62"/>
      <c r="P237" s="54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BA237" s="62"/>
    </row>
    <row r="238" spans="1:53" s="60" customFormat="1">
      <c r="A238" s="40"/>
      <c r="B238" s="41"/>
      <c r="C238" s="42"/>
      <c r="D238" s="179"/>
      <c r="E238" s="43"/>
      <c r="F238" s="54"/>
      <c r="G238" s="54"/>
      <c r="H238" s="62"/>
      <c r="I238" s="62"/>
      <c r="J238" s="62"/>
      <c r="K238" s="62"/>
      <c r="L238" s="62"/>
      <c r="M238" s="62"/>
      <c r="N238" s="62"/>
      <c r="O238" s="62"/>
      <c r="P238" s="54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BA238" s="62"/>
    </row>
    <row r="239" spans="1:53" s="60" customFormat="1">
      <c r="A239" s="40"/>
      <c r="B239" s="41"/>
      <c r="C239" s="42"/>
      <c r="D239" s="179"/>
      <c r="E239" s="43"/>
      <c r="F239" s="54"/>
      <c r="G239" s="54"/>
      <c r="H239" s="62"/>
      <c r="I239" s="62"/>
      <c r="J239" s="62"/>
      <c r="K239" s="62"/>
      <c r="L239" s="62"/>
      <c r="M239" s="62"/>
      <c r="N239" s="62"/>
      <c r="O239" s="62"/>
      <c r="P239" s="54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BA239" s="62"/>
    </row>
    <row r="240" spans="1:53" s="60" customFormat="1">
      <c r="A240" s="40"/>
      <c r="B240" s="41"/>
      <c r="C240" s="42"/>
      <c r="D240" s="179"/>
      <c r="E240" s="43"/>
      <c r="F240" s="54"/>
      <c r="G240" s="54"/>
      <c r="H240" s="62"/>
      <c r="I240" s="62"/>
      <c r="J240" s="62"/>
      <c r="K240" s="62"/>
      <c r="L240" s="62"/>
      <c r="M240" s="62"/>
      <c r="N240" s="62"/>
      <c r="O240" s="62"/>
      <c r="P240" s="54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BA240" s="62"/>
    </row>
    <row r="241" spans="1:53" s="60" customFormat="1">
      <c r="A241" s="40"/>
      <c r="B241" s="41"/>
      <c r="C241" s="42"/>
      <c r="D241" s="179"/>
      <c r="E241" s="43"/>
      <c r="F241" s="54"/>
      <c r="G241" s="54"/>
      <c r="H241" s="62"/>
      <c r="I241" s="62"/>
      <c r="J241" s="62"/>
      <c r="K241" s="62"/>
      <c r="L241" s="62"/>
      <c r="M241" s="62"/>
      <c r="N241" s="62"/>
      <c r="O241" s="62"/>
      <c r="P241" s="54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BA241" s="62"/>
    </row>
    <row r="242" spans="1:53" s="60" customFormat="1">
      <c r="A242" s="40"/>
      <c r="B242" s="41"/>
      <c r="C242" s="42"/>
      <c r="D242" s="179"/>
      <c r="E242" s="43"/>
      <c r="F242" s="54"/>
      <c r="G242" s="54"/>
      <c r="H242" s="62"/>
      <c r="I242" s="62"/>
      <c r="J242" s="62"/>
      <c r="K242" s="62"/>
      <c r="L242" s="62"/>
      <c r="M242" s="62"/>
      <c r="N242" s="62"/>
      <c r="O242" s="62"/>
      <c r="P242" s="54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BA242" s="62"/>
    </row>
    <row r="243" spans="1:53" s="60" customFormat="1">
      <c r="A243" s="40"/>
      <c r="B243" s="41"/>
      <c r="C243" s="42"/>
      <c r="D243" s="179"/>
      <c r="E243" s="43"/>
      <c r="F243" s="54"/>
      <c r="G243" s="54"/>
      <c r="H243" s="62"/>
      <c r="I243" s="62"/>
      <c r="J243" s="62"/>
      <c r="K243" s="62"/>
      <c r="L243" s="62"/>
      <c r="M243" s="62"/>
      <c r="N243" s="62"/>
      <c r="O243" s="62"/>
      <c r="P243" s="54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BA243" s="62"/>
    </row>
    <row r="244" spans="1:53" s="60" customFormat="1">
      <c r="A244" s="40"/>
      <c r="B244" s="41"/>
      <c r="C244" s="42"/>
      <c r="D244" s="179"/>
      <c r="E244" s="43"/>
      <c r="F244" s="54"/>
      <c r="G244" s="54"/>
      <c r="H244" s="62"/>
      <c r="I244" s="62"/>
      <c r="J244" s="62"/>
      <c r="K244" s="62"/>
      <c r="L244" s="62"/>
      <c r="M244" s="62"/>
      <c r="N244" s="62"/>
      <c r="O244" s="62"/>
      <c r="P244" s="54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BA244" s="62"/>
    </row>
    <row r="245" spans="1:53" s="60" customFormat="1">
      <c r="A245" s="40"/>
      <c r="B245" s="41"/>
      <c r="C245" s="42"/>
      <c r="D245" s="179"/>
      <c r="E245" s="43"/>
      <c r="F245" s="54"/>
      <c r="G245" s="54"/>
      <c r="H245" s="62"/>
      <c r="I245" s="62"/>
      <c r="J245" s="62"/>
      <c r="K245" s="62"/>
      <c r="L245" s="62"/>
      <c r="M245" s="62"/>
      <c r="N245" s="62"/>
      <c r="O245" s="62"/>
      <c r="P245" s="54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BA245" s="62"/>
    </row>
    <row r="246" spans="1:53" s="60" customFormat="1">
      <c r="A246" s="40"/>
      <c r="B246" s="41"/>
      <c r="C246" s="42"/>
      <c r="D246" s="179"/>
      <c r="E246" s="43"/>
      <c r="F246" s="54"/>
      <c r="G246" s="54"/>
      <c r="H246" s="62"/>
      <c r="I246" s="62"/>
      <c r="J246" s="62"/>
      <c r="K246" s="62"/>
      <c r="L246" s="62"/>
      <c r="M246" s="62"/>
      <c r="N246" s="62"/>
      <c r="O246" s="62"/>
      <c r="P246" s="54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BA246" s="62"/>
    </row>
    <row r="247" spans="1:53" s="60" customFormat="1">
      <c r="A247" s="40"/>
      <c r="B247" s="41"/>
      <c r="C247" s="42"/>
      <c r="D247" s="179"/>
      <c r="E247" s="43"/>
      <c r="F247" s="54"/>
      <c r="G247" s="54"/>
      <c r="H247" s="62"/>
      <c r="I247" s="62"/>
      <c r="J247" s="62"/>
      <c r="K247" s="62"/>
      <c r="L247" s="62"/>
      <c r="M247" s="62"/>
      <c r="N247" s="62"/>
      <c r="O247" s="62"/>
      <c r="P247" s="54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BA247" s="62"/>
    </row>
    <row r="248" spans="1:53" s="60" customFormat="1">
      <c r="A248" s="40"/>
      <c r="B248" s="41"/>
      <c r="C248" s="42"/>
      <c r="D248" s="179"/>
      <c r="E248" s="43"/>
      <c r="F248" s="54"/>
      <c r="G248" s="54"/>
      <c r="H248" s="62"/>
      <c r="I248" s="62"/>
      <c r="J248" s="62"/>
      <c r="K248" s="62"/>
      <c r="L248" s="62"/>
      <c r="M248" s="62"/>
      <c r="N248" s="62"/>
      <c r="O248" s="62"/>
      <c r="P248" s="54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BA248" s="62"/>
    </row>
    <row r="249" spans="1:53" s="60" customFormat="1">
      <c r="A249" s="40"/>
      <c r="B249" s="41"/>
      <c r="C249" s="42"/>
      <c r="D249" s="179"/>
      <c r="E249" s="43"/>
      <c r="F249" s="54"/>
      <c r="G249" s="54"/>
      <c r="H249" s="62"/>
      <c r="I249" s="62"/>
      <c r="J249" s="62"/>
      <c r="K249" s="62"/>
      <c r="L249" s="62"/>
      <c r="M249" s="62"/>
      <c r="N249" s="62"/>
      <c r="O249" s="62"/>
      <c r="P249" s="54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BA249" s="62"/>
    </row>
    <row r="250" spans="1:53" s="60" customFormat="1">
      <c r="A250" s="40"/>
      <c r="B250" s="41"/>
      <c r="C250" s="42"/>
      <c r="D250" s="179"/>
      <c r="E250" s="43"/>
      <c r="F250" s="54"/>
      <c r="G250" s="54"/>
      <c r="H250" s="62"/>
      <c r="I250" s="62"/>
      <c r="J250" s="62"/>
      <c r="K250" s="62"/>
      <c r="L250" s="62"/>
      <c r="M250" s="62"/>
      <c r="N250" s="62"/>
      <c r="O250" s="62"/>
      <c r="P250" s="54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BA250" s="62"/>
    </row>
    <row r="251" spans="1:53" s="60" customFormat="1">
      <c r="A251" s="40"/>
      <c r="B251" s="41"/>
      <c r="C251" s="42"/>
      <c r="D251" s="179"/>
      <c r="E251" s="43"/>
      <c r="F251" s="54"/>
      <c r="G251" s="54"/>
      <c r="H251" s="62"/>
      <c r="I251" s="62"/>
      <c r="J251" s="62"/>
      <c r="K251" s="62"/>
      <c r="L251" s="62"/>
      <c r="M251" s="62"/>
      <c r="N251" s="62"/>
      <c r="O251" s="62"/>
      <c r="P251" s="54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BA251" s="62"/>
    </row>
    <row r="252" spans="1:53" s="60" customFormat="1">
      <c r="A252" s="40"/>
      <c r="B252" s="41"/>
      <c r="C252" s="42"/>
      <c r="D252" s="179"/>
      <c r="E252" s="43"/>
      <c r="F252" s="54"/>
      <c r="G252" s="54"/>
      <c r="H252" s="62"/>
      <c r="I252" s="62"/>
      <c r="J252" s="62"/>
      <c r="K252" s="62"/>
      <c r="L252" s="62"/>
      <c r="M252" s="62"/>
      <c r="N252" s="62"/>
      <c r="O252" s="62"/>
      <c r="P252" s="54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BA252" s="62"/>
    </row>
    <row r="253" spans="1:53" s="60" customFormat="1">
      <c r="A253" s="146"/>
      <c r="B253" s="41"/>
      <c r="C253" s="42"/>
      <c r="D253" s="179"/>
      <c r="E253" s="43"/>
      <c r="F253" s="54"/>
      <c r="G253" s="54"/>
      <c r="H253" s="62"/>
      <c r="I253" s="62"/>
      <c r="J253" s="62"/>
      <c r="K253" s="62"/>
      <c r="L253" s="62"/>
      <c r="M253" s="62"/>
      <c r="N253" s="62"/>
      <c r="O253" s="62"/>
      <c r="P253" s="54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BA253" s="62"/>
    </row>
    <row r="254" spans="1:53" s="60" customFormat="1">
      <c r="A254" s="146"/>
      <c r="B254" s="41"/>
      <c r="C254" s="42"/>
      <c r="D254" s="179"/>
      <c r="E254" s="43"/>
      <c r="F254" s="54"/>
      <c r="G254" s="54"/>
      <c r="H254" s="62"/>
      <c r="I254" s="62"/>
      <c r="J254" s="62"/>
      <c r="K254" s="62"/>
      <c r="L254" s="62"/>
      <c r="M254" s="62"/>
      <c r="N254" s="62"/>
      <c r="O254" s="62"/>
      <c r="P254" s="5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BA254" s="62"/>
    </row>
    <row r="255" spans="1:53" s="60" customFormat="1">
      <c r="A255" s="146"/>
      <c r="B255" s="41"/>
      <c r="C255" s="42"/>
      <c r="D255" s="179"/>
      <c r="E255" s="43"/>
      <c r="F255" s="54"/>
      <c r="G255" s="54"/>
      <c r="H255" s="62"/>
      <c r="I255" s="62"/>
      <c r="J255" s="62"/>
      <c r="K255" s="62"/>
      <c r="L255" s="62"/>
      <c r="M255" s="62"/>
      <c r="N255" s="62"/>
      <c r="O255" s="62"/>
      <c r="P255" s="5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BA255" s="62"/>
    </row>
    <row r="256" spans="1:53" s="60" customFormat="1">
      <c r="A256" s="146"/>
      <c r="B256" s="41"/>
      <c r="C256" s="42"/>
      <c r="D256" s="179"/>
      <c r="E256" s="43"/>
      <c r="F256" s="54"/>
      <c r="G256" s="54"/>
      <c r="H256" s="62"/>
      <c r="I256" s="62"/>
      <c r="J256" s="62"/>
      <c r="K256" s="62"/>
      <c r="L256" s="62"/>
      <c r="M256" s="62"/>
      <c r="N256" s="62"/>
      <c r="O256" s="62"/>
      <c r="P256" s="54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BA256" s="62"/>
    </row>
    <row r="257" spans="1:53" s="60" customFormat="1">
      <c r="A257" s="146"/>
      <c r="B257" s="41"/>
      <c r="C257" s="42"/>
      <c r="D257" s="179"/>
      <c r="E257" s="43"/>
      <c r="F257" s="54"/>
      <c r="G257" s="54"/>
      <c r="H257" s="62"/>
      <c r="I257" s="62"/>
      <c r="J257" s="62"/>
      <c r="K257" s="62"/>
      <c r="L257" s="62"/>
      <c r="M257" s="62"/>
      <c r="N257" s="62"/>
      <c r="O257" s="62"/>
      <c r="P257" s="54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BA257" s="62"/>
    </row>
    <row r="258" spans="1:53" s="60" customFormat="1">
      <c r="A258" s="146"/>
      <c r="B258" s="41"/>
      <c r="C258" s="42"/>
      <c r="D258" s="179"/>
      <c r="E258" s="43"/>
      <c r="F258" s="54"/>
      <c r="G258" s="54"/>
      <c r="H258" s="62"/>
      <c r="I258" s="62"/>
      <c r="J258" s="62"/>
      <c r="K258" s="62"/>
      <c r="L258" s="62"/>
      <c r="M258" s="62"/>
      <c r="N258" s="62"/>
      <c r="O258" s="62"/>
      <c r="P258" s="54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BA258" s="62"/>
    </row>
    <row r="259" spans="1:53" s="60" customFormat="1">
      <c r="A259" s="146"/>
      <c r="B259" s="41"/>
      <c r="C259" s="42"/>
      <c r="D259" s="179"/>
      <c r="E259" s="43"/>
      <c r="F259" s="54"/>
      <c r="G259" s="54"/>
      <c r="H259" s="62"/>
      <c r="I259" s="62"/>
      <c r="J259" s="62"/>
      <c r="K259" s="62"/>
      <c r="L259" s="62"/>
      <c r="M259" s="62"/>
      <c r="N259" s="62"/>
      <c r="O259" s="62"/>
      <c r="P259" s="54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BA259" s="62"/>
    </row>
    <row r="260" spans="1:53" s="60" customFormat="1">
      <c r="A260" s="146"/>
      <c r="B260" s="41"/>
      <c r="C260" s="42"/>
      <c r="D260" s="179"/>
      <c r="E260" s="43"/>
      <c r="F260" s="54"/>
      <c r="G260" s="54"/>
      <c r="H260" s="62"/>
      <c r="I260" s="62"/>
      <c r="J260" s="62"/>
      <c r="K260" s="62"/>
      <c r="L260" s="62"/>
      <c r="M260" s="62"/>
      <c r="N260" s="62"/>
      <c r="O260" s="62"/>
      <c r="P260" s="54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BA260" s="62"/>
    </row>
    <row r="261" spans="1:53" s="60" customFormat="1">
      <c r="A261" s="146"/>
      <c r="B261" s="41"/>
      <c r="C261" s="42"/>
      <c r="D261" s="179"/>
      <c r="E261" s="43"/>
      <c r="F261" s="54"/>
      <c r="G261" s="54"/>
      <c r="H261" s="62"/>
      <c r="I261" s="62"/>
      <c r="J261" s="62"/>
      <c r="K261" s="62"/>
      <c r="L261" s="62"/>
      <c r="M261" s="62"/>
      <c r="N261" s="62"/>
      <c r="O261" s="62"/>
      <c r="P261" s="54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BA261" s="62"/>
    </row>
    <row r="262" spans="1:53" s="60" customFormat="1">
      <c r="A262" s="146"/>
      <c r="B262" s="41"/>
      <c r="C262" s="42"/>
      <c r="D262" s="179"/>
      <c r="E262" s="43"/>
      <c r="F262" s="54"/>
      <c r="G262" s="54"/>
      <c r="H262" s="62"/>
      <c r="I262" s="62"/>
      <c r="J262" s="62"/>
      <c r="K262" s="62"/>
      <c r="L262" s="62"/>
      <c r="M262" s="62"/>
      <c r="N262" s="62"/>
      <c r="O262" s="62"/>
      <c r="P262" s="54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BA262" s="62"/>
    </row>
    <row r="263" spans="1:53" s="60" customFormat="1">
      <c r="A263" s="146"/>
      <c r="B263" s="41"/>
      <c r="C263" s="42"/>
      <c r="D263" s="179"/>
      <c r="E263" s="43"/>
      <c r="F263" s="54"/>
      <c r="G263" s="54"/>
      <c r="H263" s="62"/>
      <c r="I263" s="62"/>
      <c r="J263" s="62"/>
      <c r="K263" s="62"/>
      <c r="L263" s="62"/>
      <c r="M263" s="62"/>
      <c r="N263" s="62"/>
      <c r="O263" s="62"/>
      <c r="P263" s="54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BA263" s="62"/>
    </row>
    <row r="264" spans="1:53" s="60" customFormat="1">
      <c r="A264" s="146"/>
      <c r="B264" s="41"/>
      <c r="C264" s="42"/>
      <c r="D264" s="179"/>
      <c r="E264" s="43"/>
      <c r="F264" s="54"/>
      <c r="G264" s="54"/>
      <c r="H264" s="62"/>
      <c r="I264" s="62"/>
      <c r="J264" s="62"/>
      <c r="K264" s="62"/>
      <c r="L264" s="62"/>
      <c r="M264" s="62"/>
      <c r="N264" s="62"/>
      <c r="O264" s="62"/>
      <c r="P264" s="54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BA264" s="62"/>
    </row>
    <row r="265" spans="1:53" s="60" customFormat="1">
      <c r="A265" s="146"/>
      <c r="B265" s="41"/>
      <c r="C265" s="42"/>
      <c r="D265" s="179"/>
      <c r="E265" s="43"/>
      <c r="F265" s="54"/>
      <c r="G265" s="54"/>
      <c r="H265" s="62"/>
      <c r="I265" s="62"/>
      <c r="J265" s="62"/>
      <c r="K265" s="62"/>
      <c r="L265" s="62"/>
      <c r="M265" s="62"/>
      <c r="N265" s="62"/>
      <c r="O265" s="62"/>
      <c r="P265" s="54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BA265" s="62"/>
    </row>
    <row r="266" spans="1:53" s="60" customFormat="1">
      <c r="A266" s="146"/>
      <c r="B266" s="41"/>
      <c r="C266" s="42"/>
      <c r="D266" s="179"/>
      <c r="E266" s="43"/>
      <c r="F266" s="54"/>
      <c r="G266" s="54"/>
      <c r="H266" s="62"/>
      <c r="I266" s="62"/>
      <c r="J266" s="62"/>
      <c r="K266" s="62"/>
      <c r="L266" s="62"/>
      <c r="M266" s="62"/>
      <c r="N266" s="62"/>
      <c r="O266" s="62"/>
      <c r="P266" s="54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BA266" s="62"/>
    </row>
    <row r="267" spans="1:53" s="60" customFormat="1">
      <c r="A267" s="146"/>
      <c r="B267" s="41"/>
      <c r="C267" s="42"/>
      <c r="D267" s="179"/>
      <c r="E267" s="43"/>
      <c r="F267" s="54"/>
      <c r="G267" s="54"/>
      <c r="H267" s="62"/>
      <c r="I267" s="62"/>
      <c r="J267" s="62"/>
      <c r="K267" s="62"/>
      <c r="L267" s="62"/>
      <c r="M267" s="62"/>
      <c r="N267" s="62"/>
      <c r="O267" s="62"/>
      <c r="P267" s="54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BA267" s="62"/>
    </row>
    <row r="268" spans="1:53" s="60" customFormat="1">
      <c r="A268" s="146"/>
      <c r="B268" s="41"/>
      <c r="C268" s="42"/>
      <c r="D268" s="179"/>
      <c r="E268" s="43"/>
      <c r="F268" s="54"/>
      <c r="G268" s="54"/>
      <c r="H268" s="62"/>
      <c r="I268" s="62"/>
      <c r="J268" s="62"/>
      <c r="K268" s="62"/>
      <c r="L268" s="62"/>
      <c r="M268" s="62"/>
      <c r="N268" s="62"/>
      <c r="O268" s="62"/>
      <c r="P268" s="54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BA268" s="62"/>
    </row>
    <row r="269" spans="1:53" s="60" customFormat="1">
      <c r="A269" s="146"/>
      <c r="B269" s="41"/>
      <c r="C269" s="42"/>
      <c r="D269" s="179"/>
      <c r="E269" s="43"/>
      <c r="F269" s="54"/>
      <c r="G269" s="54"/>
      <c r="H269" s="62"/>
      <c r="I269" s="62"/>
      <c r="J269" s="62"/>
      <c r="K269" s="62"/>
      <c r="L269" s="62"/>
      <c r="M269" s="62"/>
      <c r="N269" s="62"/>
      <c r="O269" s="62"/>
      <c r="P269" s="54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BA269" s="62"/>
    </row>
    <row r="270" spans="1:53" s="60" customFormat="1">
      <c r="A270" s="146"/>
      <c r="B270" s="41"/>
      <c r="C270" s="42"/>
      <c r="D270" s="179"/>
      <c r="E270" s="43"/>
      <c r="F270" s="54"/>
      <c r="G270" s="54"/>
      <c r="H270" s="62"/>
      <c r="I270" s="62"/>
      <c r="J270" s="62"/>
      <c r="K270" s="62"/>
      <c r="L270" s="62"/>
      <c r="M270" s="62"/>
      <c r="N270" s="62"/>
      <c r="O270" s="62"/>
      <c r="P270" s="54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BA270" s="62"/>
    </row>
    <row r="271" spans="1:53" s="60" customFormat="1">
      <c r="A271" s="146"/>
      <c r="B271" s="41"/>
      <c r="C271" s="42"/>
      <c r="D271" s="179"/>
      <c r="E271" s="43"/>
      <c r="F271" s="54"/>
      <c r="G271" s="54"/>
      <c r="H271" s="62"/>
      <c r="I271" s="62"/>
      <c r="J271" s="62"/>
      <c r="K271" s="62"/>
      <c r="L271" s="62"/>
      <c r="M271" s="62"/>
      <c r="N271" s="62"/>
      <c r="O271" s="62"/>
      <c r="P271" s="54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BA271" s="62"/>
    </row>
    <row r="272" spans="1:53" s="60" customFormat="1">
      <c r="A272" s="146"/>
      <c r="B272" s="41"/>
      <c r="C272" s="42"/>
      <c r="D272" s="179"/>
      <c r="E272" s="43"/>
      <c r="F272" s="54"/>
      <c r="G272" s="54"/>
      <c r="H272" s="62"/>
      <c r="I272" s="62"/>
      <c r="J272" s="62"/>
      <c r="K272" s="62"/>
      <c r="L272" s="62"/>
      <c r="M272" s="62"/>
      <c r="N272" s="62"/>
      <c r="O272" s="62"/>
      <c r="P272" s="54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BA272" s="62"/>
    </row>
    <row r="273" spans="1:53" s="60" customFormat="1">
      <c r="A273" s="146"/>
      <c r="B273" s="41"/>
      <c r="C273" s="42"/>
      <c r="D273" s="179"/>
      <c r="E273" s="43"/>
      <c r="F273" s="54"/>
      <c r="G273" s="54"/>
      <c r="H273" s="62"/>
      <c r="I273" s="62"/>
      <c r="J273" s="62"/>
      <c r="K273" s="62"/>
      <c r="L273" s="62"/>
      <c r="M273" s="62"/>
      <c r="N273" s="62"/>
      <c r="O273" s="62"/>
      <c r="P273" s="54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BA273" s="62"/>
    </row>
    <row r="274" spans="1:53" s="60" customFormat="1">
      <c r="A274" s="146"/>
      <c r="B274" s="41"/>
      <c r="C274" s="42"/>
      <c r="D274" s="179"/>
      <c r="E274" s="43"/>
      <c r="F274" s="54"/>
      <c r="G274" s="54"/>
      <c r="H274" s="62"/>
      <c r="I274" s="62"/>
      <c r="J274" s="62"/>
      <c r="K274" s="62"/>
      <c r="L274" s="62"/>
      <c r="M274" s="62"/>
      <c r="N274" s="62"/>
      <c r="O274" s="62"/>
      <c r="P274" s="54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BA274" s="62"/>
    </row>
    <row r="275" spans="1:53" s="60" customFormat="1">
      <c r="A275" s="146"/>
      <c r="B275" s="41"/>
      <c r="C275" s="42"/>
      <c r="D275" s="179"/>
      <c r="E275" s="43"/>
      <c r="F275" s="54"/>
      <c r="G275" s="54"/>
      <c r="H275" s="62"/>
      <c r="I275" s="62"/>
      <c r="J275" s="62"/>
      <c r="K275" s="62"/>
      <c r="L275" s="62"/>
      <c r="M275" s="62"/>
      <c r="N275" s="62"/>
      <c r="O275" s="62"/>
      <c r="P275" s="54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BA275" s="62"/>
    </row>
    <row r="276" spans="1:53" s="60" customFormat="1">
      <c r="A276" s="146"/>
      <c r="B276" s="41"/>
      <c r="C276" s="42"/>
      <c r="D276" s="179"/>
      <c r="E276" s="43"/>
      <c r="F276" s="54"/>
      <c r="G276" s="54"/>
      <c r="H276" s="62"/>
      <c r="I276" s="62"/>
      <c r="J276" s="62"/>
      <c r="K276" s="62"/>
      <c r="L276" s="62"/>
      <c r="M276" s="62"/>
      <c r="N276" s="62"/>
      <c r="O276" s="62"/>
      <c r="P276" s="54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BA276" s="62"/>
    </row>
    <row r="277" spans="1:53" s="60" customFormat="1">
      <c r="A277" s="146"/>
      <c r="B277" s="41"/>
      <c r="C277" s="42"/>
      <c r="D277" s="179"/>
      <c r="E277" s="43"/>
      <c r="F277" s="54"/>
      <c r="G277" s="54"/>
      <c r="H277" s="62"/>
      <c r="I277" s="62"/>
      <c r="J277" s="62"/>
      <c r="K277" s="62"/>
      <c r="L277" s="62"/>
      <c r="M277" s="62"/>
      <c r="N277" s="62"/>
      <c r="O277" s="62"/>
      <c r="P277" s="54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BA277" s="62"/>
    </row>
    <row r="278" spans="1:53" s="60" customFormat="1">
      <c r="A278" s="147"/>
      <c r="B278" s="41"/>
      <c r="C278" s="42"/>
      <c r="D278" s="179"/>
      <c r="E278" s="43"/>
      <c r="F278" s="54"/>
      <c r="G278" s="54"/>
      <c r="BA278" s="62"/>
    </row>
    <row r="279" spans="1:53" s="60" customFormat="1">
      <c r="A279" s="147"/>
      <c r="B279" s="41"/>
      <c r="C279" s="42"/>
      <c r="D279" s="179"/>
      <c r="E279" s="43"/>
      <c r="F279" s="54"/>
      <c r="G279" s="54"/>
      <c r="BA279" s="62"/>
    </row>
    <row r="280" spans="1:53" s="60" customFormat="1">
      <c r="A280" s="147"/>
      <c r="B280" s="41"/>
      <c r="C280" s="42"/>
      <c r="D280" s="179"/>
      <c r="E280" s="43"/>
      <c r="F280" s="54"/>
      <c r="G280" s="54"/>
      <c r="BA280" s="62"/>
    </row>
    <row r="281" spans="1:53" s="60" customFormat="1">
      <c r="A281" s="147"/>
      <c r="B281" s="41"/>
      <c r="C281" s="42"/>
      <c r="D281" s="179"/>
      <c r="E281" s="43"/>
      <c r="F281" s="54"/>
      <c r="G281" s="54"/>
      <c r="BA281" s="62"/>
    </row>
    <row r="282" spans="1:53" s="60" customFormat="1">
      <c r="A282" s="147"/>
      <c r="B282" s="41"/>
      <c r="C282" s="42"/>
      <c r="D282" s="179"/>
      <c r="E282" s="43"/>
      <c r="F282" s="54"/>
      <c r="G282" s="54"/>
      <c r="BA282" s="62"/>
    </row>
    <row r="283" spans="1:53" s="60" customFormat="1">
      <c r="A283" s="147"/>
      <c r="B283" s="41"/>
      <c r="C283" s="42"/>
      <c r="D283" s="179"/>
      <c r="E283" s="43"/>
      <c r="F283" s="54"/>
      <c r="G283" s="54"/>
      <c r="BA283" s="62"/>
    </row>
    <row r="284" spans="1:53" s="60" customFormat="1">
      <c r="A284" s="147"/>
      <c r="B284" s="41"/>
      <c r="C284" s="42"/>
      <c r="D284" s="179"/>
      <c r="E284" s="43"/>
      <c r="F284" s="54"/>
      <c r="G284" s="54"/>
      <c r="BA284" s="62"/>
    </row>
    <row r="285" spans="1:53" s="60" customFormat="1">
      <c r="A285" s="147"/>
      <c r="B285" s="41"/>
      <c r="C285" s="42"/>
      <c r="D285" s="179"/>
      <c r="E285" s="43"/>
      <c r="F285" s="54"/>
      <c r="G285" s="54"/>
      <c r="BA285" s="62"/>
    </row>
    <row r="286" spans="1:53" s="60" customFormat="1">
      <c r="A286" s="147"/>
      <c r="B286" s="41"/>
      <c r="C286" s="42"/>
      <c r="D286" s="179"/>
      <c r="E286" s="43"/>
      <c r="F286" s="54"/>
      <c r="G286" s="54"/>
      <c r="BA286" s="62"/>
    </row>
    <row r="287" spans="1:53" s="60" customFormat="1">
      <c r="A287" s="147"/>
      <c r="B287" s="41"/>
      <c r="C287" s="42"/>
      <c r="D287" s="179"/>
      <c r="E287" s="43"/>
      <c r="F287" s="54"/>
      <c r="G287" s="54"/>
      <c r="BA287" s="62"/>
    </row>
    <row r="288" spans="1:53" s="60" customFormat="1">
      <c r="A288" s="147"/>
      <c r="B288" s="41"/>
      <c r="C288" s="42"/>
      <c r="D288" s="179"/>
      <c r="E288" s="43"/>
      <c r="F288" s="54"/>
      <c r="G288" s="54"/>
      <c r="BA288" s="62"/>
    </row>
    <row r="289" spans="1:53" s="60" customFormat="1">
      <c r="A289" s="147"/>
      <c r="B289" s="41"/>
      <c r="C289" s="42"/>
      <c r="D289" s="179"/>
      <c r="E289" s="43"/>
      <c r="F289" s="54"/>
      <c r="G289" s="54"/>
      <c r="BA289" s="62"/>
    </row>
    <row r="290" spans="1:53" s="60" customFormat="1">
      <c r="A290" s="147"/>
      <c r="B290" s="41"/>
      <c r="C290" s="42"/>
      <c r="D290" s="179"/>
      <c r="E290" s="43"/>
      <c r="F290" s="54"/>
      <c r="G290" s="54"/>
      <c r="BA290" s="62"/>
    </row>
    <row r="291" spans="1:53" s="60" customFormat="1">
      <c r="A291" s="147"/>
      <c r="B291" s="41"/>
      <c r="C291" s="42"/>
      <c r="D291" s="179"/>
      <c r="E291" s="43"/>
      <c r="F291" s="54"/>
      <c r="G291" s="54"/>
      <c r="BA291" s="62"/>
    </row>
    <row r="292" spans="1:53" s="60" customFormat="1">
      <c r="A292" s="147"/>
      <c r="B292" s="41"/>
      <c r="C292" s="42"/>
      <c r="D292" s="179"/>
      <c r="E292" s="43"/>
      <c r="F292" s="54"/>
      <c r="G292" s="54"/>
      <c r="BA292" s="62"/>
    </row>
    <row r="293" spans="1:53" s="60" customFormat="1">
      <c r="A293" s="147"/>
      <c r="B293" s="41"/>
      <c r="C293" s="148"/>
      <c r="D293" s="43"/>
      <c r="E293" s="43"/>
      <c r="F293" s="54"/>
      <c r="G293" s="54"/>
      <c r="BA293" s="62"/>
    </row>
    <row r="294" spans="1:53" s="60" customFormat="1">
      <c r="A294" s="147"/>
      <c r="B294" s="41"/>
      <c r="C294" s="148"/>
      <c r="D294" s="43"/>
      <c r="E294" s="43"/>
      <c r="F294" s="54"/>
      <c r="G294" s="54"/>
      <c r="BA294" s="62"/>
    </row>
    <row r="295" spans="1:53" s="60" customFormat="1">
      <c r="A295" s="147"/>
      <c r="B295" s="41"/>
      <c r="C295" s="148"/>
      <c r="D295" s="43"/>
      <c r="E295" s="43"/>
      <c r="F295" s="54"/>
      <c r="G295" s="54"/>
      <c r="BA295" s="62"/>
    </row>
    <row r="296" spans="1:53" s="60" customFormat="1">
      <c r="A296" s="147"/>
      <c r="B296" s="41"/>
      <c r="C296" s="148"/>
      <c r="D296" s="43"/>
      <c r="E296" s="43"/>
      <c r="F296" s="54"/>
      <c r="G296" s="54"/>
      <c r="BA296" s="62"/>
    </row>
    <row r="297" spans="1:53" s="60" customFormat="1">
      <c r="A297" s="147"/>
      <c r="B297" s="41"/>
      <c r="C297" s="148"/>
      <c r="D297" s="43"/>
      <c r="E297" s="43"/>
      <c r="F297" s="54"/>
      <c r="G297" s="54"/>
      <c r="BA297" s="62"/>
    </row>
    <row r="298" spans="1:53" s="60" customFormat="1">
      <c r="A298" s="147"/>
      <c r="B298" s="41"/>
      <c r="C298" s="148"/>
      <c r="D298" s="43"/>
      <c r="E298" s="43"/>
      <c r="F298" s="54"/>
      <c r="G298" s="54"/>
      <c r="BA298" s="62"/>
    </row>
    <row r="299" spans="1:53" s="60" customFormat="1">
      <c r="A299" s="147"/>
      <c r="B299" s="41"/>
      <c r="C299" s="148"/>
      <c r="D299" s="43"/>
      <c r="E299" s="43"/>
      <c r="F299" s="54"/>
      <c r="G299" s="54"/>
      <c r="BA299" s="62"/>
    </row>
    <row r="300" spans="1:53" s="60" customFormat="1">
      <c r="A300" s="147"/>
      <c r="B300" s="41"/>
      <c r="C300" s="148"/>
      <c r="D300" s="43"/>
      <c r="E300" s="43"/>
      <c r="F300" s="54"/>
      <c r="G300" s="54"/>
      <c r="BA300" s="62"/>
    </row>
    <row r="301" spans="1:53" s="60" customFormat="1">
      <c r="A301" s="147"/>
      <c r="B301" s="41"/>
      <c r="C301" s="148"/>
      <c r="D301" s="43"/>
      <c r="E301" s="43"/>
      <c r="F301" s="54"/>
      <c r="G301" s="54"/>
      <c r="BA301" s="62"/>
    </row>
    <row r="302" spans="1:53" s="60" customFormat="1">
      <c r="A302" s="147"/>
      <c r="B302" s="41"/>
      <c r="C302" s="148"/>
      <c r="D302" s="43"/>
      <c r="E302" s="43"/>
      <c r="F302" s="54"/>
      <c r="G302" s="54"/>
      <c r="BA302" s="62"/>
    </row>
    <row r="303" spans="1:53" s="60" customFormat="1">
      <c r="A303" s="147"/>
      <c r="B303" s="41"/>
      <c r="C303" s="148"/>
      <c r="D303" s="43"/>
      <c r="E303" s="43"/>
      <c r="F303" s="54"/>
      <c r="G303" s="54"/>
      <c r="BA303" s="62"/>
    </row>
    <row r="304" spans="1:53" s="60" customFormat="1">
      <c r="A304" s="147"/>
      <c r="B304" s="41"/>
      <c r="C304" s="148"/>
      <c r="D304" s="43"/>
      <c r="E304" s="43"/>
      <c r="F304" s="54"/>
      <c r="G304" s="54"/>
      <c r="BA304" s="62"/>
    </row>
    <row r="305" spans="1:53" s="60" customFormat="1">
      <c r="A305" s="147"/>
      <c r="B305" s="41"/>
      <c r="C305" s="148"/>
      <c r="D305" s="43"/>
      <c r="E305" s="43"/>
      <c r="F305" s="54"/>
      <c r="G305" s="54"/>
      <c r="BA305" s="62"/>
    </row>
    <row r="306" spans="1:53" s="60" customFormat="1">
      <c r="A306" s="147"/>
      <c r="B306" s="41"/>
      <c r="C306" s="148"/>
      <c r="D306" s="43"/>
      <c r="E306" s="43"/>
      <c r="F306" s="54"/>
      <c r="G306" s="54"/>
      <c r="BA306" s="62"/>
    </row>
    <row r="307" spans="1:53" s="60" customFormat="1">
      <c r="A307" s="147"/>
      <c r="B307" s="41"/>
      <c r="C307" s="148"/>
      <c r="D307" s="43"/>
      <c r="E307" s="43"/>
      <c r="F307" s="54"/>
      <c r="G307" s="54"/>
      <c r="BA307" s="62"/>
    </row>
    <row r="308" spans="1:53" s="60" customFormat="1">
      <c r="A308" s="147"/>
      <c r="B308" s="41"/>
      <c r="C308" s="148"/>
      <c r="D308" s="43"/>
      <c r="E308" s="43"/>
      <c r="F308" s="54"/>
      <c r="G308" s="54"/>
      <c r="BA308" s="62"/>
    </row>
    <row r="309" spans="1:53" s="60" customFormat="1">
      <c r="A309" s="147"/>
      <c r="B309" s="41"/>
      <c r="C309" s="148"/>
      <c r="D309" s="43"/>
      <c r="E309" s="43"/>
      <c r="F309" s="54"/>
      <c r="G309" s="54"/>
      <c r="BA309" s="62"/>
    </row>
    <row r="310" spans="1:53" s="60" customFormat="1">
      <c r="A310" s="147"/>
      <c r="B310" s="41"/>
      <c r="C310" s="148"/>
      <c r="D310" s="43"/>
      <c r="E310" s="43"/>
      <c r="F310" s="54"/>
      <c r="G310" s="54"/>
      <c r="BA310" s="62"/>
    </row>
    <row r="311" spans="1:53" s="60" customFormat="1">
      <c r="A311" s="147"/>
      <c r="B311" s="41"/>
      <c r="C311" s="148"/>
      <c r="D311" s="43"/>
      <c r="E311" s="43"/>
      <c r="F311" s="54"/>
      <c r="G311" s="54"/>
      <c r="BA311" s="62"/>
    </row>
    <row r="312" spans="1:53" s="60" customFormat="1">
      <c r="A312" s="147"/>
      <c r="B312" s="41"/>
      <c r="C312" s="148"/>
      <c r="D312" s="43"/>
      <c r="E312" s="43"/>
      <c r="F312" s="54"/>
      <c r="G312" s="54"/>
      <c r="BA312" s="62"/>
    </row>
    <row r="313" spans="1:53" s="60" customFormat="1">
      <c r="A313" s="147"/>
      <c r="B313" s="41"/>
      <c r="C313" s="148"/>
      <c r="D313" s="43"/>
      <c r="E313" s="43"/>
      <c r="F313" s="54"/>
      <c r="G313" s="54"/>
      <c r="BA313" s="62"/>
    </row>
    <row r="314" spans="1:53" s="60" customFormat="1">
      <c r="A314" s="147"/>
      <c r="B314" s="41"/>
      <c r="C314" s="148"/>
      <c r="D314" s="43"/>
      <c r="E314" s="43"/>
      <c r="F314" s="54"/>
      <c r="G314" s="54"/>
      <c r="BA314" s="62"/>
    </row>
    <row r="315" spans="1:53" s="60" customFormat="1">
      <c r="A315" s="147"/>
      <c r="B315" s="41"/>
      <c r="C315" s="148"/>
      <c r="D315" s="43"/>
      <c r="E315" s="43"/>
      <c r="F315" s="54"/>
      <c r="G315" s="54"/>
      <c r="BA315" s="62"/>
    </row>
    <row r="316" spans="1:53" s="60" customFormat="1">
      <c r="A316" s="147"/>
      <c r="B316" s="41"/>
      <c r="C316" s="148"/>
      <c r="D316" s="43"/>
      <c r="E316" s="43"/>
      <c r="F316" s="54"/>
      <c r="G316" s="54"/>
      <c r="BA316" s="62"/>
    </row>
    <row r="317" spans="1:53" s="60" customFormat="1">
      <c r="A317" s="147"/>
      <c r="B317" s="41"/>
      <c r="C317" s="148"/>
      <c r="D317" s="43"/>
      <c r="E317" s="43"/>
      <c r="F317" s="54"/>
      <c r="G317" s="54"/>
      <c r="BA317" s="62"/>
    </row>
    <row r="318" spans="1:53" s="60" customFormat="1">
      <c r="A318" s="147"/>
      <c r="B318" s="41"/>
      <c r="C318" s="148"/>
      <c r="D318" s="43"/>
      <c r="E318" s="43"/>
      <c r="F318" s="54"/>
      <c r="G318" s="54"/>
      <c r="BA318" s="62"/>
    </row>
    <row r="319" spans="1:53" s="60" customFormat="1">
      <c r="A319" s="147"/>
      <c r="B319" s="41"/>
      <c r="C319" s="148"/>
      <c r="D319" s="43"/>
      <c r="E319" s="43"/>
      <c r="F319" s="54"/>
      <c r="G319" s="54"/>
      <c r="BA319" s="62"/>
    </row>
    <row r="320" spans="1:53" s="60" customFormat="1">
      <c r="A320" s="147"/>
      <c r="B320" s="41"/>
      <c r="C320" s="148"/>
      <c r="D320" s="43"/>
      <c r="E320" s="43"/>
      <c r="F320" s="54"/>
      <c r="G320" s="54"/>
      <c r="BA320" s="62"/>
    </row>
    <row r="321" spans="1:53" s="60" customFormat="1">
      <c r="A321" s="147"/>
      <c r="B321" s="41"/>
      <c r="C321" s="148"/>
      <c r="D321" s="43"/>
      <c r="E321" s="43"/>
      <c r="F321" s="54"/>
      <c r="G321" s="54"/>
      <c r="BA321" s="62"/>
    </row>
    <row r="322" spans="1:53" s="60" customFormat="1">
      <c r="A322" s="147"/>
      <c r="B322" s="41"/>
      <c r="C322" s="148"/>
      <c r="D322" s="43"/>
      <c r="E322" s="43"/>
      <c r="F322" s="54"/>
      <c r="G322" s="54"/>
      <c r="BA322" s="62"/>
    </row>
    <row r="323" spans="1:53" s="60" customFormat="1">
      <c r="A323" s="147"/>
      <c r="B323" s="41"/>
      <c r="C323" s="148"/>
      <c r="D323" s="43"/>
      <c r="E323" s="43"/>
      <c r="F323" s="54"/>
      <c r="G323" s="54"/>
      <c r="BA323" s="62"/>
    </row>
    <row r="324" spans="1:53" s="60" customFormat="1">
      <c r="A324" s="147"/>
      <c r="B324" s="41"/>
      <c r="C324" s="148"/>
      <c r="D324" s="43"/>
      <c r="E324" s="43"/>
      <c r="F324" s="54"/>
      <c r="G324" s="54"/>
      <c r="BA324" s="62"/>
    </row>
    <row r="325" spans="1:53" s="60" customFormat="1">
      <c r="A325" s="147"/>
      <c r="B325" s="41"/>
      <c r="C325" s="148"/>
      <c r="D325" s="43"/>
      <c r="E325" s="43"/>
      <c r="F325" s="54"/>
      <c r="G325" s="54"/>
      <c r="BA325" s="62"/>
    </row>
    <row r="326" spans="1:53" s="60" customFormat="1">
      <c r="A326" s="147"/>
      <c r="B326" s="41"/>
      <c r="C326" s="148"/>
      <c r="D326" s="43"/>
      <c r="E326" s="43"/>
      <c r="F326" s="54"/>
      <c r="G326" s="54"/>
      <c r="BA326" s="62"/>
    </row>
    <row r="327" spans="1:53" s="60" customFormat="1">
      <c r="A327" s="147"/>
      <c r="B327" s="149"/>
      <c r="C327" s="148"/>
      <c r="D327" s="43"/>
      <c r="E327" s="43"/>
      <c r="F327" s="54"/>
      <c r="G327" s="54"/>
      <c r="BA327" s="62"/>
    </row>
    <row r="328" spans="1:53" s="60" customFormat="1">
      <c r="A328" s="147"/>
      <c r="B328" s="149"/>
      <c r="C328" s="148"/>
      <c r="D328" s="43"/>
      <c r="E328" s="43"/>
      <c r="F328" s="54"/>
      <c r="G328" s="54"/>
      <c r="BA328" s="62"/>
    </row>
    <row r="329" spans="1:53" s="60" customFormat="1">
      <c r="A329" s="147"/>
      <c r="B329" s="149"/>
      <c r="C329" s="148"/>
      <c r="D329" s="43"/>
      <c r="E329" s="43"/>
      <c r="F329" s="54"/>
      <c r="G329" s="54"/>
      <c r="BA329" s="62"/>
    </row>
    <row r="330" spans="1:53" s="60" customFormat="1">
      <c r="A330" s="147"/>
      <c r="B330" s="149"/>
      <c r="C330" s="148"/>
      <c r="D330" s="43"/>
      <c r="E330" s="43"/>
      <c r="F330" s="54"/>
      <c r="G330" s="54"/>
      <c r="BA330" s="62"/>
    </row>
    <row r="331" spans="1:53" s="60" customFormat="1">
      <c r="A331" s="147"/>
      <c r="B331" s="149"/>
      <c r="C331" s="148"/>
      <c r="D331" s="43"/>
      <c r="E331" s="43"/>
      <c r="F331" s="54"/>
      <c r="G331" s="54"/>
      <c r="BA331" s="62"/>
    </row>
    <row r="332" spans="1:53" s="60" customFormat="1">
      <c r="A332" s="147"/>
      <c r="B332" s="149"/>
      <c r="C332" s="148"/>
      <c r="D332" s="43"/>
      <c r="E332" s="43"/>
      <c r="F332" s="54"/>
      <c r="G332" s="54"/>
      <c r="BA332" s="62"/>
    </row>
    <row r="333" spans="1:53" s="60" customFormat="1">
      <c r="A333" s="147"/>
      <c r="B333" s="149"/>
      <c r="C333" s="148"/>
      <c r="D333" s="43"/>
      <c r="E333" s="43"/>
      <c r="F333" s="54"/>
      <c r="G333" s="54"/>
      <c r="BA333" s="62"/>
    </row>
    <row r="334" spans="1:53" s="60" customFormat="1">
      <c r="A334" s="147"/>
      <c r="B334" s="149"/>
      <c r="C334" s="148"/>
      <c r="D334" s="43"/>
      <c r="E334" s="43"/>
      <c r="F334" s="54"/>
      <c r="G334" s="54"/>
      <c r="BA334" s="62"/>
    </row>
    <row r="335" spans="1:53" s="60" customFormat="1">
      <c r="A335" s="147"/>
      <c r="B335" s="149"/>
      <c r="C335" s="148"/>
      <c r="D335" s="43"/>
      <c r="E335" s="43"/>
      <c r="F335" s="54"/>
      <c r="G335" s="54"/>
      <c r="BA335" s="62"/>
    </row>
    <row r="336" spans="1:53" s="60" customFormat="1">
      <c r="A336" s="147"/>
      <c r="B336" s="149"/>
      <c r="C336" s="148"/>
      <c r="D336" s="43"/>
      <c r="E336" s="43"/>
      <c r="F336" s="54"/>
      <c r="G336" s="54"/>
      <c r="BA336" s="62"/>
    </row>
    <row r="337" spans="1:53" s="60" customFormat="1">
      <c r="A337" s="147"/>
      <c r="B337" s="149"/>
      <c r="C337" s="148"/>
      <c r="D337" s="43"/>
      <c r="E337" s="43"/>
      <c r="F337" s="54"/>
      <c r="G337" s="54"/>
      <c r="BA337" s="62"/>
    </row>
    <row r="338" spans="1:53" s="60" customFormat="1">
      <c r="A338" s="147"/>
      <c r="B338" s="149"/>
      <c r="C338" s="148"/>
      <c r="D338" s="43"/>
      <c r="E338" s="43"/>
      <c r="F338" s="54"/>
      <c r="G338" s="54"/>
      <c r="BA338" s="62"/>
    </row>
    <row r="339" spans="1:53" s="60" customFormat="1">
      <c r="A339" s="147"/>
      <c r="B339" s="149"/>
      <c r="C339" s="148"/>
      <c r="D339" s="43"/>
      <c r="E339" s="43"/>
      <c r="F339" s="54"/>
      <c r="G339" s="54"/>
      <c r="BA339" s="62"/>
    </row>
    <row r="340" spans="1:53" s="60" customFormat="1">
      <c r="A340" s="147"/>
      <c r="B340" s="149"/>
      <c r="C340" s="148"/>
      <c r="D340" s="43"/>
      <c r="E340" s="43"/>
      <c r="F340" s="54"/>
      <c r="G340" s="54"/>
      <c r="BA340" s="62"/>
    </row>
    <row r="341" spans="1:53" s="60" customFormat="1">
      <c r="A341" s="147"/>
      <c r="B341" s="149"/>
      <c r="C341" s="148"/>
      <c r="D341" s="43"/>
      <c r="E341" s="43"/>
      <c r="F341" s="54"/>
      <c r="G341" s="54"/>
      <c r="BA341" s="62"/>
    </row>
    <row r="342" spans="1:53" s="60" customFormat="1">
      <c r="A342" s="147"/>
      <c r="B342" s="149"/>
      <c r="C342" s="148"/>
      <c r="D342" s="43"/>
      <c r="E342" s="43"/>
      <c r="F342" s="54"/>
      <c r="G342" s="54"/>
      <c r="BA342" s="62"/>
    </row>
    <row r="343" spans="1:53" s="60" customFormat="1">
      <c r="A343" s="147"/>
      <c r="B343" s="149"/>
      <c r="C343" s="148"/>
      <c r="D343" s="43"/>
      <c r="E343" s="43"/>
      <c r="F343" s="54"/>
      <c r="G343" s="54"/>
      <c r="BA343" s="62"/>
    </row>
    <row r="344" spans="1:53" s="60" customFormat="1">
      <c r="A344" s="147"/>
      <c r="B344" s="149"/>
      <c r="C344" s="148"/>
      <c r="D344" s="43"/>
      <c r="E344" s="43"/>
      <c r="F344" s="54"/>
      <c r="G344" s="54"/>
      <c r="BA344" s="62"/>
    </row>
    <row r="345" spans="1:53" s="60" customFormat="1">
      <c r="A345" s="147"/>
      <c r="B345" s="149"/>
      <c r="C345" s="148"/>
      <c r="D345" s="43"/>
      <c r="E345" s="43"/>
      <c r="F345" s="54"/>
      <c r="G345" s="54"/>
      <c r="BA345" s="62"/>
    </row>
    <row r="346" spans="1:53" s="60" customFormat="1">
      <c r="A346" s="147"/>
      <c r="B346" s="149"/>
      <c r="C346" s="148"/>
      <c r="D346" s="43"/>
      <c r="E346" s="43"/>
      <c r="F346" s="54"/>
      <c r="G346" s="54"/>
      <c r="BA346" s="62"/>
    </row>
    <row r="347" spans="1:53" s="60" customFormat="1">
      <c r="A347" s="147"/>
      <c r="B347" s="149"/>
      <c r="C347" s="148"/>
      <c r="D347" s="43"/>
      <c r="E347" s="43"/>
      <c r="F347" s="54"/>
      <c r="G347" s="54"/>
      <c r="BA347" s="62"/>
    </row>
    <row r="348" spans="1:53" s="60" customFormat="1">
      <c r="A348" s="147"/>
      <c r="B348" s="149"/>
      <c r="C348" s="148"/>
      <c r="D348" s="43"/>
      <c r="E348" s="43"/>
      <c r="F348" s="54"/>
      <c r="G348" s="54"/>
      <c r="BA348" s="62"/>
    </row>
    <row r="349" spans="1:53" s="60" customFormat="1">
      <c r="A349" s="147"/>
      <c r="B349" s="149"/>
      <c r="C349" s="148"/>
      <c r="D349" s="43"/>
      <c r="E349" s="43"/>
      <c r="F349" s="54"/>
      <c r="G349" s="54"/>
      <c r="BA349" s="62"/>
    </row>
    <row r="350" spans="1:53" s="60" customFormat="1">
      <c r="A350" s="147"/>
      <c r="B350" s="149"/>
      <c r="C350" s="148"/>
      <c r="D350" s="43"/>
      <c r="E350" s="43"/>
      <c r="F350" s="54"/>
      <c r="G350" s="54"/>
      <c r="BA350" s="62"/>
    </row>
    <row r="351" spans="1:53" s="60" customFormat="1">
      <c r="A351" s="147"/>
      <c r="B351" s="149"/>
      <c r="C351" s="148"/>
      <c r="D351" s="43"/>
      <c r="E351" s="43"/>
      <c r="F351" s="54"/>
      <c r="G351" s="54"/>
      <c r="BA351" s="62"/>
    </row>
    <row r="352" spans="1:53" s="60" customFormat="1">
      <c r="A352" s="147"/>
      <c r="B352" s="149"/>
      <c r="C352" s="148"/>
      <c r="D352" s="43"/>
      <c r="E352" s="43"/>
      <c r="F352" s="54"/>
      <c r="G352" s="54"/>
      <c r="BA352" s="62"/>
    </row>
    <row r="353" spans="1:53" s="60" customFormat="1">
      <c r="A353" s="147"/>
      <c r="B353" s="149"/>
      <c r="C353" s="148"/>
      <c r="D353" s="43"/>
      <c r="E353" s="43"/>
      <c r="F353" s="54"/>
      <c r="G353" s="54"/>
      <c r="BA353" s="62"/>
    </row>
    <row r="354" spans="1:53" s="60" customFormat="1">
      <c r="A354" s="147"/>
      <c r="B354" s="149"/>
      <c r="C354" s="148"/>
      <c r="D354" s="43"/>
      <c r="E354" s="43"/>
      <c r="F354" s="54"/>
      <c r="G354" s="54"/>
      <c r="BA354" s="62"/>
    </row>
    <row r="355" spans="1:53" s="60" customFormat="1">
      <c r="A355" s="147"/>
      <c r="B355" s="149"/>
      <c r="C355" s="148"/>
      <c r="D355" s="43"/>
      <c r="E355" s="43"/>
      <c r="F355" s="54"/>
      <c r="G355" s="54"/>
      <c r="BA355" s="62"/>
    </row>
    <row r="356" spans="1:53" s="60" customFormat="1">
      <c r="A356" s="147"/>
      <c r="B356" s="149"/>
      <c r="C356" s="148"/>
      <c r="D356" s="43"/>
      <c r="E356" s="43"/>
      <c r="F356" s="54"/>
      <c r="G356" s="54"/>
      <c r="BA356" s="62"/>
    </row>
    <row r="357" spans="1:53" s="60" customFormat="1">
      <c r="A357" s="147"/>
      <c r="B357" s="149"/>
      <c r="C357" s="148"/>
      <c r="D357" s="43"/>
      <c r="E357" s="43"/>
      <c r="F357" s="54"/>
      <c r="G357" s="54"/>
      <c r="BA357" s="62"/>
    </row>
    <row r="358" spans="1:53" s="60" customFormat="1">
      <c r="A358" s="147"/>
      <c r="B358" s="149"/>
      <c r="C358" s="148"/>
      <c r="D358" s="43"/>
      <c r="E358" s="43"/>
      <c r="F358" s="54"/>
      <c r="G358" s="54"/>
      <c r="BA358" s="62"/>
    </row>
    <row r="359" spans="1:53" s="60" customFormat="1">
      <c r="A359" s="147"/>
      <c r="B359" s="149"/>
      <c r="C359" s="148"/>
      <c r="D359" s="43"/>
      <c r="E359" s="43"/>
      <c r="F359" s="54"/>
      <c r="G359" s="54"/>
      <c r="BA359" s="62"/>
    </row>
    <row r="360" spans="1:53" s="60" customFormat="1">
      <c r="A360" s="147"/>
      <c r="B360" s="149"/>
      <c r="C360" s="148"/>
      <c r="D360" s="43"/>
      <c r="E360" s="43"/>
      <c r="F360" s="54"/>
      <c r="G360" s="54"/>
      <c r="BA360" s="62"/>
    </row>
    <row r="361" spans="1:53" s="60" customFormat="1">
      <c r="A361" s="147"/>
      <c r="B361" s="149"/>
      <c r="C361" s="148"/>
      <c r="D361" s="43"/>
      <c r="E361" s="43"/>
      <c r="F361" s="54"/>
      <c r="G361" s="54"/>
      <c r="BA361" s="62"/>
    </row>
    <row r="362" spans="1:53" s="60" customFormat="1">
      <c r="A362" s="147"/>
      <c r="B362" s="149"/>
      <c r="C362" s="148"/>
      <c r="D362" s="43"/>
      <c r="E362" s="43"/>
      <c r="F362" s="54"/>
      <c r="G362" s="54"/>
      <c r="BA362" s="62"/>
    </row>
    <row r="363" spans="1:53" s="60" customFormat="1">
      <c r="A363" s="147"/>
      <c r="B363" s="149"/>
      <c r="C363" s="148"/>
      <c r="D363" s="43"/>
      <c r="E363" s="43"/>
      <c r="F363" s="54"/>
      <c r="G363" s="54"/>
      <c r="BA363" s="62"/>
    </row>
    <row r="364" spans="1:53" s="60" customFormat="1">
      <c r="A364" s="147"/>
      <c r="B364" s="149"/>
      <c r="C364" s="148"/>
      <c r="D364" s="43"/>
      <c r="E364" s="43"/>
      <c r="F364" s="54"/>
      <c r="G364" s="54"/>
      <c r="BA364" s="62"/>
    </row>
    <row r="365" spans="1:53" s="60" customFormat="1">
      <c r="A365" s="147"/>
      <c r="B365" s="149"/>
      <c r="C365" s="148"/>
      <c r="D365" s="43"/>
      <c r="E365" s="43"/>
      <c r="F365" s="54"/>
      <c r="G365" s="54"/>
      <c r="BA365" s="62"/>
    </row>
    <row r="366" spans="1:53" s="60" customFormat="1">
      <c r="A366" s="147"/>
      <c r="B366" s="149"/>
      <c r="C366" s="148"/>
      <c r="D366" s="43"/>
      <c r="E366" s="43"/>
      <c r="F366" s="54"/>
      <c r="G366" s="54"/>
      <c r="BA366" s="62"/>
    </row>
    <row r="367" spans="1:53" s="60" customFormat="1">
      <c r="A367" s="147"/>
      <c r="B367" s="149"/>
      <c r="C367" s="148"/>
      <c r="D367" s="43"/>
      <c r="E367" s="43"/>
      <c r="F367" s="54"/>
      <c r="G367" s="54"/>
      <c r="BA367" s="62"/>
    </row>
    <row r="368" spans="1:53" s="60" customFormat="1">
      <c r="A368" s="147"/>
      <c r="B368" s="149"/>
      <c r="C368" s="148"/>
      <c r="D368" s="43"/>
      <c r="E368" s="43"/>
      <c r="F368" s="54"/>
      <c r="G368" s="54"/>
      <c r="BA368" s="62"/>
    </row>
    <row r="369" spans="1:53" s="60" customFormat="1">
      <c r="A369" s="147"/>
      <c r="B369" s="149"/>
      <c r="C369" s="148"/>
      <c r="D369" s="43"/>
      <c r="E369" s="43"/>
      <c r="F369" s="54"/>
      <c r="G369" s="54"/>
      <c r="BA369" s="62"/>
    </row>
    <row r="370" spans="1:53" s="60" customFormat="1">
      <c r="A370" s="147"/>
      <c r="B370" s="149"/>
      <c r="C370" s="148"/>
      <c r="D370" s="43"/>
      <c r="E370" s="43"/>
      <c r="F370" s="54"/>
      <c r="G370" s="54"/>
      <c r="BA370" s="62"/>
    </row>
    <row r="371" spans="1:53" s="60" customFormat="1">
      <c r="A371" s="147"/>
      <c r="B371" s="149"/>
      <c r="C371" s="148"/>
      <c r="D371" s="43"/>
      <c r="E371" s="43"/>
      <c r="F371" s="54"/>
      <c r="G371" s="54"/>
      <c r="BA371" s="62"/>
    </row>
    <row r="372" spans="1:53" s="60" customFormat="1">
      <c r="A372" s="147"/>
      <c r="B372" s="149"/>
      <c r="C372" s="148"/>
      <c r="D372" s="43"/>
      <c r="E372" s="43"/>
      <c r="F372" s="54"/>
      <c r="G372" s="54"/>
      <c r="BA372" s="62"/>
    </row>
    <row r="373" spans="1:53" s="60" customFormat="1">
      <c r="A373" s="147"/>
      <c r="B373" s="149"/>
      <c r="C373" s="148"/>
      <c r="D373" s="43"/>
      <c r="E373" s="43"/>
      <c r="F373" s="54"/>
      <c r="G373" s="54"/>
      <c r="BA373" s="62"/>
    </row>
    <row r="374" spans="1:53" s="60" customFormat="1">
      <c r="A374" s="147"/>
      <c r="B374" s="149"/>
      <c r="C374" s="148"/>
      <c r="D374" s="43"/>
      <c r="E374" s="43"/>
      <c r="F374" s="54"/>
      <c r="G374" s="54"/>
      <c r="BA374" s="62"/>
    </row>
    <row r="375" spans="1:53" s="60" customFormat="1">
      <c r="A375" s="147"/>
      <c r="B375" s="149"/>
      <c r="C375" s="148"/>
      <c r="D375" s="43"/>
      <c r="E375" s="43"/>
      <c r="F375" s="54"/>
      <c r="G375" s="54"/>
      <c r="BA375" s="62"/>
    </row>
    <row r="376" spans="1:53" s="60" customFormat="1">
      <c r="A376" s="147"/>
      <c r="B376" s="149"/>
      <c r="C376" s="148"/>
      <c r="D376" s="43"/>
      <c r="E376" s="43"/>
      <c r="F376" s="54"/>
      <c r="G376" s="54"/>
      <c r="BA376" s="62"/>
    </row>
    <row r="377" spans="1:53" s="60" customFormat="1">
      <c r="A377" s="147"/>
      <c r="B377" s="149"/>
      <c r="C377" s="148"/>
      <c r="D377" s="43"/>
      <c r="E377" s="43"/>
      <c r="F377" s="54"/>
      <c r="G377" s="54"/>
      <c r="BA377" s="62"/>
    </row>
    <row r="378" spans="1:53" s="60" customFormat="1">
      <c r="A378" s="147"/>
      <c r="B378" s="149"/>
      <c r="C378" s="148"/>
      <c r="D378" s="43"/>
      <c r="E378" s="43"/>
      <c r="F378" s="54"/>
      <c r="G378" s="54"/>
      <c r="BA378" s="62"/>
    </row>
    <row r="379" spans="1:53" s="60" customFormat="1">
      <c r="A379" s="147"/>
      <c r="B379" s="149"/>
      <c r="C379" s="148"/>
      <c r="D379" s="43"/>
      <c r="E379" s="43"/>
      <c r="F379" s="54"/>
      <c r="G379" s="54"/>
      <c r="BA379" s="62"/>
    </row>
    <row r="380" spans="1:53" s="60" customFormat="1">
      <c r="A380" s="147"/>
      <c r="B380" s="149"/>
      <c r="C380" s="148"/>
      <c r="D380" s="43"/>
      <c r="E380" s="43"/>
      <c r="F380" s="54"/>
      <c r="G380" s="54"/>
      <c r="BA380" s="62"/>
    </row>
    <row r="381" spans="1:53" s="60" customFormat="1">
      <c r="A381" s="147"/>
      <c r="B381" s="149"/>
      <c r="C381" s="148"/>
      <c r="D381" s="43"/>
      <c r="E381" s="43"/>
      <c r="F381" s="54"/>
      <c r="G381" s="54"/>
      <c r="BA381" s="62"/>
    </row>
    <row r="382" spans="1:53" s="60" customFormat="1">
      <c r="A382" s="147"/>
      <c r="B382" s="149"/>
      <c r="C382" s="148"/>
      <c r="D382" s="43"/>
      <c r="E382" s="43"/>
      <c r="F382" s="54"/>
      <c r="G382" s="54"/>
      <c r="BA382" s="62"/>
    </row>
    <row r="383" spans="1:53" s="60" customFormat="1">
      <c r="A383" s="147"/>
      <c r="B383" s="149"/>
      <c r="C383" s="148"/>
      <c r="D383" s="43"/>
      <c r="E383" s="43"/>
      <c r="F383" s="54"/>
      <c r="G383" s="54"/>
      <c r="BA383" s="62"/>
    </row>
    <row r="384" spans="1:53" s="60" customFormat="1">
      <c r="A384" s="147"/>
      <c r="B384" s="149"/>
      <c r="C384" s="148"/>
      <c r="D384" s="43"/>
      <c r="E384" s="43"/>
      <c r="F384" s="54"/>
      <c r="G384" s="54"/>
      <c r="BA384" s="62"/>
    </row>
    <row r="385" spans="1:53" s="60" customFormat="1">
      <c r="A385" s="147"/>
      <c r="B385" s="149"/>
      <c r="C385" s="148"/>
      <c r="D385" s="43"/>
      <c r="E385" s="43"/>
      <c r="F385" s="54"/>
      <c r="G385" s="54"/>
      <c r="BA385" s="62"/>
    </row>
    <row r="386" spans="1:53" s="60" customFormat="1">
      <c r="A386" s="147"/>
      <c r="B386" s="149"/>
      <c r="C386" s="148"/>
      <c r="D386" s="43"/>
      <c r="E386" s="43"/>
      <c r="F386" s="54"/>
      <c r="G386" s="54"/>
      <c r="BA386" s="62"/>
    </row>
    <row r="387" spans="1:53" s="60" customFormat="1">
      <c r="A387" s="147"/>
      <c r="B387" s="149"/>
      <c r="C387" s="148"/>
      <c r="D387" s="43"/>
      <c r="E387" s="43"/>
      <c r="F387" s="54"/>
      <c r="G387" s="54"/>
      <c r="BA387" s="62"/>
    </row>
    <row r="388" spans="1:53" s="60" customFormat="1">
      <c r="A388" s="147"/>
      <c r="B388" s="149"/>
      <c r="C388" s="148"/>
      <c r="D388" s="43"/>
      <c r="E388" s="43"/>
      <c r="F388" s="54"/>
      <c r="G388" s="54"/>
      <c r="BA388" s="62"/>
    </row>
    <row r="389" spans="1:53" s="60" customFormat="1">
      <c r="A389" s="147"/>
      <c r="B389" s="149"/>
      <c r="C389" s="148"/>
      <c r="D389" s="43"/>
      <c r="E389" s="43"/>
      <c r="F389" s="54"/>
      <c r="G389" s="54"/>
      <c r="BA389" s="62"/>
    </row>
    <row r="390" spans="1:53" s="60" customFormat="1">
      <c r="A390" s="147"/>
      <c r="B390" s="149"/>
      <c r="C390" s="148"/>
      <c r="D390" s="43"/>
      <c r="E390" s="43"/>
      <c r="F390" s="54"/>
      <c r="G390" s="54"/>
      <c r="BA390" s="62"/>
    </row>
    <row r="391" spans="1:53" s="60" customFormat="1">
      <c r="A391" s="147"/>
      <c r="B391" s="149"/>
      <c r="C391" s="148"/>
      <c r="D391" s="43"/>
      <c r="E391" s="43"/>
      <c r="F391" s="54"/>
      <c r="G391" s="54"/>
      <c r="BA391" s="62"/>
    </row>
    <row r="392" spans="1:53" s="60" customFormat="1">
      <c r="A392" s="147"/>
      <c r="B392" s="149"/>
      <c r="C392" s="148"/>
      <c r="D392" s="43"/>
      <c r="E392" s="43"/>
      <c r="F392" s="54"/>
      <c r="G392" s="54"/>
      <c r="BA392" s="62"/>
    </row>
    <row r="393" spans="1:53" s="60" customFormat="1">
      <c r="A393" s="147"/>
      <c r="B393" s="149"/>
      <c r="C393" s="148"/>
      <c r="D393" s="43"/>
      <c r="E393" s="43"/>
      <c r="F393" s="54"/>
      <c r="G393" s="54"/>
      <c r="BA393" s="62"/>
    </row>
    <row r="394" spans="1:53" s="60" customFormat="1">
      <c r="A394" s="147"/>
      <c r="B394" s="149"/>
      <c r="C394" s="148"/>
      <c r="D394" s="43"/>
      <c r="E394" s="43"/>
      <c r="F394" s="54"/>
      <c r="G394" s="54"/>
      <c r="BA394" s="62"/>
    </row>
    <row r="395" spans="1:53" s="60" customFormat="1">
      <c r="A395" s="147"/>
      <c r="B395" s="149"/>
      <c r="C395" s="148"/>
      <c r="D395" s="43"/>
      <c r="E395" s="43"/>
      <c r="F395" s="54"/>
      <c r="G395" s="54"/>
      <c r="BA395" s="62"/>
    </row>
    <row r="396" spans="1:53" s="60" customFormat="1">
      <c r="A396" s="147"/>
      <c r="B396" s="149"/>
      <c r="C396" s="148"/>
      <c r="D396" s="43"/>
      <c r="E396" s="43"/>
      <c r="F396" s="54"/>
      <c r="G396" s="54"/>
      <c r="BA396" s="62"/>
    </row>
    <row r="397" spans="1:53" s="60" customFormat="1">
      <c r="A397" s="147"/>
      <c r="B397" s="150"/>
      <c r="C397" s="151"/>
      <c r="D397" s="146"/>
      <c r="E397" s="146"/>
      <c r="F397" s="54"/>
      <c r="G397" s="54"/>
      <c r="BA397" s="62"/>
    </row>
    <row r="398" spans="1:53" s="60" customFormat="1">
      <c r="A398" s="147"/>
      <c r="B398" s="150"/>
      <c r="C398" s="151"/>
      <c r="D398" s="146"/>
      <c r="E398" s="146"/>
      <c r="F398" s="54"/>
      <c r="G398" s="54"/>
      <c r="BA398" s="62"/>
    </row>
    <row r="399" spans="1:53" s="60" customFormat="1">
      <c r="A399" s="147"/>
      <c r="B399" s="150"/>
      <c r="C399" s="151"/>
      <c r="D399" s="146"/>
      <c r="E399" s="146"/>
      <c r="F399" s="54"/>
      <c r="G399" s="54"/>
      <c r="BA399" s="62"/>
    </row>
    <row r="400" spans="1:53" s="60" customFormat="1">
      <c r="A400" s="147"/>
      <c r="B400" s="150"/>
      <c r="C400" s="151"/>
      <c r="D400" s="146"/>
      <c r="E400" s="146"/>
      <c r="F400" s="54"/>
      <c r="G400" s="54"/>
      <c r="BA400" s="62"/>
    </row>
    <row r="401" spans="1:53" s="60" customFormat="1">
      <c r="A401" s="147"/>
      <c r="B401" s="62"/>
      <c r="C401" s="62"/>
      <c r="D401" s="62"/>
      <c r="E401" s="126"/>
      <c r="F401" s="54"/>
      <c r="G401" s="54"/>
      <c r="BA401" s="62"/>
    </row>
    <row r="402" spans="1:53" s="60" customFormat="1">
      <c r="A402" s="147"/>
      <c r="B402" s="62"/>
      <c r="C402" s="62"/>
      <c r="D402" s="62"/>
      <c r="E402" s="126"/>
      <c r="F402" s="54"/>
      <c r="G402" s="54"/>
      <c r="BA402" s="62"/>
    </row>
    <row r="403" spans="1:53" s="60" customFormat="1">
      <c r="A403" s="147"/>
      <c r="B403" s="62"/>
      <c r="C403" s="62"/>
      <c r="D403" s="62"/>
      <c r="E403" s="126"/>
      <c r="F403" s="54"/>
      <c r="G403" s="54"/>
      <c r="BA403" s="62"/>
    </row>
    <row r="404" spans="1:53" s="60" customFormat="1">
      <c r="A404" s="147"/>
      <c r="B404" s="62"/>
      <c r="C404" s="62"/>
      <c r="D404" s="62"/>
      <c r="E404" s="126"/>
      <c r="F404" s="54"/>
      <c r="G404" s="54"/>
      <c r="BA404" s="62"/>
    </row>
    <row r="405" spans="1:53" s="60" customFormat="1">
      <c r="A405" s="147"/>
      <c r="B405" s="62"/>
      <c r="C405" s="62"/>
      <c r="D405" s="62"/>
      <c r="E405" s="126"/>
      <c r="F405" s="54"/>
      <c r="G405" s="54"/>
      <c r="BA405" s="62"/>
    </row>
    <row r="406" spans="1:53" s="60" customFormat="1">
      <c r="A406" s="147"/>
      <c r="B406" s="62"/>
      <c r="C406" s="62"/>
      <c r="D406" s="62"/>
      <c r="E406" s="126"/>
      <c r="F406" s="54"/>
      <c r="G406" s="54"/>
      <c r="BA406" s="62"/>
    </row>
    <row r="407" spans="1:53" s="60" customFormat="1">
      <c r="A407" s="147"/>
      <c r="B407" s="62"/>
      <c r="C407" s="62"/>
      <c r="D407" s="62"/>
      <c r="E407" s="126"/>
      <c r="F407" s="54"/>
      <c r="G407" s="54"/>
      <c r="BA407" s="62"/>
    </row>
    <row r="408" spans="1:53" s="60" customFormat="1">
      <c r="A408" s="147"/>
      <c r="B408" s="62"/>
      <c r="C408" s="62"/>
      <c r="D408" s="62"/>
      <c r="E408" s="126"/>
      <c r="F408" s="54"/>
      <c r="G408" s="54"/>
      <c r="BA408" s="62"/>
    </row>
    <row r="409" spans="1:53" s="60" customFormat="1">
      <c r="A409" s="147"/>
      <c r="B409" s="62"/>
      <c r="C409" s="62"/>
      <c r="D409" s="62"/>
      <c r="E409" s="126"/>
      <c r="F409" s="54"/>
      <c r="G409" s="54"/>
      <c r="BA409" s="62"/>
    </row>
    <row r="410" spans="1:53" s="60" customFormat="1">
      <c r="A410" s="147"/>
      <c r="B410" s="62"/>
      <c r="C410" s="62"/>
      <c r="D410" s="62"/>
      <c r="E410" s="126"/>
      <c r="F410" s="54"/>
      <c r="G410" s="54"/>
      <c r="BA410" s="62"/>
    </row>
    <row r="411" spans="1:53" s="60" customFormat="1">
      <c r="A411" s="147"/>
      <c r="B411" s="62"/>
      <c r="C411" s="62"/>
      <c r="D411" s="62"/>
      <c r="E411" s="126"/>
      <c r="F411" s="54"/>
      <c r="G411" s="54"/>
      <c r="BA411" s="62"/>
    </row>
    <row r="412" spans="1:53" s="60" customFormat="1">
      <c r="A412" s="147"/>
      <c r="B412" s="62"/>
      <c r="C412" s="62"/>
      <c r="D412" s="62"/>
      <c r="E412" s="126"/>
      <c r="F412" s="54"/>
      <c r="G412" s="54"/>
      <c r="BA412" s="62"/>
    </row>
    <row r="413" spans="1:53" s="60" customFormat="1">
      <c r="A413" s="147"/>
      <c r="B413" s="62"/>
      <c r="C413" s="62"/>
      <c r="D413" s="62"/>
      <c r="E413" s="126"/>
      <c r="F413" s="54"/>
      <c r="G413" s="54"/>
      <c r="BA413" s="62"/>
    </row>
    <row r="414" spans="1:53" s="60" customFormat="1">
      <c r="A414" s="147"/>
      <c r="B414" s="62"/>
      <c r="C414" s="62"/>
      <c r="D414" s="62"/>
      <c r="E414" s="126"/>
      <c r="F414" s="54"/>
      <c r="G414" s="54"/>
      <c r="BA414" s="62"/>
    </row>
    <row r="415" spans="1:53" s="60" customFormat="1">
      <c r="A415" s="147"/>
      <c r="B415" s="62"/>
      <c r="C415" s="62"/>
      <c r="D415" s="62"/>
      <c r="E415" s="126"/>
      <c r="F415" s="54"/>
      <c r="G415" s="54"/>
      <c r="BA415" s="62"/>
    </row>
    <row r="416" spans="1:53" s="60" customFormat="1">
      <c r="A416" s="147"/>
      <c r="B416" s="62"/>
      <c r="C416" s="62"/>
      <c r="D416" s="62"/>
      <c r="E416" s="126"/>
      <c r="F416" s="54"/>
      <c r="G416" s="54"/>
      <c r="BA416" s="62"/>
    </row>
    <row r="417" spans="1:53" s="60" customFormat="1">
      <c r="A417" s="147"/>
      <c r="B417" s="62"/>
      <c r="C417" s="62"/>
      <c r="D417" s="62"/>
      <c r="E417" s="126"/>
      <c r="F417" s="54"/>
      <c r="G417" s="54"/>
      <c r="BA417" s="62"/>
    </row>
    <row r="418" spans="1:53" s="60" customFormat="1">
      <c r="A418" s="147"/>
      <c r="B418" s="62"/>
      <c r="C418" s="62"/>
      <c r="D418" s="62"/>
      <c r="E418" s="126"/>
      <c r="F418" s="54"/>
      <c r="G418" s="54"/>
      <c r="BA418" s="62"/>
    </row>
    <row r="419" spans="1:53" s="60" customFormat="1">
      <c r="A419" s="147"/>
      <c r="B419" s="62"/>
      <c r="C419" s="62"/>
      <c r="D419" s="62"/>
      <c r="E419" s="126"/>
      <c r="F419" s="54"/>
      <c r="G419" s="54"/>
      <c r="BA419" s="62"/>
    </row>
    <row r="420" spans="1:53" s="60" customFormat="1">
      <c r="A420" s="147"/>
      <c r="B420" s="62"/>
      <c r="C420" s="62"/>
      <c r="D420" s="62"/>
      <c r="E420" s="126"/>
      <c r="F420" s="54"/>
      <c r="G420" s="54"/>
      <c r="BA420" s="62"/>
    </row>
    <row r="421" spans="1:53" s="60" customFormat="1">
      <c r="A421" s="147"/>
      <c r="B421" s="62"/>
      <c r="C421" s="62"/>
      <c r="D421" s="62"/>
      <c r="E421" s="126"/>
      <c r="F421" s="54"/>
      <c r="G421" s="54"/>
      <c r="BA421" s="62"/>
    </row>
    <row r="422" spans="1:53" s="60" customFormat="1">
      <c r="A422" s="147"/>
      <c r="B422" s="62"/>
      <c r="C422" s="62"/>
      <c r="D422" s="62"/>
      <c r="E422" s="126"/>
      <c r="F422" s="54"/>
      <c r="G422" s="54"/>
      <c r="BA422" s="62"/>
    </row>
    <row r="423" spans="1:53" s="60" customFormat="1">
      <c r="A423" s="147"/>
      <c r="B423" s="62"/>
      <c r="C423" s="62"/>
      <c r="D423" s="62"/>
      <c r="E423" s="126"/>
      <c r="F423" s="54"/>
      <c r="G423" s="54"/>
      <c r="BA423" s="62"/>
    </row>
    <row r="424" spans="1:53" s="60" customFormat="1">
      <c r="A424" s="147"/>
      <c r="B424" s="62"/>
      <c r="C424" s="62"/>
      <c r="D424" s="62"/>
      <c r="E424" s="126"/>
      <c r="F424" s="54"/>
      <c r="G424" s="54"/>
      <c r="BA424" s="62"/>
    </row>
    <row r="425" spans="1:53" s="60" customFormat="1">
      <c r="A425" s="147"/>
      <c r="B425" s="62"/>
      <c r="C425" s="62"/>
      <c r="D425" s="62"/>
      <c r="E425" s="126"/>
      <c r="F425" s="54"/>
      <c r="G425" s="54"/>
      <c r="BA425" s="62"/>
    </row>
    <row r="426" spans="1:53" s="60" customFormat="1">
      <c r="A426" s="147"/>
      <c r="B426" s="62"/>
      <c r="C426" s="62"/>
      <c r="D426" s="62"/>
      <c r="E426" s="126"/>
      <c r="F426" s="54"/>
      <c r="G426" s="54"/>
      <c r="BA426" s="62"/>
    </row>
    <row r="427" spans="1:53" s="60" customFormat="1">
      <c r="A427" s="147"/>
      <c r="B427" s="62"/>
      <c r="C427" s="62"/>
      <c r="D427" s="62"/>
      <c r="E427" s="126"/>
      <c r="F427" s="54"/>
      <c r="G427" s="54"/>
      <c r="BA427" s="62"/>
    </row>
    <row r="428" spans="1:53" s="60" customFormat="1">
      <c r="A428" s="147"/>
      <c r="B428" s="62"/>
      <c r="C428" s="62"/>
      <c r="D428" s="62"/>
      <c r="E428" s="126"/>
      <c r="F428" s="54"/>
      <c r="G428" s="54"/>
      <c r="BA428" s="62"/>
    </row>
    <row r="429" spans="1:53" s="60" customFormat="1">
      <c r="A429" s="147"/>
      <c r="B429" s="62"/>
      <c r="C429" s="62"/>
      <c r="D429" s="62"/>
      <c r="E429" s="126"/>
      <c r="F429" s="54"/>
      <c r="G429" s="54"/>
      <c r="BA429" s="62"/>
    </row>
    <row r="430" spans="1:53" s="60" customFormat="1">
      <c r="A430" s="147"/>
      <c r="B430" s="62"/>
      <c r="C430" s="62"/>
      <c r="D430" s="62"/>
      <c r="E430" s="126"/>
      <c r="F430" s="54"/>
      <c r="G430" s="54"/>
      <c r="BA430" s="62"/>
    </row>
    <row r="431" spans="1:53" s="60" customFormat="1">
      <c r="A431" s="147"/>
      <c r="B431" s="62"/>
      <c r="C431" s="62"/>
      <c r="D431" s="62"/>
      <c r="E431" s="126"/>
      <c r="F431" s="54"/>
      <c r="G431" s="54"/>
      <c r="BA431" s="62"/>
    </row>
    <row r="432" spans="1:53" s="60" customFormat="1">
      <c r="A432" s="147"/>
      <c r="B432" s="62"/>
      <c r="C432" s="62"/>
      <c r="D432" s="62"/>
      <c r="E432" s="126"/>
      <c r="F432" s="54"/>
      <c r="G432" s="54"/>
      <c r="BA432" s="62"/>
    </row>
    <row r="433" spans="1:53" s="60" customFormat="1">
      <c r="A433" s="147"/>
      <c r="B433" s="62"/>
      <c r="C433" s="62"/>
      <c r="D433" s="62"/>
      <c r="E433" s="126"/>
      <c r="F433" s="54"/>
      <c r="G433" s="54"/>
      <c r="BA433" s="62"/>
    </row>
    <row r="434" spans="1:53" s="60" customFormat="1">
      <c r="A434" s="147"/>
      <c r="B434" s="62"/>
      <c r="C434" s="62"/>
      <c r="D434" s="62"/>
      <c r="E434" s="126"/>
      <c r="F434" s="54"/>
      <c r="G434" s="54"/>
      <c r="BA434" s="62"/>
    </row>
    <row r="435" spans="1:53" s="60" customFormat="1">
      <c r="A435" s="147"/>
      <c r="B435" s="62"/>
      <c r="C435" s="62"/>
      <c r="D435" s="62"/>
      <c r="E435" s="126"/>
      <c r="F435" s="54"/>
      <c r="G435" s="54"/>
      <c r="BA435" s="62"/>
    </row>
    <row r="436" spans="1:53" s="60" customFormat="1">
      <c r="A436" s="147"/>
      <c r="B436" s="62"/>
      <c r="C436" s="62"/>
      <c r="D436" s="62"/>
      <c r="E436" s="126"/>
      <c r="F436" s="54"/>
      <c r="G436" s="54"/>
      <c r="BA436" s="62"/>
    </row>
    <row r="437" spans="1:53" s="60" customFormat="1">
      <c r="A437" s="147"/>
      <c r="B437" s="62"/>
      <c r="C437" s="62"/>
      <c r="D437" s="62"/>
      <c r="E437" s="126"/>
      <c r="F437" s="54"/>
      <c r="G437" s="54"/>
      <c r="BA437" s="62"/>
    </row>
    <row r="438" spans="1:53" s="60" customFormat="1">
      <c r="A438" s="147"/>
      <c r="B438" s="62"/>
      <c r="C438" s="62"/>
      <c r="D438" s="62"/>
      <c r="E438" s="126"/>
      <c r="F438" s="54"/>
      <c r="G438" s="54"/>
      <c r="BA438" s="62"/>
    </row>
    <row r="439" spans="1:53" s="60" customFormat="1">
      <c r="A439" s="147"/>
      <c r="B439" s="62"/>
      <c r="C439" s="62"/>
      <c r="D439" s="62"/>
      <c r="E439" s="126"/>
      <c r="F439" s="54"/>
      <c r="G439" s="54"/>
      <c r="BA439" s="62"/>
    </row>
    <row r="440" spans="1:53" s="60" customFormat="1">
      <c r="A440" s="147"/>
      <c r="B440" s="62"/>
      <c r="C440" s="62"/>
      <c r="D440" s="62"/>
      <c r="E440" s="126"/>
      <c r="F440" s="54"/>
      <c r="G440" s="54"/>
      <c r="BA440" s="62"/>
    </row>
    <row r="441" spans="1:53" s="60" customFormat="1">
      <c r="A441" s="147"/>
      <c r="B441" s="62"/>
      <c r="C441" s="62"/>
      <c r="D441" s="62"/>
      <c r="E441" s="126"/>
      <c r="F441" s="54"/>
      <c r="G441" s="54"/>
      <c r="BA441" s="62"/>
    </row>
    <row r="442" spans="1:53" s="60" customFormat="1">
      <c r="A442" s="147"/>
      <c r="B442" s="62"/>
      <c r="C442" s="62"/>
      <c r="D442" s="62"/>
      <c r="E442" s="126"/>
      <c r="F442" s="54"/>
      <c r="G442" s="54"/>
      <c r="BA442" s="62"/>
    </row>
    <row r="443" spans="1:53" s="60" customFormat="1">
      <c r="A443" s="147"/>
      <c r="B443" s="62"/>
      <c r="C443" s="62"/>
      <c r="D443" s="62"/>
      <c r="E443" s="126"/>
      <c r="F443" s="54"/>
      <c r="G443" s="54"/>
      <c r="BA443" s="62"/>
    </row>
    <row r="444" spans="1:53" s="60" customFormat="1">
      <c r="A444" s="147"/>
      <c r="B444" s="62"/>
      <c r="C444" s="62"/>
      <c r="D444" s="62"/>
      <c r="E444" s="126"/>
      <c r="F444" s="54"/>
      <c r="G444" s="54"/>
      <c r="BA444" s="62"/>
    </row>
    <row r="445" spans="1:53" s="60" customFormat="1">
      <c r="A445" s="147"/>
      <c r="B445" s="62"/>
      <c r="C445" s="62"/>
      <c r="D445" s="62"/>
      <c r="E445" s="126"/>
      <c r="F445" s="54"/>
      <c r="G445" s="54"/>
      <c r="BA445" s="62"/>
    </row>
    <row r="446" spans="1:53" s="60" customFormat="1">
      <c r="A446" s="147"/>
      <c r="B446" s="62"/>
      <c r="C446" s="62"/>
      <c r="D446" s="62"/>
      <c r="E446" s="126"/>
      <c r="F446" s="54"/>
      <c r="G446" s="54"/>
      <c r="BA446" s="62"/>
    </row>
    <row r="447" spans="1:53" s="60" customFormat="1">
      <c r="A447" s="147"/>
      <c r="B447" s="62"/>
      <c r="C447" s="62"/>
      <c r="D447" s="62"/>
      <c r="E447" s="126"/>
      <c r="F447" s="54"/>
      <c r="G447" s="54"/>
      <c r="BA447" s="62"/>
    </row>
    <row r="448" spans="1:53" s="60" customFormat="1">
      <c r="A448" s="147"/>
      <c r="B448" s="62"/>
      <c r="C448" s="62"/>
      <c r="D448" s="62"/>
      <c r="E448" s="126"/>
      <c r="F448" s="54"/>
      <c r="G448" s="54"/>
      <c r="BA448" s="62"/>
    </row>
    <row r="449" spans="1:53" s="60" customFormat="1">
      <c r="A449" s="147"/>
      <c r="B449" s="62"/>
      <c r="C449" s="62"/>
      <c r="D449" s="62"/>
      <c r="E449" s="126"/>
      <c r="F449" s="54"/>
      <c r="G449" s="54"/>
      <c r="BA449" s="62"/>
    </row>
    <row r="450" spans="1:53" s="60" customFormat="1">
      <c r="A450" s="147"/>
      <c r="B450" s="62"/>
      <c r="C450" s="62"/>
      <c r="D450" s="62"/>
      <c r="E450" s="126"/>
      <c r="F450" s="54"/>
      <c r="G450" s="54"/>
      <c r="BA450" s="62"/>
    </row>
    <row r="451" spans="1:53" s="60" customFormat="1">
      <c r="A451" s="147"/>
      <c r="B451" s="62"/>
      <c r="C451" s="62"/>
      <c r="D451" s="62"/>
      <c r="E451" s="126"/>
      <c r="F451" s="54"/>
      <c r="G451" s="54"/>
      <c r="BA451" s="62"/>
    </row>
    <row r="452" spans="1:53" s="60" customFormat="1">
      <c r="A452" s="147"/>
      <c r="B452" s="62"/>
      <c r="C452" s="62"/>
      <c r="D452" s="62"/>
      <c r="E452" s="126"/>
      <c r="F452" s="54"/>
      <c r="G452" s="54"/>
      <c r="BA452" s="62"/>
    </row>
    <row r="453" spans="1:53" s="60" customFormat="1">
      <c r="A453" s="147"/>
      <c r="B453" s="62"/>
      <c r="C453" s="62"/>
      <c r="D453" s="62"/>
      <c r="E453" s="126"/>
      <c r="F453" s="54"/>
      <c r="G453" s="54"/>
      <c r="BA453" s="62"/>
    </row>
    <row r="454" spans="1:53" s="60" customFormat="1">
      <c r="A454" s="147"/>
      <c r="B454" s="62"/>
      <c r="C454" s="62"/>
      <c r="D454" s="62"/>
      <c r="E454" s="126"/>
      <c r="F454" s="54"/>
      <c r="G454" s="54"/>
      <c r="BA454" s="62"/>
    </row>
    <row r="455" spans="1:53" s="60" customFormat="1">
      <c r="A455" s="147"/>
      <c r="B455" s="62"/>
      <c r="C455" s="62"/>
      <c r="D455" s="62"/>
      <c r="E455" s="126"/>
      <c r="F455" s="54"/>
      <c r="G455" s="54"/>
      <c r="BA455" s="62"/>
    </row>
    <row r="456" spans="1:53" s="60" customFormat="1">
      <c r="A456" s="147"/>
      <c r="B456" s="62"/>
      <c r="C456" s="62"/>
      <c r="D456" s="62"/>
      <c r="E456" s="126"/>
      <c r="F456" s="54"/>
      <c r="G456" s="54"/>
      <c r="BA456" s="62"/>
    </row>
    <row r="457" spans="1:53" s="60" customFormat="1">
      <c r="A457" s="147"/>
      <c r="B457" s="62"/>
      <c r="C457" s="62"/>
      <c r="D457" s="62"/>
      <c r="E457" s="126"/>
      <c r="F457" s="54"/>
      <c r="G457" s="54"/>
      <c r="BA457" s="62"/>
    </row>
    <row r="458" spans="1:53" s="60" customFormat="1">
      <c r="A458" s="147"/>
      <c r="B458" s="62"/>
      <c r="C458" s="62"/>
      <c r="D458" s="62"/>
      <c r="E458" s="126"/>
      <c r="F458" s="54"/>
      <c r="G458" s="54"/>
      <c r="BA458" s="62"/>
    </row>
    <row r="459" spans="1:53" s="60" customFormat="1">
      <c r="A459" s="147"/>
      <c r="B459" s="62"/>
      <c r="C459" s="62"/>
      <c r="D459" s="62"/>
      <c r="E459" s="126"/>
      <c r="F459" s="54"/>
      <c r="G459" s="54"/>
      <c r="BA459" s="62"/>
    </row>
    <row r="460" spans="1:53" s="60" customFormat="1">
      <c r="A460" s="147"/>
      <c r="B460" s="62"/>
      <c r="C460" s="62"/>
      <c r="D460" s="62"/>
      <c r="E460" s="126"/>
      <c r="F460" s="54"/>
      <c r="G460" s="54"/>
      <c r="BA460" s="62"/>
    </row>
    <row r="461" spans="1:53" s="60" customFormat="1">
      <c r="A461" s="147"/>
      <c r="B461" s="62"/>
      <c r="C461" s="62"/>
      <c r="D461" s="62"/>
      <c r="E461" s="126"/>
      <c r="F461" s="54"/>
      <c r="G461" s="54"/>
      <c r="BA461" s="62"/>
    </row>
    <row r="462" spans="1:53" s="60" customFormat="1">
      <c r="A462" s="147"/>
      <c r="B462" s="62"/>
      <c r="C462" s="62"/>
      <c r="D462" s="62"/>
      <c r="E462" s="126"/>
      <c r="F462" s="54"/>
      <c r="G462" s="54"/>
      <c r="BA462" s="62"/>
    </row>
    <row r="463" spans="1:53" s="60" customFormat="1">
      <c r="A463" s="147"/>
      <c r="B463" s="62"/>
      <c r="C463" s="62"/>
      <c r="D463" s="62"/>
      <c r="E463" s="126"/>
      <c r="F463" s="54"/>
      <c r="G463" s="54"/>
      <c r="BA463" s="62"/>
    </row>
    <row r="464" spans="1:53" s="60" customFormat="1">
      <c r="A464" s="147"/>
      <c r="B464" s="62"/>
      <c r="C464" s="62"/>
      <c r="D464" s="62"/>
      <c r="E464" s="126"/>
      <c r="F464" s="54"/>
      <c r="G464" s="54"/>
      <c r="BA464" s="62"/>
    </row>
    <row r="465" spans="1:53" s="60" customFormat="1">
      <c r="A465" s="147"/>
      <c r="B465" s="62"/>
      <c r="C465" s="62"/>
      <c r="D465" s="62"/>
      <c r="E465" s="126"/>
      <c r="F465" s="54"/>
      <c r="G465" s="54"/>
      <c r="BA465" s="62"/>
    </row>
    <row r="466" spans="1:53" s="60" customFormat="1">
      <c r="A466" s="147"/>
      <c r="B466" s="62"/>
      <c r="C466" s="62"/>
      <c r="D466" s="62"/>
      <c r="E466" s="126"/>
      <c r="F466" s="54"/>
      <c r="G466" s="54"/>
      <c r="BA466" s="62"/>
    </row>
    <row r="467" spans="1:53" s="60" customFormat="1">
      <c r="A467" s="147"/>
      <c r="B467" s="62"/>
      <c r="C467" s="62"/>
      <c r="D467" s="62"/>
      <c r="E467" s="126"/>
      <c r="F467" s="54"/>
      <c r="G467" s="54"/>
      <c r="BA467" s="62"/>
    </row>
    <row r="468" spans="1:53" s="60" customFormat="1">
      <c r="A468" s="147"/>
      <c r="B468" s="62"/>
      <c r="C468" s="62"/>
      <c r="D468" s="62"/>
      <c r="E468" s="126"/>
      <c r="F468" s="54"/>
      <c r="G468" s="54"/>
      <c r="BA468" s="62"/>
    </row>
    <row r="469" spans="1:53" s="60" customFormat="1">
      <c r="A469" s="147"/>
      <c r="B469" s="62"/>
      <c r="C469" s="62"/>
      <c r="D469" s="62"/>
      <c r="E469" s="126"/>
      <c r="F469" s="54"/>
      <c r="G469" s="54"/>
      <c r="BA469" s="62"/>
    </row>
    <row r="470" spans="1:53" s="60" customFormat="1">
      <c r="A470" s="147"/>
      <c r="B470" s="62"/>
      <c r="C470" s="62"/>
      <c r="D470" s="62"/>
      <c r="E470" s="126"/>
      <c r="F470" s="54"/>
      <c r="G470" s="54"/>
      <c r="BA470" s="62"/>
    </row>
    <row r="471" spans="1:53" s="60" customFormat="1">
      <c r="A471" s="147"/>
      <c r="B471" s="62"/>
      <c r="C471" s="62"/>
      <c r="D471" s="62"/>
      <c r="E471" s="126"/>
      <c r="F471" s="54"/>
      <c r="G471" s="54"/>
      <c r="BA471" s="62"/>
    </row>
    <row r="472" spans="1:53" s="60" customFormat="1">
      <c r="A472" s="147"/>
      <c r="B472" s="62"/>
      <c r="C472" s="62"/>
      <c r="D472" s="62"/>
      <c r="E472" s="126"/>
      <c r="F472" s="54"/>
      <c r="G472" s="54"/>
      <c r="BA472" s="62"/>
    </row>
    <row r="473" spans="1:53" s="60" customFormat="1">
      <c r="A473" s="147"/>
      <c r="B473" s="62"/>
      <c r="C473" s="62"/>
      <c r="D473" s="62"/>
      <c r="E473" s="126"/>
      <c r="F473" s="54"/>
      <c r="G473" s="54"/>
      <c r="BA473" s="62"/>
    </row>
    <row r="474" spans="1:53" s="60" customFormat="1">
      <c r="A474" s="147"/>
      <c r="B474" s="62"/>
      <c r="C474" s="62"/>
      <c r="D474" s="62"/>
      <c r="E474" s="126"/>
      <c r="F474" s="54"/>
      <c r="G474" s="54"/>
      <c r="BA474" s="62"/>
    </row>
    <row r="475" spans="1:53" s="60" customFormat="1">
      <c r="A475" s="147"/>
      <c r="B475" s="62"/>
      <c r="C475" s="62"/>
      <c r="D475" s="62"/>
      <c r="E475" s="126"/>
      <c r="F475" s="54"/>
      <c r="G475" s="54"/>
      <c r="BA475" s="62"/>
    </row>
    <row r="476" spans="1:53" s="60" customFormat="1">
      <c r="A476" s="147"/>
      <c r="B476" s="62"/>
      <c r="C476" s="62"/>
      <c r="D476" s="62"/>
      <c r="E476" s="126"/>
      <c r="F476" s="54"/>
      <c r="G476" s="54"/>
      <c r="BA476" s="62"/>
    </row>
    <row r="477" spans="1:53" s="60" customFormat="1">
      <c r="A477" s="147"/>
      <c r="B477" s="62"/>
      <c r="C477" s="62"/>
      <c r="D477" s="62"/>
      <c r="E477" s="126"/>
      <c r="F477" s="54"/>
      <c r="G477" s="54"/>
      <c r="BA477" s="62"/>
    </row>
    <row r="478" spans="1:53" s="60" customFormat="1">
      <c r="A478" s="147"/>
      <c r="B478" s="62"/>
      <c r="C478" s="62"/>
      <c r="D478" s="62"/>
      <c r="E478" s="126"/>
      <c r="F478" s="54"/>
      <c r="G478" s="54"/>
      <c r="BA478" s="62"/>
    </row>
    <row r="479" spans="1:53" s="60" customFormat="1">
      <c r="A479" s="147"/>
      <c r="B479" s="62"/>
      <c r="C479" s="62"/>
      <c r="D479" s="62"/>
      <c r="E479" s="126"/>
      <c r="F479" s="54"/>
      <c r="G479" s="54"/>
      <c r="BA479" s="62"/>
    </row>
    <row r="480" spans="1:53" s="60" customFormat="1">
      <c r="A480" s="147"/>
      <c r="B480" s="62"/>
      <c r="C480" s="62"/>
      <c r="D480" s="62"/>
      <c r="E480" s="126"/>
      <c r="F480" s="54"/>
      <c r="G480" s="54"/>
      <c r="BA480" s="62"/>
    </row>
    <row r="481" spans="1:53" s="60" customFormat="1">
      <c r="A481" s="147"/>
      <c r="B481" s="62"/>
      <c r="C481" s="62"/>
      <c r="D481" s="62"/>
      <c r="E481" s="126"/>
      <c r="F481" s="54"/>
      <c r="G481" s="54"/>
      <c r="BA481" s="62"/>
    </row>
    <row r="482" spans="1:53" s="60" customFormat="1">
      <c r="A482" s="147"/>
      <c r="B482" s="62"/>
      <c r="C482" s="62"/>
      <c r="D482" s="62"/>
      <c r="E482" s="126"/>
      <c r="F482" s="54"/>
      <c r="G482" s="54"/>
      <c r="BA482" s="62"/>
    </row>
    <row r="483" spans="1:53" s="60" customFormat="1">
      <c r="A483" s="147"/>
      <c r="B483" s="62"/>
      <c r="C483" s="62"/>
      <c r="D483" s="62"/>
      <c r="E483" s="126"/>
      <c r="F483" s="54"/>
      <c r="G483" s="54"/>
      <c r="BA483" s="62"/>
    </row>
    <row r="484" spans="1:53" s="60" customFormat="1">
      <c r="A484" s="147"/>
      <c r="B484" s="62"/>
      <c r="C484" s="62"/>
      <c r="D484" s="62"/>
      <c r="E484" s="126"/>
      <c r="F484" s="54"/>
      <c r="G484" s="54"/>
      <c r="BA484" s="62"/>
    </row>
    <row r="485" spans="1:53" s="60" customFormat="1">
      <c r="A485" s="147"/>
      <c r="B485" s="62"/>
      <c r="C485" s="62"/>
      <c r="D485" s="62"/>
      <c r="E485" s="126"/>
      <c r="F485" s="54"/>
      <c r="G485" s="54"/>
      <c r="BA485" s="62"/>
    </row>
    <row r="486" spans="1:53" s="60" customFormat="1">
      <c r="A486" s="147"/>
      <c r="B486" s="62"/>
      <c r="C486" s="62"/>
      <c r="D486" s="62"/>
      <c r="E486" s="126"/>
      <c r="F486" s="54"/>
      <c r="G486" s="54"/>
      <c r="BA486" s="62"/>
    </row>
    <row r="487" spans="1:53" s="60" customFormat="1">
      <c r="A487" s="147"/>
      <c r="B487" s="62"/>
      <c r="C487" s="62"/>
      <c r="D487" s="62"/>
      <c r="E487" s="126"/>
      <c r="F487" s="54"/>
      <c r="G487" s="54"/>
      <c r="BA487" s="62"/>
    </row>
    <row r="488" spans="1:53" s="60" customFormat="1">
      <c r="A488" s="147"/>
      <c r="B488" s="62"/>
      <c r="C488" s="62"/>
      <c r="D488" s="62"/>
      <c r="E488" s="126"/>
      <c r="F488" s="54"/>
      <c r="G488" s="54"/>
      <c r="BA488" s="62"/>
    </row>
    <row r="489" spans="1:53" s="60" customFormat="1">
      <c r="A489" s="147"/>
      <c r="B489" s="62"/>
      <c r="C489" s="62"/>
      <c r="D489" s="62"/>
      <c r="E489" s="126"/>
      <c r="F489" s="54"/>
      <c r="G489" s="54"/>
      <c r="BA489" s="62"/>
    </row>
    <row r="490" spans="1:53" s="60" customFormat="1">
      <c r="A490" s="147"/>
      <c r="B490" s="62"/>
      <c r="C490" s="62"/>
      <c r="D490" s="62"/>
      <c r="E490" s="126"/>
      <c r="F490" s="54"/>
      <c r="G490" s="54"/>
      <c r="BA490" s="62"/>
    </row>
    <row r="491" spans="1:53" s="60" customFormat="1">
      <c r="A491" s="147"/>
      <c r="B491" s="62"/>
      <c r="C491" s="62"/>
      <c r="D491" s="62"/>
      <c r="E491" s="126"/>
      <c r="F491" s="54"/>
      <c r="G491" s="54"/>
      <c r="BA491" s="62"/>
    </row>
    <row r="492" spans="1:53" s="60" customFormat="1">
      <c r="A492" s="147"/>
      <c r="B492" s="62"/>
      <c r="C492" s="62"/>
      <c r="D492" s="62"/>
      <c r="E492" s="126"/>
      <c r="F492" s="54"/>
      <c r="G492" s="54"/>
      <c r="BA492" s="62"/>
    </row>
    <row r="493" spans="1:53" s="60" customFormat="1">
      <c r="A493" s="147"/>
      <c r="B493" s="62"/>
      <c r="C493" s="62"/>
      <c r="D493" s="62"/>
      <c r="E493" s="126"/>
      <c r="F493" s="54"/>
      <c r="G493" s="54"/>
      <c r="BA493" s="62"/>
    </row>
    <row r="494" spans="1:53" s="60" customFormat="1">
      <c r="A494" s="147"/>
      <c r="B494" s="62"/>
      <c r="C494" s="62"/>
      <c r="D494" s="62"/>
      <c r="E494" s="126"/>
      <c r="F494" s="54"/>
      <c r="G494" s="54"/>
      <c r="BA494" s="62"/>
    </row>
    <row r="495" spans="1:53" s="60" customFormat="1">
      <c r="A495" s="147"/>
      <c r="B495" s="62"/>
      <c r="C495" s="62"/>
      <c r="D495" s="62"/>
      <c r="E495" s="126"/>
      <c r="F495" s="54"/>
      <c r="G495" s="54"/>
      <c r="BA495" s="62"/>
    </row>
    <row r="496" spans="1:53" s="60" customFormat="1">
      <c r="A496" s="147"/>
      <c r="B496" s="62"/>
      <c r="C496" s="62"/>
      <c r="D496" s="62"/>
      <c r="E496" s="126"/>
      <c r="F496" s="54"/>
      <c r="G496" s="54"/>
      <c r="BA496" s="62"/>
    </row>
    <row r="497" spans="1:53" s="60" customFormat="1">
      <c r="A497" s="147"/>
      <c r="B497" s="62"/>
      <c r="C497" s="62"/>
      <c r="D497" s="62"/>
      <c r="E497" s="126"/>
      <c r="F497" s="54"/>
      <c r="G497" s="54"/>
      <c r="BA497" s="62"/>
    </row>
    <row r="498" spans="1:53" s="60" customFormat="1">
      <c r="A498" s="147"/>
      <c r="B498" s="62"/>
      <c r="C498" s="62"/>
      <c r="D498" s="62"/>
      <c r="E498" s="126"/>
      <c r="F498" s="54"/>
      <c r="G498" s="54"/>
      <c r="BA498" s="62"/>
    </row>
    <row r="499" spans="1:53" s="60" customFormat="1">
      <c r="A499" s="147"/>
      <c r="B499" s="62"/>
      <c r="C499" s="62"/>
      <c r="D499" s="62"/>
      <c r="E499" s="126"/>
      <c r="F499" s="54"/>
      <c r="G499" s="54"/>
      <c r="BA499" s="62"/>
    </row>
    <row r="500" spans="1:53" s="60" customFormat="1">
      <c r="A500" s="147"/>
      <c r="B500" s="62"/>
      <c r="C500" s="62"/>
      <c r="D500" s="62"/>
      <c r="E500" s="126"/>
      <c r="F500" s="54"/>
      <c r="G500" s="54"/>
      <c r="BA500" s="62"/>
    </row>
    <row r="501" spans="1:53" s="60" customFormat="1">
      <c r="A501" s="147"/>
      <c r="B501" s="62"/>
      <c r="C501" s="62"/>
      <c r="D501" s="62"/>
      <c r="E501" s="126"/>
      <c r="F501" s="54"/>
      <c r="G501" s="54"/>
      <c r="BA501" s="62"/>
    </row>
    <row r="502" spans="1:53" s="60" customFormat="1">
      <c r="A502" s="147"/>
      <c r="B502" s="62"/>
      <c r="C502" s="62"/>
      <c r="D502" s="62"/>
      <c r="E502" s="126"/>
      <c r="F502" s="54"/>
      <c r="G502" s="54"/>
      <c r="BA502" s="62"/>
    </row>
    <row r="503" spans="1:53" s="60" customFormat="1">
      <c r="A503" s="147"/>
      <c r="B503" s="62"/>
      <c r="C503" s="62"/>
      <c r="D503" s="62"/>
      <c r="E503" s="126"/>
      <c r="F503" s="54"/>
      <c r="G503" s="54"/>
      <c r="BA503" s="62"/>
    </row>
    <row r="504" spans="1:53" s="60" customFormat="1">
      <c r="A504" s="147"/>
      <c r="B504" s="62"/>
      <c r="C504" s="62"/>
      <c r="D504" s="62"/>
      <c r="E504" s="126"/>
      <c r="F504" s="54"/>
      <c r="G504" s="54"/>
      <c r="BA504" s="62"/>
    </row>
    <row r="505" spans="1:53" s="60" customFormat="1">
      <c r="A505" s="147"/>
      <c r="B505" s="62"/>
      <c r="C505" s="62"/>
      <c r="D505" s="62"/>
      <c r="E505" s="126"/>
      <c r="F505" s="54"/>
      <c r="G505" s="54"/>
      <c r="BA505" s="62"/>
    </row>
    <row r="506" spans="1:53" s="60" customFormat="1">
      <c r="A506" s="147"/>
      <c r="B506" s="62"/>
      <c r="C506" s="62"/>
      <c r="D506" s="62"/>
      <c r="E506" s="126"/>
      <c r="F506" s="54"/>
      <c r="G506" s="54"/>
      <c r="BA506" s="62"/>
    </row>
    <row r="507" spans="1:53" s="60" customFormat="1">
      <c r="A507" s="147"/>
      <c r="B507" s="62"/>
      <c r="C507" s="62"/>
      <c r="D507" s="62"/>
      <c r="E507" s="126"/>
      <c r="F507" s="54"/>
      <c r="G507" s="54"/>
      <c r="BA507" s="62"/>
    </row>
    <row r="508" spans="1:53" s="60" customFormat="1">
      <c r="A508" s="147"/>
      <c r="B508" s="62"/>
      <c r="C508" s="62"/>
      <c r="D508" s="62"/>
      <c r="E508" s="126"/>
      <c r="F508" s="54"/>
      <c r="G508" s="54"/>
      <c r="BA508" s="62"/>
    </row>
    <row r="509" spans="1:53" s="60" customFormat="1">
      <c r="A509" s="147"/>
      <c r="B509" s="62"/>
      <c r="C509" s="62"/>
      <c r="D509" s="62"/>
      <c r="E509" s="126"/>
      <c r="F509" s="54"/>
      <c r="G509" s="54"/>
      <c r="BA509" s="62"/>
    </row>
    <row r="510" spans="1:53" s="60" customFormat="1">
      <c r="A510" s="147"/>
      <c r="B510" s="62"/>
      <c r="C510" s="62"/>
      <c r="D510" s="62"/>
      <c r="E510" s="126"/>
      <c r="F510" s="54"/>
      <c r="G510" s="54"/>
      <c r="BA510" s="62"/>
    </row>
    <row r="511" spans="1:53" s="60" customFormat="1">
      <c r="A511" s="147"/>
      <c r="B511" s="62"/>
      <c r="C511" s="62"/>
      <c r="D511" s="62"/>
      <c r="E511" s="126"/>
      <c r="F511" s="54"/>
      <c r="G511" s="54"/>
      <c r="BA511" s="62"/>
    </row>
    <row r="512" spans="1:53" s="60" customFormat="1">
      <c r="A512" s="147"/>
      <c r="B512" s="62"/>
      <c r="C512" s="62"/>
      <c r="D512" s="62"/>
      <c r="E512" s="126"/>
      <c r="F512" s="54"/>
      <c r="G512" s="54"/>
      <c r="BA512" s="62"/>
    </row>
    <row r="513" spans="1:53" s="60" customFormat="1">
      <c r="A513" s="147"/>
      <c r="B513" s="62"/>
      <c r="C513" s="62"/>
      <c r="D513" s="62"/>
      <c r="E513" s="126"/>
      <c r="F513" s="54"/>
      <c r="G513" s="54"/>
      <c r="BA513" s="62"/>
    </row>
    <row r="514" spans="1:53" s="60" customFormat="1">
      <c r="A514" s="147"/>
      <c r="B514" s="62"/>
      <c r="C514" s="62"/>
      <c r="D514" s="62"/>
      <c r="E514" s="126"/>
      <c r="F514" s="54"/>
      <c r="G514" s="54"/>
      <c r="BA514" s="62"/>
    </row>
    <row r="515" spans="1:53" s="60" customFormat="1">
      <c r="A515" s="147"/>
      <c r="B515" s="62"/>
      <c r="C515" s="62"/>
      <c r="D515" s="62"/>
      <c r="E515" s="126"/>
      <c r="F515" s="54"/>
      <c r="G515" s="54"/>
      <c r="BA515" s="62"/>
    </row>
    <row r="516" spans="1:53" s="60" customFormat="1">
      <c r="A516" s="147"/>
      <c r="B516" s="62"/>
      <c r="C516" s="62"/>
      <c r="D516" s="62"/>
      <c r="E516" s="126"/>
      <c r="F516" s="54"/>
      <c r="G516" s="54"/>
      <c r="BA516" s="62"/>
    </row>
    <row r="517" spans="1:53" s="60" customFormat="1">
      <c r="A517" s="147"/>
      <c r="B517" s="62"/>
      <c r="C517" s="62"/>
      <c r="D517" s="62"/>
      <c r="E517" s="126"/>
      <c r="F517" s="54"/>
      <c r="G517" s="54"/>
      <c r="BA517" s="62"/>
    </row>
    <row r="518" spans="1:53" s="60" customFormat="1">
      <c r="A518" s="147"/>
      <c r="B518" s="62"/>
      <c r="C518" s="62"/>
      <c r="D518" s="62"/>
      <c r="E518" s="126"/>
      <c r="F518" s="54"/>
      <c r="G518" s="54"/>
      <c r="BA518" s="62"/>
    </row>
    <row r="519" spans="1:53" s="60" customFormat="1">
      <c r="A519" s="147"/>
      <c r="B519" s="62"/>
      <c r="C519" s="62"/>
      <c r="D519" s="62"/>
      <c r="E519" s="126"/>
      <c r="F519" s="54"/>
      <c r="G519" s="54"/>
      <c r="BA519" s="62"/>
    </row>
    <row r="520" spans="1:53" s="60" customFormat="1">
      <c r="A520" s="147"/>
      <c r="B520" s="62"/>
      <c r="C520" s="62"/>
      <c r="D520" s="62"/>
      <c r="E520" s="126"/>
      <c r="F520" s="54"/>
      <c r="G520" s="54"/>
      <c r="BA520" s="62"/>
    </row>
    <row r="521" spans="1:53" s="60" customFormat="1">
      <c r="A521" s="147"/>
      <c r="B521" s="62"/>
      <c r="C521" s="62"/>
      <c r="D521" s="62"/>
      <c r="E521" s="126"/>
      <c r="F521" s="54"/>
      <c r="G521" s="54"/>
      <c r="BA521" s="62"/>
    </row>
    <row r="522" spans="1:53" s="60" customFormat="1">
      <c r="A522" s="147"/>
      <c r="B522" s="62"/>
      <c r="C522" s="62"/>
      <c r="D522" s="62"/>
      <c r="E522" s="126"/>
      <c r="F522" s="54"/>
      <c r="G522" s="54"/>
      <c r="BA522" s="62"/>
    </row>
    <row r="523" spans="1:53" s="60" customFormat="1">
      <c r="A523" s="147"/>
      <c r="B523" s="62"/>
      <c r="C523" s="62"/>
      <c r="D523" s="62"/>
      <c r="E523" s="126"/>
      <c r="F523" s="54"/>
      <c r="G523" s="54"/>
      <c r="BA523" s="62"/>
    </row>
    <row r="524" spans="1:53" s="60" customFormat="1">
      <c r="A524" s="147"/>
      <c r="B524" s="62"/>
      <c r="C524" s="62"/>
      <c r="D524" s="62"/>
      <c r="E524" s="126"/>
      <c r="F524" s="54"/>
      <c r="G524" s="54"/>
      <c r="BA524" s="62"/>
    </row>
    <row r="525" spans="1:53" s="60" customFormat="1">
      <c r="A525" s="147"/>
      <c r="B525" s="62"/>
      <c r="C525" s="62"/>
      <c r="D525" s="62"/>
      <c r="E525" s="126"/>
      <c r="F525" s="54"/>
      <c r="G525" s="54"/>
      <c r="BA525" s="62"/>
    </row>
    <row r="526" spans="1:53" s="60" customFormat="1">
      <c r="A526" s="147"/>
      <c r="B526" s="62"/>
      <c r="C526" s="62"/>
      <c r="D526" s="62"/>
      <c r="E526" s="126"/>
      <c r="F526" s="54"/>
      <c r="G526" s="54"/>
      <c r="BA526" s="62"/>
    </row>
    <row r="527" spans="1:53" s="60" customFormat="1">
      <c r="A527" s="147"/>
      <c r="B527" s="62"/>
      <c r="C527" s="62"/>
      <c r="D527" s="62"/>
      <c r="E527" s="126"/>
      <c r="F527" s="54"/>
      <c r="G527" s="54"/>
      <c r="BA527" s="62"/>
    </row>
    <row r="528" spans="1:53" s="60" customFormat="1">
      <c r="A528" s="147"/>
      <c r="B528" s="62"/>
      <c r="C528" s="62"/>
      <c r="D528" s="62"/>
      <c r="E528" s="126"/>
      <c r="F528" s="54"/>
      <c r="G528" s="54"/>
      <c r="BA528" s="62"/>
    </row>
    <row r="529" spans="1:53" s="60" customFormat="1">
      <c r="A529" s="147"/>
      <c r="B529" s="62"/>
      <c r="C529" s="62"/>
      <c r="D529" s="62"/>
      <c r="E529" s="126"/>
      <c r="F529" s="54"/>
      <c r="G529" s="54"/>
      <c r="BA529" s="62"/>
    </row>
    <row r="530" spans="1:53" s="60" customFormat="1">
      <c r="A530" s="147"/>
      <c r="B530" s="62"/>
      <c r="C530" s="62"/>
      <c r="D530" s="62"/>
      <c r="E530" s="126"/>
      <c r="F530" s="54"/>
      <c r="G530" s="54"/>
      <c r="BA530" s="62"/>
    </row>
    <row r="531" spans="1:53" s="60" customFormat="1">
      <c r="A531" s="147"/>
      <c r="B531" s="62"/>
      <c r="C531" s="62"/>
      <c r="D531" s="62"/>
      <c r="E531" s="126"/>
      <c r="F531" s="54"/>
      <c r="G531" s="54"/>
      <c r="BA531" s="62"/>
    </row>
    <row r="532" spans="1:53" s="60" customFormat="1">
      <c r="A532" s="147"/>
      <c r="B532" s="62"/>
      <c r="C532" s="62"/>
      <c r="D532" s="62"/>
      <c r="E532" s="126"/>
      <c r="F532" s="54"/>
      <c r="G532" s="54"/>
      <c r="BA532" s="62"/>
    </row>
    <row r="533" spans="1:53" s="60" customFormat="1">
      <c r="A533" s="147"/>
      <c r="B533" s="62"/>
      <c r="C533" s="62"/>
      <c r="D533" s="62"/>
      <c r="E533" s="126"/>
      <c r="F533" s="54"/>
      <c r="G533" s="54"/>
      <c r="BA533" s="62"/>
    </row>
    <row r="534" spans="1:53" s="60" customFormat="1">
      <c r="A534" s="147"/>
      <c r="B534" s="62"/>
      <c r="C534" s="62"/>
      <c r="D534" s="62"/>
      <c r="E534" s="126"/>
      <c r="F534" s="54"/>
      <c r="G534" s="54"/>
      <c r="BA534" s="62"/>
    </row>
    <row r="535" spans="1:53" s="60" customFormat="1">
      <c r="A535" s="147"/>
      <c r="B535" s="62"/>
      <c r="C535" s="62"/>
      <c r="D535" s="62"/>
      <c r="E535" s="126"/>
      <c r="F535" s="54"/>
      <c r="G535" s="54"/>
      <c r="BA535" s="62"/>
    </row>
    <row r="536" spans="1:53" s="60" customFormat="1">
      <c r="A536" s="147"/>
      <c r="B536" s="62"/>
      <c r="C536" s="62"/>
      <c r="D536" s="62"/>
      <c r="E536" s="126"/>
      <c r="F536" s="54"/>
      <c r="G536" s="54"/>
      <c r="BA536" s="62"/>
    </row>
    <row r="537" spans="1:53" s="60" customFormat="1">
      <c r="A537" s="147"/>
      <c r="B537" s="62"/>
      <c r="C537" s="62"/>
      <c r="D537" s="62"/>
      <c r="E537" s="126"/>
      <c r="F537" s="54"/>
      <c r="G537" s="54"/>
      <c r="BA537" s="62"/>
    </row>
    <row r="538" spans="1:53" s="60" customFormat="1">
      <c r="A538" s="147"/>
      <c r="B538" s="62"/>
      <c r="C538" s="62"/>
      <c r="D538" s="62"/>
      <c r="E538" s="126"/>
      <c r="F538" s="54"/>
      <c r="G538" s="54"/>
      <c r="BA538" s="62"/>
    </row>
    <row r="539" spans="1:53" s="60" customFormat="1">
      <c r="A539" s="147"/>
      <c r="B539" s="62"/>
      <c r="C539" s="62"/>
      <c r="D539" s="62"/>
      <c r="E539" s="126"/>
      <c r="F539" s="54"/>
      <c r="G539" s="54"/>
      <c r="BA539" s="62"/>
    </row>
    <row r="540" spans="1:53" s="60" customFormat="1">
      <c r="A540" s="147"/>
      <c r="B540" s="62"/>
      <c r="C540" s="62"/>
      <c r="D540" s="62"/>
      <c r="E540" s="126"/>
      <c r="F540" s="54"/>
      <c r="G540" s="54"/>
      <c r="BA540" s="62"/>
    </row>
    <row r="541" spans="1:53" s="60" customFormat="1">
      <c r="A541" s="147"/>
      <c r="B541" s="62"/>
      <c r="C541" s="62"/>
      <c r="D541" s="62"/>
      <c r="E541" s="126"/>
      <c r="F541" s="54"/>
      <c r="G541" s="54"/>
      <c r="BA541" s="62"/>
    </row>
    <row r="542" spans="1:53" s="60" customFormat="1">
      <c r="A542" s="147"/>
      <c r="B542" s="62"/>
      <c r="C542" s="62"/>
      <c r="D542" s="62"/>
      <c r="E542" s="126"/>
      <c r="F542" s="54"/>
      <c r="G542" s="54"/>
      <c r="BA542" s="62"/>
    </row>
    <row r="543" spans="1:53" s="60" customFormat="1">
      <c r="A543" s="147"/>
      <c r="B543" s="62"/>
      <c r="C543" s="62"/>
      <c r="D543" s="62"/>
      <c r="E543" s="126"/>
      <c r="F543" s="54"/>
      <c r="G543" s="54"/>
      <c r="BA543" s="62"/>
    </row>
    <row r="544" spans="1:53" s="60" customFormat="1">
      <c r="A544" s="147"/>
      <c r="B544" s="62"/>
      <c r="C544" s="62"/>
      <c r="D544" s="62"/>
      <c r="E544" s="126"/>
      <c r="F544" s="54"/>
      <c r="G544" s="54"/>
      <c r="BA544" s="62"/>
    </row>
    <row r="545" spans="1:53" s="60" customFormat="1">
      <c r="A545" s="147"/>
      <c r="B545" s="62"/>
      <c r="C545" s="62"/>
      <c r="D545" s="62"/>
      <c r="E545" s="126"/>
      <c r="F545" s="54"/>
      <c r="G545" s="54"/>
      <c r="BA545" s="62"/>
    </row>
    <row r="546" spans="1:53" s="60" customFormat="1">
      <c r="A546" s="147"/>
      <c r="B546" s="62"/>
      <c r="C546" s="62"/>
      <c r="D546" s="62"/>
      <c r="E546" s="126"/>
      <c r="F546" s="54"/>
      <c r="G546" s="54"/>
      <c r="BA546" s="62"/>
    </row>
    <row r="547" spans="1:53" s="60" customFormat="1">
      <c r="A547" s="147"/>
      <c r="B547" s="62"/>
      <c r="C547" s="62"/>
      <c r="D547" s="62"/>
      <c r="E547" s="126"/>
      <c r="F547" s="54"/>
      <c r="G547" s="54"/>
      <c r="BA547" s="62"/>
    </row>
    <row r="548" spans="1:53" s="60" customFormat="1">
      <c r="A548" s="147"/>
      <c r="B548" s="62"/>
      <c r="C548" s="62"/>
      <c r="D548" s="62"/>
      <c r="E548" s="126"/>
      <c r="F548" s="54"/>
      <c r="G548" s="54"/>
      <c r="BA548" s="62"/>
    </row>
    <row r="549" spans="1:53" s="60" customFormat="1">
      <c r="A549" s="147"/>
      <c r="B549" s="62"/>
      <c r="C549" s="62"/>
      <c r="D549" s="62"/>
      <c r="E549" s="126"/>
      <c r="F549" s="54"/>
      <c r="G549" s="54"/>
      <c r="BA549" s="62"/>
    </row>
    <row r="550" spans="1:53" s="60" customFormat="1">
      <c r="A550" s="147"/>
      <c r="B550" s="62"/>
      <c r="C550" s="62"/>
      <c r="D550" s="62"/>
      <c r="E550" s="126"/>
      <c r="F550" s="54"/>
      <c r="G550" s="54"/>
      <c r="BA550" s="62"/>
    </row>
    <row r="551" spans="1:53" s="60" customFormat="1">
      <c r="A551" s="147"/>
      <c r="B551" s="62"/>
      <c r="C551" s="62"/>
      <c r="D551" s="62"/>
      <c r="E551" s="126"/>
      <c r="F551" s="54"/>
      <c r="G551" s="54"/>
      <c r="BA551" s="62"/>
    </row>
    <row r="552" spans="1:53" s="60" customFormat="1">
      <c r="A552" s="147"/>
      <c r="B552" s="62"/>
      <c r="C552" s="62"/>
      <c r="D552" s="62"/>
      <c r="E552" s="126"/>
      <c r="F552" s="54"/>
      <c r="G552" s="54"/>
      <c r="BA552" s="62"/>
    </row>
    <row r="553" spans="1:53" s="60" customFormat="1">
      <c r="A553" s="147"/>
      <c r="B553" s="62"/>
      <c r="C553" s="62"/>
      <c r="D553" s="62"/>
      <c r="E553" s="126"/>
      <c r="F553" s="54"/>
      <c r="G553" s="54"/>
      <c r="BA553" s="62"/>
    </row>
    <row r="554" spans="1:53" s="60" customFormat="1">
      <c r="A554" s="147"/>
      <c r="B554" s="62"/>
      <c r="C554" s="62"/>
      <c r="D554" s="62"/>
      <c r="E554" s="126"/>
      <c r="F554" s="54"/>
      <c r="G554" s="54"/>
      <c r="BA554" s="62"/>
    </row>
    <row r="555" spans="1:53" s="60" customFormat="1">
      <c r="A555" s="147"/>
      <c r="B555" s="62"/>
      <c r="C555" s="62"/>
      <c r="D555" s="62"/>
      <c r="E555" s="126"/>
      <c r="F555" s="54"/>
      <c r="G555" s="54"/>
      <c r="BA555" s="62"/>
    </row>
    <row r="556" spans="1:53" s="60" customFormat="1">
      <c r="A556" s="147"/>
      <c r="B556" s="62"/>
      <c r="C556" s="62"/>
      <c r="D556" s="62"/>
      <c r="E556" s="126"/>
      <c r="F556" s="54"/>
      <c r="G556" s="54"/>
      <c r="BA556" s="62"/>
    </row>
    <row r="557" spans="1:53" s="60" customFormat="1">
      <c r="A557" s="147"/>
      <c r="B557" s="62"/>
      <c r="C557" s="62"/>
      <c r="D557" s="62"/>
      <c r="E557" s="126"/>
      <c r="F557" s="54"/>
      <c r="G557" s="54"/>
      <c r="BA557" s="62"/>
    </row>
    <row r="558" spans="1:53" s="60" customFormat="1">
      <c r="A558" s="147"/>
      <c r="B558" s="62"/>
      <c r="C558" s="62"/>
      <c r="D558" s="62"/>
      <c r="E558" s="126"/>
      <c r="F558" s="54"/>
      <c r="G558" s="54"/>
      <c r="BA558" s="62"/>
    </row>
    <row r="559" spans="1:53" s="60" customFormat="1">
      <c r="A559" s="147"/>
      <c r="B559" s="62"/>
      <c r="C559" s="62"/>
      <c r="D559" s="62"/>
      <c r="E559" s="126"/>
      <c r="F559" s="54"/>
      <c r="G559" s="54"/>
      <c r="BA559" s="62"/>
    </row>
    <row r="560" spans="1:53" s="60" customFormat="1">
      <c r="A560" s="147"/>
      <c r="B560" s="62"/>
      <c r="C560" s="62"/>
      <c r="D560" s="62"/>
      <c r="E560" s="126"/>
      <c r="F560" s="54"/>
      <c r="G560" s="54"/>
      <c r="BA560" s="62"/>
    </row>
    <row r="561" spans="1:53" s="60" customFormat="1">
      <c r="A561" s="147"/>
      <c r="B561" s="62"/>
      <c r="C561" s="62"/>
      <c r="D561" s="62"/>
      <c r="E561" s="126"/>
      <c r="F561" s="54"/>
      <c r="G561" s="54"/>
      <c r="BA561" s="62"/>
    </row>
    <row r="562" spans="1:53" s="60" customFormat="1">
      <c r="A562" s="147"/>
      <c r="B562" s="62"/>
      <c r="C562" s="62"/>
      <c r="D562" s="62"/>
      <c r="E562" s="126"/>
      <c r="F562" s="54"/>
      <c r="G562" s="54"/>
      <c r="BA562" s="62"/>
    </row>
    <row r="563" spans="1:53" s="60" customFormat="1">
      <c r="A563" s="147"/>
      <c r="B563" s="62"/>
      <c r="C563" s="62"/>
      <c r="D563" s="62"/>
      <c r="E563" s="126"/>
      <c r="F563" s="54"/>
      <c r="G563" s="54"/>
      <c r="BA563" s="62"/>
    </row>
    <row r="564" spans="1:53" s="60" customFormat="1">
      <c r="A564" s="147"/>
      <c r="B564" s="62"/>
      <c r="C564" s="62"/>
      <c r="D564" s="62"/>
      <c r="E564" s="126"/>
      <c r="F564" s="54"/>
      <c r="G564" s="54"/>
      <c r="BA564" s="62"/>
    </row>
    <row r="565" spans="1:53" s="60" customFormat="1">
      <c r="A565" s="147"/>
      <c r="B565" s="62"/>
      <c r="C565" s="62"/>
      <c r="D565" s="62"/>
      <c r="E565" s="126"/>
      <c r="F565" s="54"/>
      <c r="G565" s="54"/>
      <c r="BA565" s="62"/>
    </row>
    <row r="566" spans="1:53" s="60" customFormat="1">
      <c r="A566" s="147"/>
      <c r="B566" s="62"/>
      <c r="C566" s="62"/>
      <c r="D566" s="62"/>
      <c r="E566" s="126"/>
      <c r="F566" s="54"/>
      <c r="G566" s="54"/>
      <c r="BA566" s="62"/>
    </row>
    <row r="567" spans="1:53" s="60" customFormat="1">
      <c r="A567" s="147"/>
      <c r="B567" s="62"/>
      <c r="C567" s="62"/>
      <c r="D567" s="62"/>
      <c r="E567" s="126"/>
      <c r="F567" s="54"/>
      <c r="G567" s="54"/>
      <c r="BA567" s="62"/>
    </row>
    <row r="568" spans="1:53" s="60" customFormat="1">
      <c r="A568" s="147"/>
      <c r="B568" s="62"/>
      <c r="C568" s="62"/>
      <c r="D568" s="62"/>
      <c r="E568" s="126"/>
      <c r="F568" s="54"/>
      <c r="G568" s="54"/>
      <c r="BA568" s="62"/>
    </row>
    <row r="569" spans="1:53" s="60" customFormat="1">
      <c r="A569" s="147"/>
      <c r="B569" s="62"/>
      <c r="C569" s="62"/>
      <c r="D569" s="62"/>
      <c r="E569" s="126"/>
      <c r="F569" s="54"/>
      <c r="G569" s="54"/>
      <c r="BA569" s="62"/>
    </row>
    <row r="570" spans="1:53" s="60" customFormat="1">
      <c r="A570" s="147"/>
      <c r="B570" s="62"/>
      <c r="C570" s="62"/>
      <c r="D570" s="62"/>
      <c r="E570" s="126"/>
      <c r="F570" s="54"/>
      <c r="G570" s="54"/>
      <c r="BA570" s="62"/>
    </row>
    <row r="571" spans="1:53" s="60" customFormat="1">
      <c r="A571" s="147"/>
      <c r="B571" s="62"/>
      <c r="C571" s="62"/>
      <c r="D571" s="62"/>
      <c r="E571" s="126"/>
      <c r="F571" s="54"/>
      <c r="G571" s="54"/>
      <c r="BA571" s="62"/>
    </row>
    <row r="572" spans="1:53" s="60" customFormat="1">
      <c r="A572" s="147"/>
      <c r="B572" s="62"/>
      <c r="C572" s="62"/>
      <c r="D572" s="62"/>
      <c r="E572" s="126"/>
      <c r="F572" s="54"/>
      <c r="G572" s="54"/>
      <c r="BA572" s="62"/>
    </row>
    <row r="573" spans="1:53" s="60" customFormat="1">
      <c r="A573" s="147"/>
      <c r="B573" s="62"/>
      <c r="C573" s="62"/>
      <c r="D573" s="62"/>
      <c r="E573" s="126"/>
      <c r="F573" s="54"/>
      <c r="G573" s="54"/>
      <c r="BA573" s="62"/>
    </row>
    <row r="574" spans="1:53" s="60" customFormat="1">
      <c r="A574" s="147"/>
      <c r="B574" s="62"/>
      <c r="C574" s="62"/>
      <c r="D574" s="62"/>
      <c r="E574" s="126"/>
      <c r="F574" s="54"/>
      <c r="G574" s="54"/>
      <c r="BA574" s="62"/>
    </row>
    <row r="575" spans="1:53" s="60" customFormat="1">
      <c r="A575" s="147"/>
      <c r="B575" s="62"/>
      <c r="C575" s="62"/>
      <c r="D575" s="62"/>
      <c r="E575" s="126"/>
      <c r="F575" s="54"/>
      <c r="G575" s="54"/>
      <c r="BA575" s="62"/>
    </row>
    <row r="576" spans="1:53" s="60" customFormat="1">
      <c r="A576" s="147"/>
      <c r="B576" s="62"/>
      <c r="C576" s="62"/>
      <c r="D576" s="62"/>
      <c r="E576" s="126"/>
      <c r="F576" s="54"/>
      <c r="G576" s="54"/>
      <c r="BA576" s="62"/>
    </row>
    <row r="577" spans="1:53" s="60" customFormat="1">
      <c r="A577" s="147"/>
      <c r="B577" s="62"/>
      <c r="C577" s="62"/>
      <c r="D577" s="62"/>
      <c r="E577" s="126"/>
      <c r="F577" s="54"/>
      <c r="G577" s="54"/>
      <c r="BA577" s="62"/>
    </row>
    <row r="578" spans="1:53" s="60" customFormat="1">
      <c r="A578" s="147"/>
      <c r="B578" s="62"/>
      <c r="C578" s="62"/>
      <c r="D578" s="62"/>
      <c r="E578" s="126"/>
      <c r="F578" s="54"/>
      <c r="G578" s="54"/>
      <c r="BA578" s="62"/>
    </row>
    <row r="579" spans="1:53" s="60" customFormat="1">
      <c r="A579" s="147"/>
      <c r="B579" s="62"/>
      <c r="C579" s="62"/>
      <c r="D579" s="62"/>
      <c r="E579" s="126"/>
      <c r="F579" s="54"/>
      <c r="G579" s="54"/>
      <c r="BA579" s="62"/>
    </row>
    <row r="580" spans="1:53" s="60" customFormat="1">
      <c r="A580" s="147"/>
      <c r="B580" s="62"/>
      <c r="C580" s="62"/>
      <c r="D580" s="62"/>
      <c r="E580" s="126"/>
      <c r="F580" s="54"/>
      <c r="G580" s="54"/>
      <c r="BA580" s="62"/>
    </row>
    <row r="581" spans="1:53" s="60" customFormat="1">
      <c r="A581" s="147"/>
      <c r="B581" s="62"/>
      <c r="C581" s="62"/>
      <c r="D581" s="62"/>
      <c r="E581" s="126"/>
      <c r="F581" s="54"/>
      <c r="G581" s="54"/>
      <c r="BA581" s="62"/>
    </row>
    <row r="582" spans="1:53" s="60" customFormat="1">
      <c r="A582" s="147"/>
      <c r="B582" s="62"/>
      <c r="C582" s="62"/>
      <c r="D582" s="62"/>
      <c r="E582" s="126"/>
      <c r="F582" s="54"/>
      <c r="G582" s="54"/>
      <c r="BA582" s="62"/>
    </row>
    <row r="583" spans="1:53" s="60" customFormat="1">
      <c r="A583" s="147"/>
      <c r="B583" s="62"/>
      <c r="C583" s="62"/>
      <c r="D583" s="62"/>
      <c r="E583" s="126"/>
      <c r="F583" s="54"/>
      <c r="G583" s="54"/>
      <c r="BA583" s="62"/>
    </row>
    <row r="584" spans="1:53" s="60" customFormat="1">
      <c r="A584" s="147"/>
      <c r="B584" s="62"/>
      <c r="C584" s="62"/>
      <c r="D584" s="62"/>
      <c r="E584" s="126"/>
      <c r="F584" s="54"/>
      <c r="G584" s="54"/>
      <c r="BA584" s="62"/>
    </row>
    <row r="585" spans="1:53" s="60" customFormat="1">
      <c r="A585" s="147"/>
      <c r="B585" s="62"/>
      <c r="C585" s="62"/>
      <c r="D585" s="62"/>
      <c r="E585" s="126"/>
      <c r="F585" s="54"/>
      <c r="G585" s="54"/>
      <c r="BA585" s="62"/>
    </row>
    <row r="586" spans="1:53" s="60" customFormat="1">
      <c r="A586" s="147"/>
      <c r="B586" s="62"/>
      <c r="C586" s="62"/>
      <c r="D586" s="62"/>
      <c r="E586" s="126"/>
      <c r="F586" s="54"/>
      <c r="G586" s="54"/>
      <c r="BA586" s="62"/>
    </row>
    <row r="587" spans="1:53" s="60" customFormat="1">
      <c r="A587" s="147"/>
      <c r="B587" s="62"/>
      <c r="C587" s="62"/>
      <c r="D587" s="62"/>
      <c r="E587" s="126"/>
      <c r="F587" s="54"/>
      <c r="G587" s="54"/>
      <c r="BA587" s="62"/>
    </row>
    <row r="588" spans="1:53" s="60" customFormat="1">
      <c r="A588" s="147"/>
      <c r="B588" s="62"/>
      <c r="C588" s="62"/>
      <c r="D588" s="62"/>
      <c r="E588" s="126"/>
      <c r="F588" s="54"/>
      <c r="G588" s="54"/>
      <c r="BA588" s="62"/>
    </row>
    <row r="589" spans="1:53" s="60" customFormat="1">
      <c r="A589" s="147"/>
      <c r="B589" s="62"/>
      <c r="C589" s="62"/>
      <c r="D589" s="62"/>
      <c r="E589" s="126"/>
      <c r="F589" s="54"/>
      <c r="G589" s="54"/>
      <c r="BA589" s="62"/>
    </row>
    <row r="590" spans="1:53" s="60" customFormat="1">
      <c r="A590" s="147"/>
      <c r="B590" s="62"/>
      <c r="C590" s="62"/>
      <c r="D590" s="62"/>
      <c r="E590" s="126"/>
      <c r="F590" s="54"/>
      <c r="G590" s="54"/>
      <c r="BA590" s="62"/>
    </row>
    <row r="591" spans="1:53" s="60" customFormat="1">
      <c r="A591" s="147"/>
      <c r="B591" s="62"/>
      <c r="C591" s="62"/>
      <c r="D591" s="62"/>
      <c r="E591" s="126"/>
      <c r="F591" s="54"/>
      <c r="G591" s="54"/>
      <c r="BA591" s="62"/>
    </row>
    <row r="592" spans="1:53" s="60" customFormat="1">
      <c r="A592" s="147"/>
      <c r="B592" s="62"/>
      <c r="C592" s="62"/>
      <c r="D592" s="62"/>
      <c r="E592" s="126"/>
      <c r="F592" s="54"/>
      <c r="G592" s="54"/>
      <c r="BA592" s="62"/>
    </row>
    <row r="593" spans="1:53" s="60" customFormat="1">
      <c r="A593" s="147"/>
      <c r="B593" s="62"/>
      <c r="C593" s="62"/>
      <c r="D593" s="62"/>
      <c r="E593" s="126"/>
      <c r="F593" s="54"/>
      <c r="G593" s="54"/>
      <c r="BA593" s="62"/>
    </row>
    <row r="594" spans="1:53" s="60" customFormat="1">
      <c r="A594" s="147"/>
      <c r="B594" s="62"/>
      <c r="C594" s="62"/>
      <c r="D594" s="62"/>
      <c r="E594" s="126"/>
      <c r="F594" s="54"/>
      <c r="G594" s="54"/>
      <c r="BA594" s="62"/>
    </row>
    <row r="595" spans="1:53" s="60" customFormat="1">
      <c r="A595" s="147"/>
      <c r="B595" s="62"/>
      <c r="C595" s="62"/>
      <c r="D595" s="62"/>
      <c r="E595" s="126"/>
      <c r="F595" s="54"/>
      <c r="G595" s="54"/>
      <c r="BA595" s="62"/>
    </row>
    <row r="596" spans="1:53" s="60" customFormat="1">
      <c r="A596" s="147"/>
      <c r="B596" s="62"/>
      <c r="C596" s="62"/>
      <c r="D596" s="62"/>
      <c r="E596" s="126"/>
      <c r="F596" s="54"/>
      <c r="G596" s="54"/>
      <c r="BA596" s="62"/>
    </row>
    <row r="597" spans="1:53" s="60" customFormat="1">
      <c r="A597" s="147"/>
      <c r="B597" s="62"/>
      <c r="C597" s="62"/>
      <c r="D597" s="62"/>
      <c r="E597" s="126"/>
      <c r="F597" s="54"/>
      <c r="G597" s="54"/>
      <c r="BA597" s="62"/>
    </row>
    <row r="598" spans="1:53" s="60" customFormat="1">
      <c r="A598" s="147"/>
      <c r="B598" s="62"/>
      <c r="C598" s="62"/>
      <c r="D598" s="62"/>
      <c r="E598" s="126"/>
      <c r="F598" s="54"/>
      <c r="G598" s="54"/>
      <c r="BA598" s="62"/>
    </row>
    <row r="599" spans="1:53" s="60" customFormat="1">
      <c r="A599" s="147"/>
      <c r="B599" s="62"/>
      <c r="C599" s="62"/>
      <c r="D599" s="62"/>
      <c r="E599" s="126"/>
      <c r="F599" s="54"/>
      <c r="G599" s="54"/>
      <c r="BA599" s="62"/>
    </row>
    <row r="600" spans="1:53" s="60" customFormat="1">
      <c r="A600" s="147"/>
      <c r="B600" s="62"/>
      <c r="C600" s="62"/>
      <c r="D600" s="62"/>
      <c r="E600" s="126"/>
      <c r="F600" s="54"/>
      <c r="G600" s="54"/>
      <c r="BA600" s="62"/>
    </row>
    <row r="601" spans="1:53" s="60" customFormat="1">
      <c r="A601" s="147"/>
      <c r="B601" s="62"/>
      <c r="C601" s="62"/>
      <c r="D601" s="62"/>
      <c r="E601" s="126"/>
      <c r="F601" s="54"/>
      <c r="G601" s="54"/>
      <c r="BA601" s="62"/>
    </row>
    <row r="602" spans="1:53" s="60" customFormat="1">
      <c r="A602" s="147"/>
      <c r="B602" s="62"/>
      <c r="C602" s="62"/>
      <c r="D602" s="62"/>
      <c r="E602" s="126"/>
      <c r="F602" s="54"/>
      <c r="G602" s="54"/>
      <c r="BA602" s="62"/>
    </row>
    <row r="603" spans="1:53" s="60" customFormat="1">
      <c r="A603" s="147"/>
      <c r="B603" s="62"/>
      <c r="C603" s="62"/>
      <c r="D603" s="62"/>
      <c r="E603" s="126"/>
      <c r="F603" s="54"/>
      <c r="G603" s="54"/>
      <c r="BA603" s="62"/>
    </row>
    <row r="604" spans="1:53" s="60" customFormat="1">
      <c r="A604" s="147"/>
      <c r="B604" s="62"/>
      <c r="C604" s="62"/>
      <c r="D604" s="62"/>
      <c r="E604" s="126"/>
      <c r="F604" s="54"/>
      <c r="G604" s="54"/>
      <c r="BA604" s="62"/>
    </row>
    <row r="605" spans="1:53" s="60" customFormat="1">
      <c r="A605" s="147"/>
      <c r="B605" s="62"/>
      <c r="C605" s="62"/>
      <c r="D605" s="62"/>
      <c r="E605" s="126"/>
      <c r="F605" s="54"/>
      <c r="G605" s="54"/>
      <c r="BA605" s="62"/>
    </row>
    <row r="606" spans="1:53" s="60" customFormat="1">
      <c r="A606" s="147"/>
      <c r="B606" s="62"/>
      <c r="C606" s="62"/>
      <c r="D606" s="62"/>
      <c r="E606" s="126"/>
      <c r="F606" s="54"/>
      <c r="G606" s="54"/>
      <c r="BA606" s="62"/>
    </row>
    <row r="607" spans="1:53" s="60" customFormat="1">
      <c r="A607" s="147"/>
      <c r="B607" s="62"/>
      <c r="C607" s="62"/>
      <c r="D607" s="62"/>
      <c r="E607" s="126"/>
      <c r="F607" s="54"/>
      <c r="G607" s="54"/>
      <c r="BA607" s="62"/>
    </row>
    <row r="608" spans="1:53" s="60" customFormat="1">
      <c r="A608" s="147"/>
      <c r="B608" s="62"/>
      <c r="C608" s="62"/>
      <c r="D608" s="62"/>
      <c r="E608" s="126"/>
      <c r="F608" s="54"/>
      <c r="G608" s="54"/>
      <c r="BA608" s="62"/>
    </row>
    <row r="609" spans="1:53" s="60" customFormat="1">
      <c r="A609" s="147"/>
      <c r="B609" s="62"/>
      <c r="C609" s="62"/>
      <c r="D609" s="62"/>
      <c r="E609" s="126"/>
      <c r="F609" s="54"/>
      <c r="G609" s="54"/>
      <c r="BA609" s="62"/>
    </row>
    <row r="610" spans="1:53" s="60" customFormat="1">
      <c r="A610" s="147"/>
      <c r="B610" s="62"/>
      <c r="C610" s="62"/>
      <c r="D610" s="62"/>
      <c r="E610" s="126"/>
      <c r="F610" s="54"/>
      <c r="G610" s="54"/>
      <c r="BA610" s="62"/>
    </row>
    <row r="611" spans="1:53" s="60" customFormat="1">
      <c r="A611" s="147"/>
      <c r="B611" s="62"/>
      <c r="C611" s="62"/>
      <c r="D611" s="62"/>
      <c r="E611" s="126"/>
      <c r="F611" s="54"/>
      <c r="G611" s="54"/>
      <c r="BA611" s="62"/>
    </row>
    <row r="612" spans="1:53" s="60" customFormat="1">
      <c r="A612" s="147"/>
      <c r="B612" s="62"/>
      <c r="C612" s="62"/>
      <c r="D612" s="62"/>
      <c r="E612" s="126"/>
      <c r="F612" s="54"/>
      <c r="G612" s="54"/>
      <c r="BA612" s="62"/>
    </row>
    <row r="613" spans="1:53" s="60" customFormat="1">
      <c r="A613" s="147"/>
      <c r="B613" s="62"/>
      <c r="C613" s="62"/>
      <c r="D613" s="62"/>
      <c r="E613" s="126"/>
      <c r="F613" s="54"/>
      <c r="G613" s="54"/>
      <c r="BA613" s="62"/>
    </row>
    <row r="614" spans="1:53" s="60" customFormat="1">
      <c r="A614" s="147"/>
      <c r="B614" s="62"/>
      <c r="C614" s="62"/>
      <c r="D614" s="62"/>
      <c r="E614" s="126"/>
      <c r="F614" s="54"/>
      <c r="G614" s="54"/>
      <c r="BA614" s="62"/>
    </row>
    <row r="615" spans="1:53" s="60" customFormat="1">
      <c r="A615" s="147"/>
      <c r="B615" s="62"/>
      <c r="C615" s="62"/>
      <c r="D615" s="62"/>
      <c r="E615" s="126"/>
      <c r="F615" s="54"/>
      <c r="G615" s="54"/>
      <c r="BA615" s="62"/>
    </row>
    <row r="616" spans="1:53" s="60" customFormat="1">
      <c r="A616" s="147"/>
      <c r="B616" s="62"/>
      <c r="C616" s="62"/>
      <c r="D616" s="62"/>
      <c r="E616" s="126"/>
      <c r="F616" s="54"/>
      <c r="G616" s="54"/>
      <c r="BA616" s="62"/>
    </row>
    <row r="617" spans="1:53" s="60" customFormat="1">
      <c r="A617" s="147"/>
      <c r="B617" s="62"/>
      <c r="C617" s="62"/>
      <c r="D617" s="62"/>
      <c r="E617" s="126"/>
      <c r="F617" s="54"/>
      <c r="G617" s="54"/>
      <c r="BA617" s="62"/>
    </row>
    <row r="618" spans="1:53" s="60" customFormat="1">
      <c r="A618" s="147"/>
      <c r="B618" s="62"/>
      <c r="C618" s="62"/>
      <c r="D618" s="62"/>
      <c r="E618" s="126"/>
      <c r="F618" s="54"/>
      <c r="G618" s="54"/>
      <c r="BA618" s="62"/>
    </row>
    <row r="619" spans="1:53" s="60" customFormat="1">
      <c r="A619" s="147"/>
      <c r="B619" s="62"/>
      <c r="C619" s="62"/>
      <c r="D619" s="62"/>
      <c r="E619" s="126"/>
      <c r="F619" s="54"/>
      <c r="G619" s="54"/>
      <c r="BA619" s="62"/>
    </row>
    <row r="620" spans="1:53" s="60" customFormat="1">
      <c r="A620" s="147"/>
      <c r="B620" s="62"/>
      <c r="C620" s="62"/>
      <c r="D620" s="62"/>
      <c r="E620" s="126"/>
      <c r="F620" s="54"/>
      <c r="G620" s="54"/>
      <c r="BA620" s="62"/>
    </row>
    <row r="621" spans="1:53" s="60" customFormat="1">
      <c r="A621" s="147"/>
      <c r="B621" s="62"/>
      <c r="C621" s="62"/>
      <c r="D621" s="62"/>
      <c r="E621" s="126"/>
      <c r="F621" s="54"/>
      <c r="G621" s="54"/>
      <c r="BA621" s="62"/>
    </row>
    <row r="622" spans="1:53" s="60" customFormat="1">
      <c r="A622" s="147"/>
      <c r="B622" s="62"/>
      <c r="C622" s="62"/>
      <c r="D622" s="62"/>
      <c r="E622" s="126"/>
      <c r="F622" s="54"/>
      <c r="G622" s="54"/>
      <c r="BA622" s="62"/>
    </row>
    <row r="623" spans="1:53" s="60" customFormat="1">
      <c r="A623" s="147"/>
      <c r="B623" s="62"/>
      <c r="C623" s="62"/>
      <c r="D623" s="62"/>
      <c r="E623" s="126"/>
      <c r="F623" s="54"/>
      <c r="G623" s="54"/>
      <c r="BA623" s="62"/>
    </row>
    <row r="624" spans="1:53" s="60" customFormat="1">
      <c r="A624" s="147"/>
      <c r="B624" s="62"/>
      <c r="C624" s="62"/>
      <c r="D624" s="62"/>
      <c r="E624" s="126"/>
      <c r="F624" s="54"/>
      <c r="G624" s="54"/>
      <c r="BA624" s="62"/>
    </row>
    <row r="625" spans="1:53" s="60" customFormat="1">
      <c r="A625" s="147"/>
      <c r="B625" s="62"/>
      <c r="C625" s="62"/>
      <c r="D625" s="62"/>
      <c r="E625" s="126"/>
      <c r="F625" s="54"/>
      <c r="G625" s="54"/>
      <c r="BA625" s="62"/>
    </row>
    <row r="626" spans="1:53" s="60" customFormat="1">
      <c r="A626" s="147"/>
      <c r="B626" s="62"/>
      <c r="C626" s="62"/>
      <c r="D626" s="62"/>
      <c r="E626" s="126"/>
      <c r="F626" s="54"/>
      <c r="G626" s="54"/>
      <c r="BA626" s="62"/>
    </row>
    <row r="627" spans="1:53" s="60" customFormat="1">
      <c r="A627" s="147"/>
      <c r="B627" s="62"/>
      <c r="C627" s="62"/>
      <c r="D627" s="62"/>
      <c r="E627" s="126"/>
      <c r="F627" s="54"/>
      <c r="G627" s="54"/>
      <c r="BA627" s="62"/>
    </row>
    <row r="628" spans="1:53" s="60" customFormat="1">
      <c r="A628" s="147"/>
      <c r="B628" s="62"/>
      <c r="C628" s="62"/>
      <c r="D628" s="62"/>
      <c r="E628" s="126"/>
      <c r="F628" s="54"/>
      <c r="G628" s="54"/>
      <c r="BA628" s="62"/>
    </row>
    <row r="629" spans="1:53" s="60" customFormat="1">
      <c r="A629" s="147"/>
      <c r="B629" s="62"/>
      <c r="C629" s="62"/>
      <c r="D629" s="62"/>
      <c r="E629" s="126"/>
      <c r="F629" s="54"/>
      <c r="G629" s="54"/>
      <c r="BA629" s="62"/>
    </row>
    <row r="630" spans="1:53" s="60" customFormat="1">
      <c r="A630" s="147"/>
      <c r="B630" s="62"/>
      <c r="C630" s="62"/>
      <c r="D630" s="62"/>
      <c r="E630" s="126"/>
      <c r="F630" s="54"/>
      <c r="G630" s="54"/>
      <c r="BA630" s="62"/>
    </row>
    <row r="631" spans="1:53" s="60" customFormat="1">
      <c r="A631" s="147"/>
      <c r="B631" s="62"/>
      <c r="C631" s="62"/>
      <c r="D631" s="62"/>
      <c r="E631" s="126"/>
      <c r="F631" s="54"/>
      <c r="G631" s="54"/>
      <c r="BA631" s="62"/>
    </row>
    <row r="632" spans="1:53" s="60" customFormat="1">
      <c r="A632" s="147"/>
      <c r="B632" s="62"/>
      <c r="C632" s="62"/>
      <c r="D632" s="62"/>
      <c r="E632" s="126"/>
      <c r="F632" s="54"/>
      <c r="G632" s="54"/>
      <c r="BA632" s="62"/>
    </row>
    <row r="633" spans="1:53" s="60" customFormat="1">
      <c r="A633" s="147"/>
      <c r="B633" s="62"/>
      <c r="C633" s="62"/>
      <c r="D633" s="62"/>
      <c r="E633" s="126"/>
      <c r="F633" s="54"/>
      <c r="G633" s="54"/>
      <c r="BA633" s="62"/>
    </row>
    <row r="634" spans="1:53" s="60" customFormat="1">
      <c r="A634" s="147"/>
      <c r="B634" s="62"/>
      <c r="C634" s="62"/>
      <c r="D634" s="62"/>
      <c r="E634" s="126"/>
      <c r="F634" s="54"/>
      <c r="G634" s="54"/>
      <c r="BA634" s="62"/>
    </row>
    <row r="635" spans="1:53" s="60" customFormat="1">
      <c r="A635" s="147"/>
      <c r="B635" s="62"/>
      <c r="C635" s="62"/>
      <c r="D635" s="62"/>
      <c r="E635" s="126"/>
      <c r="F635" s="54"/>
      <c r="G635" s="54"/>
      <c r="BA635" s="62"/>
    </row>
    <row r="636" spans="1:53" s="60" customFormat="1">
      <c r="A636" s="147"/>
      <c r="B636" s="62"/>
      <c r="C636" s="62"/>
      <c r="D636" s="62"/>
      <c r="E636" s="126"/>
      <c r="F636" s="54"/>
      <c r="G636" s="54"/>
      <c r="BA636" s="62"/>
    </row>
    <row r="637" spans="1:53" s="60" customFormat="1">
      <c r="A637" s="147"/>
      <c r="B637" s="62"/>
      <c r="C637" s="62"/>
      <c r="D637" s="62"/>
      <c r="E637" s="126"/>
      <c r="F637" s="54"/>
      <c r="G637" s="54"/>
      <c r="BA637" s="62"/>
    </row>
    <row r="638" spans="1:53" s="60" customFormat="1">
      <c r="A638" s="147"/>
      <c r="B638" s="62"/>
      <c r="C638" s="62"/>
      <c r="D638" s="62"/>
      <c r="E638" s="126"/>
      <c r="F638" s="54"/>
      <c r="G638" s="54"/>
      <c r="BA638" s="62"/>
    </row>
    <row r="639" spans="1:53" s="60" customFormat="1">
      <c r="A639" s="147"/>
      <c r="B639" s="62"/>
      <c r="C639" s="62"/>
      <c r="D639" s="62"/>
      <c r="E639" s="126"/>
      <c r="F639" s="54"/>
      <c r="G639" s="54"/>
      <c r="BA639" s="62"/>
    </row>
    <row r="640" spans="1:53" s="60" customFormat="1">
      <c r="A640" s="147"/>
      <c r="B640" s="62"/>
      <c r="C640" s="62"/>
      <c r="D640" s="62"/>
      <c r="E640" s="126"/>
      <c r="F640" s="54"/>
      <c r="G640" s="54"/>
      <c r="BA640" s="62"/>
    </row>
    <row r="641" spans="1:53" s="60" customFormat="1">
      <c r="A641" s="147"/>
      <c r="B641" s="62"/>
      <c r="C641" s="62"/>
      <c r="D641" s="62"/>
      <c r="E641" s="126"/>
      <c r="F641" s="54"/>
      <c r="G641" s="54"/>
      <c r="BA641" s="62"/>
    </row>
    <row r="642" spans="1:53" s="60" customFormat="1">
      <c r="A642" s="147"/>
      <c r="B642" s="62"/>
      <c r="C642" s="62"/>
      <c r="D642" s="62"/>
      <c r="E642" s="126"/>
      <c r="F642" s="54"/>
      <c r="G642" s="54"/>
      <c r="BA642" s="62"/>
    </row>
    <row r="643" spans="1:53" s="60" customFormat="1">
      <c r="A643" s="147"/>
      <c r="B643" s="62"/>
      <c r="C643" s="62"/>
      <c r="D643" s="62"/>
      <c r="E643" s="126"/>
      <c r="F643" s="54"/>
      <c r="G643" s="54"/>
      <c r="BA643" s="62"/>
    </row>
    <row r="644" spans="1:53" s="60" customFormat="1">
      <c r="A644" s="147"/>
      <c r="B644" s="62"/>
      <c r="C644" s="62"/>
      <c r="D644" s="62"/>
      <c r="E644" s="126"/>
      <c r="F644" s="54"/>
      <c r="G644" s="54"/>
      <c r="BA644" s="62"/>
    </row>
    <row r="645" spans="1:53" s="60" customFormat="1">
      <c r="A645" s="147"/>
      <c r="B645" s="62"/>
      <c r="C645" s="62"/>
      <c r="D645" s="62"/>
      <c r="E645" s="126"/>
      <c r="F645" s="54"/>
      <c r="G645" s="54"/>
      <c r="BA645" s="62"/>
    </row>
    <row r="646" spans="1:53" s="60" customFormat="1">
      <c r="A646" s="147"/>
      <c r="B646" s="62"/>
      <c r="C646" s="62"/>
      <c r="D646" s="62"/>
      <c r="E646" s="126"/>
      <c r="F646" s="54"/>
      <c r="G646" s="54"/>
      <c r="BA646" s="62"/>
    </row>
    <row r="647" spans="1:53" s="60" customFormat="1">
      <c r="A647" s="147"/>
      <c r="B647" s="62"/>
      <c r="C647" s="62"/>
      <c r="D647" s="62"/>
      <c r="E647" s="126"/>
      <c r="F647" s="54"/>
      <c r="G647" s="54"/>
      <c r="BA647" s="62"/>
    </row>
    <row r="648" spans="1:53" s="60" customFormat="1">
      <c r="A648" s="147"/>
      <c r="B648" s="62"/>
      <c r="C648" s="62"/>
      <c r="D648" s="62"/>
      <c r="E648" s="126"/>
      <c r="F648" s="54"/>
      <c r="G648" s="54"/>
      <c r="BA648" s="62"/>
    </row>
    <row r="649" spans="1:53" s="60" customFormat="1">
      <c r="A649" s="147"/>
      <c r="B649" s="62"/>
      <c r="C649" s="62"/>
      <c r="D649" s="62"/>
      <c r="E649" s="126"/>
      <c r="F649" s="54"/>
      <c r="G649" s="54"/>
      <c r="BA649" s="62"/>
    </row>
    <row r="650" spans="1:53" s="60" customFormat="1">
      <c r="A650" s="147"/>
      <c r="B650" s="62"/>
      <c r="C650" s="62"/>
      <c r="D650" s="62"/>
      <c r="E650" s="126"/>
      <c r="F650" s="54"/>
      <c r="G650" s="54"/>
      <c r="BA650" s="62"/>
    </row>
    <row r="651" spans="1:53" s="60" customFormat="1">
      <c r="A651" s="147"/>
      <c r="B651" s="62"/>
      <c r="C651" s="62"/>
      <c r="D651" s="62"/>
      <c r="E651" s="126"/>
      <c r="F651" s="54"/>
      <c r="G651" s="54"/>
      <c r="BA651" s="62"/>
    </row>
    <row r="652" spans="1:53" s="60" customFormat="1">
      <c r="A652" s="147"/>
      <c r="B652" s="62"/>
      <c r="C652" s="62"/>
      <c r="D652" s="62"/>
      <c r="E652" s="126"/>
      <c r="F652" s="54"/>
      <c r="G652" s="54"/>
      <c r="BA652" s="62"/>
    </row>
    <row r="653" spans="1:53" s="60" customFormat="1">
      <c r="A653" s="147"/>
      <c r="B653" s="62"/>
      <c r="C653" s="62"/>
      <c r="D653" s="62"/>
      <c r="E653" s="126"/>
      <c r="F653" s="54"/>
      <c r="G653" s="54"/>
      <c r="BA653" s="62"/>
    </row>
    <row r="654" spans="1:53" s="60" customFormat="1">
      <c r="A654" s="147"/>
      <c r="B654" s="62"/>
      <c r="C654" s="62"/>
      <c r="D654" s="62"/>
      <c r="E654" s="126"/>
      <c r="F654" s="54"/>
      <c r="G654" s="54"/>
      <c r="BA654" s="62"/>
    </row>
    <row r="655" spans="1:53" s="60" customFormat="1">
      <c r="A655" s="147"/>
      <c r="B655" s="62"/>
      <c r="C655" s="62"/>
      <c r="D655" s="62"/>
      <c r="E655" s="126"/>
      <c r="F655" s="54"/>
      <c r="G655" s="54"/>
      <c r="BA655" s="62"/>
    </row>
    <row r="656" spans="1:53" s="60" customFormat="1">
      <c r="A656" s="147"/>
      <c r="B656" s="62"/>
      <c r="C656" s="62"/>
      <c r="D656" s="62"/>
      <c r="E656" s="126"/>
      <c r="F656" s="54"/>
      <c r="G656" s="54"/>
      <c r="BA656" s="62"/>
    </row>
    <row r="657" spans="1:53" s="60" customFormat="1">
      <c r="A657" s="147"/>
      <c r="B657" s="62"/>
      <c r="C657" s="62"/>
      <c r="D657" s="62"/>
      <c r="E657" s="126"/>
      <c r="F657" s="54"/>
      <c r="G657" s="54"/>
      <c r="BA657" s="62"/>
    </row>
    <row r="658" spans="1:53" s="60" customFormat="1">
      <c r="A658" s="147"/>
      <c r="B658" s="62"/>
      <c r="C658" s="62"/>
      <c r="D658" s="62"/>
      <c r="E658" s="126"/>
      <c r="F658" s="54"/>
      <c r="G658" s="54"/>
      <c r="BA658" s="62"/>
    </row>
    <row r="659" spans="1:53" s="60" customFormat="1">
      <c r="A659" s="147"/>
      <c r="B659" s="62"/>
      <c r="C659" s="62"/>
      <c r="D659" s="62"/>
      <c r="E659" s="126"/>
      <c r="F659" s="54"/>
      <c r="G659" s="54"/>
      <c r="BA659" s="62"/>
    </row>
    <row r="660" spans="1:53" s="60" customFormat="1">
      <c r="A660" s="147"/>
      <c r="B660" s="62"/>
      <c r="C660" s="62"/>
      <c r="D660" s="62"/>
      <c r="E660" s="126"/>
      <c r="F660" s="54"/>
      <c r="G660" s="54"/>
      <c r="BA660" s="62"/>
    </row>
    <row r="661" spans="1:53" s="60" customFormat="1">
      <c r="A661" s="147"/>
      <c r="B661" s="62"/>
      <c r="C661" s="62"/>
      <c r="D661" s="62"/>
      <c r="E661" s="126"/>
      <c r="F661" s="54"/>
      <c r="G661" s="54"/>
      <c r="BA661" s="62"/>
    </row>
    <row r="662" spans="1:53" s="60" customFormat="1">
      <c r="A662" s="147"/>
      <c r="B662" s="62"/>
      <c r="C662" s="62"/>
      <c r="D662" s="62"/>
      <c r="E662" s="126"/>
      <c r="F662" s="54"/>
      <c r="G662" s="54"/>
      <c r="BA662" s="62"/>
    </row>
    <row r="663" spans="1:53" s="60" customFormat="1">
      <c r="A663" s="147"/>
      <c r="B663" s="62"/>
      <c r="C663" s="62"/>
      <c r="D663" s="62"/>
      <c r="E663" s="126"/>
      <c r="F663" s="54"/>
      <c r="G663" s="54"/>
      <c r="BA663" s="62"/>
    </row>
    <row r="664" spans="1:53" s="60" customFormat="1">
      <c r="A664" s="147"/>
      <c r="B664" s="62"/>
      <c r="C664" s="62"/>
      <c r="D664" s="62"/>
      <c r="E664" s="126"/>
      <c r="F664" s="54"/>
      <c r="G664" s="54"/>
      <c r="BA664" s="62"/>
    </row>
    <row r="665" spans="1:53" s="60" customFormat="1">
      <c r="A665" s="147"/>
      <c r="B665" s="62"/>
      <c r="C665" s="62"/>
      <c r="D665" s="62"/>
      <c r="E665" s="126"/>
      <c r="F665" s="54"/>
      <c r="G665" s="54"/>
      <c r="BA665" s="62"/>
    </row>
    <row r="666" spans="1:53" s="60" customFormat="1">
      <c r="A666" s="147"/>
      <c r="B666" s="62"/>
      <c r="C666" s="62"/>
      <c r="D666" s="62"/>
      <c r="E666" s="126"/>
      <c r="F666" s="54"/>
      <c r="G666" s="54"/>
      <c r="BA666" s="62"/>
    </row>
    <row r="667" spans="1:53" s="60" customFormat="1">
      <c r="A667" s="147"/>
      <c r="B667" s="62"/>
      <c r="C667" s="62"/>
      <c r="D667" s="62"/>
      <c r="E667" s="126"/>
      <c r="F667" s="54"/>
      <c r="G667" s="54"/>
      <c r="BA667" s="62"/>
    </row>
    <row r="668" spans="1:53" s="60" customFormat="1">
      <c r="A668" s="147"/>
      <c r="B668" s="62"/>
      <c r="C668" s="62"/>
      <c r="D668" s="62"/>
      <c r="E668" s="126"/>
      <c r="F668" s="54"/>
      <c r="G668" s="54"/>
      <c r="BA668" s="62"/>
    </row>
    <row r="669" spans="1:53" s="60" customFormat="1">
      <c r="A669" s="147"/>
      <c r="B669" s="62"/>
      <c r="C669" s="62"/>
      <c r="D669" s="62"/>
      <c r="E669" s="126"/>
      <c r="F669" s="54"/>
      <c r="G669" s="54"/>
      <c r="BA669" s="62"/>
    </row>
    <row r="670" spans="1:53" s="60" customFormat="1">
      <c r="A670" s="147"/>
      <c r="B670" s="62"/>
      <c r="C670" s="62"/>
      <c r="D670" s="62"/>
      <c r="E670" s="126"/>
      <c r="F670" s="54"/>
      <c r="G670" s="54"/>
      <c r="BA670" s="62"/>
    </row>
    <row r="671" spans="1:53" s="60" customFormat="1">
      <c r="A671" s="147"/>
      <c r="B671" s="62"/>
      <c r="C671" s="62"/>
      <c r="D671" s="62"/>
      <c r="E671" s="126"/>
      <c r="F671" s="54"/>
      <c r="G671" s="54"/>
      <c r="BA671" s="62"/>
    </row>
    <row r="672" spans="1:53" s="60" customFormat="1">
      <c r="A672" s="147"/>
      <c r="B672" s="62"/>
      <c r="C672" s="62"/>
      <c r="D672" s="62"/>
      <c r="E672" s="126"/>
      <c r="F672" s="54"/>
      <c r="G672" s="54"/>
      <c r="BA672" s="62"/>
    </row>
    <row r="673" spans="1:53" s="60" customFormat="1">
      <c r="A673" s="147"/>
      <c r="B673" s="62"/>
      <c r="C673" s="62"/>
      <c r="D673" s="62"/>
      <c r="E673" s="126"/>
      <c r="F673" s="54"/>
      <c r="G673" s="54"/>
      <c r="BA673" s="62"/>
    </row>
    <row r="674" spans="1:53" s="60" customFormat="1">
      <c r="A674" s="147"/>
      <c r="B674" s="62"/>
      <c r="C674" s="62"/>
      <c r="D674" s="62"/>
      <c r="E674" s="126"/>
      <c r="F674" s="54"/>
      <c r="G674" s="54"/>
      <c r="BA674" s="62"/>
    </row>
    <row r="675" spans="1:53" s="60" customFormat="1">
      <c r="A675" s="147"/>
      <c r="B675" s="62"/>
      <c r="C675" s="62"/>
      <c r="D675" s="62"/>
      <c r="E675" s="126"/>
      <c r="F675" s="54"/>
      <c r="G675" s="54"/>
      <c r="BA675" s="62"/>
    </row>
    <row r="676" spans="1:53" s="60" customFormat="1">
      <c r="A676" s="147"/>
      <c r="B676" s="62"/>
      <c r="C676" s="62"/>
      <c r="D676" s="62"/>
      <c r="E676" s="126"/>
      <c r="F676" s="54"/>
      <c r="G676" s="54"/>
      <c r="BA676" s="62"/>
    </row>
    <row r="677" spans="1:53" s="60" customFormat="1">
      <c r="A677" s="147"/>
      <c r="B677" s="62"/>
      <c r="C677" s="62"/>
      <c r="D677" s="62"/>
      <c r="E677" s="126"/>
      <c r="F677" s="54"/>
      <c r="G677" s="54"/>
      <c r="BA677" s="62"/>
    </row>
    <row r="678" spans="1:53" s="60" customFormat="1">
      <c r="A678" s="147"/>
      <c r="B678" s="62"/>
      <c r="C678" s="62"/>
      <c r="D678" s="62"/>
      <c r="E678" s="126"/>
      <c r="F678" s="54"/>
      <c r="G678" s="54"/>
      <c r="BA678" s="62"/>
    </row>
    <row r="679" spans="1:53" s="60" customFormat="1">
      <c r="A679" s="147"/>
      <c r="B679" s="62"/>
      <c r="C679" s="62"/>
      <c r="D679" s="62"/>
      <c r="E679" s="126"/>
      <c r="F679" s="54"/>
      <c r="G679" s="54"/>
      <c r="BA679" s="62"/>
    </row>
    <row r="680" spans="1:53" s="60" customFormat="1">
      <c r="A680" s="147"/>
      <c r="B680" s="62"/>
      <c r="C680" s="62"/>
      <c r="D680" s="62"/>
      <c r="E680" s="126"/>
      <c r="F680" s="54"/>
      <c r="G680" s="54"/>
      <c r="BA680" s="62"/>
    </row>
    <row r="681" spans="1:53" s="60" customFormat="1">
      <c r="A681" s="147"/>
      <c r="B681" s="62"/>
      <c r="C681" s="62"/>
      <c r="D681" s="62"/>
      <c r="E681" s="126"/>
      <c r="F681" s="54"/>
      <c r="G681" s="54"/>
      <c r="BA681" s="62"/>
    </row>
    <row r="682" spans="1:53" s="60" customFormat="1">
      <c r="A682" s="147"/>
      <c r="B682" s="62"/>
      <c r="C682" s="62"/>
      <c r="D682" s="62"/>
      <c r="E682" s="126"/>
      <c r="F682" s="54"/>
      <c r="G682" s="54"/>
      <c r="BA682" s="62"/>
    </row>
    <row r="683" spans="1:53" s="60" customFormat="1">
      <c r="A683" s="147"/>
      <c r="B683" s="62"/>
      <c r="C683" s="62"/>
      <c r="D683" s="62"/>
      <c r="E683" s="126"/>
      <c r="F683" s="54"/>
      <c r="G683" s="54"/>
      <c r="BA683" s="62"/>
    </row>
    <row r="684" spans="1:53" s="60" customFormat="1">
      <c r="A684" s="147"/>
      <c r="B684" s="62"/>
      <c r="C684" s="62"/>
      <c r="D684" s="62"/>
      <c r="E684" s="126"/>
      <c r="F684" s="54"/>
      <c r="G684" s="54"/>
      <c r="BA684" s="62"/>
    </row>
    <row r="685" spans="1:53" s="60" customFormat="1">
      <c r="A685" s="147"/>
      <c r="B685" s="62"/>
      <c r="C685" s="62"/>
      <c r="D685" s="62"/>
      <c r="E685" s="126"/>
      <c r="F685" s="54"/>
      <c r="G685" s="54"/>
      <c r="BA685" s="62"/>
    </row>
    <row r="686" spans="1:53" s="60" customFormat="1">
      <c r="A686" s="147"/>
      <c r="B686" s="62"/>
      <c r="C686" s="62"/>
      <c r="D686" s="62"/>
      <c r="E686" s="126"/>
      <c r="F686" s="54"/>
      <c r="G686" s="54"/>
      <c r="BA686" s="62"/>
    </row>
    <row r="687" spans="1:53" s="60" customFormat="1">
      <c r="A687" s="147"/>
      <c r="B687" s="62"/>
      <c r="C687" s="62"/>
      <c r="D687" s="62"/>
      <c r="E687" s="126"/>
      <c r="F687" s="54"/>
      <c r="G687" s="54"/>
      <c r="BA687" s="62"/>
    </row>
    <row r="688" spans="1:53" s="60" customFormat="1">
      <c r="A688" s="147"/>
      <c r="B688" s="62"/>
      <c r="C688" s="62"/>
      <c r="D688" s="62"/>
      <c r="E688" s="126"/>
      <c r="F688" s="54"/>
      <c r="G688" s="54"/>
      <c r="BA688" s="62"/>
    </row>
    <row r="689" spans="1:53" s="60" customFormat="1">
      <c r="A689" s="147"/>
      <c r="B689" s="62"/>
      <c r="C689" s="62"/>
      <c r="D689" s="62"/>
      <c r="E689" s="126"/>
      <c r="F689" s="54"/>
      <c r="G689" s="54"/>
      <c r="BA689" s="62"/>
    </row>
    <row r="690" spans="1:53" s="60" customFormat="1">
      <c r="A690" s="147"/>
      <c r="B690" s="62"/>
      <c r="C690" s="62"/>
      <c r="D690" s="62"/>
      <c r="E690" s="126"/>
      <c r="F690" s="54"/>
      <c r="G690" s="54"/>
      <c r="BA690" s="62"/>
    </row>
    <row r="691" spans="1:53" s="60" customFormat="1">
      <c r="A691" s="147"/>
      <c r="B691" s="62"/>
      <c r="C691" s="62"/>
      <c r="D691" s="62"/>
      <c r="E691" s="126"/>
      <c r="F691" s="54"/>
      <c r="G691" s="54"/>
      <c r="BA691" s="62"/>
    </row>
    <row r="692" spans="1:53" s="60" customFormat="1">
      <c r="A692" s="147"/>
      <c r="B692" s="62"/>
      <c r="C692" s="62"/>
      <c r="D692" s="62"/>
      <c r="E692" s="126"/>
      <c r="F692" s="54"/>
      <c r="G692" s="54"/>
      <c r="BA692" s="62"/>
    </row>
    <row r="693" spans="1:53" s="60" customFormat="1">
      <c r="A693" s="147"/>
      <c r="B693" s="62"/>
      <c r="C693" s="62"/>
      <c r="D693" s="62"/>
      <c r="E693" s="126"/>
      <c r="F693" s="54"/>
      <c r="G693" s="54"/>
      <c r="BA693" s="62"/>
    </row>
    <row r="694" spans="1:53" s="60" customFormat="1">
      <c r="A694" s="147"/>
      <c r="B694" s="62"/>
      <c r="C694" s="62"/>
      <c r="D694" s="62"/>
      <c r="E694" s="126"/>
      <c r="F694" s="54"/>
      <c r="G694" s="54"/>
      <c r="BA694" s="62"/>
    </row>
    <row r="695" spans="1:53" s="60" customFormat="1">
      <c r="A695" s="147"/>
      <c r="B695" s="62"/>
      <c r="C695" s="62"/>
      <c r="D695" s="62"/>
      <c r="E695" s="126"/>
      <c r="F695" s="54"/>
      <c r="G695" s="54"/>
      <c r="BA695" s="62"/>
    </row>
    <row r="696" spans="1:53" s="60" customFormat="1">
      <c r="A696" s="147"/>
      <c r="B696" s="62"/>
      <c r="C696" s="62"/>
      <c r="D696" s="62"/>
      <c r="E696" s="126"/>
      <c r="F696" s="54"/>
      <c r="G696" s="54"/>
      <c r="BA696" s="62"/>
    </row>
    <row r="697" spans="1:53" s="60" customFormat="1">
      <c r="A697" s="147"/>
      <c r="B697" s="62"/>
      <c r="C697" s="62"/>
      <c r="D697" s="62"/>
      <c r="E697" s="126"/>
      <c r="F697" s="54"/>
      <c r="G697" s="54"/>
      <c r="BA697" s="62"/>
    </row>
    <row r="698" spans="1:53" s="60" customFormat="1">
      <c r="A698" s="147"/>
      <c r="B698" s="62"/>
      <c r="C698" s="62"/>
      <c r="D698" s="62"/>
      <c r="E698" s="126"/>
      <c r="F698" s="54"/>
      <c r="G698" s="54"/>
      <c r="BA698" s="62"/>
    </row>
    <row r="699" spans="1:53" s="60" customFormat="1">
      <c r="A699" s="147"/>
      <c r="B699" s="62"/>
      <c r="C699" s="62"/>
      <c r="D699" s="62"/>
      <c r="E699" s="126"/>
      <c r="F699" s="54"/>
      <c r="G699" s="54"/>
      <c r="BA699" s="62"/>
    </row>
    <row r="700" spans="1:53" s="60" customFormat="1">
      <c r="A700" s="147"/>
      <c r="B700" s="62"/>
      <c r="C700" s="62"/>
      <c r="D700" s="62"/>
      <c r="E700" s="126"/>
      <c r="F700" s="54"/>
      <c r="G700" s="54"/>
      <c r="BA700" s="62"/>
    </row>
    <row r="701" spans="1:53" s="60" customFormat="1">
      <c r="A701" s="147"/>
      <c r="B701" s="62"/>
      <c r="C701" s="62"/>
      <c r="D701" s="62"/>
      <c r="E701" s="126"/>
      <c r="F701" s="54"/>
      <c r="G701" s="54"/>
      <c r="BA701" s="62"/>
    </row>
    <row r="702" spans="1:53" s="60" customFormat="1">
      <c r="A702" s="147"/>
      <c r="B702" s="62"/>
      <c r="C702" s="62"/>
      <c r="D702" s="62"/>
      <c r="E702" s="126"/>
      <c r="F702" s="54"/>
      <c r="G702" s="54"/>
      <c r="BA702" s="62"/>
    </row>
    <row r="703" spans="1:53" s="60" customFormat="1">
      <c r="A703" s="147"/>
      <c r="B703" s="62"/>
      <c r="C703" s="62"/>
      <c r="D703" s="62"/>
      <c r="E703" s="126"/>
      <c r="F703" s="54"/>
      <c r="G703" s="54"/>
      <c r="BA703" s="62"/>
    </row>
    <row r="704" spans="1:53" s="60" customFormat="1">
      <c r="A704" s="147"/>
      <c r="B704" s="62"/>
      <c r="C704" s="62"/>
      <c r="D704" s="62"/>
      <c r="E704" s="126"/>
      <c r="F704" s="54"/>
      <c r="G704" s="54"/>
      <c r="BA704" s="62"/>
    </row>
    <row r="705" spans="1:53" s="60" customFormat="1">
      <c r="A705" s="147"/>
      <c r="B705" s="62"/>
      <c r="C705" s="62"/>
      <c r="D705" s="62"/>
      <c r="E705" s="126"/>
      <c r="F705" s="54"/>
      <c r="G705" s="54"/>
      <c r="BA705" s="62"/>
    </row>
    <row r="706" spans="1:53" s="60" customFormat="1">
      <c r="A706" s="147"/>
      <c r="B706" s="62"/>
      <c r="C706" s="62"/>
      <c r="D706" s="62"/>
      <c r="E706" s="126"/>
      <c r="F706" s="54"/>
      <c r="G706" s="54"/>
      <c r="BA706" s="62"/>
    </row>
    <row r="707" spans="1:53" s="60" customFormat="1">
      <c r="A707" s="147"/>
      <c r="B707" s="62"/>
      <c r="C707" s="62"/>
      <c r="D707" s="62"/>
      <c r="E707" s="126"/>
      <c r="F707" s="54"/>
      <c r="G707" s="54"/>
      <c r="BA707" s="62"/>
    </row>
    <row r="708" spans="1:53" s="60" customFormat="1">
      <c r="A708" s="147"/>
      <c r="B708" s="62"/>
      <c r="C708" s="62"/>
      <c r="D708" s="62"/>
      <c r="E708" s="126"/>
      <c r="F708" s="54"/>
      <c r="G708" s="54"/>
      <c r="BA708" s="62"/>
    </row>
    <row r="709" spans="1:53" s="60" customFormat="1">
      <c r="A709" s="147"/>
      <c r="B709" s="62"/>
      <c r="C709" s="62"/>
      <c r="D709" s="62"/>
      <c r="E709" s="126"/>
      <c r="F709" s="54"/>
      <c r="G709" s="54"/>
      <c r="BA709" s="62"/>
    </row>
    <row r="710" spans="1:53" s="60" customFormat="1">
      <c r="A710" s="147"/>
      <c r="B710" s="62"/>
      <c r="C710" s="62"/>
      <c r="D710" s="62"/>
      <c r="E710" s="126"/>
      <c r="F710" s="54"/>
      <c r="G710" s="54"/>
      <c r="BA710" s="62"/>
    </row>
    <row r="711" spans="1:53" s="60" customFormat="1">
      <c r="A711" s="147"/>
      <c r="B711" s="62"/>
      <c r="C711" s="62"/>
      <c r="D711" s="62"/>
      <c r="E711" s="126"/>
      <c r="F711" s="54"/>
      <c r="G711" s="54"/>
      <c r="BA711" s="62"/>
    </row>
    <row r="712" spans="1:53" s="60" customFormat="1">
      <c r="A712" s="147"/>
      <c r="B712" s="62"/>
      <c r="C712" s="62"/>
      <c r="D712" s="62"/>
      <c r="E712" s="126"/>
      <c r="F712" s="54"/>
      <c r="G712" s="54"/>
      <c r="BA712" s="62"/>
    </row>
    <row r="713" spans="1:53" s="60" customFormat="1">
      <c r="A713" s="147"/>
      <c r="B713" s="62"/>
      <c r="C713" s="62"/>
      <c r="D713" s="62"/>
      <c r="E713" s="126"/>
      <c r="F713" s="54"/>
      <c r="G713" s="54"/>
      <c r="BA713" s="62"/>
    </row>
    <row r="714" spans="1:53" s="60" customFormat="1">
      <c r="A714" s="147"/>
      <c r="B714" s="62"/>
      <c r="C714" s="62"/>
      <c r="D714" s="62"/>
      <c r="E714" s="126"/>
      <c r="F714" s="54"/>
      <c r="G714" s="54"/>
      <c r="BA714" s="62"/>
    </row>
    <row r="715" spans="1:53" s="60" customFormat="1">
      <c r="A715" s="147"/>
      <c r="B715" s="62"/>
      <c r="C715" s="62"/>
      <c r="D715" s="62"/>
      <c r="E715" s="126"/>
      <c r="F715" s="54"/>
      <c r="G715" s="54"/>
      <c r="BA715" s="62"/>
    </row>
    <row r="716" spans="1:53" s="60" customFormat="1">
      <c r="A716" s="147"/>
      <c r="B716" s="62"/>
      <c r="C716" s="62"/>
      <c r="D716" s="62"/>
      <c r="E716" s="126"/>
      <c r="F716" s="54"/>
      <c r="G716" s="54"/>
      <c r="BA716" s="62"/>
    </row>
    <row r="717" spans="1:53" s="60" customFormat="1">
      <c r="A717" s="147"/>
      <c r="B717" s="62"/>
      <c r="C717" s="62"/>
      <c r="D717" s="62"/>
      <c r="E717" s="126"/>
      <c r="F717" s="54"/>
      <c r="G717" s="54"/>
      <c r="BA717" s="62"/>
    </row>
    <row r="718" spans="1:53" s="60" customFormat="1">
      <c r="A718" s="147"/>
      <c r="B718" s="62"/>
      <c r="C718" s="62"/>
      <c r="D718" s="62"/>
      <c r="E718" s="126"/>
      <c r="F718" s="54"/>
      <c r="G718" s="54"/>
      <c r="BA718" s="62"/>
    </row>
    <row r="719" spans="1:53" s="60" customFormat="1">
      <c r="A719" s="147"/>
      <c r="B719" s="62"/>
      <c r="C719" s="62"/>
      <c r="D719" s="62"/>
      <c r="E719" s="126"/>
      <c r="F719" s="54"/>
      <c r="G719" s="54"/>
      <c r="BA719" s="62"/>
    </row>
    <row r="720" spans="1:53" s="60" customFormat="1">
      <c r="A720" s="147"/>
      <c r="B720" s="62"/>
      <c r="C720" s="62"/>
      <c r="D720" s="62"/>
      <c r="E720" s="126"/>
      <c r="F720" s="54"/>
      <c r="G720" s="54"/>
      <c r="BA720" s="62"/>
    </row>
    <row r="721" spans="1:53" s="60" customFormat="1">
      <c r="A721" s="147"/>
      <c r="B721" s="62"/>
      <c r="C721" s="62"/>
      <c r="D721" s="62"/>
      <c r="E721" s="126"/>
      <c r="F721" s="54"/>
      <c r="G721" s="54"/>
      <c r="BA721" s="62"/>
    </row>
    <row r="722" spans="1:53" s="60" customFormat="1">
      <c r="A722" s="147"/>
      <c r="B722" s="62"/>
      <c r="C722" s="62"/>
      <c r="D722" s="62"/>
      <c r="E722" s="126"/>
      <c r="F722" s="54"/>
      <c r="G722" s="54"/>
      <c r="BA722" s="62"/>
    </row>
    <row r="723" spans="1:53" s="60" customFormat="1">
      <c r="A723" s="147"/>
      <c r="B723" s="62"/>
      <c r="C723" s="62"/>
      <c r="D723" s="62"/>
      <c r="E723" s="126"/>
      <c r="F723" s="54"/>
      <c r="G723" s="54"/>
      <c r="BA723" s="62"/>
    </row>
    <row r="724" spans="1:53" s="60" customFormat="1">
      <c r="A724" s="147"/>
      <c r="B724" s="62"/>
      <c r="C724" s="62"/>
      <c r="D724" s="62"/>
      <c r="E724" s="126"/>
      <c r="F724" s="54"/>
      <c r="G724" s="54"/>
      <c r="BA724" s="62"/>
    </row>
    <row r="725" spans="1:53" s="60" customFormat="1">
      <c r="A725" s="147"/>
      <c r="B725" s="62"/>
      <c r="C725" s="62"/>
      <c r="D725" s="62"/>
      <c r="E725" s="126"/>
      <c r="F725" s="54"/>
      <c r="G725" s="54"/>
      <c r="BA725" s="62"/>
    </row>
    <row r="726" spans="1:53" s="60" customFormat="1">
      <c r="A726" s="147"/>
      <c r="B726" s="62"/>
      <c r="C726" s="62"/>
      <c r="D726" s="62"/>
      <c r="E726" s="126"/>
      <c r="F726" s="54"/>
      <c r="G726" s="54"/>
      <c r="BA726" s="62"/>
    </row>
    <row r="727" spans="1:53" s="60" customFormat="1">
      <c r="A727" s="147"/>
      <c r="B727" s="62"/>
      <c r="C727" s="62"/>
      <c r="D727" s="62"/>
      <c r="E727" s="126"/>
      <c r="F727" s="54"/>
      <c r="G727" s="54"/>
      <c r="BA727" s="62"/>
    </row>
    <row r="728" spans="1:53" s="60" customFormat="1">
      <c r="A728" s="147"/>
      <c r="B728" s="62"/>
      <c r="C728" s="62"/>
      <c r="D728" s="62"/>
      <c r="E728" s="126"/>
      <c r="F728" s="54"/>
      <c r="G728" s="54"/>
      <c r="BA728" s="62"/>
    </row>
    <row r="729" spans="1:53" s="60" customFormat="1">
      <c r="A729" s="147"/>
      <c r="B729" s="62"/>
      <c r="C729" s="62"/>
      <c r="D729" s="62"/>
      <c r="E729" s="126"/>
      <c r="F729" s="54"/>
      <c r="G729" s="54"/>
      <c r="BA729" s="62"/>
    </row>
    <row r="730" spans="1:53" s="60" customFormat="1">
      <c r="A730" s="147"/>
      <c r="B730" s="62"/>
      <c r="C730" s="62"/>
      <c r="D730" s="62"/>
      <c r="E730" s="126"/>
      <c r="F730" s="54"/>
      <c r="G730" s="54"/>
      <c r="BA730" s="62"/>
    </row>
    <row r="731" spans="1:53" s="60" customFormat="1">
      <c r="A731" s="147"/>
      <c r="B731" s="62"/>
      <c r="C731" s="62"/>
      <c r="D731" s="62"/>
      <c r="E731" s="126"/>
      <c r="F731" s="54"/>
      <c r="G731" s="54"/>
      <c r="BA731" s="62"/>
    </row>
    <row r="732" spans="1:53" s="60" customFormat="1">
      <c r="A732" s="147"/>
      <c r="B732" s="62"/>
      <c r="C732" s="62"/>
      <c r="D732" s="62"/>
      <c r="E732" s="126"/>
      <c r="F732" s="54"/>
      <c r="G732" s="54"/>
      <c r="BA732" s="62"/>
    </row>
    <row r="733" spans="1:53" s="60" customFormat="1">
      <c r="A733" s="147"/>
      <c r="B733" s="62"/>
      <c r="C733" s="62"/>
      <c r="D733" s="62"/>
      <c r="E733" s="126"/>
      <c r="F733" s="54"/>
      <c r="G733" s="54"/>
      <c r="BA733" s="62"/>
    </row>
    <row r="734" spans="1:53" s="60" customFormat="1">
      <c r="A734" s="147"/>
      <c r="B734" s="62"/>
      <c r="C734" s="62"/>
      <c r="D734" s="62"/>
      <c r="E734" s="126"/>
      <c r="F734" s="54"/>
      <c r="G734" s="54"/>
      <c r="BA734" s="62"/>
    </row>
    <row r="735" spans="1:53" s="60" customFormat="1">
      <c r="A735" s="147"/>
      <c r="B735" s="62"/>
      <c r="C735" s="62"/>
      <c r="D735" s="62"/>
      <c r="E735" s="126"/>
      <c r="F735" s="54"/>
      <c r="G735" s="54"/>
      <c r="BA735" s="62"/>
    </row>
    <row r="736" spans="1:53" s="60" customFormat="1">
      <c r="A736" s="147"/>
      <c r="B736" s="62"/>
      <c r="C736" s="62"/>
      <c r="D736" s="62"/>
      <c r="E736" s="126"/>
      <c r="F736" s="54"/>
      <c r="G736" s="54"/>
      <c r="BA736" s="62"/>
    </row>
    <row r="737" spans="1:53" s="60" customFormat="1">
      <c r="A737" s="147"/>
      <c r="B737" s="62"/>
      <c r="C737" s="62"/>
      <c r="D737" s="62"/>
      <c r="E737" s="126"/>
      <c r="F737" s="54"/>
      <c r="G737" s="54"/>
      <c r="BA737" s="62"/>
    </row>
    <row r="738" spans="1:53" s="60" customFormat="1">
      <c r="A738" s="147"/>
      <c r="B738" s="62"/>
      <c r="C738" s="62"/>
      <c r="D738" s="62"/>
      <c r="E738" s="126"/>
      <c r="F738" s="54"/>
      <c r="G738" s="54"/>
      <c r="BA738" s="62"/>
    </row>
    <row r="739" spans="1:53" s="60" customFormat="1">
      <c r="A739" s="147"/>
      <c r="B739" s="62"/>
      <c r="C739" s="62"/>
      <c r="D739" s="62"/>
      <c r="E739" s="126"/>
      <c r="F739" s="54"/>
      <c r="G739" s="54"/>
      <c r="BA739" s="62"/>
    </row>
    <row r="740" spans="1:53" s="60" customFormat="1">
      <c r="A740" s="147"/>
      <c r="B740" s="62"/>
      <c r="C740" s="62"/>
      <c r="D740" s="62"/>
      <c r="E740" s="126"/>
      <c r="F740" s="54"/>
      <c r="G740" s="54"/>
      <c r="BA740" s="62"/>
    </row>
    <row r="741" spans="1:53" s="60" customFormat="1">
      <c r="A741" s="147"/>
      <c r="B741" s="62"/>
      <c r="C741" s="62"/>
      <c r="D741" s="62"/>
      <c r="E741" s="126"/>
      <c r="F741" s="54"/>
      <c r="G741" s="54"/>
      <c r="BA741" s="62"/>
    </row>
    <row r="742" spans="1:53" s="60" customFormat="1">
      <c r="A742" s="147"/>
      <c r="B742" s="62"/>
      <c r="C742" s="62"/>
      <c r="D742" s="62"/>
      <c r="E742" s="126"/>
      <c r="F742" s="54"/>
      <c r="G742" s="54"/>
      <c r="BA742" s="62"/>
    </row>
    <row r="743" spans="1:53" s="60" customFormat="1">
      <c r="A743" s="147"/>
      <c r="B743" s="62"/>
      <c r="C743" s="62"/>
      <c r="D743" s="62"/>
      <c r="E743" s="126"/>
      <c r="F743" s="54"/>
      <c r="G743" s="54"/>
      <c r="BA743" s="62"/>
    </row>
    <row r="744" spans="1:53" s="60" customFormat="1">
      <c r="A744" s="147"/>
      <c r="B744" s="62"/>
      <c r="C744" s="62"/>
      <c r="D744" s="62"/>
      <c r="E744" s="126"/>
      <c r="F744" s="54"/>
      <c r="G744" s="54"/>
      <c r="BA744" s="62"/>
    </row>
    <row r="745" spans="1:53" s="60" customFormat="1">
      <c r="A745" s="147"/>
      <c r="B745" s="62"/>
      <c r="C745" s="62"/>
      <c r="D745" s="62"/>
      <c r="E745" s="126"/>
      <c r="F745" s="54"/>
      <c r="G745" s="54"/>
      <c r="BA745" s="62"/>
    </row>
    <row r="746" spans="1:53" s="60" customFormat="1">
      <c r="A746" s="147"/>
      <c r="B746" s="62"/>
      <c r="C746" s="62"/>
      <c r="D746" s="62"/>
      <c r="E746" s="126"/>
      <c r="F746" s="54"/>
      <c r="G746" s="54"/>
      <c r="BA746" s="62"/>
    </row>
    <row r="747" spans="1:53" s="60" customFormat="1">
      <c r="A747" s="147"/>
      <c r="B747" s="62"/>
      <c r="C747" s="62"/>
      <c r="D747" s="62"/>
      <c r="E747" s="126"/>
      <c r="F747" s="54"/>
      <c r="G747" s="54"/>
      <c r="BA747" s="62"/>
    </row>
    <row r="748" spans="1:53" s="60" customFormat="1">
      <c r="A748" s="147"/>
      <c r="B748" s="62"/>
      <c r="C748" s="62"/>
      <c r="D748" s="62"/>
      <c r="E748" s="126"/>
      <c r="F748" s="54"/>
      <c r="G748" s="54"/>
      <c r="BA748" s="62"/>
    </row>
    <row r="749" spans="1:53" s="60" customFormat="1">
      <c r="A749" s="147"/>
      <c r="B749" s="62"/>
      <c r="C749" s="62"/>
      <c r="D749" s="62"/>
      <c r="E749" s="126"/>
      <c r="F749" s="54"/>
      <c r="G749" s="54"/>
      <c r="BA749" s="62"/>
    </row>
    <row r="750" spans="1:53" s="60" customFormat="1">
      <c r="A750" s="147"/>
      <c r="B750" s="62"/>
      <c r="C750" s="62"/>
      <c r="D750" s="62"/>
      <c r="E750" s="126"/>
      <c r="F750" s="54"/>
      <c r="G750" s="54"/>
      <c r="BA750" s="62"/>
    </row>
    <row r="751" spans="1:53" s="60" customFormat="1">
      <c r="A751" s="147"/>
      <c r="B751" s="62"/>
      <c r="C751" s="62"/>
      <c r="D751" s="62"/>
      <c r="E751" s="126"/>
      <c r="F751" s="54"/>
      <c r="G751" s="54"/>
      <c r="BA751" s="62"/>
    </row>
    <row r="752" spans="1:53" s="60" customFormat="1">
      <c r="A752" s="147"/>
      <c r="B752" s="62"/>
      <c r="C752" s="62"/>
      <c r="D752" s="62"/>
      <c r="E752" s="126"/>
      <c r="F752" s="54"/>
      <c r="G752" s="54"/>
      <c r="BA752" s="62"/>
    </row>
    <row r="753" spans="1:53" s="60" customFormat="1">
      <c r="A753" s="147"/>
      <c r="B753" s="62"/>
      <c r="C753" s="62"/>
      <c r="D753" s="62"/>
      <c r="E753" s="126"/>
      <c r="F753" s="54"/>
      <c r="G753" s="54"/>
      <c r="BA753" s="62"/>
    </row>
    <row r="754" spans="1:53" s="60" customFormat="1">
      <c r="A754" s="147"/>
      <c r="B754" s="62"/>
      <c r="C754" s="62"/>
      <c r="D754" s="62"/>
      <c r="E754" s="126"/>
      <c r="F754" s="54"/>
      <c r="G754" s="54"/>
      <c r="BA754" s="62"/>
    </row>
    <row r="755" spans="1:53" s="60" customFormat="1">
      <c r="A755" s="147"/>
      <c r="B755" s="62"/>
      <c r="C755" s="62"/>
      <c r="D755" s="62"/>
      <c r="E755" s="126"/>
      <c r="F755" s="54"/>
      <c r="G755" s="54"/>
      <c r="BA755" s="62"/>
    </row>
    <row r="756" spans="1:53" s="60" customFormat="1">
      <c r="A756" s="147"/>
      <c r="B756" s="62"/>
      <c r="C756" s="62"/>
      <c r="D756" s="62"/>
      <c r="E756" s="126"/>
      <c r="F756" s="54"/>
      <c r="G756" s="54"/>
      <c r="BA756" s="62"/>
    </row>
    <row r="757" spans="1:53" s="60" customFormat="1">
      <c r="A757" s="147"/>
      <c r="B757" s="62"/>
      <c r="C757" s="62"/>
      <c r="D757" s="62"/>
      <c r="E757" s="126"/>
      <c r="F757" s="54"/>
      <c r="G757" s="54"/>
      <c r="BA757" s="62"/>
    </row>
    <row r="758" spans="1:53" s="60" customFormat="1">
      <c r="A758" s="147"/>
      <c r="B758" s="62"/>
      <c r="C758" s="62"/>
      <c r="D758" s="62"/>
      <c r="E758" s="126"/>
      <c r="F758" s="54"/>
      <c r="G758" s="54"/>
      <c r="BA758" s="62"/>
    </row>
    <row r="759" spans="1:53" s="60" customFormat="1">
      <c r="A759" s="147"/>
      <c r="B759" s="62"/>
      <c r="C759" s="62"/>
      <c r="D759" s="62"/>
      <c r="E759" s="126"/>
      <c r="F759" s="54"/>
      <c r="G759" s="54"/>
      <c r="BA759" s="62"/>
    </row>
    <row r="760" spans="1:53" s="60" customFormat="1">
      <c r="A760" s="147"/>
      <c r="B760" s="62"/>
      <c r="C760" s="62"/>
      <c r="D760" s="62"/>
      <c r="E760" s="126"/>
      <c r="F760" s="54"/>
      <c r="G760" s="54"/>
      <c r="BA760" s="62"/>
    </row>
    <row r="761" spans="1:53" s="60" customFormat="1">
      <c r="A761" s="147"/>
      <c r="B761" s="62"/>
      <c r="C761" s="62"/>
      <c r="D761" s="62"/>
      <c r="E761" s="126"/>
      <c r="F761" s="54"/>
      <c r="G761" s="54"/>
      <c r="BA761" s="62"/>
    </row>
    <row r="762" spans="1:53" s="60" customFormat="1">
      <c r="A762" s="147"/>
      <c r="B762" s="62"/>
      <c r="C762" s="62"/>
      <c r="D762" s="62"/>
      <c r="E762" s="126"/>
      <c r="F762" s="54"/>
      <c r="G762" s="54"/>
      <c r="BA762" s="62"/>
    </row>
    <row r="763" spans="1:53" s="60" customFormat="1">
      <c r="A763" s="147"/>
      <c r="B763" s="62"/>
      <c r="C763" s="62"/>
      <c r="D763" s="62"/>
      <c r="E763" s="126"/>
      <c r="F763" s="54"/>
      <c r="G763" s="54"/>
      <c r="BA763" s="62"/>
    </row>
    <row r="764" spans="1:53" s="60" customFormat="1">
      <c r="A764" s="147"/>
      <c r="B764" s="62"/>
      <c r="C764" s="62"/>
      <c r="D764" s="62"/>
      <c r="E764" s="126"/>
      <c r="F764" s="54"/>
      <c r="G764" s="54"/>
      <c r="BA764" s="62"/>
    </row>
    <row r="765" spans="1:53" s="60" customFormat="1">
      <c r="A765" s="147"/>
      <c r="B765" s="62"/>
      <c r="C765" s="62"/>
      <c r="D765" s="62"/>
      <c r="E765" s="126"/>
      <c r="F765" s="54"/>
      <c r="G765" s="54"/>
      <c r="BA765" s="62"/>
    </row>
    <row r="766" spans="1:53" s="60" customFormat="1">
      <c r="A766" s="147"/>
      <c r="B766" s="62"/>
      <c r="C766" s="62"/>
      <c r="D766" s="62"/>
      <c r="E766" s="126"/>
      <c r="F766" s="54"/>
      <c r="G766" s="54"/>
      <c r="BA766" s="62"/>
    </row>
    <row r="767" spans="1:53" s="60" customFormat="1">
      <c r="A767" s="147"/>
      <c r="B767" s="62"/>
      <c r="C767" s="62"/>
      <c r="D767" s="62"/>
      <c r="E767" s="126"/>
      <c r="F767" s="54"/>
      <c r="G767" s="54"/>
      <c r="BA767" s="62"/>
    </row>
    <row r="768" spans="1:53" s="60" customFormat="1">
      <c r="A768" s="147"/>
      <c r="B768" s="62"/>
      <c r="C768" s="62"/>
      <c r="D768" s="62"/>
      <c r="E768" s="126"/>
      <c r="F768" s="54"/>
      <c r="G768" s="54"/>
      <c r="BA768" s="62"/>
    </row>
    <row r="769" spans="1:53" s="60" customFormat="1">
      <c r="A769" s="147"/>
      <c r="B769" s="62"/>
      <c r="C769" s="62"/>
      <c r="D769" s="62"/>
      <c r="E769" s="126"/>
      <c r="F769" s="54"/>
      <c r="G769" s="54"/>
      <c r="BA769" s="62"/>
    </row>
    <row r="770" spans="1:53" s="60" customFormat="1">
      <c r="A770" s="147"/>
      <c r="B770" s="62"/>
      <c r="C770" s="62"/>
      <c r="D770" s="62"/>
      <c r="E770" s="126"/>
      <c r="F770" s="54"/>
      <c r="G770" s="54"/>
      <c r="BA770" s="62"/>
    </row>
    <row r="771" spans="1:53" s="60" customFormat="1">
      <c r="A771" s="147"/>
      <c r="B771" s="62"/>
      <c r="C771" s="62"/>
      <c r="D771" s="62"/>
      <c r="E771" s="126"/>
      <c r="F771" s="54"/>
      <c r="G771" s="54"/>
      <c r="BA771" s="62"/>
    </row>
    <row r="772" spans="1:53" s="60" customFormat="1">
      <c r="A772" s="147"/>
      <c r="B772" s="62"/>
      <c r="C772" s="62"/>
      <c r="D772" s="62"/>
      <c r="E772" s="126"/>
      <c r="F772" s="54"/>
      <c r="G772" s="54"/>
      <c r="BA772" s="62"/>
    </row>
    <row r="773" spans="1:53" s="60" customFormat="1">
      <c r="A773" s="147"/>
      <c r="B773" s="62"/>
      <c r="C773" s="62"/>
      <c r="D773" s="62"/>
      <c r="E773" s="126"/>
      <c r="F773" s="54"/>
      <c r="G773" s="54"/>
      <c r="BA773" s="62"/>
    </row>
    <row r="774" spans="1:53" s="60" customFormat="1">
      <c r="A774" s="147"/>
      <c r="B774" s="62"/>
      <c r="C774" s="62"/>
      <c r="D774" s="62"/>
      <c r="E774" s="126"/>
      <c r="F774" s="54"/>
      <c r="G774" s="54"/>
      <c r="BA774" s="62"/>
    </row>
    <row r="775" spans="1:53" s="60" customFormat="1">
      <c r="A775" s="147"/>
      <c r="B775" s="62"/>
      <c r="C775" s="62"/>
      <c r="D775" s="62"/>
      <c r="E775" s="126"/>
      <c r="F775" s="54"/>
      <c r="G775" s="54"/>
      <c r="BA775" s="62"/>
    </row>
    <row r="776" spans="1:53" s="60" customFormat="1">
      <c r="A776" s="147"/>
      <c r="B776" s="62"/>
      <c r="C776" s="62"/>
      <c r="D776" s="62"/>
      <c r="E776" s="126"/>
      <c r="F776" s="54"/>
      <c r="G776" s="54"/>
      <c r="BA776" s="62"/>
    </row>
    <row r="777" spans="1:53" s="60" customFormat="1">
      <c r="A777" s="147"/>
      <c r="B777" s="62"/>
      <c r="C777" s="62"/>
      <c r="D777" s="62"/>
      <c r="E777" s="126"/>
      <c r="F777" s="54"/>
      <c r="G777" s="54"/>
      <c r="BA777" s="62"/>
    </row>
    <row r="778" spans="1:53" s="60" customFormat="1">
      <c r="A778" s="147"/>
      <c r="B778" s="62"/>
      <c r="C778" s="62"/>
      <c r="D778" s="62"/>
      <c r="E778" s="126"/>
      <c r="F778" s="54"/>
      <c r="G778" s="54"/>
      <c r="BA778" s="62"/>
    </row>
    <row r="779" spans="1:53" s="60" customFormat="1">
      <c r="A779" s="147"/>
      <c r="B779" s="62"/>
      <c r="C779" s="62"/>
      <c r="D779" s="62"/>
      <c r="E779" s="126"/>
      <c r="F779" s="54"/>
      <c r="G779" s="54"/>
      <c r="BA779" s="62"/>
    </row>
    <row r="780" spans="1:53" s="60" customFormat="1">
      <c r="A780" s="147"/>
      <c r="B780" s="62"/>
      <c r="C780" s="62"/>
      <c r="D780" s="62"/>
      <c r="E780" s="126"/>
      <c r="F780" s="54"/>
      <c r="G780" s="54"/>
      <c r="BA780" s="62"/>
    </row>
    <row r="781" spans="1:53" s="60" customFormat="1">
      <c r="A781" s="147"/>
      <c r="B781" s="62"/>
      <c r="C781" s="62"/>
      <c r="D781" s="62"/>
      <c r="E781" s="126"/>
      <c r="F781" s="54"/>
      <c r="G781" s="54"/>
      <c r="BA781" s="62"/>
    </row>
    <row r="782" spans="1:53" s="60" customFormat="1">
      <c r="A782" s="147"/>
      <c r="B782" s="62"/>
      <c r="C782" s="62"/>
      <c r="D782" s="62"/>
      <c r="E782" s="126"/>
      <c r="F782" s="54"/>
      <c r="G782" s="54"/>
      <c r="BA782" s="62"/>
    </row>
    <row r="783" spans="1:53" s="60" customFormat="1">
      <c r="A783" s="147"/>
      <c r="B783" s="62"/>
      <c r="C783" s="62"/>
      <c r="D783" s="62"/>
      <c r="E783" s="126"/>
      <c r="F783" s="54"/>
      <c r="G783" s="54"/>
      <c r="BA783" s="62"/>
    </row>
    <row r="784" spans="1:53" s="60" customFormat="1">
      <c r="A784" s="147"/>
      <c r="B784" s="62"/>
      <c r="C784" s="62"/>
      <c r="D784" s="62"/>
      <c r="E784" s="126"/>
      <c r="F784" s="54"/>
      <c r="G784" s="54"/>
      <c r="BA784" s="62"/>
    </row>
    <row r="785" spans="1:53" s="60" customFormat="1">
      <c r="A785" s="147"/>
      <c r="B785" s="62"/>
      <c r="C785" s="62"/>
      <c r="D785" s="62"/>
      <c r="E785" s="126"/>
      <c r="F785" s="54"/>
      <c r="G785" s="54"/>
      <c r="BA785" s="62"/>
    </row>
    <row r="786" spans="1:53" s="60" customFormat="1">
      <c r="A786" s="147"/>
      <c r="B786" s="62"/>
      <c r="C786" s="62"/>
      <c r="D786" s="62"/>
      <c r="E786" s="126"/>
      <c r="F786" s="54"/>
      <c r="G786" s="54"/>
      <c r="BA786" s="62"/>
    </row>
    <row r="787" spans="1:53" s="60" customFormat="1">
      <c r="A787" s="147"/>
      <c r="B787" s="62"/>
      <c r="C787" s="62"/>
      <c r="D787" s="62"/>
      <c r="E787" s="126"/>
      <c r="F787" s="54"/>
      <c r="G787" s="54"/>
      <c r="BA787" s="62"/>
    </row>
    <row r="788" spans="1:53" s="60" customFormat="1">
      <c r="A788" s="147"/>
      <c r="B788" s="62"/>
      <c r="C788" s="62"/>
      <c r="D788" s="62"/>
      <c r="E788" s="126"/>
      <c r="F788" s="54"/>
      <c r="G788" s="54"/>
      <c r="BA788" s="62"/>
    </row>
    <row r="789" spans="1:53" s="60" customFormat="1">
      <c r="A789" s="147"/>
      <c r="B789" s="62"/>
      <c r="C789" s="62"/>
      <c r="D789" s="62"/>
      <c r="E789" s="126"/>
      <c r="F789" s="54"/>
      <c r="G789" s="54"/>
      <c r="BA789" s="62"/>
    </row>
    <row r="790" spans="1:53" s="60" customFormat="1">
      <c r="A790" s="147"/>
      <c r="B790" s="62"/>
      <c r="C790" s="62"/>
      <c r="D790" s="62"/>
      <c r="E790" s="126"/>
      <c r="F790" s="54"/>
      <c r="G790" s="54"/>
      <c r="BA790" s="62"/>
    </row>
    <row r="791" spans="1:53" s="60" customFormat="1">
      <c r="A791" s="147"/>
      <c r="B791" s="62"/>
      <c r="C791" s="62"/>
      <c r="D791" s="62"/>
      <c r="E791" s="126"/>
      <c r="F791" s="54"/>
      <c r="G791" s="54"/>
      <c r="BA791" s="62"/>
    </row>
    <row r="792" spans="1:53" s="60" customFormat="1">
      <c r="A792" s="147"/>
      <c r="B792" s="62"/>
      <c r="C792" s="62"/>
      <c r="D792" s="62"/>
      <c r="E792" s="126"/>
      <c r="F792" s="54"/>
      <c r="G792" s="54"/>
      <c r="BA792" s="62"/>
    </row>
    <row r="793" spans="1:53" s="60" customFormat="1">
      <c r="A793" s="147"/>
      <c r="B793" s="62"/>
      <c r="C793" s="62"/>
      <c r="D793" s="62"/>
      <c r="E793" s="126"/>
      <c r="F793" s="54"/>
      <c r="G793" s="54"/>
      <c r="BA793" s="62"/>
    </row>
    <row r="794" spans="1:53" s="60" customFormat="1">
      <c r="A794" s="147"/>
      <c r="B794" s="62"/>
      <c r="C794" s="62"/>
      <c r="D794" s="62"/>
      <c r="E794" s="126"/>
      <c r="F794" s="54"/>
      <c r="G794" s="54"/>
      <c r="BA794" s="62"/>
    </row>
    <row r="795" spans="1:53" s="60" customFormat="1">
      <c r="A795" s="147"/>
      <c r="B795" s="62"/>
      <c r="C795" s="62"/>
      <c r="D795" s="62"/>
      <c r="E795" s="126"/>
      <c r="F795" s="54"/>
      <c r="G795" s="54"/>
      <c r="BA795" s="62"/>
    </row>
    <row r="796" spans="1:53" s="60" customFormat="1">
      <c r="A796" s="147"/>
      <c r="B796" s="62"/>
      <c r="C796" s="62"/>
      <c r="D796" s="62"/>
      <c r="E796" s="126"/>
      <c r="F796" s="54"/>
      <c r="G796" s="54"/>
      <c r="BA796" s="62"/>
    </row>
    <row r="797" spans="1:53" s="60" customFormat="1">
      <c r="A797" s="147"/>
      <c r="B797" s="62"/>
      <c r="C797" s="62"/>
      <c r="D797" s="62"/>
      <c r="E797" s="126"/>
      <c r="F797" s="54"/>
      <c r="G797" s="54"/>
      <c r="BA797" s="62"/>
    </row>
    <row r="798" spans="1:53" s="60" customFormat="1">
      <c r="A798" s="147"/>
      <c r="B798" s="62"/>
      <c r="C798" s="62"/>
      <c r="D798" s="62"/>
      <c r="E798" s="126"/>
      <c r="F798" s="54"/>
      <c r="G798" s="54"/>
      <c r="BA798" s="62"/>
    </row>
    <row r="799" spans="1:53" s="60" customFormat="1">
      <c r="A799" s="147"/>
      <c r="B799" s="62"/>
      <c r="C799" s="62"/>
      <c r="D799" s="62"/>
      <c r="E799" s="126"/>
      <c r="F799" s="54"/>
      <c r="G799" s="54"/>
      <c r="BA799" s="62"/>
    </row>
    <row r="800" spans="1:53" s="60" customFormat="1">
      <c r="A800" s="147"/>
      <c r="B800" s="62"/>
      <c r="C800" s="62"/>
      <c r="D800" s="62"/>
      <c r="E800" s="126"/>
      <c r="F800" s="54"/>
      <c r="G800" s="54"/>
      <c r="BA800" s="62"/>
    </row>
    <row r="801" spans="1:53" s="60" customFormat="1">
      <c r="A801" s="147"/>
      <c r="B801" s="62"/>
      <c r="C801" s="62"/>
      <c r="D801" s="62"/>
      <c r="E801" s="126"/>
      <c r="F801" s="54"/>
      <c r="G801" s="54"/>
      <c r="BA801" s="62"/>
    </row>
    <row r="802" spans="1:53" s="60" customFormat="1">
      <c r="A802" s="147"/>
      <c r="B802" s="62"/>
      <c r="C802" s="62"/>
      <c r="D802" s="62"/>
      <c r="E802" s="126"/>
      <c r="F802" s="54"/>
      <c r="G802" s="54"/>
      <c r="BA802" s="62"/>
    </row>
    <row r="803" spans="1:53" s="60" customFormat="1">
      <c r="A803" s="147"/>
      <c r="B803" s="62"/>
      <c r="C803" s="62"/>
      <c r="D803" s="62"/>
      <c r="E803" s="126"/>
      <c r="F803" s="54"/>
      <c r="G803" s="54"/>
      <c r="BA803" s="62"/>
    </row>
    <row r="804" spans="1:53" s="60" customFormat="1">
      <c r="A804" s="147"/>
      <c r="B804" s="62"/>
      <c r="C804" s="62"/>
      <c r="D804" s="62"/>
      <c r="E804" s="126"/>
      <c r="F804" s="54"/>
      <c r="G804" s="54"/>
      <c r="BA804" s="62"/>
    </row>
    <row r="805" spans="1:53" s="60" customFormat="1">
      <c r="A805" s="147"/>
      <c r="B805" s="62"/>
      <c r="C805" s="62"/>
      <c r="D805" s="62"/>
      <c r="E805" s="126"/>
      <c r="F805" s="54"/>
      <c r="G805" s="54"/>
      <c r="BA805" s="62"/>
    </row>
    <row r="806" spans="1:53" s="60" customFormat="1">
      <c r="A806" s="147"/>
      <c r="B806" s="62"/>
      <c r="C806" s="62"/>
      <c r="D806" s="62"/>
      <c r="E806" s="126"/>
      <c r="F806" s="54"/>
      <c r="G806" s="54"/>
      <c r="BA806" s="62"/>
    </row>
    <row r="807" spans="1:53" s="60" customFormat="1">
      <c r="A807" s="147"/>
      <c r="B807" s="62"/>
      <c r="C807" s="62"/>
      <c r="D807" s="62"/>
      <c r="E807" s="126"/>
      <c r="F807" s="54"/>
      <c r="G807" s="54"/>
      <c r="BA807" s="62"/>
    </row>
    <row r="808" spans="1:53" s="60" customFormat="1">
      <c r="A808" s="147"/>
      <c r="B808" s="62"/>
      <c r="C808" s="62"/>
      <c r="D808" s="62"/>
      <c r="E808" s="126"/>
      <c r="F808" s="54"/>
      <c r="G808" s="54"/>
      <c r="BA808" s="62"/>
    </row>
    <row r="809" spans="1:53" s="60" customFormat="1">
      <c r="A809" s="147"/>
      <c r="B809" s="62"/>
      <c r="C809" s="62"/>
      <c r="D809" s="62"/>
      <c r="E809" s="126"/>
      <c r="F809" s="54"/>
      <c r="G809" s="54"/>
      <c r="BA809" s="62"/>
    </row>
    <row r="810" spans="1:53" s="60" customFormat="1">
      <c r="A810" s="147"/>
      <c r="B810" s="62"/>
      <c r="C810" s="62"/>
      <c r="D810" s="62"/>
      <c r="E810" s="126"/>
      <c r="F810" s="54"/>
      <c r="G810" s="54"/>
      <c r="BA810" s="62"/>
    </row>
    <row r="811" spans="1:53" s="60" customFormat="1">
      <c r="A811" s="147"/>
      <c r="B811" s="62"/>
      <c r="C811" s="62"/>
      <c r="D811" s="62"/>
      <c r="E811" s="126"/>
      <c r="F811" s="54"/>
      <c r="G811" s="54"/>
      <c r="BA811" s="62"/>
    </row>
    <row r="812" spans="1:53" s="60" customFormat="1">
      <c r="A812" s="147"/>
      <c r="B812" s="62"/>
      <c r="C812" s="62"/>
      <c r="D812" s="62"/>
      <c r="E812" s="126"/>
      <c r="F812" s="54"/>
      <c r="G812" s="54"/>
      <c r="BA812" s="62"/>
    </row>
    <row r="813" spans="1:53" s="60" customFormat="1">
      <c r="A813" s="147"/>
      <c r="B813" s="62"/>
      <c r="C813" s="62"/>
      <c r="D813" s="62"/>
      <c r="E813" s="126"/>
      <c r="F813" s="54"/>
      <c r="G813" s="54"/>
      <c r="BA813" s="62"/>
    </row>
    <row r="814" spans="1:53" s="60" customFormat="1">
      <c r="A814" s="147"/>
      <c r="B814" s="62"/>
      <c r="C814" s="62"/>
      <c r="D814" s="62"/>
      <c r="E814" s="126"/>
      <c r="F814" s="54"/>
      <c r="G814" s="54"/>
      <c r="BA814" s="62"/>
    </row>
    <row r="815" spans="1:53" s="60" customFormat="1">
      <c r="A815" s="147"/>
      <c r="B815" s="62"/>
      <c r="C815" s="62"/>
      <c r="D815" s="62"/>
      <c r="E815" s="126"/>
      <c r="F815" s="54"/>
      <c r="G815" s="54"/>
      <c r="BA815" s="62"/>
    </row>
    <row r="816" spans="1:53" s="60" customFormat="1">
      <c r="A816" s="147"/>
      <c r="B816" s="62"/>
      <c r="C816" s="62"/>
      <c r="D816" s="62"/>
      <c r="E816" s="126"/>
      <c r="F816" s="54"/>
      <c r="G816" s="54"/>
      <c r="BA816" s="62"/>
    </row>
    <row r="817" spans="1:53" s="60" customFormat="1">
      <c r="A817" s="147"/>
      <c r="B817" s="62"/>
      <c r="C817" s="62"/>
      <c r="D817" s="62"/>
      <c r="E817" s="126"/>
      <c r="F817" s="54"/>
      <c r="G817" s="54"/>
      <c r="BA817" s="62"/>
    </row>
    <row r="818" spans="1:53" s="60" customFormat="1">
      <c r="A818" s="147"/>
      <c r="B818" s="62"/>
      <c r="C818" s="62"/>
      <c r="D818" s="62"/>
      <c r="E818" s="126"/>
      <c r="F818" s="54"/>
      <c r="G818" s="54"/>
      <c r="BA818" s="62"/>
    </row>
    <row r="819" spans="1:53" s="60" customFormat="1">
      <c r="A819" s="147"/>
      <c r="B819" s="62"/>
      <c r="C819" s="62"/>
      <c r="D819" s="62"/>
      <c r="E819" s="126"/>
      <c r="F819" s="54"/>
      <c r="G819" s="54"/>
      <c r="BA819" s="62"/>
    </row>
    <row r="820" spans="1:53" s="60" customFormat="1">
      <c r="A820" s="147"/>
      <c r="B820" s="62"/>
      <c r="C820" s="62"/>
      <c r="D820" s="62"/>
      <c r="E820" s="126"/>
      <c r="F820" s="54"/>
      <c r="G820" s="54"/>
      <c r="BA820" s="62"/>
    </row>
    <row r="821" spans="1:53" s="60" customFormat="1">
      <c r="A821" s="147"/>
      <c r="B821" s="62"/>
      <c r="C821" s="62"/>
      <c r="D821" s="62"/>
      <c r="E821" s="126"/>
      <c r="F821" s="54"/>
      <c r="G821" s="54"/>
      <c r="BA821" s="62"/>
    </row>
    <row r="822" spans="1:53" s="60" customFormat="1">
      <c r="A822" s="147"/>
      <c r="B822" s="62"/>
      <c r="C822" s="62"/>
      <c r="D822" s="62"/>
      <c r="E822" s="126"/>
      <c r="F822" s="54"/>
      <c r="G822" s="54"/>
      <c r="BA822" s="62"/>
    </row>
    <row r="823" spans="1:53" s="60" customFormat="1">
      <c r="A823" s="147"/>
      <c r="B823" s="62"/>
      <c r="C823" s="62"/>
      <c r="D823" s="62"/>
      <c r="E823" s="126"/>
      <c r="F823" s="54"/>
      <c r="G823" s="54"/>
      <c r="BA823" s="62"/>
    </row>
    <row r="824" spans="1:53" s="60" customFormat="1">
      <c r="A824" s="147"/>
      <c r="B824" s="62"/>
      <c r="C824" s="62"/>
      <c r="D824" s="62"/>
      <c r="E824" s="126"/>
      <c r="F824" s="54"/>
      <c r="G824" s="54"/>
      <c r="BA824" s="62"/>
    </row>
    <row r="825" spans="1:53" s="60" customFormat="1">
      <c r="A825" s="147"/>
      <c r="B825" s="62"/>
      <c r="C825" s="62"/>
      <c r="D825" s="62"/>
      <c r="E825" s="126"/>
      <c r="F825" s="54"/>
      <c r="G825" s="54"/>
      <c r="BA825" s="62"/>
    </row>
    <row r="826" spans="1:53" s="60" customFormat="1">
      <c r="A826" s="147"/>
      <c r="B826" s="62"/>
      <c r="C826" s="62"/>
      <c r="D826" s="62"/>
      <c r="E826" s="126"/>
      <c r="F826" s="54"/>
      <c r="G826" s="54"/>
      <c r="BA826" s="62"/>
    </row>
    <row r="827" spans="1:53" s="60" customFormat="1">
      <c r="A827" s="147"/>
      <c r="B827" s="62"/>
      <c r="C827" s="62"/>
      <c r="D827" s="62"/>
      <c r="E827" s="126"/>
      <c r="F827" s="54"/>
      <c r="G827" s="54"/>
      <c r="BA827" s="62"/>
    </row>
    <row r="828" spans="1:53" s="60" customFormat="1">
      <c r="A828" s="147"/>
      <c r="B828" s="62"/>
      <c r="C828" s="62"/>
      <c r="D828" s="62"/>
      <c r="E828" s="126"/>
      <c r="F828" s="54"/>
      <c r="G828" s="54"/>
      <c r="BA828" s="62"/>
    </row>
    <row r="829" spans="1:53" s="60" customFormat="1">
      <c r="A829" s="147"/>
      <c r="B829" s="62"/>
      <c r="C829" s="62"/>
      <c r="D829" s="62"/>
      <c r="E829" s="126"/>
      <c r="F829" s="54"/>
      <c r="G829" s="54"/>
      <c r="BA829" s="62"/>
    </row>
    <row r="830" spans="1:53" s="60" customFormat="1">
      <c r="A830" s="147"/>
      <c r="B830" s="62"/>
      <c r="C830" s="62"/>
      <c r="D830" s="62"/>
      <c r="E830" s="126"/>
      <c r="F830" s="54"/>
      <c r="G830" s="54"/>
      <c r="BA830" s="62"/>
    </row>
    <row r="831" spans="1:53" s="60" customFormat="1">
      <c r="A831" s="147"/>
      <c r="B831" s="62"/>
      <c r="C831" s="62"/>
      <c r="D831" s="62"/>
      <c r="E831" s="126"/>
      <c r="F831" s="54"/>
      <c r="G831" s="54"/>
      <c r="BA831" s="62"/>
    </row>
    <row r="832" spans="1:53" s="60" customFormat="1">
      <c r="A832" s="147"/>
      <c r="B832" s="62"/>
      <c r="C832" s="62"/>
      <c r="D832" s="62"/>
      <c r="E832" s="126"/>
      <c r="F832" s="54"/>
      <c r="G832" s="54"/>
      <c r="BA832" s="62"/>
    </row>
    <row r="833" spans="1:53" s="60" customFormat="1">
      <c r="A833" s="147"/>
      <c r="B833" s="62"/>
      <c r="C833" s="62"/>
      <c r="D833" s="62"/>
      <c r="E833" s="126"/>
      <c r="F833" s="54"/>
      <c r="G833" s="54"/>
      <c r="BA833" s="62"/>
    </row>
    <row r="834" spans="1:53" s="60" customFormat="1">
      <c r="A834" s="147"/>
      <c r="B834" s="62"/>
      <c r="C834" s="62"/>
      <c r="D834" s="62"/>
      <c r="E834" s="126"/>
      <c r="F834" s="54"/>
      <c r="G834" s="54"/>
      <c r="BA834" s="62"/>
    </row>
    <row r="835" spans="1:53" s="60" customFormat="1">
      <c r="A835" s="147"/>
      <c r="B835" s="62"/>
      <c r="C835" s="62"/>
      <c r="D835" s="62"/>
      <c r="E835" s="126"/>
      <c r="F835" s="54"/>
      <c r="G835" s="54"/>
      <c r="BA835" s="62"/>
    </row>
    <row r="836" spans="1:53" s="60" customFormat="1">
      <c r="A836" s="147"/>
      <c r="B836" s="62"/>
      <c r="C836" s="62"/>
      <c r="D836" s="62"/>
      <c r="E836" s="126"/>
      <c r="F836" s="54"/>
      <c r="G836" s="54"/>
      <c r="BA836" s="62"/>
    </row>
    <row r="837" spans="1:53" s="60" customFormat="1">
      <c r="A837" s="147"/>
      <c r="B837" s="62"/>
      <c r="C837" s="62"/>
      <c r="D837" s="62"/>
      <c r="E837" s="126"/>
      <c r="F837" s="54"/>
      <c r="G837" s="54"/>
      <c r="BA837" s="62"/>
    </row>
    <row r="838" spans="1:53" s="60" customFormat="1">
      <c r="A838" s="147"/>
      <c r="B838" s="62"/>
      <c r="C838" s="62"/>
      <c r="D838" s="62"/>
      <c r="E838" s="126"/>
      <c r="F838" s="54"/>
      <c r="G838" s="54"/>
      <c r="BA838" s="62"/>
    </row>
    <row r="839" spans="1:53" s="60" customFormat="1">
      <c r="A839" s="147"/>
      <c r="B839" s="62"/>
      <c r="C839" s="62"/>
      <c r="D839" s="62"/>
      <c r="E839" s="126"/>
      <c r="F839" s="54"/>
      <c r="G839" s="54"/>
      <c r="BA839" s="62"/>
    </row>
    <row r="840" spans="1:53" s="60" customFormat="1">
      <c r="A840" s="147"/>
      <c r="B840" s="62"/>
      <c r="C840" s="62"/>
      <c r="D840" s="62"/>
      <c r="E840" s="126"/>
      <c r="F840" s="54"/>
      <c r="G840" s="54"/>
      <c r="BA840" s="62"/>
    </row>
    <row r="841" spans="1:53" s="60" customFormat="1">
      <c r="A841" s="147"/>
      <c r="B841" s="62"/>
      <c r="C841" s="62"/>
      <c r="D841" s="62"/>
      <c r="E841" s="126"/>
      <c r="F841" s="54"/>
      <c r="G841" s="54"/>
      <c r="BA841" s="62"/>
    </row>
    <row r="842" spans="1:53" s="60" customFormat="1">
      <c r="A842" s="147"/>
      <c r="B842" s="62"/>
      <c r="C842" s="62"/>
      <c r="D842" s="62"/>
      <c r="E842" s="126"/>
      <c r="F842" s="54"/>
      <c r="G842" s="54"/>
      <c r="BA842" s="62"/>
    </row>
    <row r="843" spans="1:53" s="60" customFormat="1">
      <c r="A843" s="147"/>
      <c r="B843" s="62"/>
      <c r="C843" s="62"/>
      <c r="D843" s="62"/>
      <c r="E843" s="126"/>
      <c r="F843" s="54"/>
      <c r="G843" s="54"/>
      <c r="BA843" s="62"/>
    </row>
    <row r="844" spans="1:53" s="60" customFormat="1">
      <c r="A844" s="147"/>
      <c r="B844" s="62"/>
      <c r="C844" s="62"/>
      <c r="D844" s="62"/>
      <c r="E844" s="126"/>
      <c r="F844" s="54"/>
      <c r="G844" s="54"/>
      <c r="BA844" s="62"/>
    </row>
    <row r="845" spans="1:53" s="60" customFormat="1">
      <c r="A845" s="147"/>
      <c r="B845" s="62"/>
      <c r="C845" s="62"/>
      <c r="D845" s="62"/>
      <c r="E845" s="126"/>
      <c r="F845" s="54"/>
      <c r="G845" s="54"/>
      <c r="BA845" s="62"/>
    </row>
    <row r="846" spans="1:53" s="60" customFormat="1">
      <c r="A846" s="147"/>
      <c r="B846" s="62"/>
      <c r="C846" s="62"/>
      <c r="D846" s="62"/>
      <c r="E846" s="126"/>
      <c r="F846" s="54"/>
      <c r="G846" s="54"/>
      <c r="BA846" s="62"/>
    </row>
    <row r="847" spans="1:53" s="60" customFormat="1">
      <c r="A847" s="147"/>
      <c r="B847" s="62"/>
      <c r="C847" s="62"/>
      <c r="D847" s="62"/>
      <c r="E847" s="126"/>
      <c r="F847" s="54"/>
      <c r="G847" s="54"/>
      <c r="BA847" s="62"/>
    </row>
    <row r="848" spans="1:53" s="60" customFormat="1">
      <c r="A848" s="147"/>
      <c r="B848" s="62"/>
      <c r="C848" s="62"/>
      <c r="D848" s="62"/>
      <c r="E848" s="126"/>
      <c r="F848" s="54"/>
      <c r="G848" s="54"/>
      <c r="BA848" s="62"/>
    </row>
    <row r="849" spans="1:53" s="60" customFormat="1">
      <c r="A849" s="147"/>
      <c r="B849" s="62"/>
      <c r="C849" s="62"/>
      <c r="D849" s="62"/>
      <c r="E849" s="126"/>
      <c r="F849" s="54"/>
      <c r="G849" s="54"/>
      <c r="BA849" s="62"/>
    </row>
    <row r="850" spans="1:53" s="60" customFormat="1">
      <c r="A850" s="147"/>
      <c r="B850" s="62"/>
      <c r="C850" s="62"/>
      <c r="D850" s="62"/>
      <c r="E850" s="126"/>
      <c r="F850" s="54"/>
      <c r="G850" s="54"/>
      <c r="BA850" s="62"/>
    </row>
    <row r="851" spans="1:53" s="60" customFormat="1">
      <c r="A851" s="147"/>
      <c r="B851" s="62"/>
      <c r="C851" s="62"/>
      <c r="D851" s="62"/>
      <c r="E851" s="126"/>
      <c r="F851" s="54"/>
      <c r="G851" s="54"/>
      <c r="BA851" s="62"/>
    </row>
    <row r="852" spans="1:53" s="60" customFormat="1">
      <c r="A852" s="147"/>
      <c r="B852" s="62"/>
      <c r="C852" s="62"/>
      <c r="D852" s="62"/>
      <c r="E852" s="126"/>
      <c r="F852" s="54"/>
      <c r="G852" s="54"/>
      <c r="BA852" s="62"/>
    </row>
    <row r="853" spans="1:53" s="60" customFormat="1">
      <c r="A853" s="147"/>
      <c r="B853" s="62"/>
      <c r="C853" s="62"/>
      <c r="D853" s="62"/>
      <c r="E853" s="126"/>
      <c r="F853" s="54"/>
      <c r="G853" s="54"/>
      <c r="BA853" s="62"/>
    </row>
    <row r="854" spans="1:53" s="60" customFormat="1">
      <c r="A854" s="147"/>
      <c r="B854" s="62"/>
      <c r="C854" s="62"/>
      <c r="D854" s="62"/>
      <c r="E854" s="126"/>
      <c r="F854" s="54"/>
      <c r="G854" s="54"/>
      <c r="BA854" s="62"/>
    </row>
    <row r="855" spans="1:53" s="60" customFormat="1">
      <c r="A855" s="147"/>
      <c r="B855" s="62"/>
      <c r="C855" s="62"/>
      <c r="D855" s="62"/>
      <c r="E855" s="126"/>
      <c r="F855" s="54"/>
      <c r="G855" s="54"/>
      <c r="BA855" s="62"/>
    </row>
    <row r="856" spans="1:53" s="60" customFormat="1">
      <c r="A856" s="147"/>
      <c r="B856" s="62"/>
      <c r="C856" s="62"/>
      <c r="D856" s="62"/>
      <c r="E856" s="126"/>
      <c r="F856" s="54"/>
      <c r="G856" s="54"/>
      <c r="BA856" s="62"/>
    </row>
    <row r="857" spans="1:53" s="60" customFormat="1">
      <c r="A857" s="147"/>
      <c r="B857" s="62"/>
      <c r="C857" s="62"/>
      <c r="D857" s="62"/>
      <c r="E857" s="126"/>
      <c r="F857" s="54"/>
      <c r="G857" s="54"/>
      <c r="BA857" s="62"/>
    </row>
    <row r="858" spans="1:53" s="60" customFormat="1">
      <c r="A858" s="147"/>
      <c r="B858" s="62"/>
      <c r="C858" s="62"/>
      <c r="D858" s="62"/>
      <c r="E858" s="126"/>
      <c r="F858" s="54"/>
      <c r="G858" s="54"/>
      <c r="BA858" s="62"/>
    </row>
    <row r="859" spans="1:53" s="60" customFormat="1">
      <c r="A859" s="147"/>
      <c r="B859" s="62"/>
      <c r="C859" s="62"/>
      <c r="D859" s="62"/>
      <c r="E859" s="126"/>
      <c r="F859" s="54"/>
      <c r="G859" s="54"/>
      <c r="BA859" s="62"/>
    </row>
    <row r="860" spans="1:53" s="60" customFormat="1">
      <c r="A860" s="147"/>
      <c r="B860" s="62"/>
      <c r="C860" s="62"/>
      <c r="D860" s="62"/>
      <c r="E860" s="126"/>
      <c r="F860" s="54"/>
      <c r="G860" s="54"/>
      <c r="BA860" s="62"/>
    </row>
    <row r="861" spans="1:53" s="60" customFormat="1">
      <c r="A861" s="147"/>
      <c r="B861" s="62"/>
      <c r="C861" s="62"/>
      <c r="D861" s="62"/>
      <c r="E861" s="126"/>
      <c r="F861" s="54"/>
      <c r="G861" s="54"/>
      <c r="BA861" s="62"/>
    </row>
    <row r="862" spans="1:53" s="60" customFormat="1">
      <c r="A862" s="147"/>
      <c r="B862" s="62"/>
      <c r="C862" s="62"/>
      <c r="D862" s="62"/>
      <c r="E862" s="126"/>
      <c r="F862" s="54"/>
      <c r="G862" s="54"/>
      <c r="BA862" s="62"/>
    </row>
    <row r="863" spans="1:53" s="60" customFormat="1">
      <c r="A863" s="147"/>
      <c r="B863" s="62"/>
      <c r="C863" s="62"/>
      <c r="D863" s="62"/>
      <c r="E863" s="126"/>
      <c r="F863" s="54"/>
      <c r="G863" s="54"/>
      <c r="BA863" s="62"/>
    </row>
    <row r="864" spans="1:53" s="60" customFormat="1">
      <c r="A864" s="147"/>
      <c r="B864" s="62"/>
      <c r="C864" s="62"/>
      <c r="D864" s="62"/>
      <c r="E864" s="126"/>
      <c r="F864" s="54"/>
      <c r="G864" s="54"/>
      <c r="BA864" s="62"/>
    </row>
    <row r="865" spans="1:53" s="60" customFormat="1">
      <c r="A865" s="147"/>
      <c r="B865" s="62"/>
      <c r="C865" s="62"/>
      <c r="D865" s="62"/>
      <c r="E865" s="126"/>
      <c r="F865" s="54"/>
      <c r="G865" s="54"/>
      <c r="BA865" s="62"/>
    </row>
    <row r="866" spans="1:53" s="60" customFormat="1">
      <c r="A866" s="147"/>
      <c r="B866" s="62"/>
      <c r="C866" s="62"/>
      <c r="D866" s="62"/>
      <c r="E866" s="126"/>
      <c r="F866" s="54"/>
      <c r="G866" s="54"/>
      <c r="BA866" s="62"/>
    </row>
    <row r="867" spans="1:53" s="60" customFormat="1">
      <c r="A867" s="147"/>
      <c r="B867" s="62"/>
      <c r="C867" s="62"/>
      <c r="D867" s="62"/>
      <c r="E867" s="126"/>
      <c r="F867" s="54"/>
      <c r="G867" s="54"/>
      <c r="BA867" s="62"/>
    </row>
    <row r="868" spans="1:53" s="60" customFormat="1">
      <c r="A868" s="147"/>
      <c r="B868" s="62"/>
      <c r="C868" s="62"/>
      <c r="D868" s="62"/>
      <c r="E868" s="126"/>
      <c r="F868" s="54"/>
      <c r="G868" s="54"/>
      <c r="BA868" s="62"/>
    </row>
    <row r="869" spans="1:53" s="60" customFormat="1">
      <c r="A869" s="147"/>
      <c r="B869" s="62"/>
      <c r="C869" s="62"/>
      <c r="D869" s="62"/>
      <c r="E869" s="126"/>
      <c r="F869" s="54"/>
      <c r="G869" s="54"/>
      <c r="BA869" s="62"/>
    </row>
    <row r="870" spans="1:53" s="60" customFormat="1">
      <c r="A870" s="147"/>
      <c r="B870" s="62"/>
      <c r="C870" s="62"/>
      <c r="D870" s="62"/>
      <c r="E870" s="126"/>
      <c r="F870" s="54"/>
      <c r="G870" s="54"/>
      <c r="BA870" s="62"/>
    </row>
    <row r="871" spans="1:53" s="60" customFormat="1">
      <c r="A871" s="147"/>
      <c r="B871" s="62"/>
      <c r="C871" s="62"/>
      <c r="D871" s="62"/>
      <c r="E871" s="126"/>
      <c r="F871" s="54"/>
      <c r="G871" s="54"/>
      <c r="BA871" s="62"/>
    </row>
    <row r="872" spans="1:53" s="60" customFormat="1">
      <c r="A872" s="147"/>
      <c r="B872" s="62"/>
      <c r="C872" s="62"/>
      <c r="D872" s="62"/>
      <c r="E872" s="126"/>
      <c r="F872" s="54"/>
      <c r="G872" s="54"/>
      <c r="BA872" s="62"/>
    </row>
    <row r="873" spans="1:53" s="60" customFormat="1">
      <c r="A873" s="147"/>
      <c r="B873" s="62"/>
      <c r="C873" s="62"/>
      <c r="D873" s="62"/>
      <c r="E873" s="126"/>
      <c r="F873" s="54"/>
      <c r="G873" s="54"/>
      <c r="BA873" s="62"/>
    </row>
    <row r="874" spans="1:53" s="60" customFormat="1">
      <c r="A874" s="147"/>
      <c r="B874" s="62"/>
      <c r="C874" s="62"/>
      <c r="D874" s="62"/>
      <c r="E874" s="126"/>
      <c r="F874" s="54"/>
      <c r="G874" s="54"/>
      <c r="BA874" s="62"/>
    </row>
    <row r="875" spans="1:53" s="60" customFormat="1">
      <c r="A875" s="147"/>
      <c r="B875" s="62"/>
      <c r="C875" s="62"/>
      <c r="D875" s="62"/>
      <c r="E875" s="126"/>
      <c r="F875" s="54"/>
      <c r="G875" s="54"/>
      <c r="BA875" s="62"/>
    </row>
    <row r="876" spans="1:53" s="60" customFormat="1">
      <c r="A876" s="147"/>
      <c r="B876" s="62"/>
      <c r="C876" s="62"/>
      <c r="D876" s="62"/>
      <c r="E876" s="126"/>
      <c r="F876" s="54"/>
      <c r="G876" s="54"/>
      <c r="BA876" s="62"/>
    </row>
    <row r="877" spans="1:53" s="60" customFormat="1">
      <c r="A877" s="147"/>
      <c r="B877" s="62"/>
      <c r="C877" s="62"/>
      <c r="D877" s="62"/>
      <c r="E877" s="126"/>
      <c r="F877" s="54"/>
      <c r="G877" s="54"/>
      <c r="BA877" s="62"/>
    </row>
    <row r="878" spans="1:53" s="60" customFormat="1">
      <c r="A878" s="147"/>
      <c r="B878" s="62"/>
      <c r="C878" s="62"/>
      <c r="D878" s="62"/>
      <c r="E878" s="126"/>
      <c r="F878" s="54"/>
      <c r="G878" s="54"/>
      <c r="BA878" s="62"/>
    </row>
    <row r="879" spans="1:53" s="60" customFormat="1">
      <c r="A879" s="147"/>
      <c r="B879" s="62"/>
      <c r="C879" s="62"/>
      <c r="D879" s="62"/>
      <c r="E879" s="126"/>
      <c r="F879" s="54"/>
      <c r="G879" s="54"/>
      <c r="BA879" s="62"/>
    </row>
    <row r="880" spans="1:53" s="60" customFormat="1">
      <c r="A880" s="147"/>
      <c r="B880" s="62"/>
      <c r="C880" s="62"/>
      <c r="D880" s="62"/>
      <c r="E880" s="126"/>
      <c r="F880" s="54"/>
      <c r="G880" s="54"/>
      <c r="BA880" s="62"/>
    </row>
    <row r="881" spans="1:53" s="60" customFormat="1">
      <c r="A881" s="147"/>
      <c r="B881" s="62"/>
      <c r="C881" s="62"/>
      <c r="D881" s="62"/>
      <c r="E881" s="126"/>
      <c r="F881" s="54"/>
      <c r="G881" s="54"/>
      <c r="BA881" s="62"/>
    </row>
    <row r="882" spans="1:53" s="60" customFormat="1">
      <c r="A882" s="147"/>
      <c r="B882" s="62"/>
      <c r="C882" s="62"/>
      <c r="D882" s="62"/>
      <c r="E882" s="126"/>
      <c r="F882" s="54"/>
      <c r="G882" s="54"/>
      <c r="BA882" s="62"/>
    </row>
    <row r="883" spans="1:53" s="60" customFormat="1">
      <c r="A883" s="147"/>
      <c r="B883" s="62"/>
      <c r="C883" s="62"/>
      <c r="D883" s="62"/>
      <c r="E883" s="126"/>
      <c r="F883" s="54"/>
      <c r="G883" s="54"/>
      <c r="BA883" s="62"/>
    </row>
    <row r="884" spans="1:53" s="60" customFormat="1">
      <c r="A884" s="147"/>
      <c r="B884" s="62"/>
      <c r="C884" s="62"/>
      <c r="D884" s="62"/>
      <c r="E884" s="126"/>
      <c r="F884" s="54"/>
      <c r="G884" s="54"/>
      <c r="BA884" s="62"/>
    </row>
    <row r="885" spans="1:53" s="60" customFormat="1">
      <c r="A885" s="147"/>
      <c r="B885" s="62"/>
      <c r="C885" s="62"/>
      <c r="D885" s="62"/>
      <c r="E885" s="126"/>
      <c r="F885" s="54"/>
      <c r="G885" s="54"/>
      <c r="BA885" s="62"/>
    </row>
    <row r="886" spans="1:53" s="60" customFormat="1">
      <c r="A886" s="147"/>
      <c r="B886" s="62"/>
      <c r="C886" s="62"/>
      <c r="D886" s="62"/>
      <c r="E886" s="126"/>
      <c r="F886" s="54"/>
      <c r="G886" s="54"/>
      <c r="BA886" s="62"/>
    </row>
    <row r="887" spans="1:53" s="60" customFormat="1">
      <c r="A887" s="147"/>
      <c r="B887" s="62"/>
      <c r="C887" s="62"/>
      <c r="D887" s="62"/>
      <c r="E887" s="126"/>
      <c r="F887" s="54"/>
      <c r="G887" s="54"/>
      <c r="BA887" s="62"/>
    </row>
    <row r="888" spans="1:53" s="60" customFormat="1">
      <c r="A888" s="147"/>
      <c r="B888" s="62"/>
      <c r="C888" s="62"/>
      <c r="D888" s="62"/>
      <c r="E888" s="126"/>
      <c r="F888" s="54"/>
      <c r="G888" s="54"/>
      <c r="BA888" s="62"/>
    </row>
    <row r="889" spans="1:53" s="60" customFormat="1">
      <c r="A889" s="147"/>
      <c r="B889" s="62"/>
      <c r="C889" s="62"/>
      <c r="D889" s="62"/>
      <c r="E889" s="126"/>
      <c r="F889" s="54"/>
      <c r="G889" s="54"/>
      <c r="BA889" s="62"/>
    </row>
    <row r="890" spans="1:53" s="60" customFormat="1">
      <c r="A890" s="147"/>
      <c r="B890" s="62"/>
      <c r="C890" s="62"/>
      <c r="D890" s="62"/>
      <c r="E890" s="126"/>
      <c r="F890" s="54"/>
      <c r="G890" s="54"/>
      <c r="BA890" s="62"/>
    </row>
    <row r="891" spans="1:53" s="60" customFormat="1">
      <c r="A891" s="147"/>
      <c r="B891" s="62"/>
      <c r="C891" s="62"/>
      <c r="D891" s="62"/>
      <c r="E891" s="126"/>
      <c r="F891" s="54"/>
      <c r="G891" s="54"/>
      <c r="BA891" s="62"/>
    </row>
    <row r="892" spans="1:53" s="60" customFormat="1">
      <c r="A892" s="147"/>
      <c r="B892" s="62"/>
      <c r="C892" s="62"/>
      <c r="D892" s="62"/>
      <c r="E892" s="126"/>
      <c r="F892" s="54"/>
      <c r="G892" s="54"/>
      <c r="BA892" s="62"/>
    </row>
    <row r="893" spans="1:53" s="60" customFormat="1">
      <c r="A893" s="147"/>
      <c r="B893" s="62"/>
      <c r="C893" s="62"/>
      <c r="D893" s="62"/>
      <c r="E893" s="126"/>
      <c r="F893" s="54"/>
      <c r="G893" s="54"/>
      <c r="BA893" s="62"/>
    </row>
    <row r="894" spans="1:53" s="60" customFormat="1">
      <c r="A894" s="147"/>
      <c r="B894" s="62"/>
      <c r="C894" s="62"/>
      <c r="D894" s="62"/>
      <c r="E894" s="126"/>
      <c r="F894" s="54"/>
      <c r="G894" s="54"/>
      <c r="BA894" s="62"/>
    </row>
    <row r="895" spans="1:53" s="60" customFormat="1">
      <c r="A895" s="147"/>
      <c r="B895" s="62"/>
      <c r="C895" s="62"/>
      <c r="D895" s="62"/>
      <c r="E895" s="126"/>
      <c r="F895" s="54"/>
      <c r="G895" s="54"/>
      <c r="BA895" s="62"/>
    </row>
    <row r="896" spans="1:53" s="60" customFormat="1">
      <c r="A896" s="147"/>
      <c r="B896" s="62"/>
      <c r="C896" s="62"/>
      <c r="D896" s="62"/>
      <c r="E896" s="126"/>
      <c r="F896" s="54"/>
      <c r="G896" s="54"/>
      <c r="BA896" s="62"/>
    </row>
    <row r="897" spans="1:53" s="60" customFormat="1">
      <c r="A897" s="147"/>
      <c r="B897" s="62"/>
      <c r="C897" s="62"/>
      <c r="D897" s="62"/>
      <c r="E897" s="126"/>
      <c r="F897" s="54"/>
      <c r="G897" s="54"/>
      <c r="BA897" s="62"/>
    </row>
    <row r="898" spans="1:53" s="60" customFormat="1">
      <c r="A898" s="147"/>
      <c r="B898" s="62"/>
      <c r="C898" s="62"/>
      <c r="D898" s="62"/>
      <c r="E898" s="126"/>
      <c r="F898" s="54"/>
      <c r="G898" s="54"/>
      <c r="BA898" s="62"/>
    </row>
    <row r="899" spans="1:53" s="60" customFormat="1">
      <c r="A899" s="147"/>
      <c r="B899" s="62"/>
      <c r="C899" s="62"/>
      <c r="D899" s="62"/>
      <c r="E899" s="126"/>
      <c r="F899" s="54"/>
      <c r="G899" s="54"/>
      <c r="BA899" s="62"/>
    </row>
    <row r="900" spans="1:53" s="60" customFormat="1">
      <c r="A900" s="147"/>
      <c r="B900" s="62"/>
      <c r="C900" s="62"/>
      <c r="D900" s="62"/>
      <c r="E900" s="126"/>
      <c r="F900" s="54"/>
      <c r="G900" s="54"/>
      <c r="BA900" s="62"/>
    </row>
    <row r="901" spans="1:53" s="60" customFormat="1">
      <c r="A901" s="147"/>
      <c r="B901" s="62"/>
      <c r="C901" s="62"/>
      <c r="D901" s="62"/>
      <c r="E901" s="126"/>
      <c r="F901" s="54"/>
      <c r="G901" s="54"/>
      <c r="BA901" s="62"/>
    </row>
    <row r="902" spans="1:53" s="60" customFormat="1">
      <c r="A902" s="147"/>
      <c r="B902" s="62"/>
      <c r="C902" s="62"/>
      <c r="D902" s="62"/>
      <c r="E902" s="126"/>
      <c r="F902" s="54"/>
      <c r="G902" s="54"/>
      <c r="BA902" s="62"/>
    </row>
    <row r="903" spans="1:53" s="60" customFormat="1">
      <c r="A903" s="147"/>
      <c r="B903" s="62"/>
      <c r="C903" s="62"/>
      <c r="D903" s="62"/>
      <c r="E903" s="126"/>
      <c r="F903" s="54"/>
      <c r="G903" s="54"/>
      <c r="BA903" s="62"/>
    </row>
    <row r="904" spans="1:53" s="60" customFormat="1">
      <c r="A904" s="147"/>
      <c r="B904" s="62"/>
      <c r="C904" s="62"/>
      <c r="D904" s="62"/>
      <c r="E904" s="126"/>
      <c r="F904" s="54"/>
      <c r="G904" s="54"/>
      <c r="BA904" s="62"/>
    </row>
    <row r="905" spans="1:53" s="60" customFormat="1">
      <c r="A905" s="147"/>
      <c r="B905" s="62"/>
      <c r="C905" s="62"/>
      <c r="D905" s="62"/>
      <c r="E905" s="126"/>
      <c r="F905" s="54"/>
      <c r="G905" s="54"/>
      <c r="BA905" s="62"/>
    </row>
    <row r="906" spans="1:53" s="60" customFormat="1">
      <c r="A906" s="147"/>
      <c r="B906" s="62"/>
      <c r="C906" s="62"/>
      <c r="D906" s="62"/>
      <c r="E906" s="126"/>
      <c r="F906" s="54"/>
      <c r="G906" s="54"/>
      <c r="BA906" s="62"/>
    </row>
    <row r="907" spans="1:53" s="60" customFormat="1">
      <c r="A907" s="147"/>
      <c r="B907" s="62"/>
      <c r="C907" s="62"/>
      <c r="D907" s="62"/>
      <c r="E907" s="126"/>
      <c r="F907" s="54"/>
      <c r="G907" s="54"/>
      <c r="BA907" s="62"/>
    </row>
    <row r="908" spans="1:53" s="60" customFormat="1">
      <c r="A908" s="147"/>
      <c r="B908" s="62"/>
      <c r="C908" s="62"/>
      <c r="D908" s="62"/>
      <c r="E908" s="126"/>
      <c r="F908" s="54"/>
      <c r="G908" s="54"/>
      <c r="BA908" s="62"/>
    </row>
    <row r="909" spans="1:53" s="60" customFormat="1">
      <c r="A909" s="147"/>
      <c r="B909" s="62"/>
      <c r="C909" s="62"/>
      <c r="D909" s="62"/>
      <c r="E909" s="126"/>
      <c r="F909" s="54"/>
      <c r="G909" s="54"/>
      <c r="BA909" s="62"/>
    </row>
    <row r="910" spans="1:53" s="60" customFormat="1">
      <c r="A910" s="147"/>
      <c r="B910" s="62"/>
      <c r="C910" s="62"/>
      <c r="D910" s="62"/>
      <c r="E910" s="126"/>
      <c r="F910" s="54"/>
      <c r="G910" s="54"/>
      <c r="BA910" s="62"/>
    </row>
    <row r="911" spans="1:53" s="60" customFormat="1">
      <c r="A911" s="147"/>
      <c r="B911" s="62"/>
      <c r="C911" s="62"/>
      <c r="D911" s="62"/>
      <c r="E911" s="126"/>
      <c r="F911" s="54"/>
      <c r="G911" s="54"/>
      <c r="BA911" s="62"/>
    </row>
    <row r="912" spans="1:53" s="60" customFormat="1">
      <c r="A912" s="147"/>
      <c r="B912" s="62"/>
      <c r="C912" s="62"/>
      <c r="D912" s="62"/>
      <c r="E912" s="126"/>
      <c r="F912" s="54"/>
      <c r="G912" s="54"/>
      <c r="BA912" s="62"/>
    </row>
    <row r="913" spans="1:53" s="60" customFormat="1">
      <c r="A913" s="147"/>
      <c r="B913" s="62"/>
      <c r="C913" s="62"/>
      <c r="D913" s="62"/>
      <c r="E913" s="126"/>
      <c r="F913" s="54"/>
      <c r="G913" s="54"/>
      <c r="BA913" s="62"/>
    </row>
    <row r="914" spans="1:53" s="60" customFormat="1">
      <c r="A914" s="147"/>
      <c r="B914" s="62"/>
      <c r="C914" s="62"/>
      <c r="D914" s="62"/>
      <c r="E914" s="126"/>
      <c r="F914" s="54"/>
      <c r="G914" s="54"/>
      <c r="BA914" s="62"/>
    </row>
    <row r="915" spans="1:53" s="60" customFormat="1">
      <c r="A915" s="147"/>
      <c r="B915" s="62"/>
      <c r="C915" s="62"/>
      <c r="D915" s="62"/>
      <c r="E915" s="126"/>
      <c r="F915" s="54"/>
      <c r="G915" s="54"/>
      <c r="BA915" s="62"/>
    </row>
    <row r="916" spans="1:53" s="60" customFormat="1">
      <c r="A916" s="147"/>
      <c r="B916" s="62"/>
      <c r="C916" s="62"/>
      <c r="D916" s="62"/>
      <c r="E916" s="126"/>
      <c r="F916" s="54"/>
      <c r="G916" s="54"/>
      <c r="BA916" s="62"/>
    </row>
    <row r="917" spans="1:53" s="60" customFormat="1">
      <c r="A917" s="147"/>
      <c r="B917" s="62"/>
      <c r="C917" s="62"/>
      <c r="D917" s="62"/>
      <c r="E917" s="126"/>
      <c r="F917" s="54"/>
      <c r="G917" s="54"/>
      <c r="BA917" s="62"/>
    </row>
    <row r="918" spans="1:53" s="60" customFormat="1">
      <c r="A918" s="147"/>
      <c r="B918" s="62"/>
      <c r="C918" s="62"/>
      <c r="D918" s="62"/>
      <c r="E918" s="126"/>
      <c r="F918" s="54"/>
      <c r="G918" s="54"/>
      <c r="BA918" s="62"/>
    </row>
    <row r="919" spans="1:53" s="60" customFormat="1">
      <c r="A919" s="147"/>
      <c r="B919" s="62"/>
      <c r="C919" s="62"/>
      <c r="D919" s="62"/>
      <c r="E919" s="126"/>
      <c r="F919" s="54"/>
      <c r="G919" s="54"/>
      <c r="BA919" s="62"/>
    </row>
    <row r="920" spans="1:53" s="60" customFormat="1">
      <c r="A920" s="147"/>
      <c r="B920" s="62"/>
      <c r="C920" s="62"/>
      <c r="D920" s="62"/>
      <c r="E920" s="126"/>
      <c r="F920" s="54"/>
      <c r="G920" s="54"/>
      <c r="BA920" s="62"/>
    </row>
    <row r="921" spans="1:53" s="60" customFormat="1">
      <c r="A921" s="147"/>
      <c r="B921" s="62"/>
      <c r="C921" s="62"/>
      <c r="D921" s="62"/>
      <c r="E921" s="126"/>
      <c r="F921" s="54"/>
      <c r="G921" s="54"/>
      <c r="BA921" s="62"/>
    </row>
    <row r="922" spans="1:53" s="60" customFormat="1">
      <c r="A922" s="147"/>
      <c r="B922" s="62"/>
      <c r="C922" s="62"/>
      <c r="D922" s="62"/>
      <c r="E922" s="126"/>
      <c r="F922" s="54"/>
      <c r="G922" s="54"/>
      <c r="BA922" s="62"/>
    </row>
    <row r="923" spans="1:53" s="60" customFormat="1">
      <c r="A923" s="147"/>
      <c r="B923" s="62"/>
      <c r="C923" s="62"/>
      <c r="D923" s="62"/>
      <c r="E923" s="126"/>
      <c r="F923" s="54"/>
      <c r="G923" s="54"/>
      <c r="BA923" s="62"/>
    </row>
    <row r="924" spans="1:53" s="60" customFormat="1">
      <c r="A924" s="147"/>
      <c r="B924" s="62"/>
      <c r="C924" s="62"/>
      <c r="D924" s="62"/>
      <c r="E924" s="126"/>
      <c r="F924" s="54"/>
      <c r="G924" s="54"/>
      <c r="BA924" s="62"/>
    </row>
    <row r="925" spans="1:53" s="60" customFormat="1">
      <c r="A925" s="147"/>
      <c r="B925" s="62"/>
      <c r="C925" s="62"/>
      <c r="D925" s="62"/>
      <c r="E925" s="126"/>
      <c r="F925" s="54"/>
      <c r="G925" s="54"/>
      <c r="BA925" s="62"/>
    </row>
    <row r="926" spans="1:53" s="60" customFormat="1">
      <c r="A926" s="147"/>
      <c r="B926" s="62"/>
      <c r="C926" s="62"/>
      <c r="D926" s="62"/>
      <c r="E926" s="126"/>
      <c r="F926" s="54"/>
      <c r="G926" s="54"/>
      <c r="BA926" s="62"/>
    </row>
    <row r="927" spans="1:53" s="60" customFormat="1">
      <c r="A927" s="147"/>
      <c r="B927" s="62"/>
      <c r="C927" s="62"/>
      <c r="D927" s="62"/>
      <c r="E927" s="126"/>
      <c r="F927" s="54"/>
      <c r="G927" s="54"/>
      <c r="BA927" s="62"/>
    </row>
    <row r="928" spans="1:53" s="60" customFormat="1">
      <c r="A928" s="147"/>
      <c r="B928" s="62"/>
      <c r="C928" s="62"/>
      <c r="D928" s="62"/>
      <c r="E928" s="126"/>
      <c r="F928" s="54"/>
      <c r="G928" s="54"/>
      <c r="BA928" s="62"/>
    </row>
    <row r="929" spans="1:53" s="60" customFormat="1">
      <c r="A929" s="147"/>
      <c r="B929" s="62"/>
      <c r="C929" s="62"/>
      <c r="D929" s="62"/>
      <c r="E929" s="126"/>
      <c r="F929" s="54"/>
      <c r="G929" s="54"/>
      <c r="BA929" s="62"/>
    </row>
    <row r="930" spans="1:53" s="60" customFormat="1">
      <c r="A930" s="147"/>
      <c r="B930" s="62"/>
      <c r="C930" s="62"/>
      <c r="D930" s="62"/>
      <c r="E930" s="126"/>
      <c r="F930" s="54"/>
      <c r="G930" s="54"/>
      <c r="BA930" s="62"/>
    </row>
    <row r="931" spans="1:53" s="60" customFormat="1">
      <c r="A931" s="147"/>
      <c r="B931" s="62"/>
      <c r="C931" s="62"/>
      <c r="D931" s="62"/>
      <c r="E931" s="126"/>
      <c r="F931" s="54"/>
      <c r="G931" s="54"/>
      <c r="BA931" s="62"/>
    </row>
    <row r="932" spans="1:53" s="60" customFormat="1">
      <c r="A932" s="147"/>
      <c r="B932" s="62"/>
      <c r="C932" s="62"/>
      <c r="D932" s="62"/>
      <c r="E932" s="126"/>
      <c r="F932" s="54"/>
      <c r="G932" s="54"/>
      <c r="BA932" s="62"/>
    </row>
    <row r="933" spans="1:53" s="60" customFormat="1">
      <c r="A933" s="147"/>
      <c r="B933" s="62"/>
      <c r="C933" s="62"/>
      <c r="D933" s="62"/>
      <c r="E933" s="126"/>
      <c r="F933" s="54"/>
      <c r="G933" s="54"/>
      <c r="BA933" s="62"/>
    </row>
    <row r="934" spans="1:53" s="60" customFormat="1">
      <c r="A934" s="147"/>
      <c r="B934" s="62"/>
      <c r="C934" s="62"/>
      <c r="D934" s="62"/>
      <c r="E934" s="126"/>
      <c r="F934" s="54"/>
      <c r="G934" s="54"/>
      <c r="BA934" s="62"/>
    </row>
    <row r="935" spans="1:53" s="60" customFormat="1">
      <c r="A935" s="147"/>
      <c r="B935" s="62"/>
      <c r="C935" s="62"/>
      <c r="D935" s="62"/>
      <c r="E935" s="126"/>
      <c r="F935" s="54"/>
      <c r="G935" s="54"/>
      <c r="BA935" s="62"/>
    </row>
    <row r="936" spans="1:53" s="60" customFormat="1">
      <c r="A936" s="147"/>
      <c r="B936" s="62"/>
      <c r="C936" s="62"/>
      <c r="D936" s="62"/>
      <c r="E936" s="126"/>
      <c r="F936" s="54"/>
      <c r="G936" s="54"/>
      <c r="BA936" s="62"/>
    </row>
    <row r="937" spans="1:53" s="60" customFormat="1">
      <c r="A937" s="147"/>
      <c r="B937" s="62"/>
      <c r="C937" s="62"/>
      <c r="D937" s="62"/>
      <c r="E937" s="126"/>
      <c r="F937" s="54"/>
      <c r="G937" s="54"/>
      <c r="BA937" s="62"/>
    </row>
    <row r="938" spans="1:53" s="60" customFormat="1">
      <c r="A938" s="147"/>
      <c r="B938" s="62"/>
      <c r="C938" s="62"/>
      <c r="D938" s="62"/>
      <c r="E938" s="126"/>
      <c r="F938" s="54"/>
      <c r="G938" s="54"/>
      <c r="BA938" s="62"/>
    </row>
    <row r="939" spans="1:53" s="60" customFormat="1">
      <c r="A939" s="147"/>
      <c r="B939" s="62"/>
      <c r="C939" s="62"/>
      <c r="D939" s="62"/>
      <c r="E939" s="126"/>
      <c r="F939" s="54"/>
      <c r="G939" s="54"/>
      <c r="BA939" s="62"/>
    </row>
    <row r="940" spans="1:53" s="60" customFormat="1">
      <c r="A940" s="147"/>
      <c r="B940" s="62"/>
      <c r="C940" s="62"/>
      <c r="D940" s="62"/>
      <c r="E940" s="126"/>
      <c r="F940" s="54"/>
      <c r="G940" s="54"/>
      <c r="BA940" s="62"/>
    </row>
    <row r="941" spans="1:53" s="60" customFormat="1">
      <c r="A941" s="147"/>
      <c r="B941" s="62"/>
      <c r="C941" s="62"/>
      <c r="D941" s="62"/>
      <c r="E941" s="126"/>
      <c r="F941" s="54"/>
      <c r="G941" s="54"/>
      <c r="BA941" s="62"/>
    </row>
    <row r="942" spans="1:53" s="60" customFormat="1">
      <c r="A942" s="147"/>
      <c r="B942" s="62"/>
      <c r="C942" s="62"/>
      <c r="D942" s="62"/>
      <c r="E942" s="126"/>
      <c r="F942" s="54"/>
      <c r="G942" s="54"/>
      <c r="BA942" s="62"/>
    </row>
    <row r="943" spans="1:53" s="60" customFormat="1">
      <c r="A943" s="147"/>
      <c r="B943" s="62"/>
      <c r="C943" s="62"/>
      <c r="D943" s="62"/>
      <c r="E943" s="126"/>
      <c r="F943" s="54"/>
      <c r="G943" s="54"/>
      <c r="BA943" s="62"/>
    </row>
    <row r="944" spans="1:53" s="60" customFormat="1">
      <c r="A944" s="147"/>
      <c r="B944" s="62"/>
      <c r="C944" s="62"/>
      <c r="D944" s="62"/>
      <c r="E944" s="126"/>
      <c r="F944" s="54"/>
      <c r="G944" s="54"/>
      <c r="BA944" s="62"/>
    </row>
    <row r="945" spans="1:53" s="60" customFormat="1">
      <c r="A945" s="147"/>
      <c r="B945" s="62"/>
      <c r="C945" s="62"/>
      <c r="D945" s="62"/>
      <c r="E945" s="126"/>
      <c r="F945" s="54"/>
      <c r="G945" s="54"/>
      <c r="BA945" s="62"/>
    </row>
    <row r="946" spans="1:53" s="60" customFormat="1">
      <c r="A946" s="147"/>
      <c r="B946" s="62"/>
      <c r="C946" s="62"/>
      <c r="D946" s="62"/>
      <c r="E946" s="126"/>
      <c r="F946" s="54"/>
      <c r="G946" s="54"/>
      <c r="BA946" s="62"/>
    </row>
    <row r="947" spans="1:53" s="60" customFormat="1">
      <c r="A947" s="147"/>
      <c r="B947" s="62"/>
      <c r="C947" s="62"/>
      <c r="D947" s="62"/>
      <c r="E947" s="126"/>
      <c r="F947" s="54"/>
      <c r="G947" s="54"/>
      <c r="BA947" s="62"/>
    </row>
    <row r="948" spans="1:53" s="60" customFormat="1">
      <c r="A948" s="147"/>
      <c r="B948" s="62"/>
      <c r="C948" s="62"/>
      <c r="D948" s="62"/>
      <c r="E948" s="126"/>
      <c r="F948" s="54"/>
      <c r="G948" s="54"/>
      <c r="BA948" s="62"/>
    </row>
    <row r="949" spans="1:53" s="60" customFormat="1">
      <c r="A949" s="147"/>
      <c r="B949" s="62"/>
      <c r="C949" s="62"/>
      <c r="D949" s="62"/>
      <c r="E949" s="126"/>
      <c r="F949" s="54"/>
      <c r="G949" s="54"/>
      <c r="BA949" s="62"/>
    </row>
    <row r="950" spans="1:53" s="60" customFormat="1">
      <c r="A950" s="147"/>
      <c r="B950" s="62"/>
      <c r="C950" s="62"/>
      <c r="D950" s="62"/>
      <c r="E950" s="126"/>
      <c r="F950" s="54"/>
      <c r="G950" s="54"/>
      <c r="BA950" s="62"/>
    </row>
    <row r="951" spans="1:53" s="60" customFormat="1">
      <c r="A951" s="147"/>
      <c r="B951" s="62"/>
      <c r="C951" s="62"/>
      <c r="D951" s="62"/>
      <c r="E951" s="126"/>
      <c r="F951" s="54"/>
      <c r="G951" s="54"/>
      <c r="BA951" s="62"/>
    </row>
    <row r="952" spans="1:53" s="60" customFormat="1">
      <c r="A952" s="147"/>
      <c r="B952" s="62"/>
      <c r="C952" s="62"/>
      <c r="D952" s="62"/>
      <c r="E952" s="126"/>
      <c r="F952" s="54"/>
      <c r="G952" s="54"/>
      <c r="BA952" s="62"/>
    </row>
    <row r="953" spans="1:53" s="60" customFormat="1">
      <c r="A953" s="147"/>
      <c r="B953" s="62"/>
      <c r="C953" s="62"/>
      <c r="D953" s="62"/>
      <c r="E953" s="126"/>
      <c r="F953" s="54"/>
      <c r="G953" s="54"/>
      <c r="BA953" s="62"/>
    </row>
    <row r="954" spans="1:53" s="60" customFormat="1">
      <c r="A954" s="147"/>
      <c r="B954" s="62"/>
      <c r="C954" s="62"/>
      <c r="D954" s="62"/>
      <c r="E954" s="126"/>
      <c r="F954" s="54"/>
      <c r="G954" s="54"/>
      <c r="BA954" s="62"/>
    </row>
    <row r="955" spans="1:53" s="60" customFormat="1">
      <c r="A955" s="147"/>
      <c r="B955" s="62"/>
      <c r="C955" s="62"/>
      <c r="D955" s="62"/>
      <c r="E955" s="126"/>
      <c r="F955" s="54"/>
      <c r="G955" s="54"/>
      <c r="BA955" s="62"/>
    </row>
    <row r="956" spans="1:53" s="60" customFormat="1">
      <c r="A956" s="147"/>
      <c r="B956" s="62"/>
      <c r="C956" s="62"/>
      <c r="D956" s="62"/>
      <c r="E956" s="126"/>
      <c r="F956" s="54"/>
      <c r="G956" s="54"/>
      <c r="BA956" s="62"/>
    </row>
    <row r="957" spans="1:53" s="60" customFormat="1">
      <c r="A957" s="147"/>
      <c r="B957" s="62"/>
      <c r="C957" s="62"/>
      <c r="D957" s="62"/>
      <c r="E957" s="126"/>
      <c r="F957" s="54"/>
      <c r="G957" s="54"/>
      <c r="BA957" s="62"/>
    </row>
    <row r="958" spans="1:53" s="60" customFormat="1">
      <c r="A958" s="147"/>
      <c r="B958" s="62"/>
      <c r="C958" s="62"/>
      <c r="D958" s="62"/>
      <c r="E958" s="126"/>
      <c r="F958" s="54"/>
      <c r="G958" s="54"/>
      <c r="BA958" s="62"/>
    </row>
    <row r="959" spans="1:53" s="60" customFormat="1">
      <c r="A959" s="147"/>
      <c r="B959" s="62"/>
      <c r="C959" s="62"/>
      <c r="D959" s="62"/>
      <c r="E959" s="126"/>
      <c r="F959" s="54"/>
      <c r="G959" s="54"/>
      <c r="BA959" s="62"/>
    </row>
    <row r="960" spans="1:53" s="60" customFormat="1">
      <c r="A960" s="147"/>
      <c r="B960" s="62"/>
      <c r="C960" s="62"/>
      <c r="D960" s="62"/>
      <c r="E960" s="126"/>
      <c r="F960" s="54"/>
      <c r="G960" s="54"/>
      <c r="BA960" s="62"/>
    </row>
    <row r="961" spans="1:53" s="60" customFormat="1">
      <c r="A961" s="147"/>
      <c r="B961" s="62"/>
      <c r="C961" s="62"/>
      <c r="D961" s="62"/>
      <c r="E961" s="126"/>
      <c r="F961" s="54"/>
      <c r="G961" s="54"/>
      <c r="BA961" s="62"/>
    </row>
    <row r="962" spans="1:53" s="60" customFormat="1">
      <c r="A962" s="147"/>
      <c r="B962" s="62"/>
      <c r="C962" s="62"/>
      <c r="D962" s="62"/>
      <c r="E962" s="126"/>
      <c r="F962" s="54"/>
      <c r="G962" s="54"/>
      <c r="BA962" s="62"/>
    </row>
    <row r="963" spans="1:53" s="60" customFormat="1">
      <c r="A963" s="147"/>
      <c r="B963" s="62"/>
      <c r="C963" s="62"/>
      <c r="D963" s="62"/>
      <c r="E963" s="126"/>
      <c r="F963" s="54"/>
      <c r="G963" s="54"/>
      <c r="BA963" s="62"/>
    </row>
    <row r="964" spans="1:53" s="60" customFormat="1">
      <c r="A964" s="147"/>
      <c r="B964" s="62"/>
      <c r="C964" s="62"/>
      <c r="D964" s="62"/>
      <c r="E964" s="126"/>
      <c r="F964" s="54"/>
      <c r="G964" s="54"/>
      <c r="BA964" s="62"/>
    </row>
    <row r="965" spans="1:53" s="60" customFormat="1">
      <c r="A965" s="147"/>
      <c r="B965" s="62"/>
      <c r="C965" s="62"/>
      <c r="D965" s="62"/>
      <c r="E965" s="126"/>
      <c r="F965" s="54"/>
      <c r="G965" s="54"/>
      <c r="BA965" s="62"/>
    </row>
    <row r="966" spans="1:53" s="60" customFormat="1">
      <c r="A966" s="147"/>
      <c r="B966" s="62"/>
      <c r="C966" s="62"/>
      <c r="D966" s="62"/>
      <c r="E966" s="126"/>
      <c r="F966" s="54"/>
      <c r="G966" s="54"/>
      <c r="BA966" s="62"/>
    </row>
    <row r="967" spans="1:53" s="60" customFormat="1">
      <c r="A967" s="147"/>
      <c r="B967" s="62"/>
      <c r="C967" s="62"/>
      <c r="D967" s="62"/>
      <c r="E967" s="126"/>
      <c r="F967" s="54"/>
      <c r="G967" s="54"/>
      <c r="BA967" s="62"/>
    </row>
    <row r="968" spans="1:53" s="60" customFormat="1">
      <c r="A968" s="147"/>
      <c r="B968" s="62"/>
      <c r="C968" s="62"/>
      <c r="D968" s="62"/>
      <c r="E968" s="126"/>
      <c r="F968" s="54"/>
      <c r="G968" s="54"/>
      <c r="BA968" s="62"/>
    </row>
    <row r="969" spans="1:53" s="60" customFormat="1">
      <c r="A969" s="147"/>
      <c r="B969" s="62"/>
      <c r="C969" s="62"/>
      <c r="D969" s="62"/>
      <c r="E969" s="126"/>
      <c r="F969" s="54"/>
      <c r="G969" s="54"/>
      <c r="BA969" s="62"/>
    </row>
    <row r="970" spans="1:53" s="60" customFormat="1">
      <c r="A970" s="147"/>
      <c r="B970" s="62"/>
      <c r="C970" s="62"/>
      <c r="D970" s="62"/>
      <c r="E970" s="126"/>
      <c r="F970" s="54"/>
      <c r="G970" s="54"/>
      <c r="BA970" s="62"/>
    </row>
    <row r="971" spans="1:53" s="60" customFormat="1">
      <c r="A971" s="147"/>
      <c r="B971" s="62"/>
      <c r="C971" s="62"/>
      <c r="D971" s="62"/>
      <c r="E971" s="126"/>
      <c r="F971" s="54"/>
      <c r="G971" s="54"/>
      <c r="BA971" s="62"/>
    </row>
    <row r="972" spans="1:53" s="60" customFormat="1">
      <c r="A972" s="147"/>
      <c r="B972" s="62"/>
      <c r="C972" s="62"/>
      <c r="D972" s="62"/>
      <c r="E972" s="126"/>
      <c r="F972" s="54"/>
      <c r="G972" s="54"/>
      <c r="BA972" s="62"/>
    </row>
    <row r="973" spans="1:53" s="60" customFormat="1">
      <c r="A973" s="147"/>
      <c r="B973" s="62"/>
      <c r="C973" s="62"/>
      <c r="D973" s="62"/>
      <c r="E973" s="126"/>
      <c r="F973" s="54"/>
      <c r="G973" s="54"/>
      <c r="BA973" s="62"/>
    </row>
    <row r="974" spans="1:53" s="60" customFormat="1">
      <c r="A974" s="147"/>
      <c r="B974" s="62"/>
      <c r="C974" s="62"/>
      <c r="D974" s="62"/>
      <c r="E974" s="126"/>
      <c r="F974" s="54"/>
      <c r="G974" s="54"/>
      <c r="BA974" s="62"/>
    </row>
    <row r="975" spans="1:53" s="60" customFormat="1">
      <c r="A975" s="147"/>
      <c r="B975" s="62"/>
      <c r="C975" s="62"/>
      <c r="D975" s="62"/>
      <c r="E975" s="126"/>
      <c r="F975" s="54"/>
      <c r="G975" s="54"/>
      <c r="BA975" s="62"/>
    </row>
    <row r="976" spans="1:53" s="60" customFormat="1">
      <c r="A976" s="147"/>
      <c r="B976" s="62"/>
      <c r="C976" s="62"/>
      <c r="D976" s="62"/>
      <c r="E976" s="126"/>
      <c r="F976" s="54"/>
      <c r="G976" s="54"/>
      <c r="BA976" s="62"/>
    </row>
    <row r="977" spans="1:53" s="60" customFormat="1">
      <c r="A977" s="147"/>
      <c r="B977" s="62"/>
      <c r="C977" s="62"/>
      <c r="D977" s="62"/>
      <c r="E977" s="126"/>
      <c r="F977" s="54"/>
      <c r="G977" s="54"/>
      <c r="BA977" s="62"/>
    </row>
    <row r="978" spans="1:53" s="60" customFormat="1">
      <c r="A978" s="147"/>
      <c r="B978" s="62"/>
      <c r="C978" s="62"/>
      <c r="D978" s="62"/>
      <c r="E978" s="126"/>
      <c r="F978" s="54"/>
      <c r="G978" s="54"/>
      <c r="BA978" s="62"/>
    </row>
    <row r="979" spans="1:53" s="60" customFormat="1">
      <c r="A979" s="147"/>
      <c r="B979" s="62"/>
      <c r="C979" s="62"/>
      <c r="D979" s="62"/>
      <c r="E979" s="126"/>
      <c r="F979" s="54"/>
      <c r="G979" s="54"/>
      <c r="BA979" s="62"/>
    </row>
    <row r="980" spans="1:53" s="60" customFormat="1">
      <c r="A980" s="147"/>
      <c r="B980" s="62"/>
      <c r="C980" s="62"/>
      <c r="D980" s="62"/>
      <c r="E980" s="126"/>
      <c r="F980" s="54"/>
      <c r="G980" s="54"/>
      <c r="BA980" s="62"/>
    </row>
    <row r="981" spans="1:53" s="60" customFormat="1">
      <c r="A981" s="147"/>
      <c r="B981" s="62"/>
      <c r="C981" s="62"/>
      <c r="D981" s="62"/>
      <c r="E981" s="126"/>
      <c r="F981" s="54"/>
      <c r="G981" s="54"/>
      <c r="BA981" s="62"/>
    </row>
    <row r="982" spans="1:53" s="60" customFormat="1">
      <c r="A982" s="147"/>
      <c r="B982" s="62"/>
      <c r="C982" s="62"/>
      <c r="D982" s="62"/>
      <c r="E982" s="126"/>
      <c r="F982" s="54"/>
      <c r="G982" s="54"/>
      <c r="BA982" s="62"/>
    </row>
    <row r="983" spans="1:53" s="60" customFormat="1">
      <c r="A983" s="147"/>
      <c r="B983" s="62"/>
      <c r="C983" s="62"/>
      <c r="D983" s="62"/>
      <c r="E983" s="126"/>
      <c r="F983" s="54"/>
      <c r="G983" s="54"/>
      <c r="BA983" s="62"/>
    </row>
    <row r="984" spans="1:53" s="60" customFormat="1">
      <c r="A984" s="147"/>
      <c r="B984" s="62"/>
      <c r="C984" s="62"/>
      <c r="D984" s="62"/>
      <c r="E984" s="126"/>
      <c r="F984" s="54"/>
      <c r="G984" s="54"/>
      <c r="BA984" s="62"/>
    </row>
    <row r="985" spans="1:53" s="60" customFormat="1">
      <c r="A985" s="147"/>
      <c r="B985" s="62"/>
      <c r="C985" s="62"/>
      <c r="D985" s="62"/>
      <c r="E985" s="126"/>
      <c r="F985" s="54"/>
      <c r="G985" s="54"/>
      <c r="BA985" s="62"/>
    </row>
    <row r="986" spans="1:53" s="60" customFormat="1">
      <c r="A986" s="147"/>
      <c r="B986" s="62"/>
      <c r="C986" s="62"/>
      <c r="D986" s="62"/>
      <c r="E986" s="126"/>
      <c r="F986" s="54"/>
      <c r="G986" s="54"/>
      <c r="BA986" s="62"/>
    </row>
    <row r="987" spans="1:53" s="60" customFormat="1">
      <c r="A987" s="147"/>
      <c r="B987" s="62"/>
      <c r="C987" s="62"/>
      <c r="D987" s="62"/>
      <c r="E987" s="126"/>
      <c r="F987" s="54"/>
      <c r="G987" s="54"/>
      <c r="BA987" s="62"/>
    </row>
    <row r="988" spans="1:53" s="60" customFormat="1">
      <c r="A988" s="147"/>
      <c r="B988" s="62"/>
      <c r="C988" s="62"/>
      <c r="D988" s="62"/>
      <c r="E988" s="126"/>
      <c r="F988" s="54"/>
      <c r="G988" s="54"/>
      <c r="BA988" s="62"/>
    </row>
    <row r="989" spans="1:53" s="60" customFormat="1">
      <c r="A989" s="147"/>
      <c r="B989" s="62"/>
      <c r="C989" s="62"/>
      <c r="D989" s="62"/>
      <c r="E989" s="126"/>
      <c r="F989" s="54"/>
      <c r="G989" s="54"/>
      <c r="BA989" s="62"/>
    </row>
    <row r="990" spans="1:53" s="60" customFormat="1">
      <c r="A990" s="147"/>
      <c r="B990" s="62"/>
      <c r="C990" s="62"/>
      <c r="D990" s="62"/>
      <c r="E990" s="126"/>
      <c r="F990" s="54"/>
      <c r="G990" s="54"/>
      <c r="BA990" s="62"/>
    </row>
    <row r="991" spans="1:53" s="60" customFormat="1">
      <c r="A991" s="147"/>
      <c r="B991" s="62"/>
      <c r="C991" s="62"/>
      <c r="D991" s="62"/>
      <c r="E991" s="126"/>
      <c r="F991" s="54"/>
      <c r="G991" s="54"/>
      <c r="BA991" s="62"/>
    </row>
    <row r="992" spans="1:53" s="60" customFormat="1">
      <c r="A992" s="147"/>
      <c r="B992" s="62"/>
      <c r="C992" s="62"/>
      <c r="D992" s="62"/>
      <c r="E992" s="126"/>
      <c r="F992" s="54"/>
      <c r="G992" s="54"/>
      <c r="BA992" s="62"/>
    </row>
    <row r="993" spans="1:53" s="60" customFormat="1">
      <c r="A993" s="147"/>
      <c r="B993" s="62"/>
      <c r="C993" s="62"/>
      <c r="D993" s="62"/>
      <c r="E993" s="126"/>
      <c r="F993" s="54"/>
      <c r="G993" s="54"/>
      <c r="BA993" s="62"/>
    </row>
    <row r="994" spans="1:53" s="60" customFormat="1">
      <c r="A994" s="147"/>
      <c r="B994" s="62"/>
      <c r="C994" s="62"/>
      <c r="D994" s="62"/>
      <c r="E994" s="126"/>
      <c r="F994" s="54"/>
      <c r="G994" s="54"/>
      <c r="BA994" s="62"/>
    </row>
    <row r="995" spans="1:53" s="60" customFormat="1">
      <c r="A995" s="147"/>
      <c r="B995" s="62"/>
      <c r="C995" s="62"/>
      <c r="D995" s="62"/>
      <c r="E995" s="126"/>
      <c r="F995" s="54"/>
      <c r="G995" s="54"/>
      <c r="BA995" s="62"/>
    </row>
    <row r="996" spans="1:53" s="60" customFormat="1">
      <c r="A996" s="147"/>
      <c r="B996" s="62"/>
      <c r="C996" s="62"/>
      <c r="D996" s="62"/>
      <c r="E996" s="126"/>
      <c r="F996" s="54"/>
      <c r="G996" s="54"/>
      <c r="BA996" s="62"/>
    </row>
    <row r="997" spans="1:53" s="60" customFormat="1">
      <c r="A997" s="147"/>
      <c r="B997" s="62"/>
      <c r="C997" s="62"/>
      <c r="D997" s="62"/>
      <c r="E997" s="126"/>
      <c r="F997" s="54"/>
      <c r="G997" s="54"/>
      <c r="BA997" s="62"/>
    </row>
    <row r="998" spans="1:53" s="60" customFormat="1">
      <c r="A998" s="147"/>
      <c r="B998" s="62"/>
      <c r="C998" s="62"/>
      <c r="D998" s="62"/>
      <c r="E998" s="126"/>
      <c r="F998" s="54"/>
      <c r="G998" s="54"/>
      <c r="BA998" s="62"/>
    </row>
    <row r="999" spans="1:53" s="60" customFormat="1">
      <c r="A999" s="147"/>
      <c r="B999" s="62"/>
      <c r="C999" s="62"/>
      <c r="D999" s="62"/>
      <c r="E999" s="126"/>
      <c r="F999" s="54"/>
      <c r="G999" s="54"/>
      <c r="BA999" s="62"/>
    </row>
    <row r="1000" spans="1:53" s="60" customFormat="1">
      <c r="A1000" s="147"/>
      <c r="B1000" s="62"/>
      <c r="C1000" s="62"/>
      <c r="D1000" s="62"/>
      <c r="E1000" s="126"/>
      <c r="F1000" s="54"/>
      <c r="G1000" s="54"/>
      <c r="BA1000" s="62"/>
    </row>
    <row r="1001" spans="1:53" s="60" customFormat="1">
      <c r="A1001" s="147"/>
      <c r="B1001" s="62"/>
      <c r="C1001" s="62"/>
      <c r="D1001" s="62"/>
      <c r="E1001" s="126"/>
      <c r="F1001" s="54"/>
      <c r="G1001" s="54"/>
      <c r="BA1001" s="62"/>
    </row>
    <row r="1002" spans="1:53" s="60" customFormat="1">
      <c r="A1002" s="147"/>
      <c r="B1002" s="62"/>
      <c r="C1002" s="62"/>
      <c r="D1002" s="62"/>
      <c r="E1002" s="126"/>
      <c r="F1002" s="54"/>
      <c r="G1002" s="54"/>
      <c r="BA1002" s="62"/>
    </row>
    <row r="1003" spans="1:53" s="60" customFormat="1">
      <c r="A1003" s="147"/>
      <c r="B1003" s="62"/>
      <c r="C1003" s="62"/>
      <c r="D1003" s="62"/>
      <c r="E1003" s="126"/>
      <c r="F1003" s="54"/>
      <c r="G1003" s="54"/>
      <c r="BA1003" s="62"/>
    </row>
    <row r="1004" spans="1:53" s="60" customFormat="1">
      <c r="A1004" s="147"/>
      <c r="B1004" s="62"/>
      <c r="C1004" s="62"/>
      <c r="D1004" s="62"/>
      <c r="E1004" s="126"/>
      <c r="F1004" s="54"/>
      <c r="G1004" s="54"/>
      <c r="BA1004" s="62"/>
    </row>
    <row r="1005" spans="1:53" s="60" customFormat="1">
      <c r="A1005" s="147"/>
      <c r="B1005" s="62"/>
      <c r="C1005" s="62"/>
      <c r="D1005" s="62"/>
      <c r="E1005" s="126"/>
      <c r="F1005" s="54"/>
      <c r="G1005" s="54"/>
      <c r="BA1005" s="62"/>
    </row>
    <row r="1006" spans="1:53" s="60" customFormat="1">
      <c r="A1006" s="147"/>
      <c r="B1006" s="62"/>
      <c r="C1006" s="62"/>
      <c r="D1006" s="62"/>
      <c r="E1006" s="126"/>
      <c r="F1006" s="54"/>
      <c r="G1006" s="54"/>
      <c r="BA1006" s="62"/>
    </row>
    <row r="1007" spans="1:53" s="60" customFormat="1">
      <c r="A1007" s="147"/>
      <c r="B1007" s="62"/>
      <c r="C1007" s="62"/>
      <c r="D1007" s="62"/>
      <c r="E1007" s="126"/>
      <c r="F1007" s="54"/>
      <c r="G1007" s="54"/>
      <c r="BA1007" s="62"/>
    </row>
    <row r="1008" spans="1:53" s="60" customFormat="1">
      <c r="A1008" s="147"/>
      <c r="B1008" s="62"/>
      <c r="C1008" s="62"/>
      <c r="D1008" s="62"/>
      <c r="E1008" s="126"/>
      <c r="F1008" s="54"/>
      <c r="G1008" s="54"/>
      <c r="BA1008" s="62"/>
    </row>
    <row r="1009" spans="1:53" s="60" customFormat="1">
      <c r="A1009" s="147"/>
      <c r="B1009" s="62"/>
      <c r="C1009" s="62"/>
      <c r="D1009" s="62"/>
      <c r="E1009" s="126"/>
      <c r="F1009" s="54"/>
      <c r="G1009" s="54"/>
      <c r="BA1009" s="62"/>
    </row>
    <row r="1010" spans="1:53" s="60" customFormat="1">
      <c r="A1010" s="147"/>
      <c r="B1010" s="62"/>
      <c r="C1010" s="62"/>
      <c r="D1010" s="62"/>
      <c r="E1010" s="126"/>
      <c r="F1010" s="54"/>
      <c r="G1010" s="54"/>
      <c r="BA1010" s="62"/>
    </row>
    <row r="1011" spans="1:53" s="60" customFormat="1">
      <c r="A1011" s="147"/>
      <c r="B1011" s="62"/>
      <c r="C1011" s="62"/>
      <c r="D1011" s="62"/>
      <c r="E1011" s="126"/>
      <c r="F1011" s="54"/>
      <c r="G1011" s="54"/>
      <c r="BA1011" s="62"/>
    </row>
    <row r="1012" spans="1:53" s="60" customFormat="1">
      <c r="A1012" s="147"/>
      <c r="B1012" s="62"/>
      <c r="C1012" s="62"/>
      <c r="D1012" s="62"/>
      <c r="E1012" s="126"/>
      <c r="F1012" s="54"/>
      <c r="G1012" s="54"/>
      <c r="BA1012" s="62"/>
    </row>
    <row r="1013" spans="1:53" s="60" customFormat="1">
      <c r="A1013" s="147"/>
      <c r="B1013" s="62"/>
      <c r="C1013" s="62"/>
      <c r="D1013" s="62"/>
      <c r="E1013" s="126"/>
      <c r="F1013" s="54"/>
      <c r="G1013" s="54"/>
      <c r="BA1013" s="62"/>
    </row>
    <row r="1014" spans="1:53" s="60" customFormat="1">
      <c r="A1014" s="147"/>
      <c r="B1014" s="62"/>
      <c r="C1014" s="62"/>
      <c r="D1014" s="62"/>
      <c r="E1014" s="126"/>
      <c r="F1014" s="54"/>
      <c r="G1014" s="54"/>
      <c r="BA1014" s="62"/>
    </row>
    <row r="1015" spans="1:53" s="60" customFormat="1">
      <c r="A1015" s="147"/>
      <c r="B1015" s="62"/>
      <c r="C1015" s="62"/>
      <c r="D1015" s="62"/>
      <c r="E1015" s="126"/>
      <c r="F1015" s="54"/>
      <c r="G1015" s="54"/>
      <c r="BA1015" s="62"/>
    </row>
    <row r="1016" spans="1:53" s="60" customFormat="1">
      <c r="A1016" s="147"/>
      <c r="B1016" s="62"/>
      <c r="C1016" s="62"/>
      <c r="D1016" s="62"/>
      <c r="E1016" s="126"/>
      <c r="F1016" s="54"/>
      <c r="G1016" s="54"/>
      <c r="BA1016" s="62"/>
    </row>
    <row r="1017" spans="1:53" s="60" customFormat="1">
      <c r="A1017" s="147"/>
      <c r="B1017" s="62"/>
      <c r="C1017" s="62"/>
      <c r="D1017" s="62"/>
      <c r="E1017" s="126"/>
      <c r="F1017" s="54"/>
      <c r="G1017" s="54"/>
      <c r="BA1017" s="62"/>
    </row>
    <row r="1018" spans="1:53" s="60" customFormat="1">
      <c r="A1018" s="147"/>
      <c r="B1018" s="62"/>
      <c r="C1018" s="62"/>
      <c r="D1018" s="62"/>
      <c r="E1018" s="126"/>
      <c r="F1018" s="54"/>
      <c r="G1018" s="54"/>
      <c r="BA1018" s="62"/>
    </row>
    <row r="1019" spans="1:53" s="60" customFormat="1">
      <c r="A1019" s="147"/>
      <c r="B1019" s="62"/>
      <c r="C1019" s="62"/>
      <c r="D1019" s="62"/>
      <c r="E1019" s="126"/>
      <c r="F1019" s="54"/>
      <c r="G1019" s="54"/>
      <c r="BA1019" s="62"/>
    </row>
    <row r="1020" spans="1:53" s="60" customFormat="1">
      <c r="A1020" s="147"/>
      <c r="B1020" s="62"/>
      <c r="C1020" s="62"/>
      <c r="D1020" s="62"/>
      <c r="E1020" s="126"/>
      <c r="F1020" s="54"/>
      <c r="G1020" s="54"/>
      <c r="BA1020" s="62"/>
    </row>
    <row r="1021" spans="1:53" s="60" customFormat="1">
      <c r="A1021" s="147"/>
      <c r="B1021" s="62"/>
      <c r="C1021" s="62"/>
      <c r="D1021" s="62"/>
      <c r="E1021" s="126"/>
      <c r="F1021" s="54"/>
      <c r="G1021" s="54"/>
      <c r="BA1021" s="62"/>
    </row>
    <row r="1022" spans="1:53" s="60" customFormat="1">
      <c r="A1022" s="147"/>
      <c r="B1022" s="62"/>
      <c r="C1022" s="62"/>
      <c r="D1022" s="62"/>
      <c r="E1022" s="126"/>
      <c r="F1022" s="54"/>
      <c r="G1022" s="54"/>
      <c r="BA1022" s="62"/>
    </row>
    <row r="1023" spans="1:53" s="60" customFormat="1">
      <c r="A1023" s="147"/>
      <c r="B1023" s="62"/>
      <c r="C1023" s="62"/>
      <c r="D1023" s="62"/>
      <c r="E1023" s="126"/>
      <c r="F1023" s="54"/>
      <c r="G1023" s="54"/>
      <c r="BA1023" s="62"/>
    </row>
    <row r="1024" spans="1:53" s="60" customFormat="1">
      <c r="A1024" s="147"/>
      <c r="B1024" s="62"/>
      <c r="C1024" s="62"/>
      <c r="D1024" s="62"/>
      <c r="E1024" s="126"/>
      <c r="F1024" s="54"/>
      <c r="G1024" s="54"/>
      <c r="BA1024" s="62"/>
    </row>
    <row r="1025" spans="1:53" s="60" customFormat="1">
      <c r="A1025" s="147"/>
      <c r="B1025" s="62"/>
      <c r="C1025" s="62"/>
      <c r="D1025" s="62"/>
      <c r="E1025" s="126"/>
      <c r="F1025" s="54"/>
      <c r="G1025" s="54"/>
      <c r="BA1025" s="62"/>
    </row>
    <row r="1026" spans="1:53" s="60" customFormat="1">
      <c r="A1026" s="147"/>
      <c r="B1026" s="62"/>
      <c r="C1026" s="62"/>
      <c r="D1026" s="62"/>
      <c r="E1026" s="126"/>
      <c r="F1026" s="54"/>
      <c r="G1026" s="54"/>
      <c r="BA1026" s="62"/>
    </row>
    <row r="1027" spans="1:53" s="60" customFormat="1">
      <c r="A1027" s="147"/>
      <c r="B1027" s="62"/>
      <c r="C1027" s="62"/>
      <c r="D1027" s="62"/>
      <c r="E1027" s="126"/>
      <c r="F1027" s="54"/>
      <c r="G1027" s="54"/>
      <c r="BA1027" s="62"/>
    </row>
    <row r="1028" spans="1:53" s="60" customFormat="1">
      <c r="A1028" s="147"/>
      <c r="B1028" s="62"/>
      <c r="C1028" s="62"/>
      <c r="D1028" s="62"/>
      <c r="E1028" s="126"/>
      <c r="F1028" s="54"/>
      <c r="G1028" s="54"/>
      <c r="BA1028" s="62"/>
    </row>
    <row r="1029" spans="1:53" s="60" customFormat="1">
      <c r="A1029" s="147"/>
      <c r="B1029" s="62"/>
      <c r="C1029" s="62"/>
      <c r="D1029" s="62"/>
      <c r="E1029" s="126"/>
      <c r="F1029" s="54"/>
      <c r="G1029" s="54"/>
      <c r="BA1029" s="62"/>
    </row>
    <row r="1030" spans="1:53" s="60" customFormat="1">
      <c r="A1030" s="147"/>
      <c r="B1030" s="62"/>
      <c r="C1030" s="62"/>
      <c r="D1030" s="62"/>
      <c r="E1030" s="126"/>
      <c r="F1030" s="54"/>
      <c r="G1030" s="54"/>
      <c r="BA1030" s="62"/>
    </row>
    <row r="1031" spans="1:53" s="60" customFormat="1">
      <c r="A1031" s="147"/>
      <c r="B1031" s="62"/>
      <c r="C1031" s="62"/>
      <c r="D1031" s="62"/>
      <c r="E1031" s="126"/>
      <c r="F1031" s="54"/>
      <c r="G1031" s="54"/>
      <c r="BA1031" s="62"/>
    </row>
    <row r="1032" spans="1:53" s="60" customFormat="1">
      <c r="A1032" s="147"/>
      <c r="B1032" s="62"/>
      <c r="C1032" s="62"/>
      <c r="D1032" s="62"/>
      <c r="E1032" s="126"/>
      <c r="F1032" s="54"/>
      <c r="G1032" s="54"/>
      <c r="BA1032" s="62"/>
    </row>
    <row r="1033" spans="1:53" s="60" customFormat="1">
      <c r="A1033" s="147"/>
      <c r="B1033" s="62"/>
      <c r="C1033" s="62"/>
      <c r="D1033" s="62"/>
      <c r="E1033" s="126"/>
      <c r="F1033" s="54"/>
      <c r="G1033" s="54"/>
      <c r="BA1033" s="62"/>
    </row>
    <row r="1034" spans="1:53" s="60" customFormat="1">
      <c r="A1034" s="147"/>
      <c r="B1034" s="62"/>
      <c r="C1034" s="62"/>
      <c r="D1034" s="62"/>
      <c r="E1034" s="126"/>
      <c r="F1034" s="54"/>
      <c r="G1034" s="54"/>
      <c r="BA1034" s="62"/>
    </row>
    <row r="1035" spans="1:53" s="60" customFormat="1">
      <c r="A1035" s="147"/>
      <c r="B1035" s="62"/>
      <c r="C1035" s="62"/>
      <c r="D1035" s="62"/>
      <c r="E1035" s="126"/>
      <c r="F1035" s="54"/>
      <c r="G1035" s="54"/>
      <c r="BA1035" s="62"/>
    </row>
    <row r="1036" spans="1:53" s="60" customFormat="1">
      <c r="A1036" s="147"/>
      <c r="B1036" s="62"/>
      <c r="C1036" s="62"/>
      <c r="D1036" s="62"/>
      <c r="E1036" s="126"/>
      <c r="F1036" s="54"/>
      <c r="G1036" s="54"/>
      <c r="BA1036" s="62"/>
    </row>
    <row r="1037" spans="1:53" s="60" customFormat="1">
      <c r="A1037" s="147"/>
      <c r="B1037" s="62"/>
      <c r="C1037" s="62"/>
      <c r="D1037" s="62"/>
      <c r="E1037" s="126"/>
      <c r="F1037" s="54"/>
      <c r="G1037" s="54"/>
      <c r="BA1037" s="62"/>
    </row>
    <row r="1038" spans="1:53" s="60" customFormat="1">
      <c r="A1038" s="147"/>
      <c r="B1038" s="62"/>
      <c r="C1038" s="62"/>
      <c r="D1038" s="62"/>
      <c r="E1038" s="126"/>
      <c r="F1038" s="54"/>
      <c r="G1038" s="54"/>
      <c r="BA1038" s="62"/>
    </row>
    <row r="1039" spans="1:53" s="60" customFormat="1">
      <c r="A1039" s="147"/>
      <c r="B1039" s="62"/>
      <c r="C1039" s="62"/>
      <c r="D1039" s="62"/>
      <c r="E1039" s="126"/>
      <c r="F1039" s="54"/>
      <c r="G1039" s="54"/>
      <c r="BA1039" s="62"/>
    </row>
    <row r="1040" spans="1:53" s="60" customFormat="1">
      <c r="A1040" s="147"/>
      <c r="B1040" s="62"/>
      <c r="C1040" s="62"/>
      <c r="D1040" s="62"/>
      <c r="E1040" s="126"/>
      <c r="F1040" s="54"/>
      <c r="G1040" s="54"/>
      <c r="BA1040" s="62"/>
    </row>
    <row r="1041" spans="1:53" s="60" customFormat="1">
      <c r="A1041" s="147"/>
      <c r="B1041" s="62"/>
      <c r="C1041" s="62"/>
      <c r="D1041" s="62"/>
      <c r="E1041" s="126"/>
      <c r="F1041" s="54"/>
      <c r="G1041" s="54"/>
      <c r="BA1041" s="62"/>
    </row>
    <row r="1042" spans="1:53" s="60" customFormat="1">
      <c r="A1042" s="147"/>
      <c r="B1042" s="62"/>
      <c r="C1042" s="62"/>
      <c r="D1042" s="62"/>
      <c r="E1042" s="126"/>
      <c r="F1042" s="54"/>
      <c r="G1042" s="54"/>
      <c r="BA1042" s="62"/>
    </row>
    <row r="1043" spans="1:53" s="60" customFormat="1">
      <c r="A1043" s="147"/>
      <c r="B1043" s="62"/>
      <c r="C1043" s="62"/>
      <c r="D1043" s="62"/>
      <c r="E1043" s="126"/>
      <c r="F1043" s="54"/>
      <c r="G1043" s="54"/>
      <c r="BA1043" s="62"/>
    </row>
    <row r="1044" spans="1:53" s="60" customFormat="1">
      <c r="A1044" s="147"/>
      <c r="B1044" s="62"/>
      <c r="C1044" s="62"/>
      <c r="D1044" s="62"/>
      <c r="E1044" s="126"/>
      <c r="F1044" s="54"/>
      <c r="G1044" s="54"/>
      <c r="BA1044" s="62"/>
    </row>
    <row r="1045" spans="1:53" s="60" customFormat="1">
      <c r="A1045" s="147"/>
      <c r="B1045" s="62"/>
      <c r="C1045" s="62"/>
      <c r="D1045" s="62"/>
      <c r="E1045" s="126"/>
      <c r="F1045" s="54"/>
      <c r="G1045" s="54"/>
      <c r="BA1045" s="62"/>
    </row>
    <row r="1046" spans="1:53" s="60" customFormat="1">
      <c r="A1046" s="147"/>
      <c r="B1046" s="62"/>
      <c r="C1046" s="62"/>
      <c r="D1046" s="62"/>
      <c r="E1046" s="126"/>
      <c r="F1046" s="54"/>
      <c r="G1046" s="54"/>
      <c r="BA1046" s="62"/>
    </row>
    <row r="1047" spans="1:53" s="60" customFormat="1">
      <c r="A1047" s="147"/>
      <c r="B1047" s="62"/>
      <c r="C1047" s="62"/>
      <c r="D1047" s="62"/>
      <c r="E1047" s="126"/>
      <c r="F1047" s="54"/>
      <c r="G1047" s="54"/>
      <c r="BA1047" s="62"/>
    </row>
    <row r="1048" spans="1:53" s="60" customFormat="1">
      <c r="A1048" s="147"/>
      <c r="B1048" s="62"/>
      <c r="C1048" s="62"/>
      <c r="D1048" s="62"/>
      <c r="E1048" s="126"/>
      <c r="F1048" s="54"/>
      <c r="G1048" s="54"/>
      <c r="BA1048" s="62"/>
    </row>
    <row r="1049" spans="1:53" s="60" customFormat="1">
      <c r="A1049" s="147"/>
      <c r="B1049" s="62"/>
      <c r="C1049" s="62"/>
      <c r="D1049" s="62"/>
      <c r="E1049" s="126"/>
      <c r="F1049" s="54"/>
      <c r="G1049" s="54"/>
      <c r="BA1049" s="62"/>
    </row>
    <row r="1050" spans="1:53" s="60" customFormat="1">
      <c r="A1050" s="147"/>
      <c r="B1050" s="62"/>
      <c r="C1050" s="62"/>
      <c r="D1050" s="62"/>
      <c r="E1050" s="126"/>
      <c r="F1050" s="54"/>
      <c r="G1050" s="54"/>
      <c r="BA1050" s="62"/>
    </row>
    <row r="1051" spans="1:53" s="60" customFormat="1">
      <c r="A1051" s="147"/>
      <c r="B1051" s="62"/>
      <c r="C1051" s="62"/>
      <c r="D1051" s="62"/>
      <c r="E1051" s="126"/>
      <c r="F1051" s="54"/>
      <c r="G1051" s="54"/>
      <c r="BA1051" s="62"/>
    </row>
    <row r="1052" spans="1:53" s="60" customFormat="1">
      <c r="A1052" s="147"/>
      <c r="B1052" s="62"/>
      <c r="C1052" s="62"/>
      <c r="D1052" s="62"/>
      <c r="E1052" s="126"/>
      <c r="F1052" s="54"/>
      <c r="G1052" s="54"/>
      <c r="BA1052" s="62"/>
    </row>
    <row r="1053" spans="1:53" s="60" customFormat="1">
      <c r="A1053" s="147"/>
      <c r="B1053" s="62"/>
      <c r="C1053" s="62"/>
      <c r="D1053" s="62"/>
      <c r="E1053" s="126"/>
      <c r="F1053" s="54"/>
      <c r="G1053" s="54"/>
      <c r="BA1053" s="62"/>
    </row>
    <row r="1054" spans="1:53" s="60" customFormat="1">
      <c r="A1054" s="147"/>
      <c r="B1054" s="62"/>
      <c r="C1054" s="62"/>
      <c r="D1054" s="62"/>
      <c r="E1054" s="126"/>
      <c r="F1054" s="54"/>
      <c r="G1054" s="54"/>
      <c r="BA1054" s="62"/>
    </row>
    <row r="1055" spans="1:53" s="60" customFormat="1">
      <c r="A1055" s="147"/>
      <c r="B1055" s="62"/>
      <c r="C1055" s="62"/>
      <c r="D1055" s="62"/>
      <c r="E1055" s="126"/>
      <c r="F1055" s="54"/>
      <c r="G1055" s="54"/>
      <c r="BA1055" s="62"/>
    </row>
    <row r="1056" spans="1:53" s="60" customFormat="1">
      <c r="A1056" s="147"/>
      <c r="B1056" s="62"/>
      <c r="C1056" s="62"/>
      <c r="D1056" s="62"/>
      <c r="E1056" s="126"/>
      <c r="F1056" s="54"/>
      <c r="G1056" s="54"/>
      <c r="BA1056" s="62"/>
    </row>
    <row r="1057" spans="1:53" s="60" customFormat="1">
      <c r="A1057" s="147"/>
      <c r="B1057" s="62"/>
      <c r="C1057" s="62"/>
      <c r="D1057" s="62"/>
      <c r="E1057" s="126"/>
      <c r="F1057" s="54"/>
      <c r="G1057" s="54"/>
      <c r="BA1057" s="62"/>
    </row>
    <row r="1058" spans="1:53" s="60" customFormat="1">
      <c r="A1058" s="147"/>
      <c r="B1058" s="62"/>
      <c r="C1058" s="62"/>
      <c r="D1058" s="62"/>
      <c r="E1058" s="126"/>
      <c r="F1058" s="54"/>
      <c r="G1058" s="54"/>
      <c r="BA1058" s="62"/>
    </row>
    <row r="1059" spans="1:53" s="60" customFormat="1">
      <c r="A1059" s="147"/>
      <c r="B1059" s="62"/>
      <c r="C1059" s="62"/>
      <c r="D1059" s="62"/>
      <c r="E1059" s="126"/>
      <c r="F1059" s="54"/>
      <c r="G1059" s="54"/>
      <c r="BA1059" s="62"/>
    </row>
    <row r="1060" spans="1:53" s="60" customFormat="1">
      <c r="A1060" s="147"/>
      <c r="B1060" s="62"/>
      <c r="C1060" s="62"/>
      <c r="D1060" s="62"/>
      <c r="E1060" s="126"/>
      <c r="F1060" s="54"/>
      <c r="G1060" s="54"/>
      <c r="BA1060" s="62"/>
    </row>
    <row r="1061" spans="1:53" s="60" customFormat="1">
      <c r="A1061" s="147"/>
      <c r="B1061" s="62"/>
      <c r="C1061" s="62"/>
      <c r="D1061" s="62"/>
      <c r="E1061" s="126"/>
      <c r="F1061" s="54"/>
      <c r="G1061" s="54"/>
      <c r="BA1061" s="62"/>
    </row>
    <row r="1062" spans="1:53" s="60" customFormat="1">
      <c r="A1062" s="147"/>
      <c r="B1062" s="62"/>
      <c r="C1062" s="62"/>
      <c r="D1062" s="62"/>
      <c r="E1062" s="126"/>
      <c r="F1062" s="54"/>
      <c r="G1062" s="54"/>
      <c r="BA1062" s="62"/>
    </row>
    <row r="1063" spans="1:53" s="60" customFormat="1">
      <c r="A1063" s="147"/>
      <c r="B1063" s="62"/>
      <c r="C1063" s="62"/>
      <c r="D1063" s="62"/>
      <c r="E1063" s="126"/>
      <c r="F1063" s="54"/>
      <c r="G1063" s="54"/>
      <c r="BA1063" s="62"/>
    </row>
    <row r="1064" spans="1:53" s="60" customFormat="1">
      <c r="A1064" s="147"/>
      <c r="B1064" s="62"/>
      <c r="C1064" s="62"/>
      <c r="D1064" s="62"/>
      <c r="E1064" s="126"/>
      <c r="F1064" s="54"/>
      <c r="G1064" s="54"/>
      <c r="BA1064" s="62"/>
    </row>
    <row r="1065" spans="1:53" s="60" customFormat="1">
      <c r="A1065" s="147"/>
      <c r="B1065" s="62"/>
      <c r="C1065" s="62"/>
      <c r="D1065" s="62"/>
      <c r="E1065" s="126"/>
      <c r="F1065" s="54"/>
      <c r="G1065" s="54"/>
      <c r="BA1065" s="62"/>
    </row>
    <row r="1066" spans="1:53" s="60" customFormat="1">
      <c r="A1066" s="147"/>
      <c r="B1066" s="62"/>
      <c r="C1066" s="62"/>
      <c r="D1066" s="62"/>
      <c r="E1066" s="126"/>
      <c r="F1066" s="54"/>
      <c r="G1066" s="54"/>
      <c r="BA1066" s="62"/>
    </row>
    <row r="1067" spans="1:53" s="60" customFormat="1">
      <c r="A1067" s="147"/>
      <c r="B1067" s="62"/>
      <c r="C1067" s="62"/>
      <c r="D1067" s="62"/>
      <c r="E1067" s="126"/>
      <c r="F1067" s="54"/>
      <c r="G1067" s="54"/>
      <c r="BA1067" s="62"/>
    </row>
    <row r="1068" spans="1:53" s="60" customFormat="1">
      <c r="A1068" s="147"/>
      <c r="B1068" s="62"/>
      <c r="C1068" s="62"/>
      <c r="D1068" s="62"/>
      <c r="E1068" s="126"/>
      <c r="F1068" s="54"/>
      <c r="G1068" s="54"/>
      <c r="BA1068" s="62"/>
    </row>
    <row r="1069" spans="1:53" s="60" customFormat="1">
      <c r="A1069" s="147"/>
      <c r="B1069" s="62"/>
      <c r="C1069" s="62"/>
      <c r="D1069" s="62"/>
      <c r="E1069" s="126"/>
      <c r="F1069" s="54"/>
      <c r="G1069" s="54"/>
      <c r="BA1069" s="62"/>
    </row>
    <row r="1070" spans="1:53" s="60" customFormat="1">
      <c r="A1070" s="147"/>
      <c r="B1070" s="62"/>
      <c r="C1070" s="62"/>
      <c r="D1070" s="62"/>
      <c r="E1070" s="126"/>
      <c r="F1070" s="54"/>
      <c r="G1070" s="54"/>
      <c r="BA1070" s="62"/>
    </row>
    <row r="1071" spans="1:53" s="60" customFormat="1">
      <c r="A1071" s="147"/>
      <c r="B1071" s="62"/>
      <c r="C1071" s="62"/>
      <c r="D1071" s="62"/>
      <c r="E1071" s="126"/>
      <c r="F1071" s="54"/>
      <c r="G1071" s="54"/>
      <c r="BA1071" s="62"/>
    </row>
    <row r="1072" spans="1:53" s="60" customFormat="1">
      <c r="A1072" s="147"/>
      <c r="B1072" s="62"/>
      <c r="C1072" s="62"/>
      <c r="D1072" s="62"/>
      <c r="E1072" s="126"/>
      <c r="F1072" s="54"/>
      <c r="G1072" s="54"/>
      <c r="BA1072" s="62"/>
    </row>
    <row r="1073" spans="1:53" s="60" customFormat="1">
      <c r="A1073" s="147"/>
      <c r="B1073" s="62"/>
      <c r="C1073" s="62"/>
      <c r="D1073" s="62"/>
      <c r="E1073" s="126"/>
      <c r="F1073" s="54"/>
      <c r="G1073" s="54"/>
      <c r="BA1073" s="62"/>
    </row>
    <row r="1074" spans="1:53" s="60" customFormat="1">
      <c r="A1074" s="147"/>
      <c r="B1074" s="62"/>
      <c r="C1074" s="62"/>
      <c r="D1074" s="62"/>
      <c r="E1074" s="126"/>
      <c r="F1074" s="54"/>
      <c r="G1074" s="54"/>
      <c r="BA1074" s="62"/>
    </row>
    <row r="1075" spans="1:53" s="60" customFormat="1">
      <c r="A1075" s="147"/>
      <c r="B1075" s="62"/>
      <c r="C1075" s="62"/>
      <c r="D1075" s="62"/>
      <c r="E1075" s="126"/>
      <c r="F1075" s="54"/>
      <c r="G1075" s="54"/>
      <c r="BA1075" s="62"/>
    </row>
    <row r="1076" spans="1:53" s="60" customFormat="1">
      <c r="A1076" s="147"/>
      <c r="B1076" s="62"/>
      <c r="C1076" s="62"/>
      <c r="D1076" s="62"/>
      <c r="E1076" s="126"/>
      <c r="F1076" s="54"/>
      <c r="G1076" s="54"/>
      <c r="BA1076" s="62"/>
    </row>
    <row r="1077" spans="1:53" s="60" customFormat="1">
      <c r="A1077" s="147"/>
      <c r="B1077" s="62"/>
      <c r="C1077" s="62"/>
      <c r="D1077" s="62"/>
      <c r="E1077" s="126"/>
      <c r="F1077" s="54"/>
      <c r="G1077" s="54"/>
      <c r="BA1077" s="62"/>
    </row>
    <row r="1078" spans="1:53" s="60" customFormat="1">
      <c r="A1078" s="147"/>
      <c r="B1078" s="62"/>
      <c r="C1078" s="62"/>
      <c r="D1078" s="62"/>
      <c r="E1078" s="126"/>
      <c r="F1078" s="54"/>
      <c r="G1078" s="54"/>
      <c r="BA1078" s="62"/>
    </row>
    <row r="1079" spans="1:53" s="60" customFormat="1">
      <c r="A1079" s="147"/>
      <c r="B1079" s="62"/>
      <c r="C1079" s="62"/>
      <c r="D1079" s="62"/>
      <c r="E1079" s="126"/>
      <c r="F1079" s="54"/>
      <c r="G1079" s="54"/>
      <c r="BA1079" s="62"/>
    </row>
    <row r="1080" spans="1:53" s="60" customFormat="1">
      <c r="A1080" s="147"/>
      <c r="B1080" s="62"/>
      <c r="C1080" s="62"/>
      <c r="D1080" s="62"/>
      <c r="E1080" s="126"/>
      <c r="F1080" s="54"/>
      <c r="G1080" s="54"/>
      <c r="BA1080" s="62"/>
    </row>
    <row r="1081" spans="1:53" s="60" customFormat="1">
      <c r="A1081" s="147"/>
      <c r="B1081" s="62"/>
      <c r="C1081" s="62"/>
      <c r="D1081" s="62"/>
      <c r="E1081" s="126"/>
      <c r="F1081" s="54"/>
      <c r="G1081" s="54"/>
      <c r="BA1081" s="62"/>
    </row>
    <row r="1082" spans="1:53" s="60" customFormat="1">
      <c r="A1082" s="147"/>
      <c r="B1082" s="62"/>
      <c r="C1082" s="62"/>
      <c r="D1082" s="62"/>
      <c r="E1082" s="126"/>
      <c r="F1082" s="54"/>
      <c r="G1082" s="54"/>
      <c r="BA1082" s="62"/>
    </row>
    <row r="1083" spans="1:53" s="60" customFormat="1">
      <c r="A1083" s="147"/>
      <c r="B1083" s="62"/>
      <c r="C1083" s="62"/>
      <c r="D1083" s="62"/>
      <c r="E1083" s="126"/>
      <c r="F1083" s="54"/>
      <c r="G1083" s="54"/>
      <c r="BA1083" s="62"/>
    </row>
    <row r="1084" spans="1:53" s="60" customFormat="1">
      <c r="A1084" s="147"/>
      <c r="B1084" s="62"/>
      <c r="C1084" s="62"/>
      <c r="D1084" s="62"/>
      <c r="E1084" s="126"/>
      <c r="F1084" s="54"/>
      <c r="G1084" s="54"/>
      <c r="BA1084" s="62"/>
    </row>
    <row r="1085" spans="1:53" s="60" customFormat="1">
      <c r="A1085" s="147"/>
      <c r="B1085" s="62"/>
      <c r="C1085" s="62"/>
      <c r="D1085" s="62"/>
      <c r="E1085" s="126"/>
      <c r="F1085" s="54"/>
      <c r="G1085" s="54"/>
      <c r="BA1085" s="62"/>
    </row>
    <row r="1086" spans="1:53" s="60" customFormat="1">
      <c r="A1086" s="147"/>
      <c r="B1086" s="62"/>
      <c r="C1086" s="62"/>
      <c r="D1086" s="62"/>
      <c r="E1086" s="126"/>
      <c r="F1086" s="54"/>
      <c r="G1086" s="54"/>
      <c r="BA1086" s="62"/>
    </row>
    <row r="1087" spans="1:53" s="60" customFormat="1">
      <c r="A1087" s="147"/>
      <c r="B1087" s="62"/>
      <c r="C1087" s="62"/>
      <c r="D1087" s="62"/>
      <c r="E1087" s="126"/>
      <c r="F1087" s="54"/>
      <c r="G1087" s="54"/>
      <c r="BA1087" s="62"/>
    </row>
    <row r="1088" spans="1:53" s="60" customFormat="1">
      <c r="A1088" s="147"/>
      <c r="B1088" s="62"/>
      <c r="C1088" s="62"/>
      <c r="D1088" s="62"/>
      <c r="E1088" s="126"/>
      <c r="F1088" s="54"/>
      <c r="G1088" s="54"/>
      <c r="BA1088" s="62"/>
    </row>
    <row r="1089" spans="1:53" s="60" customFormat="1">
      <c r="A1089" s="147"/>
      <c r="B1089" s="62"/>
      <c r="C1089" s="62"/>
      <c r="D1089" s="62"/>
      <c r="E1089" s="126"/>
      <c r="F1089" s="54"/>
      <c r="G1089" s="54"/>
      <c r="BA1089" s="62"/>
    </row>
    <row r="1090" spans="1:53" s="60" customFormat="1">
      <c r="A1090" s="147"/>
      <c r="B1090" s="62"/>
      <c r="C1090" s="62"/>
      <c r="D1090" s="62"/>
      <c r="E1090" s="126"/>
      <c r="F1090" s="54"/>
      <c r="G1090" s="54"/>
      <c r="BA1090" s="62"/>
    </row>
    <row r="1091" spans="1:53" s="60" customFormat="1">
      <c r="A1091" s="147"/>
      <c r="B1091" s="62"/>
      <c r="C1091" s="62"/>
      <c r="D1091" s="62"/>
      <c r="E1091" s="126"/>
      <c r="F1091" s="54"/>
      <c r="G1091" s="54"/>
      <c r="BA1091" s="62"/>
    </row>
    <row r="1092" spans="1:53" s="60" customFormat="1">
      <c r="A1092" s="147"/>
      <c r="B1092" s="62"/>
      <c r="C1092" s="62"/>
      <c r="D1092" s="62"/>
      <c r="E1092" s="126"/>
      <c r="F1092" s="54"/>
      <c r="G1092" s="54"/>
      <c r="BA1092" s="62"/>
    </row>
    <row r="1093" spans="1:53" s="60" customFormat="1">
      <c r="A1093" s="147"/>
      <c r="B1093" s="62"/>
      <c r="C1093" s="62"/>
      <c r="D1093" s="62"/>
      <c r="E1093" s="126"/>
      <c r="F1093" s="54"/>
      <c r="G1093" s="54"/>
      <c r="BA1093" s="62"/>
    </row>
    <row r="1094" spans="1:53" s="60" customFormat="1">
      <c r="A1094" s="147"/>
      <c r="B1094" s="62"/>
      <c r="C1094" s="62"/>
      <c r="D1094" s="62"/>
      <c r="E1094" s="126"/>
      <c r="F1094" s="54"/>
      <c r="G1094" s="54"/>
      <c r="BA1094" s="62"/>
    </row>
    <row r="1095" spans="1:53" s="60" customFormat="1">
      <c r="A1095" s="147"/>
      <c r="B1095" s="62"/>
      <c r="C1095" s="62"/>
      <c r="D1095" s="62"/>
      <c r="E1095" s="126"/>
      <c r="F1095" s="54"/>
      <c r="G1095" s="54"/>
      <c r="BA1095" s="62"/>
    </row>
    <row r="1096" spans="1:53" s="60" customFormat="1">
      <c r="A1096" s="147"/>
      <c r="B1096" s="62"/>
      <c r="C1096" s="62"/>
      <c r="D1096" s="62"/>
      <c r="E1096" s="126"/>
      <c r="F1096" s="54"/>
      <c r="G1096" s="54"/>
      <c r="BA1096" s="62"/>
    </row>
    <row r="1097" spans="1:53" s="60" customFormat="1">
      <c r="A1097" s="147"/>
      <c r="B1097" s="62"/>
      <c r="C1097" s="62"/>
      <c r="D1097" s="62"/>
      <c r="E1097" s="126"/>
      <c r="F1097" s="54"/>
      <c r="G1097" s="54"/>
      <c r="BA1097" s="62"/>
    </row>
    <row r="1098" spans="1:53" s="60" customFormat="1">
      <c r="A1098" s="147"/>
      <c r="B1098" s="62"/>
      <c r="C1098" s="62"/>
      <c r="D1098" s="62"/>
      <c r="E1098" s="126"/>
      <c r="F1098" s="54"/>
      <c r="G1098" s="54"/>
      <c r="BA1098" s="62"/>
    </row>
    <row r="1099" spans="1:53" s="60" customFormat="1">
      <c r="A1099" s="147"/>
      <c r="B1099" s="62"/>
      <c r="C1099" s="62"/>
      <c r="D1099" s="62"/>
      <c r="E1099" s="126"/>
      <c r="F1099" s="54"/>
      <c r="G1099" s="54"/>
      <c r="BA1099" s="62"/>
    </row>
    <row r="1100" spans="1:53" s="60" customFormat="1">
      <c r="A1100" s="147"/>
      <c r="B1100" s="62"/>
      <c r="C1100" s="62"/>
      <c r="D1100" s="62"/>
      <c r="E1100" s="126"/>
      <c r="F1100" s="54"/>
      <c r="G1100" s="54"/>
      <c r="BA1100" s="62"/>
    </row>
    <row r="1101" spans="1:53" s="60" customFormat="1">
      <c r="A1101" s="147"/>
      <c r="B1101" s="62"/>
      <c r="C1101" s="62"/>
      <c r="D1101" s="62"/>
      <c r="E1101" s="126"/>
      <c r="F1101" s="51"/>
      <c r="G1101" s="54"/>
      <c r="BA1101" s="62"/>
    </row>
    <row r="1102" spans="1:53" s="60" customFormat="1">
      <c r="A1102" s="147"/>
      <c r="B1102" s="150"/>
      <c r="C1102" s="151"/>
      <c r="D1102" s="146"/>
      <c r="E1102" s="146"/>
      <c r="F1102" s="51"/>
      <c r="G1102" s="54"/>
      <c r="BA1102" s="62"/>
    </row>
    <row r="1103" spans="1:53" s="60" customFormat="1">
      <c r="A1103" s="147"/>
      <c r="B1103" s="150"/>
      <c r="C1103" s="151"/>
      <c r="D1103" s="146"/>
      <c r="E1103" s="146"/>
      <c r="F1103" s="51"/>
      <c r="G1103" s="54"/>
      <c r="BA1103" s="62"/>
    </row>
    <row r="1104" spans="1:53" s="60" customFormat="1">
      <c r="A1104" s="147"/>
      <c r="B1104" s="150"/>
      <c r="C1104" s="151"/>
      <c r="D1104" s="146"/>
      <c r="E1104" s="146"/>
      <c r="F1104" s="51"/>
      <c r="G1104" s="54"/>
      <c r="BA1104" s="62"/>
    </row>
    <row r="1105" spans="1:53" s="60" customFormat="1">
      <c r="A1105" s="147"/>
      <c r="B1105" s="150"/>
      <c r="C1105" s="151"/>
      <c r="D1105" s="146"/>
      <c r="E1105" s="146"/>
      <c r="F1105" s="51"/>
      <c r="G1105" s="54"/>
      <c r="BA1105" s="62"/>
    </row>
    <row r="1106" spans="1:53" s="60" customFormat="1">
      <c r="A1106" s="147"/>
      <c r="B1106" s="150"/>
      <c r="C1106" s="151"/>
      <c r="D1106" s="146"/>
      <c r="E1106" s="146"/>
      <c r="F1106" s="51"/>
      <c r="G1106" s="54"/>
      <c r="BA1106" s="62"/>
    </row>
    <row r="1107" spans="1:53" s="60" customFormat="1">
      <c r="A1107" s="147"/>
      <c r="B1107" s="150"/>
      <c r="C1107" s="151"/>
      <c r="D1107" s="146"/>
      <c r="E1107" s="146"/>
      <c r="F1107" s="51"/>
      <c r="G1107" s="54"/>
      <c r="BA1107" s="62"/>
    </row>
    <row r="1108" spans="1:53" s="60" customFormat="1">
      <c r="A1108" s="147"/>
      <c r="B1108" s="150"/>
      <c r="C1108" s="151"/>
      <c r="D1108" s="146"/>
      <c r="E1108" s="146"/>
      <c r="F1108" s="51"/>
      <c r="G1108" s="54"/>
      <c r="BA1108" s="62"/>
    </row>
    <row r="1109" spans="1:53" s="60" customFormat="1">
      <c r="A1109" s="147"/>
      <c r="B1109" s="150"/>
      <c r="C1109" s="151"/>
      <c r="D1109" s="146"/>
      <c r="E1109" s="146"/>
      <c r="F1109" s="51"/>
      <c r="G1109" s="54"/>
      <c r="BA1109" s="62"/>
    </row>
    <row r="1110" spans="1:53" s="60" customFormat="1">
      <c r="A1110" s="147"/>
      <c r="B1110" s="150"/>
      <c r="C1110" s="151"/>
      <c r="D1110" s="146"/>
      <c r="E1110" s="146"/>
      <c r="F1110" s="51"/>
      <c r="G1110" s="54"/>
      <c r="BA1110" s="62"/>
    </row>
    <row r="1111" spans="1:53">
      <c r="G1111" s="54"/>
    </row>
  </sheetData>
  <sortState ref="A9:AY99">
    <sortCondition ref="G9:G99"/>
  </sortState>
  <mergeCells count="30">
    <mergeCell ref="H132:O132"/>
    <mergeCell ref="H133:I133"/>
    <mergeCell ref="J133:K133"/>
    <mergeCell ref="L133:M133"/>
    <mergeCell ref="N133:O133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</mergeCells>
  <pageMargins left="0.38593749999999999" right="0.7" top="0.75" bottom="0.75" header="0.3" footer="0.3"/>
  <pageSetup paperSize="5" scale="61" fitToHeight="0" orientation="landscape" r:id="rId1"/>
  <headerFooter>
    <oddFooter>&amp;R&amp;P</oddFooter>
  </headerFooter>
  <rowBreaks count="2" manualBreakCount="2">
    <brk id="65" max="14" man="1"/>
    <brk id="120" max="1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5</xdr:col>
                <xdr:colOff>38100</xdr:colOff>
                <xdr:row>147</xdr:row>
                <xdr:rowOff>9525</xdr:rowOff>
              </from>
              <to>
                <xdr:col>6</xdr:col>
                <xdr:colOff>1428750</xdr:colOff>
                <xdr:row>156</xdr:row>
                <xdr:rowOff>133350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63" customWidth="1"/>
    <col min="2" max="2" width="8.140625" style="5" bestFit="1" customWidth="1"/>
    <col min="3" max="3" width="10.7109375" style="5" customWidth="1"/>
    <col min="4" max="4" width="7.7109375" style="5" customWidth="1"/>
    <col min="5" max="5" width="51.28515625" style="5" customWidth="1"/>
    <col min="6" max="6" width="77.85546875" style="5" customWidth="1"/>
    <col min="7" max="7" width="32.7109375" style="5" customWidth="1"/>
    <col min="8" max="8" width="9" style="5" customWidth="1"/>
    <col min="9" max="15" width="7.85546875" style="5" customWidth="1"/>
    <col min="16" max="16" width="3.28515625" style="57" customWidth="1"/>
    <col min="17" max="24" width="7.42578125" style="57" customWidth="1"/>
    <col min="25" max="25" width="3.28515625" style="57" customWidth="1"/>
    <col min="26" max="33" width="8" style="57" customWidth="1"/>
    <col min="34" max="34" width="3.28515625" style="57" customWidth="1"/>
    <col min="35" max="42" width="7.5703125" style="57" customWidth="1"/>
    <col min="43" max="43" width="3.140625" style="5" customWidth="1"/>
    <col min="44" max="51" width="7.140625" style="5" customWidth="1"/>
    <col min="52" max="16384" width="9.140625" style="5"/>
  </cols>
  <sheetData>
    <row r="1" spans="1:52">
      <c r="A1" s="66"/>
      <c r="B1" s="4"/>
      <c r="C1" s="4"/>
      <c r="D1" s="4"/>
      <c r="E1" s="4"/>
      <c r="F1" s="9" t="str">
        <f>+'Measures '!F1</f>
        <v>Measures Affecting Revenue and Tax Administration - 2021 Regular Session</v>
      </c>
      <c r="G1" s="4"/>
      <c r="H1" s="4"/>
      <c r="I1" s="4"/>
      <c r="J1" s="4"/>
      <c r="K1" s="4"/>
      <c r="L1" s="4"/>
      <c r="M1" s="4"/>
      <c r="N1" s="4"/>
      <c r="O1" s="4"/>
    </row>
    <row r="2" spans="1:52">
      <c r="A2" s="66"/>
      <c r="B2" s="4"/>
      <c r="C2" s="4"/>
      <c r="D2" s="4"/>
      <c r="E2" s="4"/>
      <c r="F2" s="9" t="s">
        <v>9</v>
      </c>
      <c r="G2" s="4"/>
      <c r="H2" s="154"/>
      <c r="I2" s="4"/>
      <c r="J2" s="4"/>
      <c r="K2" s="4"/>
      <c r="L2" s="4"/>
      <c r="M2" s="4"/>
      <c r="N2" s="4"/>
      <c r="O2" s="4"/>
    </row>
    <row r="3" spans="1:52">
      <c r="A3" s="66"/>
      <c r="B3" s="4"/>
      <c r="C3" s="4"/>
      <c r="D3" s="4"/>
      <c r="E3" s="4"/>
      <c r="F3" s="9" t="s">
        <v>46</v>
      </c>
      <c r="G3" s="4"/>
      <c r="H3" s="4"/>
      <c r="I3" s="4"/>
      <c r="J3" s="4"/>
      <c r="K3" s="4"/>
      <c r="L3" s="4"/>
      <c r="M3" s="4"/>
      <c r="N3" s="4"/>
      <c r="O3" s="4"/>
    </row>
    <row r="4" spans="1:52">
      <c r="A4" s="17">
        <f>+'Measures '!A4</f>
        <v>44400</v>
      </c>
      <c r="B4" s="50"/>
      <c r="C4" s="50"/>
      <c r="D4" s="50"/>
      <c r="E4" s="46"/>
      <c r="F4" s="39"/>
      <c r="G4" s="50"/>
      <c r="H4" s="50"/>
      <c r="I4" s="50"/>
      <c r="J4" s="50"/>
      <c r="K4" s="50"/>
      <c r="L4" s="50"/>
      <c r="M4" s="50"/>
      <c r="N4" s="50"/>
      <c r="O4" s="50"/>
      <c r="P4" s="53"/>
      <c r="Q4" s="58"/>
      <c r="R4" s="58"/>
      <c r="S4" s="58"/>
      <c r="T4" s="58"/>
      <c r="U4" s="58"/>
      <c r="V4" s="58"/>
      <c r="W4" s="58"/>
      <c r="X4" s="58"/>
      <c r="Y4" s="53"/>
      <c r="Z4" s="58"/>
      <c r="AA4" s="58"/>
      <c r="AB4" s="58"/>
      <c r="AC4" s="58"/>
      <c r="AD4" s="58"/>
      <c r="AE4" s="58"/>
      <c r="AF4" s="58"/>
      <c r="AG4" s="58"/>
      <c r="AH4" s="53"/>
      <c r="AI4" s="58"/>
      <c r="AJ4" s="58"/>
      <c r="AK4" s="58"/>
      <c r="AL4" s="58"/>
      <c r="AM4" s="58"/>
      <c r="AN4" s="58"/>
      <c r="AO4" s="58"/>
      <c r="AP4" s="58"/>
      <c r="AQ4" s="34"/>
      <c r="AR4" s="50"/>
      <c r="AS4" s="50"/>
      <c r="AT4" s="50"/>
      <c r="AU4" s="50"/>
      <c r="AV4" s="50"/>
      <c r="AW4" s="50"/>
      <c r="AX4" s="50"/>
      <c r="AY4" s="50"/>
    </row>
    <row r="5" spans="1:52">
      <c r="A5" s="64"/>
      <c r="B5" s="37"/>
      <c r="C5" s="38"/>
      <c r="D5" s="38"/>
      <c r="E5" s="47"/>
      <c r="F5" s="36"/>
      <c r="G5" s="38"/>
      <c r="H5" s="195" t="str">
        <f>+'Measures '!H5:O5</f>
        <v>FY 21-22</v>
      </c>
      <c r="I5" s="196"/>
      <c r="J5" s="196"/>
      <c r="K5" s="196"/>
      <c r="L5" s="196"/>
      <c r="M5" s="196"/>
      <c r="N5" s="196"/>
      <c r="O5" s="197"/>
      <c r="P5" s="8"/>
      <c r="Q5" s="198" t="str">
        <f>+'Measures '!Q5:X5</f>
        <v>FY 22-23</v>
      </c>
      <c r="R5" s="196"/>
      <c r="S5" s="196"/>
      <c r="T5" s="196"/>
      <c r="U5" s="196"/>
      <c r="V5" s="196"/>
      <c r="W5" s="196"/>
      <c r="X5" s="197"/>
      <c r="Y5" s="75"/>
      <c r="Z5" s="198" t="str">
        <f>+'Measures '!Z5:AG5</f>
        <v>FY 23-24</v>
      </c>
      <c r="AA5" s="196"/>
      <c r="AB5" s="196"/>
      <c r="AC5" s="196"/>
      <c r="AD5" s="196"/>
      <c r="AE5" s="196"/>
      <c r="AF5" s="196"/>
      <c r="AG5" s="197"/>
      <c r="AH5" s="75"/>
      <c r="AI5" s="198" t="str">
        <f>+'Measures '!AI5:AP5</f>
        <v>FY 24-25</v>
      </c>
      <c r="AJ5" s="196"/>
      <c r="AK5" s="196"/>
      <c r="AL5" s="196"/>
      <c r="AM5" s="196"/>
      <c r="AN5" s="196"/>
      <c r="AO5" s="196"/>
      <c r="AP5" s="197"/>
      <c r="AQ5" s="51"/>
      <c r="AR5" s="198" t="str">
        <f>+'Measures '!AR5:AY5</f>
        <v>FY 25-26</v>
      </c>
      <c r="AS5" s="196"/>
      <c r="AT5" s="196"/>
      <c r="AU5" s="196"/>
      <c r="AV5" s="196"/>
      <c r="AW5" s="196"/>
      <c r="AX5" s="196"/>
      <c r="AY5" s="197"/>
    </row>
    <row r="6" spans="1:52">
      <c r="A6" s="12" t="s">
        <v>12</v>
      </c>
      <c r="B6" s="55" t="s">
        <v>10</v>
      </c>
      <c r="C6" s="35"/>
      <c r="D6" s="35"/>
      <c r="E6" s="48"/>
      <c r="F6" s="35"/>
      <c r="G6" s="35"/>
      <c r="H6" s="201" t="s">
        <v>3</v>
      </c>
      <c r="I6" s="200"/>
      <c r="J6" s="199" t="s">
        <v>4</v>
      </c>
      <c r="K6" s="200"/>
      <c r="L6" s="199" t="s">
        <v>15</v>
      </c>
      <c r="M6" s="200"/>
      <c r="N6" s="199" t="s">
        <v>5</v>
      </c>
      <c r="O6" s="200"/>
      <c r="P6" s="49"/>
      <c r="Q6" s="199" t="s">
        <v>3</v>
      </c>
      <c r="R6" s="200"/>
      <c r="S6" s="199" t="s">
        <v>4</v>
      </c>
      <c r="T6" s="200"/>
      <c r="U6" s="199" t="s">
        <v>15</v>
      </c>
      <c r="V6" s="200"/>
      <c r="W6" s="199" t="s">
        <v>5</v>
      </c>
      <c r="X6" s="200"/>
      <c r="Y6" s="49"/>
      <c r="Z6" s="199" t="s">
        <v>3</v>
      </c>
      <c r="AA6" s="200"/>
      <c r="AB6" s="199" t="s">
        <v>4</v>
      </c>
      <c r="AC6" s="200"/>
      <c r="AD6" s="199" t="s">
        <v>15</v>
      </c>
      <c r="AE6" s="200"/>
      <c r="AF6" s="199" t="s">
        <v>5</v>
      </c>
      <c r="AG6" s="200"/>
      <c r="AH6" s="49"/>
      <c r="AI6" s="199" t="s">
        <v>3</v>
      </c>
      <c r="AJ6" s="200"/>
      <c r="AK6" s="199" t="s">
        <v>4</v>
      </c>
      <c r="AL6" s="200"/>
      <c r="AM6" s="199" t="s">
        <v>15</v>
      </c>
      <c r="AN6" s="200"/>
      <c r="AO6" s="199" t="s">
        <v>5</v>
      </c>
      <c r="AP6" s="200"/>
      <c r="AQ6" s="49"/>
      <c r="AR6" s="199" t="s">
        <v>3</v>
      </c>
      <c r="AS6" s="200"/>
      <c r="AT6" s="199" t="s">
        <v>4</v>
      </c>
      <c r="AU6" s="200"/>
      <c r="AV6" s="199" t="s">
        <v>15</v>
      </c>
      <c r="AW6" s="200"/>
      <c r="AX6" s="199" t="s">
        <v>16</v>
      </c>
      <c r="AY6" s="200"/>
    </row>
    <row r="7" spans="1:52">
      <c r="A7" s="65" t="s">
        <v>13</v>
      </c>
      <c r="B7" s="44" t="s">
        <v>11</v>
      </c>
      <c r="C7" s="45" t="s">
        <v>0</v>
      </c>
      <c r="D7" s="45" t="s">
        <v>6</v>
      </c>
      <c r="E7" s="45" t="s">
        <v>14</v>
      </c>
      <c r="F7" s="45" t="s">
        <v>1</v>
      </c>
      <c r="G7" s="45" t="s">
        <v>7</v>
      </c>
      <c r="H7" s="33" t="s">
        <v>2</v>
      </c>
      <c r="I7" s="56" t="s">
        <v>8</v>
      </c>
      <c r="J7" s="56" t="s">
        <v>2</v>
      </c>
      <c r="K7" s="56" t="s">
        <v>8</v>
      </c>
      <c r="L7" s="56" t="s">
        <v>2</v>
      </c>
      <c r="M7" s="56" t="s">
        <v>8</v>
      </c>
      <c r="N7" s="56" t="s">
        <v>2</v>
      </c>
      <c r="O7" s="56" t="s">
        <v>8</v>
      </c>
      <c r="P7" s="59"/>
      <c r="Q7" s="56" t="s">
        <v>2</v>
      </c>
      <c r="R7" s="56" t="s">
        <v>8</v>
      </c>
      <c r="S7" s="56" t="s">
        <v>2</v>
      </c>
      <c r="T7" s="56" t="s">
        <v>8</v>
      </c>
      <c r="U7" s="56" t="s">
        <v>2</v>
      </c>
      <c r="V7" s="56" t="s">
        <v>8</v>
      </c>
      <c r="W7" s="56" t="s">
        <v>2</v>
      </c>
      <c r="X7" s="56" t="s">
        <v>8</v>
      </c>
      <c r="Y7" s="59"/>
      <c r="Z7" s="56" t="s">
        <v>2</v>
      </c>
      <c r="AA7" s="56" t="s">
        <v>8</v>
      </c>
      <c r="AB7" s="56" t="s">
        <v>2</v>
      </c>
      <c r="AC7" s="56" t="s">
        <v>8</v>
      </c>
      <c r="AD7" s="56" t="s">
        <v>2</v>
      </c>
      <c r="AE7" s="56" t="s">
        <v>8</v>
      </c>
      <c r="AF7" s="56" t="s">
        <v>2</v>
      </c>
      <c r="AG7" s="56" t="s">
        <v>8</v>
      </c>
      <c r="AH7" s="59"/>
      <c r="AI7" s="56" t="s">
        <v>2</v>
      </c>
      <c r="AJ7" s="56" t="s">
        <v>8</v>
      </c>
      <c r="AK7" s="56" t="s">
        <v>2</v>
      </c>
      <c r="AL7" s="56" t="s">
        <v>8</v>
      </c>
      <c r="AM7" s="56" t="s">
        <v>2</v>
      </c>
      <c r="AN7" s="56" t="s">
        <v>8</v>
      </c>
      <c r="AO7" s="56" t="s">
        <v>2</v>
      </c>
      <c r="AP7" s="56" t="s">
        <v>8</v>
      </c>
      <c r="AQ7" s="59"/>
      <c r="AR7" s="56" t="s">
        <v>2</v>
      </c>
      <c r="AS7" s="56" t="s">
        <v>17</v>
      </c>
      <c r="AT7" s="56" t="s">
        <v>2</v>
      </c>
      <c r="AU7" s="56" t="s">
        <v>17</v>
      </c>
      <c r="AV7" s="56" t="s">
        <v>2</v>
      </c>
      <c r="AW7" s="56" t="s">
        <v>17</v>
      </c>
      <c r="AX7" s="56" t="s">
        <v>2</v>
      </c>
      <c r="AY7" s="56" t="s">
        <v>17</v>
      </c>
    </row>
    <row r="8" spans="1:52" s="62" customFormat="1">
      <c r="A8" s="67" t="s">
        <v>57</v>
      </c>
      <c r="B8" s="67">
        <v>25</v>
      </c>
      <c r="C8" s="82">
        <v>43791</v>
      </c>
      <c r="D8" s="103">
        <v>369</v>
      </c>
      <c r="E8" s="108" t="s">
        <v>85</v>
      </c>
      <c r="F8" s="105" t="s">
        <v>82</v>
      </c>
      <c r="G8" s="77" t="s">
        <v>50</v>
      </c>
      <c r="H8" s="72">
        <v>0</v>
      </c>
      <c r="I8" s="73">
        <v>0</v>
      </c>
      <c r="J8" s="72">
        <v>0</v>
      </c>
      <c r="K8" s="73">
        <v>0</v>
      </c>
      <c r="L8" s="72">
        <v>0</v>
      </c>
      <c r="M8" s="73" t="s">
        <v>25</v>
      </c>
      <c r="N8" s="72">
        <v>0</v>
      </c>
      <c r="O8" s="73" t="s">
        <v>25</v>
      </c>
      <c r="P8" s="74"/>
      <c r="Q8" s="72">
        <v>0</v>
      </c>
      <c r="R8" s="74">
        <v>0</v>
      </c>
      <c r="S8" s="72">
        <v>0</v>
      </c>
      <c r="T8" s="73">
        <v>0</v>
      </c>
      <c r="U8" s="72" t="s">
        <v>25</v>
      </c>
      <c r="V8" s="73" t="s">
        <v>25</v>
      </c>
      <c r="W8" s="72" t="s">
        <v>25</v>
      </c>
      <c r="X8" s="73" t="s">
        <v>25</v>
      </c>
      <c r="Y8" s="61"/>
      <c r="Z8" s="72">
        <v>0</v>
      </c>
      <c r="AA8" s="73">
        <v>0</v>
      </c>
      <c r="AB8" s="72">
        <v>0</v>
      </c>
      <c r="AC8" s="73">
        <v>0</v>
      </c>
      <c r="AD8" s="72" t="s">
        <v>25</v>
      </c>
      <c r="AE8" s="73" t="s">
        <v>25</v>
      </c>
      <c r="AF8" s="72" t="s">
        <v>25</v>
      </c>
      <c r="AG8" s="73" t="s">
        <v>25</v>
      </c>
      <c r="AH8" s="61"/>
      <c r="AI8" s="72">
        <v>0</v>
      </c>
      <c r="AJ8" s="73">
        <v>0</v>
      </c>
      <c r="AK8" s="72">
        <v>0</v>
      </c>
      <c r="AL8" s="73">
        <v>0</v>
      </c>
      <c r="AM8" s="72" t="s">
        <v>25</v>
      </c>
      <c r="AN8" s="73" t="s">
        <v>25</v>
      </c>
      <c r="AO8" s="72" t="s">
        <v>25</v>
      </c>
      <c r="AP8" s="73" t="s">
        <v>25</v>
      </c>
      <c r="AQ8" s="61"/>
      <c r="AR8" s="72">
        <v>0</v>
      </c>
      <c r="AS8" s="73">
        <v>0</v>
      </c>
      <c r="AT8" s="72">
        <v>0</v>
      </c>
      <c r="AU8" s="74">
        <v>0</v>
      </c>
      <c r="AV8" s="72" t="s">
        <v>25</v>
      </c>
      <c r="AW8" s="73" t="s">
        <v>25</v>
      </c>
      <c r="AX8" s="72" t="s">
        <v>25</v>
      </c>
      <c r="AY8" s="73" t="s">
        <v>25</v>
      </c>
      <c r="AZ8" s="60"/>
    </row>
    <row r="9" spans="1:52" s="62" customFormat="1">
      <c r="A9" s="67" t="s">
        <v>86</v>
      </c>
      <c r="B9" s="67">
        <v>31</v>
      </c>
      <c r="C9" s="82">
        <v>43791</v>
      </c>
      <c r="D9" s="103">
        <v>371</v>
      </c>
      <c r="E9" s="108" t="s">
        <v>84</v>
      </c>
      <c r="F9" s="105" t="s">
        <v>83</v>
      </c>
      <c r="G9" s="77" t="s">
        <v>50</v>
      </c>
      <c r="H9" s="72">
        <v>0</v>
      </c>
      <c r="I9" s="73">
        <v>0</v>
      </c>
      <c r="J9" s="72">
        <v>0</v>
      </c>
      <c r="K9" s="73">
        <v>0</v>
      </c>
      <c r="L9" s="72">
        <v>0</v>
      </c>
      <c r="M9" s="73" t="s">
        <v>25</v>
      </c>
      <c r="N9" s="72">
        <v>0</v>
      </c>
      <c r="O9" s="73" t="s">
        <v>25</v>
      </c>
      <c r="P9" s="74"/>
      <c r="Q9" s="72">
        <v>0</v>
      </c>
      <c r="R9" s="74">
        <v>0</v>
      </c>
      <c r="S9" s="72">
        <v>0</v>
      </c>
      <c r="T9" s="73">
        <v>0</v>
      </c>
      <c r="U9" s="72" t="s">
        <v>25</v>
      </c>
      <c r="V9" s="73" t="s">
        <v>25</v>
      </c>
      <c r="W9" s="72" t="s">
        <v>25</v>
      </c>
      <c r="X9" s="73" t="s">
        <v>25</v>
      </c>
      <c r="Y9" s="61"/>
      <c r="Z9" s="72">
        <v>0</v>
      </c>
      <c r="AA9" s="73">
        <v>0</v>
      </c>
      <c r="AB9" s="72">
        <v>0</v>
      </c>
      <c r="AC9" s="73">
        <v>0</v>
      </c>
      <c r="AD9" s="72" t="s">
        <v>25</v>
      </c>
      <c r="AE9" s="73" t="s">
        <v>25</v>
      </c>
      <c r="AF9" s="72" t="s">
        <v>25</v>
      </c>
      <c r="AG9" s="73" t="s">
        <v>25</v>
      </c>
      <c r="AH9" s="61"/>
      <c r="AI9" s="72">
        <v>0</v>
      </c>
      <c r="AJ9" s="73">
        <v>0</v>
      </c>
      <c r="AK9" s="72">
        <v>0</v>
      </c>
      <c r="AL9" s="73">
        <v>0</v>
      </c>
      <c r="AM9" s="72" t="s">
        <v>25</v>
      </c>
      <c r="AN9" s="73" t="s">
        <v>25</v>
      </c>
      <c r="AO9" s="72" t="s">
        <v>25</v>
      </c>
      <c r="AP9" s="73" t="s">
        <v>25</v>
      </c>
      <c r="AQ9" s="61"/>
      <c r="AR9" s="72">
        <v>0</v>
      </c>
      <c r="AS9" s="73">
        <v>0</v>
      </c>
      <c r="AT9" s="72">
        <v>0</v>
      </c>
      <c r="AU9" s="74">
        <v>0</v>
      </c>
      <c r="AV9" s="72" t="s">
        <v>25</v>
      </c>
      <c r="AW9" s="73" t="s">
        <v>25</v>
      </c>
      <c r="AX9" s="72" t="s">
        <v>25</v>
      </c>
      <c r="AY9" s="73" t="s">
        <v>25</v>
      </c>
      <c r="AZ9" s="60"/>
    </row>
    <row r="10" spans="1:52" s="62" customFormat="1">
      <c r="A10" s="67" t="s">
        <v>66</v>
      </c>
      <c r="B10" s="67">
        <v>581</v>
      </c>
      <c r="C10" s="82">
        <v>44019</v>
      </c>
      <c r="D10" s="103">
        <v>716</v>
      </c>
      <c r="E10" s="108" t="s">
        <v>70</v>
      </c>
      <c r="F10" s="105" t="s">
        <v>47</v>
      </c>
      <c r="G10" s="77" t="s">
        <v>50</v>
      </c>
      <c r="H10" s="72">
        <v>0</v>
      </c>
      <c r="I10" s="73">
        <v>0</v>
      </c>
      <c r="J10" s="72">
        <v>0</v>
      </c>
      <c r="K10" s="73">
        <v>0</v>
      </c>
      <c r="L10" s="72" t="s">
        <v>41</v>
      </c>
      <c r="M10" s="73" t="s">
        <v>41</v>
      </c>
      <c r="N10" s="72" t="s">
        <v>41</v>
      </c>
      <c r="O10" s="73" t="s">
        <v>41</v>
      </c>
      <c r="P10" s="74"/>
      <c r="Q10" s="72">
        <v>0</v>
      </c>
      <c r="R10" s="74">
        <v>0</v>
      </c>
      <c r="S10" s="72">
        <v>0</v>
      </c>
      <c r="T10" s="73">
        <v>0</v>
      </c>
      <c r="U10" s="72" t="s">
        <v>41</v>
      </c>
      <c r="V10" s="73" t="s">
        <v>41</v>
      </c>
      <c r="W10" s="72" t="s">
        <v>41</v>
      </c>
      <c r="X10" s="73" t="s">
        <v>41</v>
      </c>
      <c r="Y10" s="61"/>
      <c r="Z10" s="72">
        <v>0</v>
      </c>
      <c r="AA10" s="73">
        <v>0</v>
      </c>
      <c r="AB10" s="72">
        <v>0</v>
      </c>
      <c r="AC10" s="73">
        <v>0</v>
      </c>
      <c r="AD10" s="72" t="s">
        <v>41</v>
      </c>
      <c r="AE10" s="73" t="s">
        <v>41</v>
      </c>
      <c r="AF10" s="72" t="s">
        <v>41</v>
      </c>
      <c r="AG10" s="73" t="s">
        <v>41</v>
      </c>
      <c r="AH10" s="61"/>
      <c r="AI10" s="72">
        <v>0</v>
      </c>
      <c r="AJ10" s="73">
        <v>0</v>
      </c>
      <c r="AK10" s="72">
        <v>0</v>
      </c>
      <c r="AL10" s="73">
        <v>0</v>
      </c>
      <c r="AM10" s="72" t="s">
        <v>41</v>
      </c>
      <c r="AN10" s="73" t="s">
        <v>41</v>
      </c>
      <c r="AO10" s="72" t="s">
        <v>41</v>
      </c>
      <c r="AP10" s="73" t="s">
        <v>41</v>
      </c>
      <c r="AQ10" s="61"/>
      <c r="AR10" s="72">
        <v>0</v>
      </c>
      <c r="AS10" s="73">
        <v>0</v>
      </c>
      <c r="AT10" s="72">
        <v>0</v>
      </c>
      <c r="AU10" s="74">
        <v>0</v>
      </c>
      <c r="AV10" s="72" t="s">
        <v>41</v>
      </c>
      <c r="AW10" s="73" t="s">
        <v>41</v>
      </c>
      <c r="AX10" s="72" t="s">
        <v>41</v>
      </c>
      <c r="AY10" s="73" t="s">
        <v>41</v>
      </c>
      <c r="AZ10" s="60"/>
    </row>
    <row r="11" spans="1:52" s="62" customFormat="1" ht="38.25">
      <c r="A11" s="67" t="s">
        <v>57</v>
      </c>
      <c r="B11" s="67">
        <v>181</v>
      </c>
      <c r="C11" s="82">
        <v>43840</v>
      </c>
      <c r="D11" s="103">
        <v>877</v>
      </c>
      <c r="E11" s="112" t="s">
        <v>72</v>
      </c>
      <c r="F11" s="105" t="s">
        <v>87</v>
      </c>
      <c r="G11" s="155" t="s">
        <v>50</v>
      </c>
      <c r="H11" s="72">
        <v>0</v>
      </c>
      <c r="I11" s="73">
        <v>0</v>
      </c>
      <c r="J11" s="72">
        <v>0</v>
      </c>
      <c r="K11" s="73">
        <v>0</v>
      </c>
      <c r="L11" s="72">
        <v>0</v>
      </c>
      <c r="M11" s="73" t="s">
        <v>25</v>
      </c>
      <c r="N11" s="72">
        <v>0</v>
      </c>
      <c r="O11" s="73" t="s">
        <v>25</v>
      </c>
      <c r="P11" s="74"/>
      <c r="Q11" s="72">
        <v>0</v>
      </c>
      <c r="R11" s="74">
        <v>0</v>
      </c>
      <c r="S11" s="72">
        <v>0</v>
      </c>
      <c r="T11" s="73">
        <v>0</v>
      </c>
      <c r="U11" s="72" t="s">
        <v>25</v>
      </c>
      <c r="V11" s="73" t="s">
        <v>25</v>
      </c>
      <c r="W11" s="72" t="s">
        <v>25</v>
      </c>
      <c r="X11" s="73" t="s">
        <v>25</v>
      </c>
      <c r="Y11" s="61"/>
      <c r="Z11" s="72">
        <v>0</v>
      </c>
      <c r="AA11" s="73">
        <v>0</v>
      </c>
      <c r="AB11" s="72">
        <v>0</v>
      </c>
      <c r="AC11" s="73">
        <v>0</v>
      </c>
      <c r="AD11" s="72" t="s">
        <v>25</v>
      </c>
      <c r="AE11" s="73" t="s">
        <v>25</v>
      </c>
      <c r="AF11" s="72" t="s">
        <v>25</v>
      </c>
      <c r="AG11" s="73" t="s">
        <v>25</v>
      </c>
      <c r="AH11" s="61"/>
      <c r="AI11" s="72">
        <v>0</v>
      </c>
      <c r="AJ11" s="73">
        <v>0</v>
      </c>
      <c r="AK11" s="72">
        <v>0</v>
      </c>
      <c r="AL11" s="73">
        <v>0</v>
      </c>
      <c r="AM11" s="72" t="s">
        <v>25</v>
      </c>
      <c r="AN11" s="73" t="s">
        <v>25</v>
      </c>
      <c r="AO11" s="72" t="s">
        <v>25</v>
      </c>
      <c r="AP11" s="73" t="s">
        <v>25</v>
      </c>
      <c r="AQ11" s="61"/>
      <c r="AR11" s="72">
        <v>0</v>
      </c>
      <c r="AS11" s="73">
        <v>0</v>
      </c>
      <c r="AT11" s="72">
        <v>0</v>
      </c>
      <c r="AU11" s="74">
        <v>0</v>
      </c>
      <c r="AV11" s="72" t="s">
        <v>25</v>
      </c>
      <c r="AW11" s="73" t="s">
        <v>25</v>
      </c>
      <c r="AX11" s="72" t="s">
        <v>25</v>
      </c>
      <c r="AY11" s="73" t="s">
        <v>25</v>
      </c>
      <c r="AZ11" s="60"/>
    </row>
    <row r="12" spans="1:52" s="62" customFormat="1">
      <c r="A12" s="67" t="s">
        <v>86</v>
      </c>
      <c r="B12" s="67">
        <v>55</v>
      </c>
      <c r="C12" s="82">
        <v>43840</v>
      </c>
      <c r="D12" s="103">
        <v>879</v>
      </c>
      <c r="E12" s="112" t="s">
        <v>73</v>
      </c>
      <c r="F12" s="105" t="s">
        <v>88</v>
      </c>
      <c r="G12" s="155" t="s">
        <v>50</v>
      </c>
      <c r="H12" s="72">
        <v>0</v>
      </c>
      <c r="I12" s="73">
        <v>0</v>
      </c>
      <c r="J12" s="72">
        <v>0</v>
      </c>
      <c r="K12" s="73">
        <v>0</v>
      </c>
      <c r="L12" s="72">
        <v>0</v>
      </c>
      <c r="M12" s="73" t="s">
        <v>25</v>
      </c>
      <c r="N12" s="72">
        <v>0</v>
      </c>
      <c r="O12" s="73" t="s">
        <v>25</v>
      </c>
      <c r="P12" s="74"/>
      <c r="Q12" s="72">
        <v>0</v>
      </c>
      <c r="R12" s="74">
        <v>0</v>
      </c>
      <c r="S12" s="72">
        <v>0</v>
      </c>
      <c r="T12" s="73">
        <v>0</v>
      </c>
      <c r="U12" s="72" t="s">
        <v>25</v>
      </c>
      <c r="V12" s="73" t="s">
        <v>25</v>
      </c>
      <c r="W12" s="72" t="s">
        <v>25</v>
      </c>
      <c r="X12" s="73" t="s">
        <v>25</v>
      </c>
      <c r="Y12" s="61"/>
      <c r="Z12" s="72">
        <v>0</v>
      </c>
      <c r="AA12" s="73">
        <v>0</v>
      </c>
      <c r="AB12" s="72">
        <v>0</v>
      </c>
      <c r="AC12" s="73">
        <v>0</v>
      </c>
      <c r="AD12" s="72" t="s">
        <v>25</v>
      </c>
      <c r="AE12" s="73" t="s">
        <v>25</v>
      </c>
      <c r="AF12" s="72" t="s">
        <v>25</v>
      </c>
      <c r="AG12" s="73" t="s">
        <v>25</v>
      </c>
      <c r="AH12" s="61"/>
      <c r="AI12" s="72">
        <v>0</v>
      </c>
      <c r="AJ12" s="73">
        <v>0</v>
      </c>
      <c r="AK12" s="72">
        <v>0</v>
      </c>
      <c r="AL12" s="73">
        <v>0</v>
      </c>
      <c r="AM12" s="72" t="s">
        <v>25</v>
      </c>
      <c r="AN12" s="73" t="s">
        <v>25</v>
      </c>
      <c r="AO12" s="72" t="s">
        <v>25</v>
      </c>
      <c r="AP12" s="73" t="s">
        <v>25</v>
      </c>
      <c r="AQ12" s="61"/>
      <c r="AR12" s="72">
        <v>0</v>
      </c>
      <c r="AS12" s="73">
        <v>0</v>
      </c>
      <c r="AT12" s="72">
        <v>0</v>
      </c>
      <c r="AU12" s="74">
        <v>0</v>
      </c>
      <c r="AV12" s="72" t="s">
        <v>25</v>
      </c>
      <c r="AW12" s="73" t="s">
        <v>25</v>
      </c>
      <c r="AX12" s="72" t="s">
        <v>25</v>
      </c>
      <c r="AY12" s="73" t="s">
        <v>25</v>
      </c>
      <c r="AZ12" s="60"/>
    </row>
    <row r="13" spans="1:52" s="62" customFormat="1">
      <c r="A13" s="67" t="s">
        <v>53</v>
      </c>
      <c r="B13" s="67">
        <v>510</v>
      </c>
      <c r="C13" s="82">
        <v>43882</v>
      </c>
      <c r="D13" s="103">
        <v>7097</v>
      </c>
      <c r="E13" s="108" t="s">
        <v>52</v>
      </c>
      <c r="F13" s="105" t="s">
        <v>90</v>
      </c>
      <c r="G13" s="146" t="s">
        <v>50</v>
      </c>
      <c r="H13" s="72">
        <v>0</v>
      </c>
      <c r="I13" s="73">
        <v>0</v>
      </c>
      <c r="J13" s="72">
        <v>0</v>
      </c>
      <c r="K13" s="73">
        <v>0</v>
      </c>
      <c r="L13" s="72">
        <v>0</v>
      </c>
      <c r="M13" s="73" t="s">
        <v>20</v>
      </c>
      <c r="N13" s="72">
        <v>0</v>
      </c>
      <c r="O13" s="73" t="s">
        <v>20</v>
      </c>
      <c r="P13" s="74"/>
      <c r="Q13" s="72">
        <v>0</v>
      </c>
      <c r="R13" s="74">
        <v>0</v>
      </c>
      <c r="S13" s="72">
        <v>0</v>
      </c>
      <c r="T13" s="73">
        <v>0</v>
      </c>
      <c r="U13" s="72" t="s">
        <v>20</v>
      </c>
      <c r="V13" s="73" t="s">
        <v>20</v>
      </c>
      <c r="W13" s="72" t="s">
        <v>20</v>
      </c>
      <c r="X13" s="73" t="s">
        <v>20</v>
      </c>
      <c r="Y13" s="61"/>
      <c r="Z13" s="72">
        <v>0</v>
      </c>
      <c r="AA13" s="73">
        <v>0</v>
      </c>
      <c r="AB13" s="72">
        <v>0</v>
      </c>
      <c r="AC13" s="73">
        <v>0</v>
      </c>
      <c r="AD13" s="72" t="s">
        <v>20</v>
      </c>
      <c r="AE13" s="73" t="s">
        <v>20</v>
      </c>
      <c r="AF13" s="72" t="s">
        <v>20</v>
      </c>
      <c r="AG13" s="73" t="s">
        <v>20</v>
      </c>
      <c r="AH13" s="61"/>
      <c r="AI13" s="72">
        <v>0</v>
      </c>
      <c r="AJ13" s="73">
        <v>0</v>
      </c>
      <c r="AK13" s="72">
        <v>0</v>
      </c>
      <c r="AL13" s="73">
        <v>0</v>
      </c>
      <c r="AM13" s="72" t="s">
        <v>20</v>
      </c>
      <c r="AN13" s="73" t="s">
        <v>20</v>
      </c>
      <c r="AO13" s="72" t="s">
        <v>20</v>
      </c>
      <c r="AP13" s="73" t="s">
        <v>20</v>
      </c>
      <c r="AQ13" s="61"/>
      <c r="AR13" s="72">
        <v>0</v>
      </c>
      <c r="AS13" s="73">
        <v>0</v>
      </c>
      <c r="AT13" s="72">
        <v>0</v>
      </c>
      <c r="AU13" s="74">
        <v>0</v>
      </c>
      <c r="AV13" s="72" t="s">
        <v>20</v>
      </c>
      <c r="AW13" s="73" t="s">
        <v>20</v>
      </c>
      <c r="AX13" s="72" t="s">
        <v>20</v>
      </c>
      <c r="AY13" s="73" t="s">
        <v>20</v>
      </c>
      <c r="AZ13" s="60"/>
    </row>
    <row r="14" spans="1:52" s="62" customFormat="1">
      <c r="A14" s="67" t="s">
        <v>53</v>
      </c>
      <c r="B14" s="67">
        <v>373</v>
      </c>
      <c r="C14" s="82">
        <v>43868</v>
      </c>
      <c r="D14" s="103">
        <v>7097</v>
      </c>
      <c r="E14" s="108" t="s">
        <v>52</v>
      </c>
      <c r="F14" s="105" t="s">
        <v>89</v>
      </c>
      <c r="G14" s="146" t="s">
        <v>50</v>
      </c>
      <c r="H14" s="72">
        <v>0</v>
      </c>
      <c r="I14" s="73">
        <v>0</v>
      </c>
      <c r="J14" s="72">
        <v>0</v>
      </c>
      <c r="K14" s="73">
        <v>0</v>
      </c>
      <c r="L14" s="72">
        <v>0</v>
      </c>
      <c r="M14" s="73" t="s">
        <v>23</v>
      </c>
      <c r="N14" s="72">
        <v>0</v>
      </c>
      <c r="O14" s="73" t="s">
        <v>23</v>
      </c>
      <c r="P14" s="74"/>
      <c r="Q14" s="72">
        <v>0</v>
      </c>
      <c r="R14" s="74">
        <v>0</v>
      </c>
      <c r="S14" s="72">
        <v>0</v>
      </c>
      <c r="T14" s="73">
        <v>0</v>
      </c>
      <c r="U14" s="72">
        <v>0</v>
      </c>
      <c r="V14" s="73" t="s">
        <v>23</v>
      </c>
      <c r="W14" s="72">
        <v>0</v>
      </c>
      <c r="X14" s="73" t="s">
        <v>23</v>
      </c>
      <c r="Y14" s="61"/>
      <c r="Z14" s="72">
        <v>0</v>
      </c>
      <c r="AA14" s="73">
        <v>0</v>
      </c>
      <c r="AB14" s="72">
        <v>0</v>
      </c>
      <c r="AC14" s="73">
        <v>0</v>
      </c>
      <c r="AD14" s="72" t="s">
        <v>23</v>
      </c>
      <c r="AE14" s="73" t="s">
        <v>23</v>
      </c>
      <c r="AF14" s="72" t="s">
        <v>23</v>
      </c>
      <c r="AG14" s="73" t="s">
        <v>23</v>
      </c>
      <c r="AH14" s="61"/>
      <c r="AI14" s="72">
        <v>0</v>
      </c>
      <c r="AJ14" s="73">
        <v>0</v>
      </c>
      <c r="AK14" s="72">
        <v>0</v>
      </c>
      <c r="AL14" s="73">
        <v>0</v>
      </c>
      <c r="AM14" s="72" t="s">
        <v>23</v>
      </c>
      <c r="AN14" s="73" t="s">
        <v>23</v>
      </c>
      <c r="AO14" s="72" t="s">
        <v>23</v>
      </c>
      <c r="AP14" s="73" t="s">
        <v>23</v>
      </c>
      <c r="AQ14" s="61"/>
      <c r="AR14" s="72">
        <v>0</v>
      </c>
      <c r="AS14" s="73">
        <v>0</v>
      </c>
      <c r="AT14" s="72">
        <v>0</v>
      </c>
      <c r="AU14" s="74">
        <v>0</v>
      </c>
      <c r="AV14" s="72" t="s">
        <v>23</v>
      </c>
      <c r="AW14" s="73" t="s">
        <v>23</v>
      </c>
      <c r="AX14" s="72" t="s">
        <v>23</v>
      </c>
      <c r="AY14" s="73" t="s">
        <v>23</v>
      </c>
      <c r="AZ14" s="60"/>
    </row>
    <row r="15" spans="1:52" s="62" customFormat="1">
      <c r="A15" s="67" t="s">
        <v>53</v>
      </c>
      <c r="B15" s="67">
        <v>451</v>
      </c>
      <c r="C15" s="82">
        <v>43868</v>
      </c>
      <c r="D15" s="103">
        <v>7097</v>
      </c>
      <c r="E15" s="108" t="s">
        <v>52</v>
      </c>
      <c r="F15" s="163" t="s">
        <v>78</v>
      </c>
      <c r="G15" s="155" t="s">
        <v>50</v>
      </c>
      <c r="H15" s="72">
        <v>0</v>
      </c>
      <c r="I15" s="73">
        <v>0</v>
      </c>
      <c r="J15" s="72">
        <v>0</v>
      </c>
      <c r="K15" s="73">
        <v>0</v>
      </c>
      <c r="L15" s="72">
        <v>0</v>
      </c>
      <c r="M15" s="73" t="s">
        <v>26</v>
      </c>
      <c r="N15" s="72">
        <v>0</v>
      </c>
      <c r="O15" s="73" t="s">
        <v>26</v>
      </c>
      <c r="P15" s="74"/>
      <c r="Q15" s="72">
        <v>0</v>
      </c>
      <c r="R15" s="74">
        <v>0</v>
      </c>
      <c r="S15" s="72">
        <v>0</v>
      </c>
      <c r="T15" s="73">
        <v>0</v>
      </c>
      <c r="U15" s="72">
        <v>0</v>
      </c>
      <c r="V15" s="73" t="s">
        <v>26</v>
      </c>
      <c r="W15" s="72">
        <v>0</v>
      </c>
      <c r="X15" s="73" t="s">
        <v>26</v>
      </c>
      <c r="Y15" s="61"/>
      <c r="Z15" s="72">
        <v>0</v>
      </c>
      <c r="AA15" s="73">
        <v>0</v>
      </c>
      <c r="AB15" s="72">
        <v>0</v>
      </c>
      <c r="AC15" s="73">
        <v>0</v>
      </c>
      <c r="AD15" s="72" t="s">
        <v>26</v>
      </c>
      <c r="AE15" s="73" t="s">
        <v>26</v>
      </c>
      <c r="AF15" s="72" t="s">
        <v>26</v>
      </c>
      <c r="AG15" s="73" t="s">
        <v>26</v>
      </c>
      <c r="AH15" s="61"/>
      <c r="AI15" s="72">
        <v>0</v>
      </c>
      <c r="AJ15" s="73">
        <v>0</v>
      </c>
      <c r="AK15" s="72">
        <v>0</v>
      </c>
      <c r="AL15" s="73">
        <v>0</v>
      </c>
      <c r="AM15" s="72" t="s">
        <v>26</v>
      </c>
      <c r="AN15" s="73" t="s">
        <v>26</v>
      </c>
      <c r="AO15" s="72" t="s">
        <v>26</v>
      </c>
      <c r="AP15" s="73" t="s">
        <v>26</v>
      </c>
      <c r="AQ15" s="61"/>
      <c r="AR15" s="72">
        <v>0</v>
      </c>
      <c r="AS15" s="73">
        <v>0</v>
      </c>
      <c r="AT15" s="72">
        <v>0</v>
      </c>
      <c r="AU15" s="74">
        <v>0</v>
      </c>
      <c r="AV15" s="72" t="s">
        <v>26</v>
      </c>
      <c r="AW15" s="73" t="s">
        <v>26</v>
      </c>
      <c r="AX15" s="72" t="s">
        <v>26</v>
      </c>
      <c r="AY15" s="73" t="s">
        <v>26</v>
      </c>
      <c r="AZ15" s="60"/>
    </row>
    <row r="16" spans="1:52" s="62" customFormat="1">
      <c r="A16" s="67" t="s">
        <v>53</v>
      </c>
      <c r="B16" s="67">
        <v>197</v>
      </c>
      <c r="C16" s="68">
        <v>43847</v>
      </c>
      <c r="D16" s="103">
        <v>7097</v>
      </c>
      <c r="E16" s="104" t="s">
        <v>52</v>
      </c>
      <c r="F16" s="105" t="s">
        <v>79</v>
      </c>
      <c r="G16" s="168" t="s">
        <v>50</v>
      </c>
      <c r="H16" s="72">
        <v>0</v>
      </c>
      <c r="I16" s="73">
        <v>0</v>
      </c>
      <c r="J16" s="72">
        <v>0</v>
      </c>
      <c r="K16" s="73">
        <v>0</v>
      </c>
      <c r="L16" s="72" t="s">
        <v>20</v>
      </c>
      <c r="M16" s="73" t="s">
        <v>20</v>
      </c>
      <c r="N16" s="72" t="s">
        <v>20</v>
      </c>
      <c r="O16" s="73" t="s">
        <v>20</v>
      </c>
      <c r="P16" s="72"/>
      <c r="Q16" s="72">
        <v>0</v>
      </c>
      <c r="R16" s="74">
        <v>0</v>
      </c>
      <c r="S16" s="72">
        <v>0</v>
      </c>
      <c r="T16" s="73">
        <v>0</v>
      </c>
      <c r="U16" s="72" t="s">
        <v>20</v>
      </c>
      <c r="V16" s="73" t="s">
        <v>20</v>
      </c>
      <c r="W16" s="72" t="s">
        <v>20</v>
      </c>
      <c r="X16" s="73" t="s">
        <v>20</v>
      </c>
      <c r="Y16" s="143"/>
      <c r="Z16" s="72">
        <v>0</v>
      </c>
      <c r="AA16" s="73">
        <v>0</v>
      </c>
      <c r="AB16" s="72">
        <v>0</v>
      </c>
      <c r="AC16" s="73">
        <v>0</v>
      </c>
      <c r="AD16" s="72" t="s">
        <v>20</v>
      </c>
      <c r="AE16" s="73" t="s">
        <v>20</v>
      </c>
      <c r="AF16" s="72" t="s">
        <v>20</v>
      </c>
      <c r="AG16" s="73" t="s">
        <v>20</v>
      </c>
      <c r="AH16" s="144"/>
      <c r="AI16" s="72">
        <v>0</v>
      </c>
      <c r="AJ16" s="73">
        <v>0</v>
      </c>
      <c r="AK16" s="72">
        <v>0</v>
      </c>
      <c r="AL16" s="73">
        <v>0</v>
      </c>
      <c r="AM16" s="72" t="s">
        <v>20</v>
      </c>
      <c r="AN16" s="73" t="s">
        <v>20</v>
      </c>
      <c r="AO16" s="72" t="s">
        <v>20</v>
      </c>
      <c r="AP16" s="73" t="s">
        <v>20</v>
      </c>
      <c r="AQ16" s="152"/>
      <c r="AR16" s="72">
        <v>0</v>
      </c>
      <c r="AS16" s="73">
        <v>0</v>
      </c>
      <c r="AT16" s="72">
        <v>0</v>
      </c>
      <c r="AU16" s="74">
        <v>0</v>
      </c>
      <c r="AV16" s="72" t="s">
        <v>20</v>
      </c>
      <c r="AW16" s="73" t="s">
        <v>20</v>
      </c>
      <c r="AX16" s="72" t="s">
        <v>20</v>
      </c>
      <c r="AY16" s="73" t="s">
        <v>20</v>
      </c>
      <c r="AZ16" s="60"/>
    </row>
    <row r="17" spans="1:53" s="52" customFormat="1">
      <c r="A17" s="67"/>
      <c r="B17" s="67"/>
      <c r="C17" s="68"/>
      <c r="D17" s="69"/>
      <c r="E17" s="70"/>
      <c r="F17" s="71"/>
      <c r="G17" s="85" t="s">
        <v>18</v>
      </c>
      <c r="H17" s="86">
        <f>+SUM(H8:H16)</f>
        <v>0</v>
      </c>
      <c r="I17" s="87">
        <f t="shared" ref="I17:O17" si="0">+SUM(I8:I16)</f>
        <v>0</v>
      </c>
      <c r="J17" s="86">
        <f t="shared" si="0"/>
        <v>0</v>
      </c>
      <c r="K17" s="87">
        <f t="shared" si="0"/>
        <v>0</v>
      </c>
      <c r="L17" s="86">
        <f t="shared" si="0"/>
        <v>0</v>
      </c>
      <c r="M17" s="87">
        <f t="shared" si="0"/>
        <v>0</v>
      </c>
      <c r="N17" s="86">
        <f t="shared" si="0"/>
        <v>0</v>
      </c>
      <c r="O17" s="87">
        <f t="shared" si="0"/>
        <v>0</v>
      </c>
      <c r="P17" s="88"/>
      <c r="Q17" s="86">
        <f>+SUM(Q8:Q16)</f>
        <v>0</v>
      </c>
      <c r="R17" s="87">
        <f t="shared" ref="R17:X17" si="1">+SUM(R8:R16)</f>
        <v>0</v>
      </c>
      <c r="S17" s="86">
        <f t="shared" si="1"/>
        <v>0</v>
      </c>
      <c r="T17" s="87">
        <f t="shared" si="1"/>
        <v>0</v>
      </c>
      <c r="U17" s="86">
        <f t="shared" si="1"/>
        <v>0</v>
      </c>
      <c r="V17" s="87">
        <f t="shared" si="1"/>
        <v>0</v>
      </c>
      <c r="W17" s="86">
        <f t="shared" si="1"/>
        <v>0</v>
      </c>
      <c r="X17" s="87">
        <f t="shared" si="1"/>
        <v>0</v>
      </c>
      <c r="Y17" s="89"/>
      <c r="Z17" s="86">
        <f>+SUM(Z8:Z16)</f>
        <v>0</v>
      </c>
      <c r="AA17" s="87">
        <f t="shared" ref="AA17:AG17" si="2">+SUM(AA8:AA16)</f>
        <v>0</v>
      </c>
      <c r="AB17" s="86">
        <f t="shared" si="2"/>
        <v>0</v>
      </c>
      <c r="AC17" s="87">
        <f t="shared" si="2"/>
        <v>0</v>
      </c>
      <c r="AD17" s="86">
        <f t="shared" si="2"/>
        <v>0</v>
      </c>
      <c r="AE17" s="87">
        <f t="shared" si="2"/>
        <v>0</v>
      </c>
      <c r="AF17" s="86">
        <f t="shared" si="2"/>
        <v>0</v>
      </c>
      <c r="AG17" s="87">
        <f t="shared" si="2"/>
        <v>0</v>
      </c>
      <c r="AH17" s="89"/>
      <c r="AI17" s="86">
        <f>+SUM(AI8:AI16)</f>
        <v>0</v>
      </c>
      <c r="AJ17" s="87">
        <f t="shared" ref="AJ17:AP17" si="3">+SUM(AJ8:AJ16)</f>
        <v>0</v>
      </c>
      <c r="AK17" s="86">
        <f t="shared" si="3"/>
        <v>0</v>
      </c>
      <c r="AL17" s="87">
        <f t="shared" si="3"/>
        <v>0</v>
      </c>
      <c r="AM17" s="86">
        <f t="shared" si="3"/>
        <v>0</v>
      </c>
      <c r="AN17" s="87">
        <f t="shared" si="3"/>
        <v>0</v>
      </c>
      <c r="AO17" s="86">
        <f t="shared" si="3"/>
        <v>0</v>
      </c>
      <c r="AP17" s="87">
        <f t="shared" si="3"/>
        <v>0</v>
      </c>
      <c r="AQ17" s="90"/>
      <c r="AR17" s="86">
        <f>+SUM(AR8:AR16)</f>
        <v>0</v>
      </c>
      <c r="AS17" s="87">
        <f t="shared" ref="AS17:AY17" si="4">+SUM(AS8:AS16)</f>
        <v>0</v>
      </c>
      <c r="AT17" s="86">
        <f t="shared" si="4"/>
        <v>0</v>
      </c>
      <c r="AU17" s="87">
        <f t="shared" si="4"/>
        <v>0</v>
      </c>
      <c r="AV17" s="86">
        <f t="shared" si="4"/>
        <v>0</v>
      </c>
      <c r="AW17" s="87">
        <f t="shared" si="4"/>
        <v>0</v>
      </c>
      <c r="AX17" s="86">
        <f t="shared" si="4"/>
        <v>0</v>
      </c>
      <c r="AY17" s="87">
        <f t="shared" si="4"/>
        <v>0</v>
      </c>
      <c r="AZ17" s="80"/>
    </row>
    <row r="18" spans="1:53" s="62" customFormat="1">
      <c r="A18" s="67"/>
      <c r="B18" s="67"/>
      <c r="C18" s="82"/>
      <c r="D18" s="103"/>
      <c r="E18" s="108"/>
      <c r="F18" s="105"/>
      <c r="G18" s="84"/>
      <c r="H18" s="72"/>
      <c r="I18" s="73"/>
      <c r="J18" s="72"/>
      <c r="K18" s="73"/>
      <c r="L18" s="72"/>
      <c r="M18" s="73"/>
      <c r="N18" s="72"/>
      <c r="O18" s="73"/>
      <c r="P18" s="74"/>
      <c r="Q18" s="72"/>
      <c r="R18" s="74"/>
      <c r="S18" s="72"/>
      <c r="T18" s="73"/>
      <c r="U18" s="72"/>
      <c r="V18" s="73"/>
      <c r="W18" s="72"/>
      <c r="X18" s="73"/>
      <c r="Y18" s="61"/>
      <c r="Z18" s="72"/>
      <c r="AA18" s="73"/>
      <c r="AB18" s="72"/>
      <c r="AC18" s="73"/>
      <c r="AD18" s="72"/>
      <c r="AE18" s="73"/>
      <c r="AF18" s="72"/>
      <c r="AG18" s="73"/>
      <c r="AH18" s="61"/>
      <c r="AI18" s="72"/>
      <c r="AJ18" s="73"/>
      <c r="AK18" s="72"/>
      <c r="AL18" s="73"/>
      <c r="AM18" s="72"/>
      <c r="AN18" s="73"/>
      <c r="AO18" s="72"/>
      <c r="AP18" s="73"/>
      <c r="AQ18" s="61"/>
      <c r="AR18" s="72"/>
      <c r="AS18" s="73"/>
      <c r="AT18" s="72"/>
      <c r="AU18" s="74"/>
      <c r="AV18" s="72"/>
      <c r="AW18" s="73"/>
      <c r="AX18" s="72"/>
      <c r="AY18" s="73"/>
      <c r="AZ18" s="60"/>
    </row>
    <row r="19" spans="1:53" s="62" customFormat="1">
      <c r="A19" s="67"/>
      <c r="B19" s="67"/>
      <c r="C19" s="82"/>
      <c r="D19" s="103"/>
      <c r="E19" s="108"/>
      <c r="F19" s="105"/>
      <c r="G19" s="84"/>
      <c r="H19" s="72"/>
      <c r="I19" s="73"/>
      <c r="J19" s="72"/>
      <c r="K19" s="73"/>
      <c r="L19" s="72"/>
      <c r="M19" s="73"/>
      <c r="N19" s="72"/>
      <c r="O19" s="73"/>
      <c r="P19" s="74"/>
      <c r="Q19" s="72"/>
      <c r="R19" s="74"/>
      <c r="S19" s="72"/>
      <c r="T19" s="73"/>
      <c r="U19" s="72"/>
      <c r="V19" s="73"/>
      <c r="W19" s="72"/>
      <c r="X19" s="73"/>
      <c r="Y19" s="61"/>
      <c r="Z19" s="72"/>
      <c r="AA19" s="73"/>
      <c r="AB19" s="72"/>
      <c r="AC19" s="73"/>
      <c r="AD19" s="72"/>
      <c r="AE19" s="73"/>
      <c r="AF19" s="72"/>
      <c r="AG19" s="73"/>
      <c r="AH19" s="61"/>
      <c r="AI19" s="72"/>
      <c r="AJ19" s="73"/>
      <c r="AK19" s="72"/>
      <c r="AL19" s="73"/>
      <c r="AM19" s="72"/>
      <c r="AN19" s="73"/>
      <c r="AO19" s="72"/>
      <c r="AP19" s="73"/>
      <c r="AQ19" s="61"/>
      <c r="AR19" s="72"/>
      <c r="AS19" s="73"/>
      <c r="AT19" s="72"/>
      <c r="AU19" s="74"/>
      <c r="AV19" s="72"/>
      <c r="AW19" s="73"/>
      <c r="AX19" s="72"/>
      <c r="AY19" s="73"/>
      <c r="AZ19" s="60"/>
    </row>
    <row r="20" spans="1:53">
      <c r="A20" s="67" t="s">
        <v>54</v>
      </c>
      <c r="B20" s="67">
        <v>498</v>
      </c>
      <c r="C20" s="82">
        <v>43875</v>
      </c>
      <c r="D20" s="103">
        <v>1392</v>
      </c>
      <c r="E20" s="108" t="s">
        <v>55</v>
      </c>
      <c r="F20" s="105" t="s">
        <v>48</v>
      </c>
      <c r="G20" s="77" t="s">
        <v>49</v>
      </c>
      <c r="H20" s="72">
        <v>0.2</v>
      </c>
      <c r="I20" s="73">
        <v>0.4</v>
      </c>
      <c r="J20" s="72" t="s">
        <v>21</v>
      </c>
      <c r="K20" s="73">
        <v>0.1</v>
      </c>
      <c r="L20" s="72">
        <v>-0.1</v>
      </c>
      <c r="M20" s="73">
        <v>-0.3</v>
      </c>
      <c r="N20" s="72">
        <v>0.1</v>
      </c>
      <c r="O20" s="73">
        <v>0.2</v>
      </c>
      <c r="P20" s="74"/>
      <c r="Q20" s="72">
        <v>0.4</v>
      </c>
      <c r="R20" s="74">
        <v>0.4</v>
      </c>
      <c r="S20" s="72">
        <v>0.1</v>
      </c>
      <c r="T20" s="73">
        <v>0.1</v>
      </c>
      <c r="U20" s="72">
        <v>-0.3</v>
      </c>
      <c r="V20" s="73">
        <v>-0.3</v>
      </c>
      <c r="W20" s="72">
        <v>0.2</v>
      </c>
      <c r="X20" s="73">
        <v>0.2</v>
      </c>
      <c r="Y20" s="61"/>
      <c r="Z20" s="72">
        <v>0.6</v>
      </c>
      <c r="AA20" s="73">
        <v>0.6</v>
      </c>
      <c r="AB20" s="72">
        <v>0.1</v>
      </c>
      <c r="AC20" s="73">
        <v>0.1</v>
      </c>
      <c r="AD20" s="72">
        <v>-0.5</v>
      </c>
      <c r="AE20" s="73">
        <v>-0.5</v>
      </c>
      <c r="AF20" s="72">
        <v>0.2</v>
      </c>
      <c r="AG20" s="73">
        <v>0.2</v>
      </c>
      <c r="AH20" s="61"/>
      <c r="AI20" s="72">
        <v>0.8</v>
      </c>
      <c r="AJ20" s="73">
        <v>0.8</v>
      </c>
      <c r="AK20" s="72">
        <v>0.2</v>
      </c>
      <c r="AL20" s="73">
        <v>0.2</v>
      </c>
      <c r="AM20" s="72">
        <v>-0.6</v>
      </c>
      <c r="AN20" s="73">
        <v>-0.6</v>
      </c>
      <c r="AO20" s="72">
        <v>0.4</v>
      </c>
      <c r="AP20" s="73">
        <v>0.4</v>
      </c>
      <c r="AQ20" s="61"/>
      <c r="AR20" s="72">
        <v>0.8</v>
      </c>
      <c r="AS20" s="73">
        <v>0.8</v>
      </c>
      <c r="AT20" s="72">
        <v>0.2</v>
      </c>
      <c r="AU20" s="74">
        <v>0.2</v>
      </c>
      <c r="AV20" s="72">
        <v>-0.6</v>
      </c>
      <c r="AW20" s="73">
        <v>-0.6</v>
      </c>
      <c r="AX20" s="72">
        <v>0.4</v>
      </c>
      <c r="AY20" s="73">
        <v>0.4</v>
      </c>
    </row>
    <row r="21" spans="1:53" s="52" customFormat="1">
      <c r="A21" s="67"/>
      <c r="B21" s="67"/>
      <c r="C21" s="68"/>
      <c r="D21" s="69"/>
      <c r="E21" s="70"/>
      <c r="F21" s="71"/>
      <c r="G21" s="85" t="s">
        <v>18</v>
      </c>
      <c r="H21" s="86">
        <f>+SUM(H20)</f>
        <v>0.2</v>
      </c>
      <c r="I21" s="87">
        <f t="shared" ref="I21:O21" si="5">+SUM(I20)</f>
        <v>0.4</v>
      </c>
      <c r="J21" s="86">
        <f t="shared" si="5"/>
        <v>0</v>
      </c>
      <c r="K21" s="87">
        <f t="shared" si="5"/>
        <v>0.1</v>
      </c>
      <c r="L21" s="86">
        <f t="shared" si="5"/>
        <v>-0.1</v>
      </c>
      <c r="M21" s="87">
        <f t="shared" si="5"/>
        <v>-0.3</v>
      </c>
      <c r="N21" s="86">
        <f t="shared" si="5"/>
        <v>0.1</v>
      </c>
      <c r="O21" s="87">
        <f t="shared" si="5"/>
        <v>0.2</v>
      </c>
      <c r="P21" s="88"/>
      <c r="Q21" s="86">
        <f>+SUM(Q20)</f>
        <v>0.4</v>
      </c>
      <c r="R21" s="87">
        <f t="shared" ref="R21" si="6">+SUM(R20)</f>
        <v>0.4</v>
      </c>
      <c r="S21" s="86">
        <f t="shared" ref="S21" si="7">+SUM(S20)</f>
        <v>0.1</v>
      </c>
      <c r="T21" s="87">
        <f t="shared" ref="T21" si="8">+SUM(T20)</f>
        <v>0.1</v>
      </c>
      <c r="U21" s="86">
        <f t="shared" ref="U21" si="9">+SUM(U20)</f>
        <v>-0.3</v>
      </c>
      <c r="V21" s="87">
        <f t="shared" ref="V21" si="10">+SUM(V20)</f>
        <v>-0.3</v>
      </c>
      <c r="W21" s="86">
        <f t="shared" ref="W21" si="11">+SUM(W20)</f>
        <v>0.2</v>
      </c>
      <c r="X21" s="87">
        <f t="shared" ref="X21" si="12">+SUM(X20)</f>
        <v>0.2</v>
      </c>
      <c r="Y21" s="89"/>
      <c r="Z21" s="86">
        <f>+SUM(Z20)</f>
        <v>0.6</v>
      </c>
      <c r="AA21" s="87">
        <f t="shared" ref="AA21" si="13">+SUM(AA20)</f>
        <v>0.6</v>
      </c>
      <c r="AB21" s="86">
        <f t="shared" ref="AB21" si="14">+SUM(AB20)</f>
        <v>0.1</v>
      </c>
      <c r="AC21" s="87">
        <f t="shared" ref="AC21" si="15">+SUM(AC20)</f>
        <v>0.1</v>
      </c>
      <c r="AD21" s="86">
        <f t="shared" ref="AD21" si="16">+SUM(AD20)</f>
        <v>-0.5</v>
      </c>
      <c r="AE21" s="87">
        <f t="shared" ref="AE21" si="17">+SUM(AE20)</f>
        <v>-0.5</v>
      </c>
      <c r="AF21" s="86">
        <f t="shared" ref="AF21" si="18">+SUM(AF20)</f>
        <v>0.2</v>
      </c>
      <c r="AG21" s="87">
        <f t="shared" ref="AG21" si="19">+SUM(AG20)</f>
        <v>0.2</v>
      </c>
      <c r="AH21" s="89"/>
      <c r="AI21" s="86">
        <f>+SUM(AI20)</f>
        <v>0.8</v>
      </c>
      <c r="AJ21" s="87">
        <f t="shared" ref="AJ21" si="20">+SUM(AJ20)</f>
        <v>0.8</v>
      </c>
      <c r="AK21" s="86">
        <f t="shared" ref="AK21" si="21">+SUM(AK20)</f>
        <v>0.2</v>
      </c>
      <c r="AL21" s="87">
        <f t="shared" ref="AL21" si="22">+SUM(AL20)</f>
        <v>0.2</v>
      </c>
      <c r="AM21" s="86">
        <f t="shared" ref="AM21" si="23">+SUM(AM20)</f>
        <v>-0.6</v>
      </c>
      <c r="AN21" s="87">
        <f t="shared" ref="AN21" si="24">+SUM(AN20)</f>
        <v>-0.6</v>
      </c>
      <c r="AO21" s="86">
        <f t="shared" ref="AO21" si="25">+SUM(AO20)</f>
        <v>0.4</v>
      </c>
      <c r="AP21" s="87">
        <f t="shared" ref="AP21" si="26">+SUM(AP20)</f>
        <v>0.4</v>
      </c>
      <c r="AQ21" s="90"/>
      <c r="AR21" s="86">
        <f>+SUM(AR20)</f>
        <v>0.8</v>
      </c>
      <c r="AS21" s="87">
        <f t="shared" ref="AS21" si="27">+SUM(AS20)</f>
        <v>0.8</v>
      </c>
      <c r="AT21" s="86">
        <f t="shared" ref="AT21" si="28">+SUM(AT20)</f>
        <v>0.2</v>
      </c>
      <c r="AU21" s="87">
        <f t="shared" ref="AU21" si="29">+SUM(AU20)</f>
        <v>0.2</v>
      </c>
      <c r="AV21" s="86">
        <f t="shared" ref="AV21" si="30">+SUM(AV20)</f>
        <v>-0.6</v>
      </c>
      <c r="AW21" s="87">
        <f t="shared" ref="AW21" si="31">+SUM(AW20)</f>
        <v>-0.6</v>
      </c>
      <c r="AX21" s="86">
        <f t="shared" ref="AX21" si="32">+SUM(AX20)</f>
        <v>0.4</v>
      </c>
      <c r="AY21" s="87">
        <f t="shared" ref="AY21" si="33">+SUM(AY20)</f>
        <v>0.4</v>
      </c>
      <c r="AZ21" s="80"/>
    </row>
    <row r="22" spans="1:53" s="52" customFormat="1">
      <c r="A22" s="67"/>
      <c r="B22" s="67"/>
      <c r="C22" s="68"/>
      <c r="D22" s="103"/>
      <c r="E22" s="104"/>
      <c r="F22" s="105"/>
      <c r="G22" s="110"/>
      <c r="H22" s="72"/>
      <c r="I22" s="73"/>
      <c r="J22" s="72"/>
      <c r="K22" s="73"/>
      <c r="L22" s="72"/>
      <c r="M22" s="73"/>
      <c r="N22" s="72"/>
      <c r="O22" s="73"/>
      <c r="P22" s="72"/>
      <c r="Q22" s="72"/>
      <c r="R22" s="74"/>
      <c r="S22" s="72"/>
      <c r="T22" s="73"/>
      <c r="U22" s="72"/>
      <c r="V22" s="73"/>
      <c r="W22" s="72"/>
      <c r="X22" s="73"/>
      <c r="Y22" s="143"/>
      <c r="Z22" s="72"/>
      <c r="AA22" s="73"/>
      <c r="AB22" s="72"/>
      <c r="AC22" s="73"/>
      <c r="AD22" s="72"/>
      <c r="AE22" s="73"/>
      <c r="AF22" s="72"/>
      <c r="AG22" s="73"/>
      <c r="AH22" s="144"/>
      <c r="AI22" s="72"/>
      <c r="AJ22" s="73"/>
      <c r="AK22" s="72"/>
      <c r="AL22" s="73"/>
      <c r="AM22" s="72"/>
      <c r="AN22" s="73"/>
      <c r="AO22" s="72"/>
      <c r="AP22" s="73"/>
      <c r="AQ22" s="152"/>
      <c r="AR22" s="72"/>
      <c r="AS22" s="73"/>
      <c r="AT22" s="72"/>
      <c r="AU22" s="74"/>
      <c r="AV22" s="72"/>
      <c r="AW22" s="73"/>
      <c r="AX22" s="72"/>
      <c r="AY22" s="73"/>
      <c r="AZ22" s="80"/>
    </row>
    <row r="23" spans="1:53" s="62" customFormat="1">
      <c r="A23" s="67" t="s">
        <v>68</v>
      </c>
      <c r="B23" s="67">
        <v>626</v>
      </c>
      <c r="C23" s="68">
        <v>44042</v>
      </c>
      <c r="D23" s="103">
        <v>713</v>
      </c>
      <c r="E23" s="104" t="s">
        <v>75</v>
      </c>
      <c r="F23" s="105" t="s">
        <v>64</v>
      </c>
      <c r="G23" s="110" t="s">
        <v>51</v>
      </c>
      <c r="H23" s="72" t="s">
        <v>20</v>
      </c>
      <c r="I23" s="73" t="s">
        <v>20</v>
      </c>
      <c r="J23" s="72" t="s">
        <v>20</v>
      </c>
      <c r="K23" s="73">
        <v>-0.1</v>
      </c>
      <c r="L23" s="72">
        <v>0</v>
      </c>
      <c r="M23" s="73">
        <v>0</v>
      </c>
      <c r="N23" s="72" t="s">
        <v>20</v>
      </c>
      <c r="O23" s="73">
        <v>-0.1</v>
      </c>
      <c r="P23" s="72"/>
      <c r="Q23" s="72" t="s">
        <v>20</v>
      </c>
      <c r="R23" s="74" t="s">
        <v>20</v>
      </c>
      <c r="S23" s="72">
        <v>-0.1</v>
      </c>
      <c r="T23" s="73">
        <v>-0.1</v>
      </c>
      <c r="U23" s="72">
        <v>0</v>
      </c>
      <c r="V23" s="73">
        <v>0</v>
      </c>
      <c r="W23" s="72">
        <v>-0.1</v>
      </c>
      <c r="X23" s="73">
        <v>-0.1</v>
      </c>
      <c r="Y23" s="143"/>
      <c r="Z23" s="72" t="s">
        <v>20</v>
      </c>
      <c r="AA23" s="73" t="s">
        <v>20</v>
      </c>
      <c r="AB23" s="72" t="s">
        <v>20</v>
      </c>
      <c r="AC23" s="73">
        <v>-0.1</v>
      </c>
      <c r="AD23" s="72">
        <v>0</v>
      </c>
      <c r="AE23" s="73">
        <v>0</v>
      </c>
      <c r="AF23" s="72" t="s">
        <v>20</v>
      </c>
      <c r="AG23" s="73">
        <v>-0.1</v>
      </c>
      <c r="AH23" s="144"/>
      <c r="AI23" s="72" t="s">
        <v>20</v>
      </c>
      <c r="AJ23" s="73" t="s">
        <v>20</v>
      </c>
      <c r="AK23" s="72">
        <v>-0.1</v>
      </c>
      <c r="AL23" s="73">
        <v>-0.1</v>
      </c>
      <c r="AM23" s="72">
        <v>0</v>
      </c>
      <c r="AN23" s="73">
        <v>0</v>
      </c>
      <c r="AO23" s="72">
        <v>-0.1</v>
      </c>
      <c r="AP23" s="73">
        <v>-0.1</v>
      </c>
      <c r="AQ23" s="152"/>
      <c r="AR23" s="72" t="s">
        <v>20</v>
      </c>
      <c r="AS23" s="73" t="s">
        <v>20</v>
      </c>
      <c r="AT23" s="72" t="s">
        <v>20</v>
      </c>
      <c r="AU23" s="74">
        <v>-0.1</v>
      </c>
      <c r="AV23" s="72">
        <v>0</v>
      </c>
      <c r="AW23" s="73">
        <v>0</v>
      </c>
      <c r="AX23" s="72" t="s">
        <v>20</v>
      </c>
      <c r="AY23" s="73">
        <v>-0.1</v>
      </c>
      <c r="AZ23" s="60"/>
    </row>
    <row r="24" spans="1:53" s="62" customFormat="1">
      <c r="A24" s="67" t="s">
        <v>77</v>
      </c>
      <c r="B24" s="67">
        <v>621</v>
      </c>
      <c r="C24" s="68">
        <v>44042</v>
      </c>
      <c r="D24" s="103">
        <v>731</v>
      </c>
      <c r="E24" s="104" t="s">
        <v>74</v>
      </c>
      <c r="F24" s="105" t="s">
        <v>62</v>
      </c>
      <c r="G24" s="110" t="s">
        <v>51</v>
      </c>
      <c r="H24" s="72" t="s">
        <v>20</v>
      </c>
      <c r="I24" s="73" t="s">
        <v>20</v>
      </c>
      <c r="J24" s="72">
        <v>-0.2</v>
      </c>
      <c r="K24" s="73">
        <v>-0.2</v>
      </c>
      <c r="L24" s="72">
        <v>0</v>
      </c>
      <c r="M24" s="73">
        <v>0</v>
      </c>
      <c r="N24" s="72">
        <v>-0.2</v>
      </c>
      <c r="O24" s="73">
        <v>-0.2</v>
      </c>
      <c r="P24" s="72"/>
      <c r="Q24" s="72" t="s">
        <v>20</v>
      </c>
      <c r="R24" s="74" t="s">
        <v>20</v>
      </c>
      <c r="S24" s="72">
        <v>-0.2</v>
      </c>
      <c r="T24" s="73">
        <v>-0.2</v>
      </c>
      <c r="U24" s="72">
        <v>0</v>
      </c>
      <c r="V24" s="73">
        <v>0</v>
      </c>
      <c r="W24" s="72">
        <v>-0.2</v>
      </c>
      <c r="X24" s="73">
        <v>-0.2</v>
      </c>
      <c r="Y24" s="143"/>
      <c r="Z24" s="72" t="s">
        <v>20</v>
      </c>
      <c r="AA24" s="73" t="s">
        <v>20</v>
      </c>
      <c r="AB24" s="72">
        <v>-0.2</v>
      </c>
      <c r="AC24" s="73">
        <v>-0.2</v>
      </c>
      <c r="AD24" s="72">
        <v>0</v>
      </c>
      <c r="AE24" s="73">
        <v>0</v>
      </c>
      <c r="AF24" s="72">
        <v>-0.2</v>
      </c>
      <c r="AG24" s="73">
        <v>-0.2</v>
      </c>
      <c r="AH24" s="144"/>
      <c r="AI24" s="72" t="s">
        <v>20</v>
      </c>
      <c r="AJ24" s="73" t="s">
        <v>20</v>
      </c>
      <c r="AK24" s="72">
        <v>-0.2</v>
      </c>
      <c r="AL24" s="73">
        <v>-0.2</v>
      </c>
      <c r="AM24" s="72">
        <v>0</v>
      </c>
      <c r="AN24" s="73">
        <v>0</v>
      </c>
      <c r="AO24" s="72">
        <v>-0.2</v>
      </c>
      <c r="AP24" s="73">
        <v>-0.2</v>
      </c>
      <c r="AQ24" s="152"/>
      <c r="AR24" s="72" t="s">
        <v>20</v>
      </c>
      <c r="AS24" s="73" t="s">
        <v>20</v>
      </c>
      <c r="AT24" s="72">
        <v>-0.2</v>
      </c>
      <c r="AU24" s="74">
        <v>-0.2</v>
      </c>
      <c r="AV24" s="72">
        <v>0</v>
      </c>
      <c r="AW24" s="73">
        <v>0</v>
      </c>
      <c r="AX24" s="72">
        <v>-0.2</v>
      </c>
      <c r="AY24" s="73">
        <v>-0.2</v>
      </c>
      <c r="AZ24" s="60"/>
    </row>
    <row r="25" spans="1:53" s="62" customFormat="1">
      <c r="A25" s="67" t="s">
        <v>77</v>
      </c>
      <c r="B25" s="67">
        <v>625</v>
      </c>
      <c r="C25" s="82">
        <v>44042</v>
      </c>
      <c r="D25" s="103">
        <v>731</v>
      </c>
      <c r="E25" s="108" t="s">
        <v>74</v>
      </c>
      <c r="F25" s="105" t="s">
        <v>63</v>
      </c>
      <c r="G25" s="77" t="s">
        <v>51</v>
      </c>
      <c r="H25" s="72" t="s">
        <v>20</v>
      </c>
      <c r="I25" s="73" t="s">
        <v>20</v>
      </c>
      <c r="J25" s="72">
        <v>-0.1</v>
      </c>
      <c r="K25" s="73">
        <v>-0.1</v>
      </c>
      <c r="L25" s="72">
        <v>0</v>
      </c>
      <c r="M25" s="73">
        <v>0</v>
      </c>
      <c r="N25" s="72">
        <v>-0.1</v>
      </c>
      <c r="O25" s="73">
        <v>-0.1</v>
      </c>
      <c r="P25" s="74"/>
      <c r="Q25" s="72" t="s">
        <v>20</v>
      </c>
      <c r="R25" s="74" t="s">
        <v>20</v>
      </c>
      <c r="S25" s="72">
        <v>-0.1</v>
      </c>
      <c r="T25" s="73">
        <v>-0.1</v>
      </c>
      <c r="U25" s="72">
        <v>0</v>
      </c>
      <c r="V25" s="73">
        <v>0</v>
      </c>
      <c r="W25" s="72">
        <v>-0.1</v>
      </c>
      <c r="X25" s="73">
        <v>-0.1</v>
      </c>
      <c r="Y25" s="61"/>
      <c r="Z25" s="72" t="s">
        <v>20</v>
      </c>
      <c r="AA25" s="73" t="s">
        <v>20</v>
      </c>
      <c r="AB25" s="72">
        <v>-0.1</v>
      </c>
      <c r="AC25" s="73">
        <v>-0.1</v>
      </c>
      <c r="AD25" s="72">
        <v>0</v>
      </c>
      <c r="AE25" s="73">
        <v>0</v>
      </c>
      <c r="AF25" s="72">
        <v>-0.1</v>
      </c>
      <c r="AG25" s="73">
        <v>-0.1</v>
      </c>
      <c r="AH25" s="61"/>
      <c r="AI25" s="72" t="s">
        <v>20</v>
      </c>
      <c r="AJ25" s="73" t="s">
        <v>20</v>
      </c>
      <c r="AK25" s="72">
        <v>-0.1</v>
      </c>
      <c r="AL25" s="73">
        <v>-0.1</v>
      </c>
      <c r="AM25" s="72">
        <v>0</v>
      </c>
      <c r="AN25" s="73">
        <v>0</v>
      </c>
      <c r="AO25" s="72">
        <v>-0.1</v>
      </c>
      <c r="AP25" s="73">
        <v>-0.1</v>
      </c>
      <c r="AQ25" s="61"/>
      <c r="AR25" s="72" t="s">
        <v>20</v>
      </c>
      <c r="AS25" s="73" t="s">
        <v>20</v>
      </c>
      <c r="AT25" s="72">
        <v>-0.1</v>
      </c>
      <c r="AU25" s="74">
        <v>-0.1</v>
      </c>
      <c r="AV25" s="72">
        <v>0</v>
      </c>
      <c r="AW25" s="73">
        <v>0</v>
      </c>
      <c r="AX25" s="72">
        <v>-0.1</v>
      </c>
      <c r="AY25" s="73">
        <v>-0.1</v>
      </c>
      <c r="AZ25" s="60"/>
    </row>
    <row r="26" spans="1:53" s="62" customFormat="1">
      <c r="A26" s="67" t="s">
        <v>67</v>
      </c>
      <c r="B26" s="67">
        <v>608</v>
      </c>
      <c r="C26" s="68">
        <v>44019</v>
      </c>
      <c r="D26" s="103">
        <v>1118</v>
      </c>
      <c r="E26" s="104" t="s">
        <v>71</v>
      </c>
      <c r="F26" s="105" t="s">
        <v>59</v>
      </c>
      <c r="G26" s="110" t="s">
        <v>51</v>
      </c>
      <c r="H26" s="72">
        <v>-2.5</v>
      </c>
      <c r="I26" s="73">
        <v>-2.5</v>
      </c>
      <c r="J26" s="72">
        <v>2.2999999999999998</v>
      </c>
      <c r="K26" s="73">
        <v>2.2999999999999998</v>
      </c>
      <c r="L26" s="72">
        <v>0</v>
      </c>
      <c r="M26" s="73">
        <v>0</v>
      </c>
      <c r="N26" s="72">
        <v>-0.2</v>
      </c>
      <c r="O26" s="73">
        <v>-0.2</v>
      </c>
      <c r="P26" s="72"/>
      <c r="Q26" s="72">
        <v>-2.5</v>
      </c>
      <c r="R26" s="73">
        <v>-2.5</v>
      </c>
      <c r="S26" s="72">
        <v>2.2999999999999998</v>
      </c>
      <c r="T26" s="73">
        <v>2.2999999999999998</v>
      </c>
      <c r="U26" s="72">
        <v>0</v>
      </c>
      <c r="V26" s="73">
        <v>0</v>
      </c>
      <c r="W26" s="72">
        <v>-0.2</v>
      </c>
      <c r="X26" s="73">
        <v>-0.2</v>
      </c>
      <c r="Y26" s="143"/>
      <c r="Z26" s="72">
        <v>-2.5</v>
      </c>
      <c r="AA26" s="73">
        <v>-2.5</v>
      </c>
      <c r="AB26" s="72">
        <v>2.2999999999999998</v>
      </c>
      <c r="AC26" s="73">
        <v>2.2999999999999998</v>
      </c>
      <c r="AD26" s="72">
        <v>0</v>
      </c>
      <c r="AE26" s="73">
        <v>0</v>
      </c>
      <c r="AF26" s="72">
        <v>-0.2</v>
      </c>
      <c r="AG26" s="73">
        <v>-0.2</v>
      </c>
      <c r="AH26" s="144"/>
      <c r="AI26" s="72">
        <v>-2.5</v>
      </c>
      <c r="AJ26" s="73">
        <v>-2.5</v>
      </c>
      <c r="AK26" s="72">
        <v>2.2999999999999998</v>
      </c>
      <c r="AL26" s="73">
        <v>2.2999999999999998</v>
      </c>
      <c r="AM26" s="72">
        <v>0</v>
      </c>
      <c r="AN26" s="73">
        <v>0</v>
      </c>
      <c r="AO26" s="72">
        <v>-0.2</v>
      </c>
      <c r="AP26" s="73">
        <v>-0.2</v>
      </c>
      <c r="AQ26" s="152"/>
      <c r="AR26" s="72">
        <v>-2.5</v>
      </c>
      <c r="AS26" s="73">
        <v>-2.5</v>
      </c>
      <c r="AT26" s="72">
        <v>2.2999999999999998</v>
      </c>
      <c r="AU26" s="73">
        <v>2.2999999999999998</v>
      </c>
      <c r="AV26" s="72">
        <v>0</v>
      </c>
      <c r="AW26" s="73">
        <v>0</v>
      </c>
      <c r="AX26" s="72">
        <v>-0.2</v>
      </c>
      <c r="AY26" s="73">
        <v>-0.2</v>
      </c>
      <c r="AZ26" s="60"/>
    </row>
    <row r="27" spans="1:53" s="62" customFormat="1">
      <c r="A27" s="67" t="s">
        <v>69</v>
      </c>
      <c r="B27" s="67">
        <v>641</v>
      </c>
      <c r="C27" s="82">
        <v>44048</v>
      </c>
      <c r="D27" s="103">
        <v>1193</v>
      </c>
      <c r="E27" s="108" t="s">
        <v>76</v>
      </c>
      <c r="F27" s="105" t="s">
        <v>65</v>
      </c>
      <c r="G27" s="84" t="s">
        <v>51</v>
      </c>
      <c r="H27" s="72">
        <v>0</v>
      </c>
      <c r="I27" s="73">
        <v>0</v>
      </c>
      <c r="J27" s="72">
        <v>-1.4</v>
      </c>
      <c r="K27" s="73">
        <v>-1.3</v>
      </c>
      <c r="L27" s="72" t="s">
        <v>26</v>
      </c>
      <c r="M27" s="73" t="s">
        <v>26</v>
      </c>
      <c r="N27" s="72">
        <v>-1.4</v>
      </c>
      <c r="O27" s="73">
        <v>-1.3</v>
      </c>
      <c r="P27" s="74"/>
      <c r="Q27" s="72">
        <v>0</v>
      </c>
      <c r="R27" s="74">
        <v>0</v>
      </c>
      <c r="S27" s="72">
        <v>-0.8</v>
      </c>
      <c r="T27" s="73">
        <v>-1.3</v>
      </c>
      <c r="U27" s="72" t="s">
        <v>26</v>
      </c>
      <c r="V27" s="73" t="s">
        <v>26</v>
      </c>
      <c r="W27" s="72">
        <v>-0.8</v>
      </c>
      <c r="X27" s="73">
        <v>-1.3</v>
      </c>
      <c r="Y27" s="61"/>
      <c r="Z27" s="72">
        <v>0</v>
      </c>
      <c r="AA27" s="73">
        <v>0</v>
      </c>
      <c r="AB27" s="72">
        <v>-1.6</v>
      </c>
      <c r="AC27" s="73">
        <v>-1.3</v>
      </c>
      <c r="AD27" s="72" t="s">
        <v>26</v>
      </c>
      <c r="AE27" s="73" t="s">
        <v>26</v>
      </c>
      <c r="AF27" s="72">
        <v>-1.6</v>
      </c>
      <c r="AG27" s="73">
        <v>-1.3</v>
      </c>
      <c r="AH27" s="61"/>
      <c r="AI27" s="72">
        <v>0</v>
      </c>
      <c r="AJ27" s="73">
        <v>0</v>
      </c>
      <c r="AK27" s="72">
        <v>-0.9</v>
      </c>
      <c r="AL27" s="73">
        <v>-1.3</v>
      </c>
      <c r="AM27" s="72" t="s">
        <v>26</v>
      </c>
      <c r="AN27" s="73" t="s">
        <v>26</v>
      </c>
      <c r="AO27" s="72">
        <v>-0.9</v>
      </c>
      <c r="AP27" s="73">
        <v>-1.3</v>
      </c>
      <c r="AQ27" s="61"/>
      <c r="AR27" s="72">
        <v>0</v>
      </c>
      <c r="AS27" s="73">
        <v>0</v>
      </c>
      <c r="AT27" s="72">
        <v>-1.7</v>
      </c>
      <c r="AU27" s="74">
        <v>-1.3</v>
      </c>
      <c r="AV27" s="72" t="s">
        <v>26</v>
      </c>
      <c r="AW27" s="73" t="s">
        <v>26</v>
      </c>
      <c r="AX27" s="72">
        <v>-1.7</v>
      </c>
      <c r="AY27" s="73">
        <v>-1.3</v>
      </c>
      <c r="AZ27" s="60"/>
    </row>
    <row r="28" spans="1:53" s="52" customFormat="1">
      <c r="A28" s="67"/>
      <c r="B28" s="67"/>
      <c r="C28" s="68"/>
      <c r="D28" s="69"/>
      <c r="E28" s="70"/>
      <c r="F28" s="71"/>
      <c r="G28" s="85" t="s">
        <v>18</v>
      </c>
      <c r="H28" s="86">
        <f>+SUM(H23:H27)</f>
        <v>-2.5</v>
      </c>
      <c r="I28" s="87">
        <f t="shared" ref="I28:O28" si="34">+SUM(I23:I27)</f>
        <v>-2.5</v>
      </c>
      <c r="J28" s="86">
        <f t="shared" si="34"/>
        <v>0.59999999999999987</v>
      </c>
      <c r="K28" s="87">
        <f t="shared" si="34"/>
        <v>0.59999999999999987</v>
      </c>
      <c r="L28" s="86">
        <f t="shared" si="34"/>
        <v>0</v>
      </c>
      <c r="M28" s="87">
        <f t="shared" si="34"/>
        <v>0</v>
      </c>
      <c r="N28" s="86">
        <f t="shared" si="34"/>
        <v>-1.9</v>
      </c>
      <c r="O28" s="87">
        <f t="shared" si="34"/>
        <v>-1.9000000000000001</v>
      </c>
      <c r="P28" s="88"/>
      <c r="Q28" s="86">
        <f>+SUM(Q23:Q27)</f>
        <v>-2.5</v>
      </c>
      <c r="R28" s="87">
        <f t="shared" ref="R28" si="35">+SUM(R23:R27)</f>
        <v>-2.5</v>
      </c>
      <c r="S28" s="86">
        <f t="shared" ref="S28" si="36">+SUM(S23:S27)</f>
        <v>1.0999999999999999</v>
      </c>
      <c r="T28" s="87">
        <f t="shared" ref="T28" si="37">+SUM(T23:T27)</f>
        <v>0.59999999999999987</v>
      </c>
      <c r="U28" s="86">
        <f t="shared" ref="U28" si="38">+SUM(U23:U27)</f>
        <v>0</v>
      </c>
      <c r="V28" s="87">
        <f t="shared" ref="V28" si="39">+SUM(V23:V27)</f>
        <v>0</v>
      </c>
      <c r="W28" s="86">
        <f t="shared" ref="W28" si="40">+SUM(W23:W27)</f>
        <v>-1.4000000000000001</v>
      </c>
      <c r="X28" s="87">
        <f t="shared" ref="X28" si="41">+SUM(X23:X27)</f>
        <v>-1.9000000000000001</v>
      </c>
      <c r="Y28" s="89"/>
      <c r="Z28" s="86">
        <f>+SUM(Z23:Z27)</f>
        <v>-2.5</v>
      </c>
      <c r="AA28" s="87">
        <f t="shared" ref="AA28" si="42">+SUM(AA23:AA27)</f>
        <v>-2.5</v>
      </c>
      <c r="AB28" s="86">
        <f t="shared" ref="AB28" si="43">+SUM(AB23:AB27)</f>
        <v>0.39999999999999969</v>
      </c>
      <c r="AC28" s="87">
        <f t="shared" ref="AC28" si="44">+SUM(AC23:AC27)</f>
        <v>0.59999999999999987</v>
      </c>
      <c r="AD28" s="86">
        <f t="shared" ref="AD28" si="45">+SUM(AD23:AD27)</f>
        <v>0</v>
      </c>
      <c r="AE28" s="87">
        <f t="shared" ref="AE28" si="46">+SUM(AE23:AE27)</f>
        <v>0</v>
      </c>
      <c r="AF28" s="86">
        <f t="shared" ref="AF28" si="47">+SUM(AF23:AF27)</f>
        <v>-2.1</v>
      </c>
      <c r="AG28" s="87">
        <f t="shared" ref="AG28" si="48">+SUM(AG23:AG27)</f>
        <v>-1.9000000000000001</v>
      </c>
      <c r="AH28" s="89"/>
      <c r="AI28" s="86">
        <f>+SUM(AI23:AI27)</f>
        <v>-2.5</v>
      </c>
      <c r="AJ28" s="87">
        <f t="shared" ref="AJ28" si="49">+SUM(AJ23:AJ27)</f>
        <v>-2.5</v>
      </c>
      <c r="AK28" s="86">
        <f t="shared" ref="AK28" si="50">+SUM(AK23:AK27)</f>
        <v>0.99999999999999989</v>
      </c>
      <c r="AL28" s="87">
        <f t="shared" ref="AL28" si="51">+SUM(AL23:AL27)</f>
        <v>0.59999999999999987</v>
      </c>
      <c r="AM28" s="86">
        <f t="shared" ref="AM28" si="52">+SUM(AM23:AM27)</f>
        <v>0</v>
      </c>
      <c r="AN28" s="87">
        <f t="shared" ref="AN28" si="53">+SUM(AN23:AN27)</f>
        <v>0</v>
      </c>
      <c r="AO28" s="86">
        <f t="shared" ref="AO28" si="54">+SUM(AO23:AO27)</f>
        <v>-1.5</v>
      </c>
      <c r="AP28" s="87">
        <f t="shared" ref="AP28" si="55">+SUM(AP23:AP27)</f>
        <v>-1.9000000000000001</v>
      </c>
      <c r="AQ28" s="90"/>
      <c r="AR28" s="86">
        <f>+SUM(AR23:AR27)</f>
        <v>-2.5</v>
      </c>
      <c r="AS28" s="87">
        <f t="shared" ref="AS28" si="56">+SUM(AS23:AS27)</f>
        <v>-2.5</v>
      </c>
      <c r="AT28" s="86">
        <f t="shared" ref="AT28" si="57">+SUM(AT23:AT27)</f>
        <v>0.29999999999999982</v>
      </c>
      <c r="AU28" s="87">
        <f t="shared" ref="AU28" si="58">+SUM(AU23:AU27)</f>
        <v>0.59999999999999987</v>
      </c>
      <c r="AV28" s="86">
        <f t="shared" ref="AV28" si="59">+SUM(AV23:AV27)</f>
        <v>0</v>
      </c>
      <c r="AW28" s="87">
        <f t="shared" ref="AW28" si="60">+SUM(AW23:AW27)</f>
        <v>0</v>
      </c>
      <c r="AX28" s="86">
        <f t="shared" ref="AX28" si="61">+SUM(AX23:AX27)</f>
        <v>-2.2000000000000002</v>
      </c>
      <c r="AY28" s="87">
        <f t="shared" ref="AY28" si="62">+SUM(AY23:AY27)</f>
        <v>-1.9000000000000001</v>
      </c>
      <c r="AZ28" s="80"/>
    </row>
    <row r="29" spans="1:53" s="52" customFormat="1">
      <c r="A29" s="67"/>
      <c r="B29" s="67"/>
      <c r="C29" s="82"/>
      <c r="D29" s="103"/>
      <c r="E29" s="108"/>
      <c r="F29" s="105"/>
      <c r="G29" s="77"/>
      <c r="H29" s="72"/>
      <c r="I29" s="73"/>
      <c r="J29" s="72"/>
      <c r="K29" s="73"/>
      <c r="L29" s="72"/>
      <c r="M29" s="73"/>
      <c r="N29" s="72"/>
      <c r="O29" s="73"/>
      <c r="P29" s="74"/>
      <c r="Q29" s="72"/>
      <c r="R29" s="74"/>
      <c r="S29" s="72"/>
      <c r="T29" s="73"/>
      <c r="U29" s="72"/>
      <c r="V29" s="73"/>
      <c r="W29" s="72"/>
      <c r="X29" s="73"/>
      <c r="Y29" s="61"/>
      <c r="Z29" s="72"/>
      <c r="AA29" s="73"/>
      <c r="AB29" s="72"/>
      <c r="AC29" s="73"/>
      <c r="AD29" s="72"/>
      <c r="AE29" s="73"/>
      <c r="AF29" s="72"/>
      <c r="AG29" s="73"/>
      <c r="AH29" s="61"/>
      <c r="AI29" s="72"/>
      <c r="AJ29" s="73"/>
      <c r="AK29" s="72"/>
      <c r="AL29" s="73"/>
      <c r="AM29" s="72"/>
      <c r="AN29" s="73"/>
      <c r="AO29" s="72"/>
      <c r="AP29" s="73"/>
      <c r="AQ29" s="61"/>
      <c r="AR29" s="72"/>
      <c r="AS29" s="73"/>
      <c r="AT29" s="72"/>
      <c r="AU29" s="74"/>
      <c r="AV29" s="72"/>
      <c r="AW29" s="73"/>
      <c r="AX29" s="72"/>
      <c r="AY29" s="73"/>
      <c r="AZ29" s="60"/>
      <c r="BA29" s="62"/>
    </row>
    <row r="30" spans="1:53" s="52" customFormat="1">
      <c r="A30" s="67"/>
      <c r="B30" s="67"/>
      <c r="C30" s="82"/>
      <c r="D30" s="103"/>
      <c r="E30" s="108"/>
      <c r="F30" s="105"/>
      <c r="G30" s="146"/>
      <c r="H30" s="72"/>
      <c r="I30" s="73"/>
      <c r="J30" s="72"/>
      <c r="K30" s="73"/>
      <c r="L30" s="72"/>
      <c r="M30" s="73"/>
      <c r="N30" s="72"/>
      <c r="O30" s="73"/>
      <c r="P30" s="74"/>
      <c r="Q30" s="72"/>
      <c r="R30" s="74"/>
      <c r="S30" s="72"/>
      <c r="T30" s="73"/>
      <c r="U30" s="72"/>
      <c r="V30" s="73"/>
      <c r="W30" s="72"/>
      <c r="X30" s="73"/>
      <c r="Y30" s="61"/>
      <c r="Z30" s="72"/>
      <c r="AA30" s="73"/>
      <c r="AB30" s="72"/>
      <c r="AC30" s="73"/>
      <c r="AD30" s="72"/>
      <c r="AE30" s="73"/>
      <c r="AF30" s="72"/>
      <c r="AG30" s="73"/>
      <c r="AH30" s="61"/>
      <c r="AI30" s="72"/>
      <c r="AJ30" s="73"/>
      <c r="AK30" s="72"/>
      <c r="AL30" s="73"/>
      <c r="AM30" s="72"/>
      <c r="AN30" s="73"/>
      <c r="AO30" s="72"/>
      <c r="AP30" s="73"/>
      <c r="AQ30" s="61"/>
      <c r="AR30" s="72"/>
      <c r="AS30" s="73"/>
      <c r="AT30" s="72"/>
      <c r="AU30" s="74"/>
      <c r="AV30" s="72"/>
      <c r="AW30" s="73"/>
      <c r="AX30" s="72"/>
      <c r="AY30" s="73"/>
      <c r="AZ30" s="80"/>
    </row>
    <row r="31" spans="1:53" s="62" customFormat="1">
      <c r="A31" s="67" t="s">
        <v>53</v>
      </c>
      <c r="B31" s="67">
        <v>355</v>
      </c>
      <c r="C31" s="82">
        <v>43864</v>
      </c>
      <c r="D31" s="103">
        <v>7097</v>
      </c>
      <c r="E31" s="108" t="s">
        <v>52</v>
      </c>
      <c r="F31" s="105" t="s">
        <v>80</v>
      </c>
      <c r="G31" s="77" t="s">
        <v>61</v>
      </c>
      <c r="H31" s="72">
        <v>-32.299999999999997</v>
      </c>
      <c r="I31" s="73">
        <v>0</v>
      </c>
      <c r="J31" s="72" t="s">
        <v>20</v>
      </c>
      <c r="K31" s="73">
        <v>0</v>
      </c>
      <c r="L31" s="72">
        <v>-9.5</v>
      </c>
      <c r="M31" s="73">
        <v>0</v>
      </c>
      <c r="N31" s="72">
        <v>-41.8</v>
      </c>
      <c r="O31" s="73">
        <v>0</v>
      </c>
      <c r="P31" s="74"/>
      <c r="Q31" s="72">
        <v>0</v>
      </c>
      <c r="R31" s="74">
        <v>0</v>
      </c>
      <c r="S31" s="72">
        <v>0</v>
      </c>
      <c r="T31" s="73">
        <v>0</v>
      </c>
      <c r="U31" s="72">
        <v>0</v>
      </c>
      <c r="V31" s="73">
        <v>0</v>
      </c>
      <c r="W31" s="72">
        <v>0</v>
      </c>
      <c r="X31" s="73">
        <v>0</v>
      </c>
      <c r="Y31" s="61"/>
      <c r="Z31" s="72">
        <v>0</v>
      </c>
      <c r="AA31" s="73">
        <v>0</v>
      </c>
      <c r="AB31" s="72">
        <v>0</v>
      </c>
      <c r="AC31" s="73">
        <v>0</v>
      </c>
      <c r="AD31" s="72">
        <v>0</v>
      </c>
      <c r="AE31" s="73">
        <v>0</v>
      </c>
      <c r="AF31" s="72">
        <v>0</v>
      </c>
      <c r="AG31" s="73">
        <v>0</v>
      </c>
      <c r="AH31" s="61"/>
      <c r="AI31" s="72">
        <v>0</v>
      </c>
      <c r="AJ31" s="73">
        <v>0</v>
      </c>
      <c r="AK31" s="72">
        <v>0</v>
      </c>
      <c r="AL31" s="73">
        <v>0</v>
      </c>
      <c r="AM31" s="72">
        <v>0</v>
      </c>
      <c r="AN31" s="73">
        <v>0</v>
      </c>
      <c r="AO31" s="72">
        <v>0</v>
      </c>
      <c r="AP31" s="73">
        <v>0</v>
      </c>
      <c r="AQ31" s="61"/>
      <c r="AR31" s="72">
        <v>0</v>
      </c>
      <c r="AS31" s="73">
        <v>0</v>
      </c>
      <c r="AT31" s="72">
        <v>0</v>
      </c>
      <c r="AU31" s="74">
        <v>0</v>
      </c>
      <c r="AV31" s="72">
        <v>0</v>
      </c>
      <c r="AW31" s="73">
        <v>0</v>
      </c>
      <c r="AX31" s="72">
        <v>0</v>
      </c>
      <c r="AY31" s="73">
        <v>0</v>
      </c>
      <c r="AZ31" s="60"/>
    </row>
    <row r="32" spans="1:53" s="62" customFormat="1">
      <c r="A32" s="67" t="s">
        <v>53</v>
      </c>
      <c r="B32" s="67">
        <v>362</v>
      </c>
      <c r="C32" s="82">
        <v>43864</v>
      </c>
      <c r="D32" s="103">
        <v>7097</v>
      </c>
      <c r="E32" s="108" t="s">
        <v>52</v>
      </c>
      <c r="F32" s="105" t="s">
        <v>81</v>
      </c>
      <c r="G32" s="77" t="s">
        <v>61</v>
      </c>
      <c r="H32" s="72">
        <v>-4.3</v>
      </c>
      <c r="I32" s="73">
        <v>0</v>
      </c>
      <c r="J32" s="72" t="s">
        <v>20</v>
      </c>
      <c r="K32" s="73">
        <v>0</v>
      </c>
      <c r="L32" s="72">
        <v>-1.3</v>
      </c>
      <c r="M32" s="73">
        <v>0</v>
      </c>
      <c r="N32" s="72">
        <v>-5.6</v>
      </c>
      <c r="O32" s="73">
        <v>0</v>
      </c>
      <c r="P32" s="74"/>
      <c r="Q32" s="72">
        <v>0</v>
      </c>
      <c r="R32" s="74">
        <v>0</v>
      </c>
      <c r="S32" s="72">
        <v>0</v>
      </c>
      <c r="T32" s="73">
        <v>0</v>
      </c>
      <c r="U32" s="72">
        <v>0</v>
      </c>
      <c r="V32" s="73">
        <v>0</v>
      </c>
      <c r="W32" s="72">
        <v>0</v>
      </c>
      <c r="X32" s="73">
        <v>0</v>
      </c>
      <c r="Y32" s="61"/>
      <c r="Z32" s="72">
        <v>0</v>
      </c>
      <c r="AA32" s="73">
        <v>0</v>
      </c>
      <c r="AB32" s="72">
        <v>0</v>
      </c>
      <c r="AC32" s="73">
        <v>0</v>
      </c>
      <c r="AD32" s="72">
        <v>0</v>
      </c>
      <c r="AE32" s="73">
        <v>0</v>
      </c>
      <c r="AF32" s="72">
        <v>0</v>
      </c>
      <c r="AG32" s="73">
        <v>0</v>
      </c>
      <c r="AH32" s="61"/>
      <c r="AI32" s="72">
        <v>0</v>
      </c>
      <c r="AJ32" s="73">
        <v>0</v>
      </c>
      <c r="AK32" s="72">
        <v>0</v>
      </c>
      <c r="AL32" s="73">
        <v>0</v>
      </c>
      <c r="AM32" s="72">
        <v>0</v>
      </c>
      <c r="AN32" s="73">
        <v>0</v>
      </c>
      <c r="AO32" s="72">
        <v>0</v>
      </c>
      <c r="AP32" s="73">
        <v>0</v>
      </c>
      <c r="AQ32" s="61"/>
      <c r="AR32" s="72">
        <v>0</v>
      </c>
      <c r="AS32" s="73">
        <v>0</v>
      </c>
      <c r="AT32" s="72">
        <v>0</v>
      </c>
      <c r="AU32" s="74">
        <v>0</v>
      </c>
      <c r="AV32" s="72">
        <v>0</v>
      </c>
      <c r="AW32" s="73">
        <v>0</v>
      </c>
      <c r="AX32" s="72">
        <v>0</v>
      </c>
      <c r="AY32" s="73">
        <v>0</v>
      </c>
      <c r="AZ32" s="60"/>
    </row>
    <row r="33" spans="1:53" s="52" customFormat="1">
      <c r="A33" s="67"/>
      <c r="B33" s="67"/>
      <c r="C33" s="68"/>
      <c r="D33" s="69"/>
      <c r="E33" s="70"/>
      <c r="F33" s="71"/>
      <c r="G33" s="85" t="s">
        <v>18</v>
      </c>
      <c r="H33" s="86">
        <f>+SUM(H31:H32)</f>
        <v>-36.599999999999994</v>
      </c>
      <c r="I33" s="87">
        <f t="shared" ref="I33:O33" si="63">+SUM(I31:I32)</f>
        <v>0</v>
      </c>
      <c r="J33" s="86">
        <f t="shared" si="63"/>
        <v>0</v>
      </c>
      <c r="K33" s="87">
        <f t="shared" si="63"/>
        <v>0</v>
      </c>
      <c r="L33" s="86">
        <f t="shared" si="63"/>
        <v>-10.8</v>
      </c>
      <c r="M33" s="87">
        <f t="shared" si="63"/>
        <v>0</v>
      </c>
      <c r="N33" s="86">
        <f t="shared" si="63"/>
        <v>-47.4</v>
      </c>
      <c r="O33" s="87">
        <f t="shared" si="63"/>
        <v>0</v>
      </c>
      <c r="P33" s="88"/>
      <c r="Q33" s="86">
        <f>+SUM(Q31:Q32)</f>
        <v>0</v>
      </c>
      <c r="R33" s="87">
        <f t="shared" ref="R33" si="64">+SUM(R31:R32)</f>
        <v>0</v>
      </c>
      <c r="S33" s="86">
        <f t="shared" ref="S33" si="65">+SUM(S31:S32)</f>
        <v>0</v>
      </c>
      <c r="T33" s="87">
        <f t="shared" ref="T33" si="66">+SUM(T31:T32)</f>
        <v>0</v>
      </c>
      <c r="U33" s="86">
        <f t="shared" ref="U33" si="67">+SUM(U31:U32)</f>
        <v>0</v>
      </c>
      <c r="V33" s="87">
        <f t="shared" ref="V33" si="68">+SUM(V31:V32)</f>
        <v>0</v>
      </c>
      <c r="W33" s="86">
        <f t="shared" ref="W33" si="69">+SUM(W31:W32)</f>
        <v>0</v>
      </c>
      <c r="X33" s="87">
        <f t="shared" ref="X33" si="70">+SUM(X31:X32)</f>
        <v>0</v>
      </c>
      <c r="Y33" s="89"/>
      <c r="Z33" s="86">
        <f>+SUM(Z31:Z32)</f>
        <v>0</v>
      </c>
      <c r="AA33" s="87">
        <f t="shared" ref="AA33" si="71">+SUM(AA31:AA32)</f>
        <v>0</v>
      </c>
      <c r="AB33" s="86">
        <f t="shared" ref="AB33" si="72">+SUM(AB31:AB32)</f>
        <v>0</v>
      </c>
      <c r="AC33" s="87">
        <f t="shared" ref="AC33" si="73">+SUM(AC31:AC32)</f>
        <v>0</v>
      </c>
      <c r="AD33" s="86">
        <f t="shared" ref="AD33" si="74">+SUM(AD31:AD32)</f>
        <v>0</v>
      </c>
      <c r="AE33" s="87">
        <f t="shared" ref="AE33" si="75">+SUM(AE31:AE32)</f>
        <v>0</v>
      </c>
      <c r="AF33" s="86">
        <f t="shared" ref="AF33" si="76">+SUM(AF31:AF32)</f>
        <v>0</v>
      </c>
      <c r="AG33" s="87">
        <f t="shared" ref="AG33" si="77">+SUM(AG31:AG32)</f>
        <v>0</v>
      </c>
      <c r="AH33" s="89"/>
      <c r="AI33" s="86">
        <f>+SUM(AI31:AI32)</f>
        <v>0</v>
      </c>
      <c r="AJ33" s="87">
        <f t="shared" ref="AJ33" si="78">+SUM(AJ31:AJ32)</f>
        <v>0</v>
      </c>
      <c r="AK33" s="86">
        <f t="shared" ref="AK33" si="79">+SUM(AK31:AK32)</f>
        <v>0</v>
      </c>
      <c r="AL33" s="87">
        <f t="shared" ref="AL33" si="80">+SUM(AL31:AL32)</f>
        <v>0</v>
      </c>
      <c r="AM33" s="86">
        <f t="shared" ref="AM33" si="81">+SUM(AM31:AM32)</f>
        <v>0</v>
      </c>
      <c r="AN33" s="87">
        <f t="shared" ref="AN33" si="82">+SUM(AN31:AN32)</f>
        <v>0</v>
      </c>
      <c r="AO33" s="86">
        <f t="shared" ref="AO33" si="83">+SUM(AO31:AO32)</f>
        <v>0</v>
      </c>
      <c r="AP33" s="87">
        <f t="shared" ref="AP33" si="84">+SUM(AP31:AP32)</f>
        <v>0</v>
      </c>
      <c r="AQ33" s="90"/>
      <c r="AR33" s="86">
        <f>+SUM(AR31:AR32)</f>
        <v>0</v>
      </c>
      <c r="AS33" s="87">
        <f t="shared" ref="AS33" si="85">+SUM(AS31:AS32)</f>
        <v>0</v>
      </c>
      <c r="AT33" s="86">
        <f t="shared" ref="AT33" si="86">+SUM(AT31:AT32)</f>
        <v>0</v>
      </c>
      <c r="AU33" s="87">
        <f t="shared" ref="AU33" si="87">+SUM(AU31:AU32)</f>
        <v>0</v>
      </c>
      <c r="AV33" s="86">
        <f t="shared" ref="AV33" si="88">+SUM(AV31:AV32)</f>
        <v>0</v>
      </c>
      <c r="AW33" s="87">
        <f t="shared" ref="AW33" si="89">+SUM(AW31:AW32)</f>
        <v>0</v>
      </c>
      <c r="AX33" s="86">
        <f t="shared" ref="AX33" si="90">+SUM(AX31:AX32)</f>
        <v>0</v>
      </c>
      <c r="AY33" s="87">
        <f t="shared" ref="AY33" si="91">+SUM(AY31:AY32)</f>
        <v>0</v>
      </c>
      <c r="AZ33" s="80"/>
    </row>
    <row r="34" spans="1:53" s="52" customFormat="1">
      <c r="A34" s="67"/>
      <c r="B34" s="67"/>
      <c r="C34" s="82"/>
      <c r="D34" s="103"/>
      <c r="E34" s="108"/>
      <c r="F34" s="105"/>
      <c r="G34" s="84"/>
      <c r="H34" s="72"/>
      <c r="I34" s="73"/>
      <c r="J34" s="72"/>
      <c r="K34" s="73"/>
      <c r="L34" s="72"/>
      <c r="M34" s="73"/>
      <c r="N34" s="72"/>
      <c r="O34" s="73"/>
      <c r="P34" s="74"/>
      <c r="Q34" s="72"/>
      <c r="R34" s="74"/>
      <c r="S34" s="72"/>
      <c r="T34" s="73"/>
      <c r="U34" s="72"/>
      <c r="V34" s="73"/>
      <c r="W34" s="72"/>
      <c r="X34" s="73"/>
      <c r="Y34" s="61"/>
      <c r="Z34" s="72"/>
      <c r="AA34" s="73"/>
      <c r="AB34" s="72"/>
      <c r="AC34" s="73"/>
      <c r="AD34" s="72"/>
      <c r="AE34" s="73"/>
      <c r="AF34" s="72"/>
      <c r="AG34" s="73"/>
      <c r="AH34" s="61"/>
      <c r="AI34" s="72"/>
      <c r="AJ34" s="73"/>
      <c r="AK34" s="72"/>
      <c r="AL34" s="73"/>
      <c r="AM34" s="72"/>
      <c r="AN34" s="73"/>
      <c r="AO34" s="72"/>
      <c r="AP34" s="73"/>
      <c r="AQ34" s="106"/>
      <c r="AR34" s="72"/>
      <c r="AS34" s="73"/>
      <c r="AT34" s="72"/>
      <c r="AU34" s="74"/>
      <c r="AV34" s="72"/>
      <c r="AW34" s="73"/>
      <c r="AX34" s="72"/>
      <c r="AY34" s="73"/>
      <c r="AZ34" s="80"/>
    </row>
    <row r="35" spans="1:53" s="107" customFormat="1">
      <c r="A35" s="67" t="s">
        <v>67</v>
      </c>
      <c r="B35" s="67">
        <v>608</v>
      </c>
      <c r="C35" s="82">
        <v>44019</v>
      </c>
      <c r="D35" s="103">
        <v>1118</v>
      </c>
      <c r="E35" s="108" t="s">
        <v>71</v>
      </c>
      <c r="F35" s="105" t="s">
        <v>59</v>
      </c>
      <c r="G35" s="77" t="s">
        <v>56</v>
      </c>
      <c r="H35" s="72">
        <v>0.2</v>
      </c>
      <c r="I35" s="73">
        <v>0.2</v>
      </c>
      <c r="J35" s="72">
        <v>0</v>
      </c>
      <c r="K35" s="73">
        <v>0</v>
      </c>
      <c r="L35" s="72">
        <v>0</v>
      </c>
      <c r="M35" s="73">
        <v>0</v>
      </c>
      <c r="N35" s="72">
        <v>0.2</v>
      </c>
      <c r="O35" s="73">
        <v>0.2</v>
      </c>
      <c r="P35" s="74"/>
      <c r="Q35" s="72">
        <v>0.2</v>
      </c>
      <c r="R35" s="73">
        <v>0.2</v>
      </c>
      <c r="S35" s="72">
        <v>0</v>
      </c>
      <c r="T35" s="73">
        <v>0</v>
      </c>
      <c r="U35" s="72">
        <v>0</v>
      </c>
      <c r="V35" s="73">
        <v>0</v>
      </c>
      <c r="W35" s="72">
        <v>0.2</v>
      </c>
      <c r="X35" s="73">
        <v>0.2</v>
      </c>
      <c r="Y35" s="61"/>
      <c r="Z35" s="72">
        <v>0.2</v>
      </c>
      <c r="AA35" s="73">
        <v>0.2</v>
      </c>
      <c r="AB35" s="72">
        <v>0</v>
      </c>
      <c r="AC35" s="73">
        <v>0</v>
      </c>
      <c r="AD35" s="72">
        <v>0</v>
      </c>
      <c r="AE35" s="73">
        <v>0</v>
      </c>
      <c r="AF35" s="72">
        <v>0.2</v>
      </c>
      <c r="AG35" s="73">
        <v>0.2</v>
      </c>
      <c r="AH35" s="61"/>
      <c r="AI35" s="72">
        <v>0.2</v>
      </c>
      <c r="AJ35" s="73">
        <v>0.2</v>
      </c>
      <c r="AK35" s="72">
        <v>0</v>
      </c>
      <c r="AL35" s="73">
        <v>0</v>
      </c>
      <c r="AM35" s="72">
        <v>0</v>
      </c>
      <c r="AN35" s="73">
        <v>0</v>
      </c>
      <c r="AO35" s="72">
        <v>0.2</v>
      </c>
      <c r="AP35" s="73">
        <v>0.2</v>
      </c>
      <c r="AQ35" s="61"/>
      <c r="AR35" s="72">
        <v>0.2</v>
      </c>
      <c r="AS35" s="73">
        <v>0.2</v>
      </c>
      <c r="AT35" s="72">
        <v>0</v>
      </c>
      <c r="AU35" s="73">
        <v>0</v>
      </c>
      <c r="AV35" s="72">
        <v>0</v>
      </c>
      <c r="AW35" s="73">
        <v>0</v>
      </c>
      <c r="AX35" s="72">
        <v>0.2</v>
      </c>
      <c r="AY35" s="73">
        <v>0.2</v>
      </c>
      <c r="AZ35" s="60"/>
    </row>
    <row r="36" spans="1:53" s="62" customFormat="1">
      <c r="A36" s="67" t="s">
        <v>69</v>
      </c>
      <c r="B36" s="67">
        <v>641</v>
      </c>
      <c r="C36" s="68">
        <v>44048</v>
      </c>
      <c r="D36" s="103">
        <v>1193</v>
      </c>
      <c r="E36" s="104" t="s">
        <v>76</v>
      </c>
      <c r="F36" s="105" t="s">
        <v>65</v>
      </c>
      <c r="G36" s="77" t="s">
        <v>56</v>
      </c>
      <c r="H36" s="72">
        <v>-0.1</v>
      </c>
      <c r="I36" s="73">
        <v>-0.1</v>
      </c>
      <c r="J36" s="72">
        <v>0</v>
      </c>
      <c r="K36" s="73">
        <v>0</v>
      </c>
      <c r="L36" s="72">
        <v>0</v>
      </c>
      <c r="M36" s="73">
        <v>0</v>
      </c>
      <c r="N36" s="72">
        <v>-0.1</v>
      </c>
      <c r="O36" s="73">
        <v>-0.1</v>
      </c>
      <c r="P36" s="72"/>
      <c r="Q36" s="72">
        <v>-0.1</v>
      </c>
      <c r="R36" s="73">
        <v>-0.1</v>
      </c>
      <c r="S36" s="72">
        <v>0</v>
      </c>
      <c r="T36" s="73">
        <v>0</v>
      </c>
      <c r="U36" s="72">
        <v>0</v>
      </c>
      <c r="V36" s="73">
        <v>0</v>
      </c>
      <c r="W36" s="72">
        <v>-0.1</v>
      </c>
      <c r="X36" s="73">
        <v>-0.1</v>
      </c>
      <c r="Y36" s="143"/>
      <c r="Z36" s="72">
        <v>-0.1</v>
      </c>
      <c r="AA36" s="73">
        <v>-0.1</v>
      </c>
      <c r="AB36" s="72">
        <v>0</v>
      </c>
      <c r="AC36" s="73">
        <v>0</v>
      </c>
      <c r="AD36" s="72">
        <v>0</v>
      </c>
      <c r="AE36" s="73">
        <v>0</v>
      </c>
      <c r="AF36" s="72">
        <v>-0.1</v>
      </c>
      <c r="AG36" s="73">
        <v>-0.1</v>
      </c>
      <c r="AH36" s="144"/>
      <c r="AI36" s="72">
        <v>-0.1</v>
      </c>
      <c r="AJ36" s="73">
        <v>-0.1</v>
      </c>
      <c r="AK36" s="72">
        <v>0</v>
      </c>
      <c r="AL36" s="73">
        <v>0</v>
      </c>
      <c r="AM36" s="72">
        <v>0</v>
      </c>
      <c r="AN36" s="73">
        <v>0</v>
      </c>
      <c r="AO36" s="72">
        <v>-0.1</v>
      </c>
      <c r="AP36" s="73">
        <v>-0.1</v>
      </c>
      <c r="AQ36" s="152"/>
      <c r="AR36" s="72">
        <v>-0.1</v>
      </c>
      <c r="AS36" s="73">
        <v>-0.1</v>
      </c>
      <c r="AT36" s="72">
        <v>0</v>
      </c>
      <c r="AU36" s="73">
        <v>0</v>
      </c>
      <c r="AV36" s="72">
        <v>0</v>
      </c>
      <c r="AW36" s="73">
        <v>0</v>
      </c>
      <c r="AX36" s="72">
        <v>-0.1</v>
      </c>
      <c r="AY36" s="73">
        <v>-0.1</v>
      </c>
      <c r="AZ36" s="60"/>
    </row>
    <row r="37" spans="1:53" s="62" customFormat="1">
      <c r="A37" s="67" t="s">
        <v>54</v>
      </c>
      <c r="B37" s="67">
        <v>498</v>
      </c>
      <c r="C37" s="68">
        <v>43875</v>
      </c>
      <c r="D37" s="103">
        <v>1392</v>
      </c>
      <c r="E37" s="104" t="s">
        <v>55</v>
      </c>
      <c r="F37" s="105" t="s">
        <v>48</v>
      </c>
      <c r="G37" s="77" t="s">
        <v>56</v>
      </c>
      <c r="H37" s="72" t="s">
        <v>21</v>
      </c>
      <c r="I37" s="73" t="s">
        <v>21</v>
      </c>
      <c r="J37" s="72">
        <v>0</v>
      </c>
      <c r="K37" s="73">
        <v>0</v>
      </c>
      <c r="L37" s="72">
        <v>0</v>
      </c>
      <c r="M37" s="73">
        <v>0</v>
      </c>
      <c r="N37" s="72" t="s">
        <v>21</v>
      </c>
      <c r="O37" s="73" t="s">
        <v>21</v>
      </c>
      <c r="P37" s="72"/>
      <c r="Q37" s="72" t="s">
        <v>21</v>
      </c>
      <c r="R37" s="73" t="s">
        <v>21</v>
      </c>
      <c r="S37" s="72">
        <v>0</v>
      </c>
      <c r="T37" s="73">
        <v>0</v>
      </c>
      <c r="U37" s="72">
        <v>0</v>
      </c>
      <c r="V37" s="73">
        <v>0</v>
      </c>
      <c r="W37" s="72" t="s">
        <v>21</v>
      </c>
      <c r="X37" s="73" t="s">
        <v>21</v>
      </c>
      <c r="Y37" s="143"/>
      <c r="Z37" s="72" t="s">
        <v>21</v>
      </c>
      <c r="AA37" s="73" t="s">
        <v>21</v>
      </c>
      <c r="AB37" s="72">
        <v>0</v>
      </c>
      <c r="AC37" s="73">
        <v>0</v>
      </c>
      <c r="AD37" s="72">
        <v>0</v>
      </c>
      <c r="AE37" s="73">
        <v>0</v>
      </c>
      <c r="AF37" s="72" t="s">
        <v>21</v>
      </c>
      <c r="AG37" s="73" t="s">
        <v>21</v>
      </c>
      <c r="AH37" s="144"/>
      <c r="AI37" s="72" t="s">
        <v>21</v>
      </c>
      <c r="AJ37" s="73" t="s">
        <v>21</v>
      </c>
      <c r="AK37" s="72">
        <v>0</v>
      </c>
      <c r="AL37" s="73">
        <v>0</v>
      </c>
      <c r="AM37" s="72">
        <v>0</v>
      </c>
      <c r="AN37" s="73">
        <v>0</v>
      </c>
      <c r="AO37" s="72" t="s">
        <v>21</v>
      </c>
      <c r="AP37" s="73" t="s">
        <v>21</v>
      </c>
      <c r="AQ37" s="152"/>
      <c r="AR37" s="72" t="s">
        <v>21</v>
      </c>
      <c r="AS37" s="73" t="s">
        <v>21</v>
      </c>
      <c r="AT37" s="72">
        <v>0</v>
      </c>
      <c r="AU37" s="73">
        <v>0</v>
      </c>
      <c r="AV37" s="72">
        <v>0</v>
      </c>
      <c r="AW37" s="73">
        <v>0</v>
      </c>
      <c r="AX37" s="72" t="s">
        <v>21</v>
      </c>
      <c r="AY37" s="73" t="s">
        <v>21</v>
      </c>
      <c r="AZ37" s="60"/>
    </row>
    <row r="38" spans="1:53" s="52" customFormat="1">
      <c r="A38" s="81"/>
      <c r="B38" s="81"/>
      <c r="C38" s="82"/>
      <c r="D38" s="166"/>
      <c r="E38" s="11"/>
      <c r="F38" s="164"/>
      <c r="G38" s="85" t="s">
        <v>18</v>
      </c>
      <c r="H38" s="86">
        <f>+SUM(H35:H37)</f>
        <v>0.1</v>
      </c>
      <c r="I38" s="87">
        <f t="shared" ref="I38:O38" si="92">+SUM(I35:I37)</f>
        <v>0.1</v>
      </c>
      <c r="J38" s="86">
        <f t="shared" si="92"/>
        <v>0</v>
      </c>
      <c r="K38" s="87">
        <f t="shared" si="92"/>
        <v>0</v>
      </c>
      <c r="L38" s="86">
        <f t="shared" si="92"/>
        <v>0</v>
      </c>
      <c r="M38" s="87">
        <f t="shared" si="92"/>
        <v>0</v>
      </c>
      <c r="N38" s="86">
        <f t="shared" si="92"/>
        <v>0.1</v>
      </c>
      <c r="O38" s="87">
        <f t="shared" si="92"/>
        <v>0.1</v>
      </c>
      <c r="P38" s="88"/>
      <c r="Q38" s="86">
        <f>+SUM(Q35:Q37)</f>
        <v>0.1</v>
      </c>
      <c r="R38" s="87">
        <f t="shared" ref="R38" si="93">+SUM(R35:R37)</f>
        <v>0.1</v>
      </c>
      <c r="S38" s="86">
        <f t="shared" ref="S38" si="94">+SUM(S35:S37)</f>
        <v>0</v>
      </c>
      <c r="T38" s="87">
        <f t="shared" ref="T38" si="95">+SUM(T35:T37)</f>
        <v>0</v>
      </c>
      <c r="U38" s="86">
        <f t="shared" ref="U38" si="96">+SUM(U35:U37)</f>
        <v>0</v>
      </c>
      <c r="V38" s="87">
        <f t="shared" ref="V38" si="97">+SUM(V35:V37)</f>
        <v>0</v>
      </c>
      <c r="W38" s="86">
        <f t="shared" ref="W38" si="98">+SUM(W35:W37)</f>
        <v>0.1</v>
      </c>
      <c r="X38" s="87">
        <f t="shared" ref="X38" si="99">+SUM(X35:X37)</f>
        <v>0.1</v>
      </c>
      <c r="Y38" s="89"/>
      <c r="Z38" s="86">
        <f>+SUM(Z35:Z37)</f>
        <v>0.1</v>
      </c>
      <c r="AA38" s="87">
        <f t="shared" ref="AA38" si="100">+SUM(AA35:AA37)</f>
        <v>0.1</v>
      </c>
      <c r="AB38" s="86">
        <f t="shared" ref="AB38" si="101">+SUM(AB35:AB37)</f>
        <v>0</v>
      </c>
      <c r="AC38" s="87">
        <f t="shared" ref="AC38" si="102">+SUM(AC35:AC37)</f>
        <v>0</v>
      </c>
      <c r="AD38" s="86">
        <f t="shared" ref="AD38" si="103">+SUM(AD35:AD37)</f>
        <v>0</v>
      </c>
      <c r="AE38" s="87">
        <f t="shared" ref="AE38" si="104">+SUM(AE35:AE37)</f>
        <v>0</v>
      </c>
      <c r="AF38" s="86">
        <f t="shared" ref="AF38" si="105">+SUM(AF35:AF37)</f>
        <v>0.1</v>
      </c>
      <c r="AG38" s="87">
        <f t="shared" ref="AG38" si="106">+SUM(AG35:AG37)</f>
        <v>0.1</v>
      </c>
      <c r="AH38" s="89"/>
      <c r="AI38" s="86">
        <f>+SUM(AI35:AI37)</f>
        <v>0.1</v>
      </c>
      <c r="AJ38" s="87">
        <f t="shared" ref="AJ38" si="107">+SUM(AJ35:AJ37)</f>
        <v>0.1</v>
      </c>
      <c r="AK38" s="86">
        <f t="shared" ref="AK38" si="108">+SUM(AK35:AK37)</f>
        <v>0</v>
      </c>
      <c r="AL38" s="87">
        <f t="shared" ref="AL38" si="109">+SUM(AL35:AL37)</f>
        <v>0</v>
      </c>
      <c r="AM38" s="86">
        <f t="shared" ref="AM38" si="110">+SUM(AM35:AM37)</f>
        <v>0</v>
      </c>
      <c r="AN38" s="87">
        <f t="shared" ref="AN38" si="111">+SUM(AN35:AN37)</f>
        <v>0</v>
      </c>
      <c r="AO38" s="86">
        <f t="shared" ref="AO38" si="112">+SUM(AO35:AO37)</f>
        <v>0.1</v>
      </c>
      <c r="AP38" s="87">
        <f t="shared" ref="AP38" si="113">+SUM(AP35:AP37)</f>
        <v>0.1</v>
      </c>
      <c r="AQ38" s="90"/>
      <c r="AR38" s="86">
        <f>+SUM(AR35:AR37)</f>
        <v>0.1</v>
      </c>
      <c r="AS38" s="87">
        <f t="shared" ref="AS38" si="114">+SUM(AS35:AS37)</f>
        <v>0.1</v>
      </c>
      <c r="AT38" s="86">
        <f t="shared" ref="AT38" si="115">+SUM(AT35:AT37)</f>
        <v>0</v>
      </c>
      <c r="AU38" s="87">
        <f t="shared" ref="AU38" si="116">+SUM(AU35:AU37)</f>
        <v>0</v>
      </c>
      <c r="AV38" s="86">
        <f t="shared" ref="AV38" si="117">+SUM(AV35:AV37)</f>
        <v>0</v>
      </c>
      <c r="AW38" s="87">
        <f t="shared" ref="AW38" si="118">+SUM(AW35:AW37)</f>
        <v>0</v>
      </c>
      <c r="AX38" s="86">
        <f t="shared" ref="AX38" si="119">+SUM(AX35:AX37)</f>
        <v>0.1</v>
      </c>
      <c r="AY38" s="87">
        <f t="shared" ref="AY38" si="120">+SUM(AY35:AY37)</f>
        <v>0.1</v>
      </c>
      <c r="AZ38" s="80"/>
    </row>
    <row r="39" spans="1:53" s="62" customFormat="1" ht="13.5" thickBot="1">
      <c r="A39" s="81"/>
      <c r="B39" s="81"/>
      <c r="C39" s="82"/>
      <c r="D39" s="145"/>
      <c r="E39" s="108"/>
      <c r="F39" s="112"/>
      <c r="G39" s="84"/>
      <c r="H39" s="72"/>
      <c r="I39" s="73"/>
      <c r="J39" s="72"/>
      <c r="K39" s="73"/>
      <c r="L39" s="72"/>
      <c r="M39" s="73"/>
      <c r="N39" s="72"/>
      <c r="O39" s="73"/>
      <c r="P39" s="74"/>
      <c r="Q39" s="72"/>
      <c r="R39" s="74"/>
      <c r="S39" s="72"/>
      <c r="T39" s="73"/>
      <c r="U39" s="72"/>
      <c r="V39" s="73"/>
      <c r="W39" s="72"/>
      <c r="X39" s="73"/>
      <c r="Y39" s="61"/>
      <c r="Z39" s="72"/>
      <c r="AA39" s="73"/>
      <c r="AB39" s="72"/>
      <c r="AC39" s="73"/>
      <c r="AD39" s="72"/>
      <c r="AE39" s="73"/>
      <c r="AF39" s="72"/>
      <c r="AG39" s="73"/>
      <c r="AH39" s="61"/>
      <c r="AI39" s="72"/>
      <c r="AJ39" s="73"/>
      <c r="AK39" s="72"/>
      <c r="AL39" s="73"/>
      <c r="AM39" s="72"/>
      <c r="AN39" s="73"/>
      <c r="AO39" s="72"/>
      <c r="AP39" s="73"/>
      <c r="AQ39" s="61"/>
      <c r="AR39" s="72"/>
      <c r="AS39" s="73"/>
      <c r="AT39" s="72"/>
      <c r="AU39" s="74"/>
      <c r="AV39" s="72"/>
      <c r="AW39" s="73"/>
      <c r="AX39" s="72"/>
      <c r="AY39" s="73"/>
      <c r="AZ39" s="60"/>
    </row>
    <row r="40" spans="1:53" s="97" customFormat="1" ht="13.5" thickTop="1">
      <c r="A40" s="160"/>
      <c r="B40" s="160"/>
      <c r="C40" s="153"/>
      <c r="D40" s="162"/>
      <c r="E40" s="157"/>
      <c r="F40" s="161"/>
      <c r="G40" s="165"/>
      <c r="H40" s="98"/>
      <c r="I40" s="99"/>
      <c r="J40" s="98"/>
      <c r="K40" s="99"/>
      <c r="L40" s="98"/>
      <c r="M40" s="99"/>
      <c r="N40" s="98"/>
      <c r="O40" s="99"/>
      <c r="P40" s="100"/>
      <c r="Q40" s="98"/>
      <c r="R40" s="99"/>
      <c r="S40" s="98"/>
      <c r="T40" s="99"/>
      <c r="U40" s="98"/>
      <c r="V40" s="99"/>
      <c r="W40" s="98"/>
      <c r="X40" s="99"/>
      <c r="Y40" s="101"/>
      <c r="Z40" s="98"/>
      <c r="AA40" s="99"/>
      <c r="AB40" s="98"/>
      <c r="AC40" s="99"/>
      <c r="AD40" s="98"/>
      <c r="AE40" s="99"/>
      <c r="AF40" s="98"/>
      <c r="AG40" s="99"/>
      <c r="AH40" s="101"/>
      <c r="AI40" s="98"/>
      <c r="AJ40" s="99"/>
      <c r="AK40" s="98"/>
      <c r="AL40" s="99"/>
      <c r="AM40" s="98"/>
      <c r="AN40" s="99"/>
      <c r="AO40" s="98"/>
      <c r="AP40" s="99"/>
      <c r="AQ40" s="102"/>
      <c r="AR40" s="98"/>
      <c r="AS40" s="99"/>
      <c r="AT40" s="98"/>
      <c r="AU40" s="99"/>
      <c r="AV40" s="98"/>
      <c r="AW40" s="99"/>
      <c r="AX40" s="98"/>
      <c r="AY40" s="99"/>
      <c r="AZ40" s="80"/>
      <c r="BA40" s="52"/>
    </row>
    <row r="41" spans="1:53" s="52" customFormat="1">
      <c r="A41" s="81"/>
      <c r="B41" s="81"/>
      <c r="C41" s="82"/>
      <c r="D41" s="166"/>
      <c r="E41" s="11"/>
      <c r="F41" s="164"/>
      <c r="G41" s="85" t="s">
        <v>18</v>
      </c>
      <c r="H41" s="86">
        <f t="shared" ref="H41:O41" si="121">H21+H28+H33+H38</f>
        <v>-38.79999999999999</v>
      </c>
      <c r="I41" s="87">
        <f t="shared" si="121"/>
        <v>-2</v>
      </c>
      <c r="J41" s="86">
        <f t="shared" si="121"/>
        <v>0.59999999999999987</v>
      </c>
      <c r="K41" s="87">
        <f t="shared" si="121"/>
        <v>0.69999999999999984</v>
      </c>
      <c r="L41" s="86">
        <f t="shared" si="121"/>
        <v>-10.9</v>
      </c>
      <c r="M41" s="87">
        <f t="shared" si="121"/>
        <v>-0.3</v>
      </c>
      <c r="N41" s="86">
        <f t="shared" si="121"/>
        <v>-49.099999999999994</v>
      </c>
      <c r="O41" s="87">
        <f t="shared" si="121"/>
        <v>-1.6</v>
      </c>
      <c r="P41" s="88"/>
      <c r="Q41" s="86">
        <f t="shared" ref="Q41:X41" si="122">Q21+Q28+Q33+Q38</f>
        <v>-2</v>
      </c>
      <c r="R41" s="87">
        <f t="shared" si="122"/>
        <v>-2</v>
      </c>
      <c r="S41" s="86">
        <f t="shared" si="122"/>
        <v>1.2</v>
      </c>
      <c r="T41" s="87">
        <f t="shared" si="122"/>
        <v>0.69999999999999984</v>
      </c>
      <c r="U41" s="86">
        <f t="shared" si="122"/>
        <v>-0.3</v>
      </c>
      <c r="V41" s="87">
        <f t="shared" si="122"/>
        <v>-0.3</v>
      </c>
      <c r="W41" s="86">
        <f t="shared" si="122"/>
        <v>-1.1000000000000001</v>
      </c>
      <c r="X41" s="87">
        <f t="shared" si="122"/>
        <v>-1.6</v>
      </c>
      <c r="Y41" s="89"/>
      <c r="Z41" s="86">
        <f t="shared" ref="Z41:AG41" si="123">Z21+Z28+Z33+Z38</f>
        <v>-1.7999999999999998</v>
      </c>
      <c r="AA41" s="87">
        <f t="shared" si="123"/>
        <v>-1.7999999999999998</v>
      </c>
      <c r="AB41" s="86">
        <f t="shared" si="123"/>
        <v>0.49999999999999967</v>
      </c>
      <c r="AC41" s="87">
        <f t="shared" si="123"/>
        <v>0.69999999999999984</v>
      </c>
      <c r="AD41" s="86">
        <f t="shared" si="123"/>
        <v>-0.5</v>
      </c>
      <c r="AE41" s="87">
        <f t="shared" si="123"/>
        <v>-0.5</v>
      </c>
      <c r="AF41" s="86">
        <f t="shared" si="123"/>
        <v>-1.8</v>
      </c>
      <c r="AG41" s="87">
        <f t="shared" si="123"/>
        <v>-1.6</v>
      </c>
      <c r="AH41" s="89"/>
      <c r="AI41" s="86">
        <f t="shared" ref="AI41:AP41" si="124">AI21+AI28+AI33+AI38</f>
        <v>-1.5999999999999999</v>
      </c>
      <c r="AJ41" s="87">
        <f t="shared" si="124"/>
        <v>-1.5999999999999999</v>
      </c>
      <c r="AK41" s="86">
        <f t="shared" si="124"/>
        <v>1.2</v>
      </c>
      <c r="AL41" s="87">
        <f t="shared" si="124"/>
        <v>0.79999999999999982</v>
      </c>
      <c r="AM41" s="86">
        <f t="shared" si="124"/>
        <v>-0.6</v>
      </c>
      <c r="AN41" s="87">
        <f t="shared" si="124"/>
        <v>-0.6</v>
      </c>
      <c r="AO41" s="86">
        <f t="shared" si="124"/>
        <v>-1</v>
      </c>
      <c r="AP41" s="87">
        <f t="shared" si="124"/>
        <v>-1.4</v>
      </c>
      <c r="AQ41" s="90"/>
      <c r="AR41" s="86">
        <f t="shared" ref="AR41:AY41" si="125">AR21+AR28+AR33+AR38</f>
        <v>-1.5999999999999999</v>
      </c>
      <c r="AS41" s="87">
        <f t="shared" si="125"/>
        <v>-1.5999999999999999</v>
      </c>
      <c r="AT41" s="86">
        <f t="shared" si="125"/>
        <v>0.49999999999999983</v>
      </c>
      <c r="AU41" s="87">
        <f t="shared" si="125"/>
        <v>0.79999999999999982</v>
      </c>
      <c r="AV41" s="86">
        <f t="shared" si="125"/>
        <v>-0.6</v>
      </c>
      <c r="AW41" s="87">
        <f t="shared" si="125"/>
        <v>-0.6</v>
      </c>
      <c r="AX41" s="86">
        <f t="shared" si="125"/>
        <v>-1.7000000000000002</v>
      </c>
      <c r="AY41" s="87">
        <f t="shared" si="125"/>
        <v>-1.4</v>
      </c>
      <c r="AZ41" s="80"/>
    </row>
    <row r="42" spans="1:53" s="52" customFormat="1">
      <c r="A42" s="160"/>
      <c r="B42" s="160"/>
      <c r="C42" s="153"/>
      <c r="D42" s="162"/>
      <c r="E42" s="157"/>
      <c r="F42" s="161"/>
      <c r="G42" s="85"/>
      <c r="H42" s="86"/>
      <c r="I42" s="87"/>
      <c r="J42" s="86"/>
      <c r="K42" s="87"/>
      <c r="L42" s="86"/>
      <c r="M42" s="87"/>
      <c r="N42" s="86"/>
      <c r="O42" s="87"/>
      <c r="P42" s="88"/>
      <c r="Q42" s="86"/>
      <c r="R42" s="87"/>
      <c r="S42" s="86"/>
      <c r="T42" s="87"/>
      <c r="U42" s="86"/>
      <c r="V42" s="87"/>
      <c r="W42" s="86"/>
      <c r="X42" s="87"/>
      <c r="Y42" s="89"/>
      <c r="Z42" s="86"/>
      <c r="AA42" s="87"/>
      <c r="AB42" s="86"/>
      <c r="AC42" s="87"/>
      <c r="AD42" s="86"/>
      <c r="AE42" s="87"/>
      <c r="AF42" s="86"/>
      <c r="AG42" s="87"/>
      <c r="AH42" s="89"/>
      <c r="AI42" s="86"/>
      <c r="AJ42" s="87"/>
      <c r="AK42" s="86"/>
      <c r="AL42" s="87"/>
      <c r="AM42" s="86"/>
      <c r="AN42" s="87"/>
      <c r="AO42" s="86"/>
      <c r="AP42" s="87"/>
      <c r="AQ42" s="90"/>
      <c r="AR42" s="86"/>
      <c r="AS42" s="87"/>
      <c r="AT42" s="86"/>
      <c r="AU42" s="87"/>
      <c r="AV42" s="86"/>
      <c r="AW42" s="87"/>
      <c r="AX42" s="86"/>
      <c r="AY42" s="87"/>
      <c r="AZ42" s="80"/>
    </row>
    <row r="43" spans="1:53" s="52" customFormat="1">
      <c r="A43" s="160"/>
      <c r="B43" s="160"/>
      <c r="C43" s="153"/>
      <c r="D43" s="162"/>
      <c r="E43" s="157"/>
      <c r="F43" s="161"/>
      <c r="G43" s="85" t="s">
        <v>28</v>
      </c>
      <c r="H43" s="86">
        <v>0</v>
      </c>
      <c r="I43" s="87">
        <v>0</v>
      </c>
      <c r="J43" s="86">
        <v>0</v>
      </c>
      <c r="K43" s="87">
        <v>0</v>
      </c>
      <c r="L43" s="86">
        <v>0</v>
      </c>
      <c r="M43" s="87">
        <v>0</v>
      </c>
      <c r="N43" s="86">
        <v>0</v>
      </c>
      <c r="O43" s="87">
        <v>0</v>
      </c>
      <c r="P43" s="88"/>
      <c r="Q43" s="86">
        <v>0</v>
      </c>
      <c r="R43" s="87">
        <v>0</v>
      </c>
      <c r="S43" s="86">
        <v>0</v>
      </c>
      <c r="T43" s="87">
        <v>0</v>
      </c>
      <c r="U43" s="86">
        <v>0</v>
      </c>
      <c r="V43" s="87">
        <v>0</v>
      </c>
      <c r="W43" s="86">
        <v>0</v>
      </c>
      <c r="X43" s="87">
        <v>0</v>
      </c>
      <c r="Y43" s="89"/>
      <c r="Z43" s="86">
        <v>0</v>
      </c>
      <c r="AA43" s="87">
        <v>0</v>
      </c>
      <c r="AB43" s="86">
        <v>0</v>
      </c>
      <c r="AC43" s="87">
        <v>0</v>
      </c>
      <c r="AD43" s="86">
        <v>0</v>
      </c>
      <c r="AE43" s="87">
        <v>0</v>
      </c>
      <c r="AF43" s="86">
        <v>0</v>
      </c>
      <c r="AG43" s="87">
        <v>0</v>
      </c>
      <c r="AH43" s="89"/>
      <c r="AI43" s="86">
        <v>0</v>
      </c>
      <c r="AJ43" s="87">
        <v>0</v>
      </c>
      <c r="AK43" s="86">
        <v>0</v>
      </c>
      <c r="AL43" s="87">
        <v>0</v>
      </c>
      <c r="AM43" s="86">
        <v>0</v>
      </c>
      <c r="AN43" s="87">
        <v>0</v>
      </c>
      <c r="AO43" s="86">
        <v>0</v>
      </c>
      <c r="AP43" s="87">
        <v>0</v>
      </c>
      <c r="AQ43" s="90"/>
      <c r="AR43" s="86">
        <v>0</v>
      </c>
      <c r="AS43" s="87">
        <v>0</v>
      </c>
      <c r="AT43" s="86">
        <v>0</v>
      </c>
      <c r="AU43" s="87">
        <v>0</v>
      </c>
      <c r="AV43" s="86">
        <v>0</v>
      </c>
      <c r="AW43" s="87">
        <v>0</v>
      </c>
      <c r="AX43" s="86">
        <v>0</v>
      </c>
      <c r="AY43" s="87">
        <v>0</v>
      </c>
      <c r="AZ43" s="80"/>
    </row>
    <row r="44" spans="1:53" s="52" customFormat="1">
      <c r="A44" s="160"/>
      <c r="B44" s="160"/>
      <c r="C44" s="153"/>
      <c r="D44" s="162"/>
      <c r="E44" s="157"/>
      <c r="F44" s="157"/>
      <c r="G44" s="85"/>
      <c r="H44" s="86"/>
      <c r="I44" s="87"/>
      <c r="J44" s="86"/>
      <c r="K44" s="87"/>
      <c r="L44" s="86"/>
      <c r="M44" s="87"/>
      <c r="N44" s="86"/>
      <c r="O44" s="87"/>
      <c r="P44" s="88"/>
      <c r="Q44" s="86"/>
      <c r="R44" s="88"/>
      <c r="S44" s="86"/>
      <c r="T44" s="87"/>
      <c r="U44" s="86"/>
      <c r="V44" s="87"/>
      <c r="W44" s="86"/>
      <c r="X44" s="87"/>
      <c r="Y44" s="89"/>
      <c r="Z44" s="86"/>
      <c r="AA44" s="87"/>
      <c r="AB44" s="86"/>
      <c r="AC44" s="87"/>
      <c r="AD44" s="86"/>
      <c r="AE44" s="87"/>
      <c r="AF44" s="86"/>
      <c r="AG44" s="87"/>
      <c r="AH44" s="89"/>
      <c r="AI44" s="86"/>
      <c r="AJ44" s="87"/>
      <c r="AK44" s="86"/>
      <c r="AL44" s="87"/>
      <c r="AM44" s="86"/>
      <c r="AN44" s="87"/>
      <c r="AO44" s="86"/>
      <c r="AP44" s="87"/>
      <c r="AQ44" s="90"/>
      <c r="AR44" s="86"/>
      <c r="AS44" s="87"/>
      <c r="AT44" s="86"/>
      <c r="AU44" s="88"/>
      <c r="AV44" s="86"/>
      <c r="AW44" s="87"/>
      <c r="AX44" s="86"/>
      <c r="AY44" s="87"/>
      <c r="AZ44" s="80"/>
    </row>
    <row r="45" spans="1:53" s="79" customFormat="1">
      <c r="A45" s="160"/>
      <c r="B45" s="160"/>
      <c r="C45" s="153"/>
      <c r="D45" s="162"/>
      <c r="E45" s="157"/>
      <c r="F45" s="157"/>
      <c r="G45" s="91" t="s">
        <v>19</v>
      </c>
      <c r="H45" s="92">
        <f>+H41-H43</f>
        <v>-38.79999999999999</v>
      </c>
      <c r="I45" s="93">
        <f t="shared" ref="I45:O45" si="126">+I41-I43</f>
        <v>-2</v>
      </c>
      <c r="J45" s="92">
        <f t="shared" si="126"/>
        <v>0.59999999999999987</v>
      </c>
      <c r="K45" s="93">
        <f t="shared" si="126"/>
        <v>0.69999999999999984</v>
      </c>
      <c r="L45" s="92">
        <f t="shared" si="126"/>
        <v>-10.9</v>
      </c>
      <c r="M45" s="93">
        <f t="shared" si="126"/>
        <v>-0.3</v>
      </c>
      <c r="N45" s="92">
        <f t="shared" si="126"/>
        <v>-49.099999999999994</v>
      </c>
      <c r="O45" s="93">
        <f t="shared" si="126"/>
        <v>-1.6</v>
      </c>
      <c r="P45" s="94"/>
      <c r="Q45" s="92">
        <f>+Q41-Q43</f>
        <v>-2</v>
      </c>
      <c r="R45" s="93">
        <f t="shared" ref="R45:X45" si="127">+R41-R43</f>
        <v>-2</v>
      </c>
      <c r="S45" s="92">
        <f t="shared" si="127"/>
        <v>1.2</v>
      </c>
      <c r="T45" s="93">
        <f t="shared" si="127"/>
        <v>0.69999999999999984</v>
      </c>
      <c r="U45" s="92">
        <f t="shared" si="127"/>
        <v>-0.3</v>
      </c>
      <c r="V45" s="93">
        <f t="shared" si="127"/>
        <v>-0.3</v>
      </c>
      <c r="W45" s="92">
        <f t="shared" si="127"/>
        <v>-1.1000000000000001</v>
      </c>
      <c r="X45" s="93">
        <f t="shared" si="127"/>
        <v>-1.6</v>
      </c>
      <c r="Y45" s="95"/>
      <c r="Z45" s="92">
        <f>+Z41-Z43</f>
        <v>-1.7999999999999998</v>
      </c>
      <c r="AA45" s="93">
        <f t="shared" ref="AA45:AG45" si="128">+AA41-AA43</f>
        <v>-1.7999999999999998</v>
      </c>
      <c r="AB45" s="92">
        <f t="shared" si="128"/>
        <v>0.49999999999999967</v>
      </c>
      <c r="AC45" s="93">
        <f t="shared" si="128"/>
        <v>0.69999999999999984</v>
      </c>
      <c r="AD45" s="92">
        <f t="shared" si="128"/>
        <v>-0.5</v>
      </c>
      <c r="AE45" s="93">
        <f t="shared" si="128"/>
        <v>-0.5</v>
      </c>
      <c r="AF45" s="92">
        <f t="shared" si="128"/>
        <v>-1.8</v>
      </c>
      <c r="AG45" s="93">
        <f t="shared" si="128"/>
        <v>-1.6</v>
      </c>
      <c r="AH45" s="95"/>
      <c r="AI45" s="92">
        <f>+AI41-AI43</f>
        <v>-1.5999999999999999</v>
      </c>
      <c r="AJ45" s="93">
        <f t="shared" ref="AJ45:AP45" si="129">+AJ41-AJ43</f>
        <v>-1.5999999999999999</v>
      </c>
      <c r="AK45" s="92">
        <f t="shared" si="129"/>
        <v>1.2</v>
      </c>
      <c r="AL45" s="93">
        <f t="shared" si="129"/>
        <v>0.79999999999999982</v>
      </c>
      <c r="AM45" s="92">
        <f t="shared" si="129"/>
        <v>-0.6</v>
      </c>
      <c r="AN45" s="93">
        <f t="shared" si="129"/>
        <v>-0.6</v>
      </c>
      <c r="AO45" s="92">
        <f t="shared" si="129"/>
        <v>-1</v>
      </c>
      <c r="AP45" s="93">
        <f t="shared" si="129"/>
        <v>-1.4</v>
      </c>
      <c r="AQ45" s="96"/>
      <c r="AR45" s="92">
        <f>+AR41-AR43</f>
        <v>-1.5999999999999999</v>
      </c>
      <c r="AS45" s="93">
        <f t="shared" ref="AS45:AY45" si="130">+AS41-AS43</f>
        <v>-1.5999999999999999</v>
      </c>
      <c r="AT45" s="92">
        <f t="shared" si="130"/>
        <v>0.49999999999999983</v>
      </c>
      <c r="AU45" s="93">
        <f t="shared" si="130"/>
        <v>0.79999999999999982</v>
      </c>
      <c r="AV45" s="92">
        <f t="shared" si="130"/>
        <v>-0.6</v>
      </c>
      <c r="AW45" s="93">
        <f t="shared" si="130"/>
        <v>-0.6</v>
      </c>
      <c r="AX45" s="92">
        <f t="shared" si="130"/>
        <v>-1.7000000000000002</v>
      </c>
      <c r="AY45" s="93">
        <f t="shared" si="130"/>
        <v>-1.4</v>
      </c>
      <c r="AZ45" s="80"/>
    </row>
    <row r="46" spans="1:53" s="83" customFormat="1"/>
    <row r="47" spans="1:53" s="83" customFormat="1"/>
    <row r="48" spans="1:53" s="13" customFormat="1">
      <c r="A48" s="156"/>
      <c r="B48" s="81"/>
      <c r="C48" s="157" t="s">
        <v>44</v>
      </c>
      <c r="D48" s="145"/>
      <c r="E48" s="157"/>
      <c r="F48" s="112"/>
      <c r="G48" s="10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123"/>
    </row>
    <row r="49" spans="1:52" s="13" customFormat="1">
      <c r="A49" s="156"/>
      <c r="B49" s="81"/>
      <c r="C49" s="82" t="s">
        <v>45</v>
      </c>
      <c r="D49" s="145"/>
      <c r="E49" s="108"/>
      <c r="F49" s="112"/>
      <c r="G49" s="10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123"/>
    </row>
    <row r="50" spans="1:52" s="13" customFormat="1">
      <c r="A50" s="156"/>
      <c r="B50" s="81"/>
      <c r="C50" s="82"/>
      <c r="D50" s="145"/>
      <c r="E50" s="108"/>
      <c r="F50" s="112"/>
      <c r="G50" s="10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123"/>
    </row>
    <row r="51" spans="1:52" s="13" customFormat="1">
      <c r="A51" s="156"/>
      <c r="B51" s="81"/>
      <c r="C51" s="82"/>
      <c r="D51" s="145"/>
      <c r="E51" s="158" t="s">
        <v>29</v>
      </c>
      <c r="F51" s="159" t="s">
        <v>21</v>
      </c>
      <c r="G51" s="10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123"/>
    </row>
    <row r="52" spans="1:52" s="13" customFormat="1">
      <c r="A52" s="156"/>
      <c r="B52" s="81"/>
      <c r="C52" s="82"/>
      <c r="D52" s="145"/>
      <c r="E52" s="108" t="s">
        <v>30</v>
      </c>
      <c r="F52" s="112" t="s">
        <v>20</v>
      </c>
      <c r="G52" s="10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123"/>
    </row>
    <row r="53" spans="1:52" s="13" customFormat="1">
      <c r="A53" s="156"/>
      <c r="B53" s="81"/>
      <c r="C53" s="82"/>
      <c r="D53" s="145"/>
      <c r="E53" s="108" t="s">
        <v>31</v>
      </c>
      <c r="F53" s="112" t="s">
        <v>23</v>
      </c>
      <c r="G53" s="10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123"/>
    </row>
    <row r="54" spans="1:52" s="13" customFormat="1">
      <c r="A54" s="156"/>
      <c r="B54" s="81"/>
      <c r="C54" s="82"/>
      <c r="D54" s="145"/>
      <c r="E54" s="108" t="s">
        <v>32</v>
      </c>
      <c r="F54" s="112" t="s">
        <v>26</v>
      </c>
      <c r="G54" s="10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123"/>
    </row>
    <row r="55" spans="1:52" s="13" customFormat="1">
      <c r="A55" s="156"/>
      <c r="B55" s="81"/>
      <c r="C55" s="82"/>
      <c r="D55" s="145"/>
      <c r="E55" s="108" t="s">
        <v>33</v>
      </c>
      <c r="F55" s="112" t="s">
        <v>34</v>
      </c>
      <c r="G55" s="10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123"/>
    </row>
    <row r="56" spans="1:52" s="13" customFormat="1">
      <c r="A56" s="156"/>
      <c r="B56" s="81"/>
      <c r="C56" s="82"/>
      <c r="D56" s="145"/>
      <c r="E56" s="108" t="s">
        <v>35</v>
      </c>
      <c r="F56" s="112" t="s">
        <v>36</v>
      </c>
      <c r="G56" s="10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123"/>
    </row>
    <row r="57" spans="1:52" s="13" customFormat="1">
      <c r="A57" s="156"/>
      <c r="B57" s="81"/>
      <c r="C57" s="82"/>
      <c r="D57" s="145"/>
      <c r="E57" s="108" t="s">
        <v>37</v>
      </c>
      <c r="F57" s="112" t="s">
        <v>24</v>
      </c>
      <c r="G57" s="10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123"/>
    </row>
    <row r="58" spans="1:52" s="13" customFormat="1">
      <c r="A58" s="156"/>
      <c r="B58" s="81"/>
      <c r="C58" s="82"/>
      <c r="D58" s="145"/>
      <c r="E58" s="108" t="s">
        <v>38</v>
      </c>
      <c r="F58" s="112" t="s">
        <v>25</v>
      </c>
      <c r="G58" s="10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123"/>
    </row>
    <row r="59" spans="1:52" s="13" customFormat="1">
      <c r="A59" s="156"/>
      <c r="B59" s="81"/>
      <c r="C59" s="82"/>
      <c r="D59" s="145"/>
      <c r="E59" s="108" t="s">
        <v>39</v>
      </c>
      <c r="F59" s="112" t="s">
        <v>22</v>
      </c>
      <c r="G59" s="10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123"/>
    </row>
    <row r="60" spans="1:52" s="13" customFormat="1">
      <c r="A60" s="156"/>
      <c r="B60" s="81"/>
      <c r="C60" s="82"/>
      <c r="D60" s="145"/>
      <c r="E60" s="108" t="s">
        <v>40</v>
      </c>
      <c r="F60" s="112" t="s">
        <v>41</v>
      </c>
      <c r="G60" s="10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123"/>
    </row>
    <row r="61" spans="1:52" s="13" customFormat="1">
      <c r="A61" s="156"/>
      <c r="B61" s="81"/>
      <c r="C61" s="82"/>
      <c r="D61" s="145"/>
      <c r="E61" s="108"/>
      <c r="F61" s="112"/>
      <c r="G61" s="10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123"/>
    </row>
    <row r="62" spans="1:52" s="13" customFormat="1">
      <c r="A62" s="156"/>
      <c r="B62" s="81"/>
      <c r="C62" s="82"/>
      <c r="D62" s="145"/>
      <c r="E62" s="108"/>
      <c r="F62" s="112"/>
      <c r="G62" s="10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123"/>
    </row>
    <row r="63" spans="1:52" s="13" customFormat="1">
      <c r="A63" s="156"/>
      <c r="B63" s="81"/>
      <c r="C63" s="153"/>
      <c r="D63" s="145"/>
      <c r="E63" s="108"/>
      <c r="F63" s="112"/>
      <c r="G63" s="10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123"/>
    </row>
    <row r="64" spans="1:52" s="13" customFormat="1">
      <c r="A64" s="156"/>
      <c r="B64" s="81"/>
      <c r="C64" s="158"/>
      <c r="D64" s="108"/>
      <c r="E64" s="112"/>
      <c r="F64" s="112"/>
      <c r="G64" s="77"/>
      <c r="H64" s="74"/>
      <c r="I64" s="74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123"/>
    </row>
    <row r="65" spans="1:52" s="13" customFormat="1">
      <c r="A65" s="156"/>
      <c r="B65" s="81"/>
      <c r="C65" s="158"/>
      <c r="D65" s="108"/>
      <c r="E65" s="112"/>
      <c r="F65" s="112"/>
      <c r="G65" s="77"/>
      <c r="H65" s="74"/>
      <c r="I65" s="74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123"/>
    </row>
    <row r="66" spans="1:52" s="13" customFormat="1">
      <c r="A66" s="156"/>
      <c r="B66" s="81"/>
      <c r="C66" s="158"/>
      <c r="D66" s="108"/>
      <c r="E66" s="112"/>
      <c r="F66" s="112"/>
      <c r="G66" s="77"/>
      <c r="H66" s="74"/>
      <c r="I66" s="74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123"/>
    </row>
    <row r="67" spans="1:52" s="13" customFormat="1">
      <c r="A67" s="156"/>
      <c r="B67" s="81"/>
      <c r="C67" s="158"/>
      <c r="D67" s="108"/>
      <c r="E67" s="112"/>
      <c r="F67" s="112"/>
      <c r="G67" s="77"/>
      <c r="H67" s="74"/>
      <c r="I67" s="74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123"/>
    </row>
    <row r="68" spans="1:52" s="13" customFormat="1">
      <c r="A68" s="81"/>
      <c r="B68" s="81"/>
      <c r="C68" s="82"/>
      <c r="D68" s="108"/>
      <c r="E68" s="158"/>
      <c r="F68" s="159"/>
      <c r="G68" s="77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61"/>
      <c r="Z68" s="74"/>
      <c r="AA68" s="74"/>
      <c r="AB68" s="74"/>
      <c r="AC68" s="74"/>
      <c r="AD68" s="74"/>
      <c r="AE68" s="74"/>
      <c r="AF68" s="74"/>
      <c r="AG68" s="74"/>
      <c r="AH68" s="61"/>
      <c r="AI68" s="74"/>
      <c r="AJ68" s="74"/>
      <c r="AK68" s="74"/>
      <c r="AL68" s="74"/>
      <c r="AM68" s="74"/>
      <c r="AN68" s="74"/>
      <c r="AO68" s="74"/>
      <c r="AP68" s="74"/>
      <c r="AQ68" s="106"/>
      <c r="AR68" s="74"/>
      <c r="AS68" s="74"/>
      <c r="AT68" s="74"/>
      <c r="AU68" s="74"/>
      <c r="AV68" s="74"/>
      <c r="AW68" s="74"/>
      <c r="AX68" s="74"/>
      <c r="AY68" s="74"/>
      <c r="AZ68" s="123"/>
    </row>
  </sheetData>
  <sortState ref="A23:AY27">
    <sortCondition ref="D23:D27"/>
    <sortCondition ref="F23:F27"/>
  </sortState>
  <mergeCells count="25"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</mergeCells>
  <pageMargins left="0.38593749999999999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33"/>
  <sheetViews>
    <sheetView zoomScale="110" zoomScaleNormal="110" workbookViewId="0">
      <pane xSplit="1" ySplit="7" topLeftCell="B38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RowHeight="12.75"/>
  <cols>
    <col min="1" max="1" width="10.42578125" customWidth="1"/>
    <col min="2" max="2" width="8.42578125" customWidth="1"/>
    <col min="3" max="3" width="12" customWidth="1"/>
    <col min="4" max="4" width="12.42578125" customWidth="1"/>
    <col min="5" max="5" width="46.5703125" customWidth="1"/>
    <col min="6" max="6" width="78.42578125" style="10" bestFit="1" customWidth="1"/>
    <col min="7" max="7" width="30.5703125" customWidth="1"/>
    <col min="8" max="15" width="9.85546875" customWidth="1"/>
    <col min="16" max="16" width="1.5703125" customWidth="1"/>
    <col min="17" max="24" width="9.85546875" style="76" customWidth="1"/>
    <col min="25" max="25" width="2" customWidth="1"/>
    <col min="26" max="33" width="9.85546875" style="76" customWidth="1"/>
    <col min="34" max="34" width="1.42578125" customWidth="1"/>
    <col min="35" max="42" width="9.85546875" style="76" customWidth="1"/>
    <col min="43" max="43" width="1.5703125" customWidth="1"/>
    <col min="44" max="51" width="9.85546875" style="76" customWidth="1"/>
  </cols>
  <sheetData>
    <row r="1" spans="1:52">
      <c r="A1" s="7"/>
      <c r="B1" s="7"/>
      <c r="C1" s="7"/>
      <c r="D1" s="7"/>
      <c r="E1" s="7"/>
      <c r="F1" s="9" t="str">
        <f>+b!F1</f>
        <v>Measures Affecting Revenue and Tax Administration - 2021 Regular Session</v>
      </c>
      <c r="G1" s="7"/>
      <c r="H1" s="7"/>
      <c r="I1" s="7"/>
      <c r="J1" s="7"/>
      <c r="K1" s="7"/>
      <c r="L1" s="7"/>
      <c r="M1" s="7"/>
      <c r="N1" s="7"/>
      <c r="O1" s="7"/>
      <c r="P1" s="1"/>
      <c r="Q1" s="7"/>
      <c r="R1" s="7"/>
      <c r="S1" s="7"/>
      <c r="T1" s="7"/>
      <c r="U1" s="7"/>
      <c r="V1" s="7"/>
      <c r="W1" s="7"/>
      <c r="X1" s="7"/>
      <c r="Y1" s="3"/>
      <c r="Z1" s="7"/>
      <c r="AA1" s="7"/>
      <c r="AB1" s="7"/>
      <c r="AC1" s="7"/>
      <c r="AD1" s="7"/>
      <c r="AE1" s="7"/>
      <c r="AF1" s="7"/>
      <c r="AG1" s="7"/>
      <c r="AH1" s="2"/>
      <c r="AI1" s="7"/>
      <c r="AJ1" s="7"/>
      <c r="AK1" s="7"/>
      <c r="AL1" s="7"/>
      <c r="AM1" s="7"/>
      <c r="AN1" s="7"/>
      <c r="AO1" s="7"/>
      <c r="AP1" s="7"/>
      <c r="AR1" s="7"/>
      <c r="AS1" s="7"/>
      <c r="AT1" s="7"/>
      <c r="AU1" s="7"/>
      <c r="AV1" s="7"/>
      <c r="AW1" s="7"/>
      <c r="AX1" s="7"/>
      <c r="AY1" s="7"/>
    </row>
    <row r="2" spans="1:52">
      <c r="A2" s="7"/>
      <c r="B2" s="7"/>
      <c r="C2" s="7"/>
      <c r="D2" s="7"/>
      <c r="E2" s="7"/>
      <c r="F2" s="6" t="s">
        <v>9</v>
      </c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S2" s="7"/>
      <c r="T2" s="7"/>
      <c r="U2" s="7"/>
      <c r="V2" s="7"/>
      <c r="W2" s="7"/>
      <c r="X2" s="7"/>
      <c r="Y2" s="3"/>
      <c r="Z2" s="7"/>
      <c r="AA2" s="7"/>
      <c r="AB2" s="7"/>
      <c r="AC2" s="7"/>
      <c r="AD2" s="7"/>
      <c r="AE2" s="7"/>
      <c r="AF2" s="7"/>
      <c r="AG2" s="7"/>
      <c r="AH2" s="2"/>
      <c r="AI2" s="7"/>
      <c r="AJ2" s="7"/>
      <c r="AK2" s="7"/>
      <c r="AL2" s="7"/>
      <c r="AM2" s="7"/>
      <c r="AN2" s="7"/>
      <c r="AO2" s="7"/>
      <c r="AP2" s="7"/>
      <c r="AR2" s="7"/>
      <c r="AS2" s="7"/>
      <c r="AT2" s="7"/>
      <c r="AU2" s="7"/>
      <c r="AV2" s="7"/>
      <c r="AW2" s="7"/>
      <c r="AX2" s="7"/>
      <c r="AY2" s="7"/>
    </row>
    <row r="3" spans="1:52">
      <c r="A3" s="7"/>
      <c r="B3" s="7"/>
      <c r="C3" s="7"/>
      <c r="D3" s="7"/>
      <c r="E3" s="7"/>
      <c r="F3" s="6" t="s">
        <v>232</v>
      </c>
      <c r="G3" s="7"/>
      <c r="H3" s="7"/>
      <c r="I3" s="7"/>
      <c r="J3" s="7"/>
      <c r="K3" s="7"/>
      <c r="L3" s="7"/>
      <c r="M3" s="7"/>
      <c r="N3" s="7"/>
      <c r="O3" s="7"/>
      <c r="P3" s="2"/>
      <c r="Q3" s="7"/>
      <c r="R3" s="7"/>
      <c r="S3" s="7"/>
      <c r="T3" s="7"/>
      <c r="U3" s="7"/>
      <c r="V3" s="7"/>
      <c r="W3" s="7"/>
      <c r="X3" s="7"/>
      <c r="Y3" s="2"/>
      <c r="Z3" s="7"/>
      <c r="AA3" s="7"/>
      <c r="AB3" s="7"/>
      <c r="AC3" s="7"/>
      <c r="AD3" s="7"/>
      <c r="AE3" s="7"/>
      <c r="AF3" s="7"/>
      <c r="AG3" s="7"/>
      <c r="AH3" s="2"/>
      <c r="AI3" s="7"/>
      <c r="AJ3" s="7"/>
      <c r="AK3" s="7"/>
      <c r="AL3" s="7"/>
      <c r="AM3" s="7"/>
      <c r="AN3" s="7"/>
      <c r="AO3" s="7"/>
      <c r="AP3" s="7"/>
      <c r="AR3" s="7"/>
      <c r="AS3" s="7"/>
      <c r="AT3" s="7"/>
      <c r="AU3" s="7"/>
      <c r="AV3" s="7"/>
      <c r="AW3" s="7"/>
      <c r="AX3" s="7"/>
      <c r="AY3" s="7"/>
    </row>
    <row r="4" spans="1:52">
      <c r="A4" s="17">
        <f>+b!A4</f>
        <v>44400</v>
      </c>
      <c r="B4" s="27"/>
      <c r="C4" s="27"/>
      <c r="D4" s="27"/>
      <c r="E4" s="28"/>
      <c r="F4" s="24"/>
      <c r="G4" s="27"/>
      <c r="H4" s="27"/>
      <c r="I4" s="27"/>
      <c r="J4" s="27"/>
      <c r="K4" s="27"/>
      <c r="L4" s="27"/>
      <c r="M4" s="27"/>
      <c r="N4" s="27"/>
      <c r="O4" s="27"/>
      <c r="P4" s="27"/>
      <c r="Q4" s="58"/>
      <c r="R4" s="58"/>
      <c r="S4" s="58"/>
      <c r="T4" s="58"/>
      <c r="U4" s="58"/>
      <c r="V4" s="58"/>
      <c r="W4" s="58"/>
      <c r="X4" s="58"/>
      <c r="Y4" s="27"/>
      <c r="Z4" s="58"/>
      <c r="AA4" s="58"/>
      <c r="AB4" s="58"/>
      <c r="AC4" s="58"/>
      <c r="AD4" s="58"/>
      <c r="AE4" s="58"/>
      <c r="AF4" s="58"/>
      <c r="AG4" s="58"/>
      <c r="AH4" s="18"/>
      <c r="AI4" s="58"/>
      <c r="AJ4" s="58"/>
      <c r="AK4" s="58"/>
      <c r="AL4" s="58"/>
      <c r="AM4" s="58"/>
      <c r="AN4" s="58"/>
      <c r="AO4" s="58"/>
      <c r="AP4" s="58"/>
      <c r="AQ4" s="18"/>
      <c r="AR4" s="58"/>
      <c r="AS4" s="58"/>
      <c r="AT4" s="58"/>
      <c r="AU4" s="58"/>
      <c r="AV4" s="58"/>
      <c r="AW4" s="58"/>
      <c r="AX4" s="58"/>
      <c r="AY4" s="58"/>
    </row>
    <row r="5" spans="1:52" s="13" customFormat="1">
      <c r="A5" s="23"/>
      <c r="B5" s="22"/>
      <c r="C5" s="23"/>
      <c r="D5" s="23"/>
      <c r="E5" s="30"/>
      <c r="F5" s="21"/>
      <c r="G5" s="23"/>
      <c r="H5" s="195" t="str">
        <f>+'Measures '!H5:O5</f>
        <v>FY 21-22</v>
      </c>
      <c r="I5" s="196"/>
      <c r="J5" s="196"/>
      <c r="K5" s="196"/>
      <c r="L5" s="196"/>
      <c r="M5" s="196"/>
      <c r="N5" s="196"/>
      <c r="O5" s="197"/>
      <c r="P5" s="8"/>
      <c r="Q5" s="195" t="str">
        <f>+'Measures '!Q5:X5</f>
        <v>FY 22-23</v>
      </c>
      <c r="R5" s="196"/>
      <c r="S5" s="196"/>
      <c r="T5" s="196"/>
      <c r="U5" s="196"/>
      <c r="V5" s="196"/>
      <c r="W5" s="196"/>
      <c r="X5" s="197"/>
      <c r="Y5" s="109"/>
      <c r="Z5" s="195" t="str">
        <f>+'Measures '!Z5:AG5</f>
        <v>FY 23-24</v>
      </c>
      <c r="AA5" s="196"/>
      <c r="AB5" s="196"/>
      <c r="AC5" s="196"/>
      <c r="AD5" s="196"/>
      <c r="AE5" s="196"/>
      <c r="AF5" s="196"/>
      <c r="AG5" s="197"/>
      <c r="AH5" s="109"/>
      <c r="AI5" s="195" t="str">
        <f>+'Measures '!AI5:AP5</f>
        <v>FY 24-25</v>
      </c>
      <c r="AJ5" s="196"/>
      <c r="AK5" s="196"/>
      <c r="AL5" s="196"/>
      <c r="AM5" s="196"/>
      <c r="AN5" s="196"/>
      <c r="AO5" s="196"/>
      <c r="AP5" s="197"/>
      <c r="AQ5" s="51"/>
      <c r="AR5" s="195" t="str">
        <f>+'Measures '!AR5:AY5</f>
        <v>FY 25-26</v>
      </c>
      <c r="AS5" s="196"/>
      <c r="AT5" s="196"/>
      <c r="AU5" s="196"/>
      <c r="AV5" s="196"/>
      <c r="AW5" s="196"/>
      <c r="AX5" s="196"/>
      <c r="AY5" s="197"/>
    </row>
    <row r="6" spans="1:52" s="15" customFormat="1">
      <c r="A6" s="12" t="s">
        <v>12</v>
      </c>
      <c r="B6" s="29" t="s">
        <v>10</v>
      </c>
      <c r="C6" s="12"/>
      <c r="D6" s="12"/>
      <c r="E6" s="12"/>
      <c r="F6" s="12"/>
      <c r="G6" s="12"/>
      <c r="H6" s="201" t="s">
        <v>3</v>
      </c>
      <c r="I6" s="200"/>
      <c r="J6" s="199" t="s">
        <v>4</v>
      </c>
      <c r="K6" s="200"/>
      <c r="L6" s="199" t="s">
        <v>15</v>
      </c>
      <c r="M6" s="200"/>
      <c r="N6" s="199" t="s">
        <v>5</v>
      </c>
      <c r="O6" s="200"/>
      <c r="P6" s="20"/>
      <c r="Q6" s="201" t="s">
        <v>3</v>
      </c>
      <c r="R6" s="200"/>
      <c r="S6" s="199" t="s">
        <v>4</v>
      </c>
      <c r="T6" s="200"/>
      <c r="U6" s="199" t="s">
        <v>15</v>
      </c>
      <c r="V6" s="200"/>
      <c r="W6" s="199" t="s">
        <v>5</v>
      </c>
      <c r="X6" s="200"/>
      <c r="Y6" s="19"/>
      <c r="Z6" s="201" t="s">
        <v>3</v>
      </c>
      <c r="AA6" s="200"/>
      <c r="AB6" s="199" t="s">
        <v>4</v>
      </c>
      <c r="AC6" s="200"/>
      <c r="AD6" s="199" t="s">
        <v>15</v>
      </c>
      <c r="AE6" s="200"/>
      <c r="AF6" s="199" t="s">
        <v>5</v>
      </c>
      <c r="AG6" s="200"/>
      <c r="AH6" s="19"/>
      <c r="AI6" s="201" t="s">
        <v>3</v>
      </c>
      <c r="AJ6" s="200"/>
      <c r="AK6" s="199" t="s">
        <v>4</v>
      </c>
      <c r="AL6" s="200"/>
      <c r="AM6" s="199" t="s">
        <v>15</v>
      </c>
      <c r="AN6" s="200"/>
      <c r="AO6" s="199" t="s">
        <v>5</v>
      </c>
      <c r="AP6" s="200"/>
      <c r="AQ6" s="16"/>
      <c r="AR6" s="201" t="s">
        <v>3</v>
      </c>
      <c r="AS6" s="200"/>
      <c r="AT6" s="199" t="s">
        <v>4</v>
      </c>
      <c r="AU6" s="200"/>
      <c r="AV6" s="199" t="s">
        <v>15</v>
      </c>
      <c r="AW6" s="200"/>
      <c r="AX6" s="199" t="s">
        <v>16</v>
      </c>
      <c r="AY6" s="200"/>
    </row>
    <row r="7" spans="1:52" s="14" customFormat="1">
      <c r="A7" s="26" t="s">
        <v>13</v>
      </c>
      <c r="B7" s="25" t="s">
        <v>11</v>
      </c>
      <c r="C7" s="26" t="s">
        <v>0</v>
      </c>
      <c r="D7" s="26" t="s">
        <v>6</v>
      </c>
      <c r="E7" s="26" t="s">
        <v>14</v>
      </c>
      <c r="F7" s="26" t="s">
        <v>1</v>
      </c>
      <c r="G7" s="26" t="s">
        <v>7</v>
      </c>
      <c r="H7" s="33" t="s">
        <v>2</v>
      </c>
      <c r="I7" s="31" t="s">
        <v>8</v>
      </c>
      <c r="J7" s="31" t="s">
        <v>2</v>
      </c>
      <c r="K7" s="31" t="s">
        <v>8</v>
      </c>
      <c r="L7" s="31" t="s">
        <v>2</v>
      </c>
      <c r="M7" s="31" t="s">
        <v>8</v>
      </c>
      <c r="N7" s="31" t="s">
        <v>2</v>
      </c>
      <c r="O7" s="31" t="s">
        <v>8</v>
      </c>
      <c r="P7" s="31"/>
      <c r="Q7" s="33" t="s">
        <v>2</v>
      </c>
      <c r="R7" s="56" t="s">
        <v>8</v>
      </c>
      <c r="S7" s="56" t="s">
        <v>2</v>
      </c>
      <c r="T7" s="56" t="s">
        <v>8</v>
      </c>
      <c r="U7" s="56" t="s">
        <v>2</v>
      </c>
      <c r="V7" s="56" t="s">
        <v>8</v>
      </c>
      <c r="W7" s="56" t="s">
        <v>2</v>
      </c>
      <c r="X7" s="56" t="s">
        <v>8</v>
      </c>
      <c r="Y7" s="31"/>
      <c r="Z7" s="33" t="s">
        <v>2</v>
      </c>
      <c r="AA7" s="56" t="s">
        <v>8</v>
      </c>
      <c r="AB7" s="56" t="s">
        <v>2</v>
      </c>
      <c r="AC7" s="56" t="s">
        <v>8</v>
      </c>
      <c r="AD7" s="56" t="s">
        <v>2</v>
      </c>
      <c r="AE7" s="56" t="s">
        <v>8</v>
      </c>
      <c r="AF7" s="56" t="s">
        <v>2</v>
      </c>
      <c r="AG7" s="56" t="s">
        <v>8</v>
      </c>
      <c r="AH7" s="33"/>
      <c r="AI7" s="33" t="s">
        <v>2</v>
      </c>
      <c r="AJ7" s="56" t="s">
        <v>8</v>
      </c>
      <c r="AK7" s="56" t="s">
        <v>2</v>
      </c>
      <c r="AL7" s="56" t="s">
        <v>8</v>
      </c>
      <c r="AM7" s="56" t="s">
        <v>2</v>
      </c>
      <c r="AN7" s="56" t="s">
        <v>8</v>
      </c>
      <c r="AO7" s="56" t="s">
        <v>2</v>
      </c>
      <c r="AP7" s="56" t="s">
        <v>8</v>
      </c>
      <c r="AQ7" s="32"/>
      <c r="AR7" s="33" t="s">
        <v>2</v>
      </c>
      <c r="AS7" s="56" t="s">
        <v>17</v>
      </c>
      <c r="AT7" s="56" t="s">
        <v>2</v>
      </c>
      <c r="AU7" s="56" t="s">
        <v>17</v>
      </c>
      <c r="AV7" s="56" t="s">
        <v>2</v>
      </c>
      <c r="AW7" s="56" t="s">
        <v>17</v>
      </c>
      <c r="AX7" s="56" t="s">
        <v>2</v>
      </c>
      <c r="AY7" s="56" t="s">
        <v>17</v>
      </c>
    </row>
    <row r="8" spans="1:52" s="76" customFormat="1">
      <c r="A8" s="67"/>
      <c r="B8" s="67"/>
      <c r="C8" s="82"/>
      <c r="D8" s="103"/>
      <c r="E8" s="108"/>
      <c r="F8" s="105"/>
      <c r="G8" s="77"/>
      <c r="H8" s="72"/>
      <c r="I8" s="73"/>
      <c r="J8" s="72"/>
      <c r="K8" s="73"/>
      <c r="L8" s="72"/>
      <c r="M8" s="73"/>
      <c r="N8" s="72"/>
      <c r="O8" s="73"/>
      <c r="P8" s="74"/>
      <c r="Q8" s="72"/>
      <c r="R8" s="73"/>
      <c r="S8" s="72"/>
      <c r="T8" s="73"/>
      <c r="U8" s="72"/>
      <c r="V8" s="73"/>
      <c r="W8" s="72"/>
      <c r="X8" s="73"/>
      <c r="Y8" s="61"/>
      <c r="Z8" s="72"/>
      <c r="AA8" s="73"/>
      <c r="AB8" s="72"/>
      <c r="AC8" s="73"/>
      <c r="AD8" s="72"/>
      <c r="AE8" s="73"/>
      <c r="AF8" s="72"/>
      <c r="AG8" s="73"/>
      <c r="AH8" s="61"/>
      <c r="AI8" s="72"/>
      <c r="AJ8" s="73"/>
      <c r="AK8" s="72"/>
      <c r="AL8" s="73"/>
      <c r="AM8" s="72"/>
      <c r="AN8" s="73"/>
      <c r="AO8" s="72"/>
      <c r="AP8" s="73"/>
      <c r="AQ8" s="61"/>
      <c r="AR8" s="72"/>
      <c r="AS8" s="73"/>
      <c r="AT8" s="72"/>
      <c r="AU8" s="73"/>
      <c r="AV8" s="72"/>
      <c r="AW8" s="73"/>
      <c r="AX8" s="72"/>
      <c r="AY8" s="73"/>
    </row>
    <row r="9" spans="1:52" s="13" customFormat="1">
      <c r="A9" s="67"/>
      <c r="B9" s="67"/>
      <c r="C9" s="82"/>
      <c r="D9" s="103"/>
      <c r="E9" s="108"/>
      <c r="F9" s="105"/>
      <c r="G9" s="84"/>
      <c r="H9" s="72"/>
      <c r="I9" s="73"/>
      <c r="J9" s="72"/>
      <c r="K9" s="74"/>
      <c r="L9" s="72"/>
      <c r="M9" s="73"/>
      <c r="N9" s="72"/>
      <c r="O9" s="73"/>
      <c r="P9" s="74"/>
      <c r="Q9" s="72"/>
      <c r="R9" s="73"/>
      <c r="S9" s="72"/>
      <c r="T9" s="74"/>
      <c r="U9" s="72"/>
      <c r="V9" s="73"/>
      <c r="W9" s="72"/>
      <c r="X9" s="73"/>
      <c r="Y9" s="61"/>
      <c r="Z9" s="72"/>
      <c r="AA9" s="73"/>
      <c r="AB9" s="72"/>
      <c r="AC9" s="74"/>
      <c r="AD9" s="72"/>
      <c r="AE9" s="73"/>
      <c r="AF9" s="72"/>
      <c r="AG9" s="73"/>
      <c r="AH9" s="61"/>
      <c r="AI9" s="72"/>
      <c r="AJ9" s="73"/>
      <c r="AK9" s="72"/>
      <c r="AL9" s="74"/>
      <c r="AM9" s="72"/>
      <c r="AN9" s="73"/>
      <c r="AO9" s="72"/>
      <c r="AP9" s="73"/>
      <c r="AQ9" s="61"/>
      <c r="AR9" s="72"/>
      <c r="AS9" s="73"/>
      <c r="AT9" s="72"/>
      <c r="AU9" s="74"/>
      <c r="AV9" s="72"/>
      <c r="AW9" s="73"/>
      <c r="AX9" s="72"/>
      <c r="AY9" s="73"/>
      <c r="AZ9" s="123"/>
    </row>
    <row r="10" spans="1:52" s="13" customFormat="1">
      <c r="A10" s="67" t="s">
        <v>147</v>
      </c>
      <c r="B10" s="67">
        <v>518</v>
      </c>
      <c r="C10" s="82">
        <v>44368</v>
      </c>
      <c r="D10" s="103">
        <v>3</v>
      </c>
      <c r="E10" s="108" t="s">
        <v>148</v>
      </c>
      <c r="F10" s="105" t="s">
        <v>148</v>
      </c>
      <c r="G10" s="146" t="s">
        <v>213</v>
      </c>
      <c r="H10" s="72">
        <v>-1.5</v>
      </c>
      <c r="I10" s="73">
        <v>-7.4</v>
      </c>
      <c r="J10" s="72">
        <v>0</v>
      </c>
      <c r="K10" s="74">
        <v>0</v>
      </c>
      <c r="L10" s="72">
        <v>0</v>
      </c>
      <c r="M10" s="73">
        <v>0</v>
      </c>
      <c r="N10" s="72">
        <v>-1.5</v>
      </c>
      <c r="O10" s="73">
        <v>-7.4</v>
      </c>
      <c r="P10" s="74"/>
      <c r="Q10" s="72">
        <v>-4.4000000000000004</v>
      </c>
      <c r="R10" s="73">
        <v>-7.4</v>
      </c>
      <c r="S10" s="72">
        <v>0</v>
      </c>
      <c r="T10" s="74">
        <v>0</v>
      </c>
      <c r="U10" s="72">
        <v>0</v>
      </c>
      <c r="V10" s="73">
        <v>0</v>
      </c>
      <c r="W10" s="72">
        <f>SUM(Q10,S10,U10)</f>
        <v>-4.4000000000000004</v>
      </c>
      <c r="X10" s="73">
        <f>SUM(T10,R10,V10)</f>
        <v>-7.4</v>
      </c>
      <c r="Y10" s="61"/>
      <c r="Z10" s="72">
        <v>-7.4</v>
      </c>
      <c r="AA10" s="73">
        <v>-7.4</v>
      </c>
      <c r="AB10" s="72">
        <v>0</v>
      </c>
      <c r="AC10" s="74">
        <v>0</v>
      </c>
      <c r="AD10" s="72">
        <v>0</v>
      </c>
      <c r="AE10" s="73">
        <v>0</v>
      </c>
      <c r="AF10" s="72">
        <v>-7.4</v>
      </c>
      <c r="AG10" s="73">
        <v>-7.4</v>
      </c>
      <c r="AH10" s="61"/>
      <c r="AI10" s="72">
        <v>-7.4</v>
      </c>
      <c r="AJ10" s="73">
        <v>-7.4</v>
      </c>
      <c r="AK10" s="72">
        <v>0</v>
      </c>
      <c r="AL10" s="74">
        <v>0</v>
      </c>
      <c r="AM10" s="72">
        <v>0</v>
      </c>
      <c r="AN10" s="73">
        <v>0</v>
      </c>
      <c r="AO10" s="72">
        <v>-7.4</v>
      </c>
      <c r="AP10" s="73">
        <v>-7.4</v>
      </c>
      <c r="AQ10" s="61"/>
      <c r="AR10" s="72">
        <v>-7.4</v>
      </c>
      <c r="AS10" s="73">
        <v>-7.4</v>
      </c>
      <c r="AT10" s="72">
        <v>0</v>
      </c>
      <c r="AU10" s="74">
        <v>0</v>
      </c>
      <c r="AV10" s="72">
        <v>0</v>
      </c>
      <c r="AW10" s="73">
        <v>0</v>
      </c>
      <c r="AX10" s="72">
        <v>-7.4</v>
      </c>
      <c r="AY10" s="73">
        <v>-7.4</v>
      </c>
      <c r="AZ10" s="123"/>
    </row>
    <row r="11" spans="1:52" s="13" customFormat="1">
      <c r="A11" s="67" t="s">
        <v>122</v>
      </c>
      <c r="B11" s="67">
        <v>360</v>
      </c>
      <c r="C11" s="82">
        <v>44288</v>
      </c>
      <c r="D11" s="103">
        <v>7061</v>
      </c>
      <c r="E11" s="108" t="s">
        <v>52</v>
      </c>
      <c r="F11" s="105" t="s">
        <v>126</v>
      </c>
      <c r="G11" s="84" t="s">
        <v>213</v>
      </c>
      <c r="H11" s="72">
        <v>-0.7</v>
      </c>
      <c r="I11" s="73">
        <v>-0.7</v>
      </c>
      <c r="J11" s="72">
        <v>0</v>
      </c>
      <c r="K11" s="74">
        <v>0</v>
      </c>
      <c r="L11" s="72">
        <v>0</v>
      </c>
      <c r="M11" s="73">
        <v>0</v>
      </c>
      <c r="N11" s="72">
        <v>-0.7</v>
      </c>
      <c r="O11" s="73">
        <v>-0.7</v>
      </c>
      <c r="P11" s="74"/>
      <c r="Q11" s="72">
        <v>-0.7</v>
      </c>
      <c r="R11" s="73">
        <v>-0.7</v>
      </c>
      <c r="S11" s="72">
        <v>0</v>
      </c>
      <c r="T11" s="74">
        <v>0</v>
      </c>
      <c r="U11" s="72">
        <v>0</v>
      </c>
      <c r="V11" s="73">
        <v>0</v>
      </c>
      <c r="W11" s="72">
        <f>SUM(Q11,S11,U11)</f>
        <v>-0.7</v>
      </c>
      <c r="X11" s="73">
        <f>SUM(T11,R11,V11)</f>
        <v>-0.7</v>
      </c>
      <c r="Y11" s="61"/>
      <c r="Z11" s="72">
        <v>-0.7</v>
      </c>
      <c r="AA11" s="73">
        <v>-0.7</v>
      </c>
      <c r="AB11" s="72">
        <v>0</v>
      </c>
      <c r="AC11" s="74">
        <v>0</v>
      </c>
      <c r="AD11" s="72">
        <v>0</v>
      </c>
      <c r="AE11" s="73">
        <v>0</v>
      </c>
      <c r="AF11" s="72">
        <v>-0.7</v>
      </c>
      <c r="AG11" s="73">
        <v>-0.7</v>
      </c>
      <c r="AH11" s="61"/>
      <c r="AI11" s="72">
        <v>-0.7</v>
      </c>
      <c r="AJ11" s="73">
        <v>-0.7</v>
      </c>
      <c r="AK11" s="72">
        <v>0</v>
      </c>
      <c r="AL11" s="74">
        <v>0</v>
      </c>
      <c r="AM11" s="72">
        <v>0</v>
      </c>
      <c r="AN11" s="73">
        <v>0</v>
      </c>
      <c r="AO11" s="72">
        <v>-0.7</v>
      </c>
      <c r="AP11" s="73">
        <v>-0.7</v>
      </c>
      <c r="AQ11" s="61"/>
      <c r="AR11" s="72">
        <v>-0.7</v>
      </c>
      <c r="AS11" s="73">
        <v>-0.7</v>
      </c>
      <c r="AT11" s="72">
        <v>0</v>
      </c>
      <c r="AU11" s="74">
        <v>0</v>
      </c>
      <c r="AV11" s="72">
        <v>0</v>
      </c>
      <c r="AW11" s="73">
        <v>0</v>
      </c>
      <c r="AX11" s="72">
        <v>-0.7</v>
      </c>
      <c r="AY11" s="73">
        <v>-0.7</v>
      </c>
      <c r="AZ11" s="123"/>
    </row>
    <row r="12" spans="1:52" s="52" customFormat="1">
      <c r="A12" s="67"/>
      <c r="B12" s="67"/>
      <c r="C12" s="68"/>
      <c r="D12" s="69"/>
      <c r="E12" s="70"/>
      <c r="F12" s="71"/>
      <c r="G12" s="85" t="s">
        <v>18</v>
      </c>
      <c r="H12" s="86">
        <f t="shared" ref="H12:O12" si="0">+SUM(H10:H11)</f>
        <v>-2.2000000000000002</v>
      </c>
      <c r="I12" s="87">
        <f t="shared" si="0"/>
        <v>-8.1</v>
      </c>
      <c r="J12" s="86">
        <f t="shared" si="0"/>
        <v>0</v>
      </c>
      <c r="K12" s="87">
        <f t="shared" si="0"/>
        <v>0</v>
      </c>
      <c r="L12" s="86">
        <f t="shared" si="0"/>
        <v>0</v>
      </c>
      <c r="M12" s="87">
        <f t="shared" si="0"/>
        <v>0</v>
      </c>
      <c r="N12" s="86">
        <f t="shared" si="0"/>
        <v>-2.2000000000000002</v>
      </c>
      <c r="O12" s="87">
        <f t="shared" si="0"/>
        <v>-8.1</v>
      </c>
      <c r="P12" s="88"/>
      <c r="Q12" s="86">
        <f t="shared" ref="Q12:X12" si="1">+SUM(Q10:Q11)</f>
        <v>-5.1000000000000005</v>
      </c>
      <c r="R12" s="87">
        <f t="shared" si="1"/>
        <v>-8.1</v>
      </c>
      <c r="S12" s="86">
        <f t="shared" si="1"/>
        <v>0</v>
      </c>
      <c r="T12" s="87">
        <f t="shared" si="1"/>
        <v>0</v>
      </c>
      <c r="U12" s="86">
        <f t="shared" si="1"/>
        <v>0</v>
      </c>
      <c r="V12" s="87">
        <f t="shared" si="1"/>
        <v>0</v>
      </c>
      <c r="W12" s="86">
        <f t="shared" si="1"/>
        <v>-5.1000000000000005</v>
      </c>
      <c r="X12" s="87">
        <f t="shared" si="1"/>
        <v>-8.1</v>
      </c>
      <c r="Y12" s="89"/>
      <c r="Z12" s="86">
        <f t="shared" ref="Z12:AG12" si="2">+SUM(Z10:Z11)</f>
        <v>-8.1</v>
      </c>
      <c r="AA12" s="87">
        <f t="shared" si="2"/>
        <v>-8.1</v>
      </c>
      <c r="AB12" s="86">
        <f t="shared" si="2"/>
        <v>0</v>
      </c>
      <c r="AC12" s="87">
        <f t="shared" si="2"/>
        <v>0</v>
      </c>
      <c r="AD12" s="86">
        <f t="shared" si="2"/>
        <v>0</v>
      </c>
      <c r="AE12" s="87">
        <f t="shared" si="2"/>
        <v>0</v>
      </c>
      <c r="AF12" s="86">
        <f t="shared" si="2"/>
        <v>-8.1</v>
      </c>
      <c r="AG12" s="87">
        <f t="shared" si="2"/>
        <v>-8.1</v>
      </c>
      <c r="AH12" s="89"/>
      <c r="AI12" s="86">
        <f t="shared" ref="AI12:AP12" si="3">+SUM(AI10:AI11)</f>
        <v>-8.1</v>
      </c>
      <c r="AJ12" s="87">
        <f t="shared" si="3"/>
        <v>-8.1</v>
      </c>
      <c r="AK12" s="86">
        <f t="shared" si="3"/>
        <v>0</v>
      </c>
      <c r="AL12" s="87">
        <f t="shared" si="3"/>
        <v>0</v>
      </c>
      <c r="AM12" s="86">
        <f t="shared" si="3"/>
        <v>0</v>
      </c>
      <c r="AN12" s="87">
        <f t="shared" si="3"/>
        <v>0</v>
      </c>
      <c r="AO12" s="86">
        <f t="shared" si="3"/>
        <v>-8.1</v>
      </c>
      <c r="AP12" s="87">
        <f t="shared" si="3"/>
        <v>-8.1</v>
      </c>
      <c r="AQ12" s="90"/>
      <c r="AR12" s="86">
        <f t="shared" ref="AR12:AY12" si="4">+SUM(AR10:AR11)</f>
        <v>-8.1</v>
      </c>
      <c r="AS12" s="87">
        <f t="shared" si="4"/>
        <v>-8.1</v>
      </c>
      <c r="AT12" s="86">
        <f t="shared" si="4"/>
        <v>0</v>
      </c>
      <c r="AU12" s="87">
        <f t="shared" si="4"/>
        <v>0</v>
      </c>
      <c r="AV12" s="86">
        <f t="shared" si="4"/>
        <v>0</v>
      </c>
      <c r="AW12" s="87">
        <f t="shared" si="4"/>
        <v>0</v>
      </c>
      <c r="AX12" s="86">
        <f t="shared" si="4"/>
        <v>-8.1</v>
      </c>
      <c r="AY12" s="87">
        <f t="shared" si="4"/>
        <v>-8.1</v>
      </c>
      <c r="AZ12" s="80"/>
    </row>
    <row r="13" spans="1:52" s="13" customFormat="1">
      <c r="A13" s="67"/>
      <c r="B13" s="67"/>
      <c r="C13" s="82"/>
      <c r="D13" s="103"/>
      <c r="E13" s="108"/>
      <c r="F13" s="105"/>
      <c r="G13" s="84"/>
      <c r="H13" s="72"/>
      <c r="I13" s="73"/>
      <c r="J13" s="72"/>
      <c r="K13" s="74"/>
      <c r="L13" s="72"/>
      <c r="M13" s="73"/>
      <c r="N13" s="72"/>
      <c r="O13" s="73"/>
      <c r="P13" s="74"/>
      <c r="Q13" s="72"/>
      <c r="R13" s="73"/>
      <c r="S13" s="72"/>
      <c r="T13" s="74"/>
      <c r="U13" s="72"/>
      <c r="V13" s="73"/>
      <c r="W13" s="72"/>
      <c r="X13" s="73"/>
      <c r="Y13" s="61"/>
      <c r="Z13" s="72"/>
      <c r="AA13" s="73"/>
      <c r="AB13" s="72"/>
      <c r="AC13" s="74"/>
      <c r="AD13" s="72"/>
      <c r="AE13" s="73"/>
      <c r="AF13" s="72"/>
      <c r="AG13" s="73"/>
      <c r="AH13" s="61"/>
      <c r="AI13" s="72"/>
      <c r="AJ13" s="73"/>
      <c r="AK13" s="72"/>
      <c r="AL13" s="74"/>
      <c r="AM13" s="72"/>
      <c r="AN13" s="73"/>
      <c r="AO13" s="72"/>
      <c r="AP13" s="73"/>
      <c r="AQ13" s="61"/>
      <c r="AR13" s="72"/>
      <c r="AS13" s="73"/>
      <c r="AT13" s="72"/>
      <c r="AU13" s="74"/>
      <c r="AV13" s="72"/>
      <c r="AW13" s="73"/>
      <c r="AX13" s="72"/>
      <c r="AY13" s="73"/>
      <c r="AZ13" s="123"/>
    </row>
    <row r="14" spans="1:52" s="13" customFormat="1">
      <c r="A14" s="67" t="s">
        <v>122</v>
      </c>
      <c r="B14" s="67">
        <v>19</v>
      </c>
      <c r="C14" s="82">
        <v>40944</v>
      </c>
      <c r="D14" s="103">
        <v>7061</v>
      </c>
      <c r="E14" s="108" t="s">
        <v>52</v>
      </c>
      <c r="F14" s="105" t="s">
        <v>127</v>
      </c>
      <c r="G14" s="84" t="s">
        <v>121</v>
      </c>
      <c r="H14" s="72">
        <v>-11.4</v>
      </c>
      <c r="I14" s="73">
        <v>-22.9</v>
      </c>
      <c r="J14" s="72">
        <v>0</v>
      </c>
      <c r="K14" s="74">
        <v>0</v>
      </c>
      <c r="L14" s="72">
        <v>11.4</v>
      </c>
      <c r="M14" s="73">
        <v>22.9</v>
      </c>
      <c r="N14" s="72">
        <v>0</v>
      </c>
      <c r="O14" s="73">
        <v>0</v>
      </c>
      <c r="P14" s="74"/>
      <c r="Q14" s="72">
        <v>-11.4</v>
      </c>
      <c r="R14" s="73">
        <v>-22.9</v>
      </c>
      <c r="S14" s="72">
        <v>0</v>
      </c>
      <c r="T14" s="74">
        <v>0</v>
      </c>
      <c r="U14" s="72">
        <v>11.4</v>
      </c>
      <c r="V14" s="73">
        <v>22.9</v>
      </c>
      <c r="W14" s="72">
        <v>0</v>
      </c>
      <c r="X14" s="73">
        <v>0</v>
      </c>
      <c r="Y14" s="61"/>
      <c r="Z14" s="72">
        <v>-11.4</v>
      </c>
      <c r="AA14" s="73">
        <v>-22.9</v>
      </c>
      <c r="AB14" s="72">
        <v>0</v>
      </c>
      <c r="AC14" s="74">
        <v>0</v>
      </c>
      <c r="AD14" s="72">
        <v>11.4</v>
      </c>
      <c r="AE14" s="73">
        <v>22.9</v>
      </c>
      <c r="AF14" s="72">
        <v>0</v>
      </c>
      <c r="AG14" s="73">
        <v>0</v>
      </c>
      <c r="AH14" s="61"/>
      <c r="AI14" s="72">
        <v>-22.9</v>
      </c>
      <c r="AJ14" s="73">
        <v>-22.9</v>
      </c>
      <c r="AK14" s="72">
        <v>0</v>
      </c>
      <c r="AL14" s="74">
        <v>0</v>
      </c>
      <c r="AM14" s="72">
        <v>22.9</v>
      </c>
      <c r="AN14" s="73">
        <v>22.9</v>
      </c>
      <c r="AO14" s="72">
        <v>0</v>
      </c>
      <c r="AP14" s="73">
        <v>0</v>
      </c>
      <c r="AQ14" s="61"/>
      <c r="AR14" s="72">
        <v>-22.9</v>
      </c>
      <c r="AS14" s="73">
        <v>-22.9</v>
      </c>
      <c r="AT14" s="72">
        <v>0</v>
      </c>
      <c r="AU14" s="74">
        <v>0</v>
      </c>
      <c r="AV14" s="72">
        <v>22.9</v>
      </c>
      <c r="AW14" s="73">
        <v>22.9</v>
      </c>
      <c r="AX14" s="72">
        <v>0</v>
      </c>
      <c r="AY14" s="73">
        <v>0</v>
      </c>
      <c r="AZ14" s="123"/>
    </row>
    <row r="15" spans="1:52" s="52" customFormat="1">
      <c r="A15" s="67"/>
      <c r="B15" s="67"/>
      <c r="C15" s="68"/>
      <c r="D15" s="69"/>
      <c r="E15" s="70"/>
      <c r="F15" s="71"/>
      <c r="G15" s="85" t="s">
        <v>18</v>
      </c>
      <c r="H15" s="86">
        <f>+SUM(H14)</f>
        <v>-11.4</v>
      </c>
      <c r="I15" s="87">
        <f t="shared" ref="I15:K15" si="5">+SUM(I14)</f>
        <v>-22.9</v>
      </c>
      <c r="J15" s="86">
        <f t="shared" si="5"/>
        <v>0</v>
      </c>
      <c r="K15" s="87">
        <f t="shared" si="5"/>
        <v>0</v>
      </c>
      <c r="L15" s="86">
        <f>+SUM(L14)</f>
        <v>11.4</v>
      </c>
      <c r="M15" s="87">
        <f t="shared" ref="M15" si="6">+SUM(M14)</f>
        <v>22.9</v>
      </c>
      <c r="N15" s="86">
        <f>+SUM(N14)</f>
        <v>0</v>
      </c>
      <c r="O15" s="87">
        <f t="shared" ref="O15" si="7">+SUM(O14)</f>
        <v>0</v>
      </c>
      <c r="P15" s="88"/>
      <c r="Q15" s="86">
        <f>+SUM(Q14)</f>
        <v>-11.4</v>
      </c>
      <c r="R15" s="87">
        <f t="shared" ref="R15:U15" si="8">+SUM(R14)</f>
        <v>-22.9</v>
      </c>
      <c r="S15" s="86">
        <f t="shared" si="8"/>
        <v>0</v>
      </c>
      <c r="T15" s="87">
        <f t="shared" si="8"/>
        <v>0</v>
      </c>
      <c r="U15" s="86">
        <f t="shared" si="8"/>
        <v>11.4</v>
      </c>
      <c r="V15" s="87">
        <f>+SUM(V14)</f>
        <v>22.9</v>
      </c>
      <c r="W15" s="86">
        <f t="shared" ref="W15:X15" si="9">+SUM(W14)</f>
        <v>0</v>
      </c>
      <c r="X15" s="87">
        <f t="shared" si="9"/>
        <v>0</v>
      </c>
      <c r="Y15" s="89"/>
      <c r="Z15" s="86">
        <f>+SUM(Z14)</f>
        <v>-11.4</v>
      </c>
      <c r="AA15" s="87">
        <f t="shared" ref="AA15:AG15" si="10">+SUM(AA14)</f>
        <v>-22.9</v>
      </c>
      <c r="AB15" s="86">
        <f t="shared" si="10"/>
        <v>0</v>
      </c>
      <c r="AC15" s="87">
        <f t="shared" si="10"/>
        <v>0</v>
      </c>
      <c r="AD15" s="86">
        <f t="shared" si="10"/>
        <v>11.4</v>
      </c>
      <c r="AE15" s="87">
        <f t="shared" si="10"/>
        <v>22.9</v>
      </c>
      <c r="AF15" s="86">
        <f t="shared" si="10"/>
        <v>0</v>
      </c>
      <c r="AG15" s="87">
        <f t="shared" si="10"/>
        <v>0</v>
      </c>
      <c r="AH15" s="89"/>
      <c r="AI15" s="86">
        <f>+SUM(AI14)</f>
        <v>-22.9</v>
      </c>
      <c r="AJ15" s="87">
        <f t="shared" ref="AJ15:AP15" si="11">+SUM(AJ14)</f>
        <v>-22.9</v>
      </c>
      <c r="AK15" s="86">
        <f t="shared" si="11"/>
        <v>0</v>
      </c>
      <c r="AL15" s="87">
        <f t="shared" si="11"/>
        <v>0</v>
      </c>
      <c r="AM15" s="86">
        <f t="shared" si="11"/>
        <v>22.9</v>
      </c>
      <c r="AN15" s="87">
        <f t="shared" si="11"/>
        <v>22.9</v>
      </c>
      <c r="AO15" s="86">
        <f t="shared" si="11"/>
        <v>0</v>
      </c>
      <c r="AP15" s="87">
        <f t="shared" si="11"/>
        <v>0</v>
      </c>
      <c r="AQ15" s="90"/>
      <c r="AR15" s="86">
        <f>+SUM(AR14)</f>
        <v>-22.9</v>
      </c>
      <c r="AS15" s="87">
        <f t="shared" ref="AS15:AY15" si="12">+SUM(AS14)</f>
        <v>-22.9</v>
      </c>
      <c r="AT15" s="86">
        <f t="shared" si="12"/>
        <v>0</v>
      </c>
      <c r="AU15" s="87">
        <f t="shared" si="12"/>
        <v>0</v>
      </c>
      <c r="AV15" s="86">
        <f t="shared" si="12"/>
        <v>22.9</v>
      </c>
      <c r="AW15" s="87">
        <f t="shared" si="12"/>
        <v>22.9</v>
      </c>
      <c r="AX15" s="86">
        <f t="shared" si="12"/>
        <v>0</v>
      </c>
      <c r="AY15" s="87">
        <f t="shared" si="12"/>
        <v>0</v>
      </c>
      <c r="AZ15" s="80"/>
    </row>
    <row r="16" spans="1:52" s="13" customFormat="1">
      <c r="A16" s="67"/>
      <c r="B16" s="67"/>
      <c r="C16" s="82"/>
      <c r="D16" s="103"/>
      <c r="E16" s="108"/>
      <c r="F16" s="105"/>
      <c r="G16" s="84"/>
      <c r="H16" s="72"/>
      <c r="I16" s="73"/>
      <c r="J16" s="72"/>
      <c r="K16" s="74"/>
      <c r="L16" s="72"/>
      <c r="M16" s="73"/>
      <c r="N16" s="72"/>
      <c r="O16" s="73"/>
      <c r="P16" s="74"/>
      <c r="Q16" s="72"/>
      <c r="R16" s="73"/>
      <c r="S16" s="72"/>
      <c r="T16" s="74"/>
      <c r="U16" s="72"/>
      <c r="V16" s="73"/>
      <c r="W16" s="72"/>
      <c r="X16" s="73"/>
      <c r="Y16" s="61"/>
      <c r="Z16" s="72"/>
      <c r="AA16" s="73"/>
      <c r="AB16" s="72"/>
      <c r="AC16" s="74"/>
      <c r="AD16" s="72"/>
      <c r="AE16" s="73"/>
      <c r="AF16" s="72"/>
      <c r="AG16" s="73"/>
      <c r="AH16" s="61"/>
      <c r="AI16" s="72"/>
      <c r="AJ16" s="73"/>
      <c r="AK16" s="72"/>
      <c r="AL16" s="74"/>
      <c r="AM16" s="72"/>
      <c r="AN16" s="73"/>
      <c r="AO16" s="72"/>
      <c r="AP16" s="73"/>
      <c r="AQ16" s="61"/>
      <c r="AR16" s="72"/>
      <c r="AS16" s="73"/>
      <c r="AT16" s="72"/>
      <c r="AU16" s="74"/>
      <c r="AV16" s="72"/>
      <c r="AW16" s="73"/>
      <c r="AX16" s="72"/>
      <c r="AY16" s="73"/>
      <c r="AZ16" s="123"/>
    </row>
    <row r="17" spans="1:52" s="13" customFormat="1">
      <c r="A17" s="67" t="s">
        <v>147</v>
      </c>
      <c r="B17" s="67">
        <v>518</v>
      </c>
      <c r="C17" s="82">
        <v>44368</v>
      </c>
      <c r="D17" s="103">
        <v>3</v>
      </c>
      <c r="E17" s="108" t="s">
        <v>148</v>
      </c>
      <c r="F17" s="105" t="s">
        <v>148</v>
      </c>
      <c r="G17" s="146" t="s">
        <v>142</v>
      </c>
      <c r="H17" s="72">
        <v>-6</v>
      </c>
      <c r="I17" s="73">
        <v>-30</v>
      </c>
      <c r="J17" s="72">
        <v>0</v>
      </c>
      <c r="K17" s="74">
        <v>0</v>
      </c>
      <c r="L17" s="72">
        <v>0</v>
      </c>
      <c r="M17" s="73">
        <v>0</v>
      </c>
      <c r="N17" s="72">
        <v>-6</v>
      </c>
      <c r="O17" s="73">
        <v>-30</v>
      </c>
      <c r="P17" s="74"/>
      <c r="Q17" s="72">
        <v>-18</v>
      </c>
      <c r="R17" s="73">
        <v>-30</v>
      </c>
      <c r="S17" s="72">
        <v>0</v>
      </c>
      <c r="T17" s="74">
        <v>0</v>
      </c>
      <c r="U17" s="72">
        <v>0</v>
      </c>
      <c r="V17" s="73">
        <v>0</v>
      </c>
      <c r="W17" s="72">
        <f>SUM(Q17,S17,U17)</f>
        <v>-18</v>
      </c>
      <c r="X17" s="73">
        <f>SUM(T17,R17,V17)</f>
        <v>-30</v>
      </c>
      <c r="Y17" s="61"/>
      <c r="Z17" s="72">
        <v>-30</v>
      </c>
      <c r="AA17" s="73">
        <v>-30</v>
      </c>
      <c r="AB17" s="72">
        <v>0</v>
      </c>
      <c r="AC17" s="74">
        <v>0</v>
      </c>
      <c r="AD17" s="72">
        <v>0</v>
      </c>
      <c r="AE17" s="73">
        <v>0</v>
      </c>
      <c r="AF17" s="72">
        <v>-30</v>
      </c>
      <c r="AG17" s="73">
        <v>-30</v>
      </c>
      <c r="AH17" s="61"/>
      <c r="AI17" s="72">
        <v>-30</v>
      </c>
      <c r="AJ17" s="73">
        <v>-30</v>
      </c>
      <c r="AK17" s="72">
        <v>0</v>
      </c>
      <c r="AL17" s="74">
        <v>0</v>
      </c>
      <c r="AM17" s="72">
        <v>0</v>
      </c>
      <c r="AN17" s="73">
        <v>0</v>
      </c>
      <c r="AO17" s="72">
        <v>-30</v>
      </c>
      <c r="AP17" s="73">
        <v>-30</v>
      </c>
      <c r="AQ17" s="61"/>
      <c r="AR17" s="72">
        <v>-30</v>
      </c>
      <c r="AS17" s="73">
        <v>-30</v>
      </c>
      <c r="AT17" s="72">
        <v>0</v>
      </c>
      <c r="AU17" s="74">
        <v>0</v>
      </c>
      <c r="AV17" s="72">
        <v>0</v>
      </c>
      <c r="AW17" s="73">
        <v>0</v>
      </c>
      <c r="AX17" s="72">
        <v>-30</v>
      </c>
      <c r="AY17" s="73">
        <v>-30</v>
      </c>
      <c r="AZ17" s="123"/>
    </row>
    <row r="18" spans="1:52" s="13" customFormat="1">
      <c r="A18" s="67" t="s">
        <v>199</v>
      </c>
      <c r="B18" s="67">
        <v>504</v>
      </c>
      <c r="C18" s="82">
        <v>44361</v>
      </c>
      <c r="D18" s="103">
        <v>7059</v>
      </c>
      <c r="E18" s="108" t="s">
        <v>142</v>
      </c>
      <c r="F18" s="105" t="s">
        <v>200</v>
      </c>
      <c r="G18" s="84" t="s">
        <v>142</v>
      </c>
      <c r="H18" s="72">
        <v>-2.2000000000000002</v>
      </c>
      <c r="I18" s="73">
        <v>0</v>
      </c>
      <c r="J18" s="72">
        <v>0</v>
      </c>
      <c r="K18" s="74">
        <v>0</v>
      </c>
      <c r="L18" s="72">
        <v>0</v>
      </c>
      <c r="M18" s="73">
        <v>0</v>
      </c>
      <c r="N18" s="72">
        <v>-2.2000000000000002</v>
      </c>
      <c r="O18" s="73">
        <v>0</v>
      </c>
      <c r="P18" s="74"/>
      <c r="Q18" s="72">
        <v>1.1000000000000001</v>
      </c>
      <c r="R18" s="73">
        <v>0</v>
      </c>
      <c r="S18" s="72">
        <v>0</v>
      </c>
      <c r="T18" s="74">
        <v>0</v>
      </c>
      <c r="U18" s="72">
        <v>0</v>
      </c>
      <c r="V18" s="73">
        <v>0</v>
      </c>
      <c r="W18" s="72">
        <f>SUM(Q18,S18,U18)</f>
        <v>1.1000000000000001</v>
      </c>
      <c r="X18" s="73">
        <f>SUM(T18,R18,V18)</f>
        <v>0</v>
      </c>
      <c r="Y18" s="61"/>
      <c r="Z18" s="72">
        <v>0.6</v>
      </c>
      <c r="AA18" s="73">
        <v>0</v>
      </c>
      <c r="AB18" s="72">
        <v>0</v>
      </c>
      <c r="AC18" s="74">
        <v>0</v>
      </c>
      <c r="AD18" s="72">
        <v>0</v>
      </c>
      <c r="AE18" s="73">
        <v>0</v>
      </c>
      <c r="AF18" s="72">
        <v>0.6</v>
      </c>
      <c r="AG18" s="73">
        <v>0</v>
      </c>
      <c r="AH18" s="61"/>
      <c r="AI18" s="72">
        <v>0.2</v>
      </c>
      <c r="AJ18" s="73">
        <v>0</v>
      </c>
      <c r="AK18" s="72">
        <v>0</v>
      </c>
      <c r="AL18" s="74">
        <v>0</v>
      </c>
      <c r="AM18" s="72">
        <v>0</v>
      </c>
      <c r="AN18" s="73">
        <v>0</v>
      </c>
      <c r="AO18" s="72">
        <v>0.2</v>
      </c>
      <c r="AP18" s="73">
        <v>0</v>
      </c>
      <c r="AQ18" s="61"/>
      <c r="AR18" s="72">
        <v>0.2</v>
      </c>
      <c r="AS18" s="73">
        <v>0</v>
      </c>
      <c r="AT18" s="72">
        <v>0</v>
      </c>
      <c r="AU18" s="74">
        <v>0</v>
      </c>
      <c r="AV18" s="72">
        <v>0</v>
      </c>
      <c r="AW18" s="73">
        <v>0</v>
      </c>
      <c r="AX18" s="72">
        <v>0.2</v>
      </c>
      <c r="AY18" s="73">
        <v>0</v>
      </c>
      <c r="AZ18" s="123"/>
    </row>
    <row r="19" spans="1:52" s="13" customFormat="1">
      <c r="A19" s="67" t="s">
        <v>122</v>
      </c>
      <c r="B19" s="67">
        <v>524</v>
      </c>
      <c r="C19" s="82">
        <v>44368</v>
      </c>
      <c r="D19" s="103">
        <v>7061</v>
      </c>
      <c r="E19" s="108" t="s">
        <v>52</v>
      </c>
      <c r="F19" s="105" t="s">
        <v>145</v>
      </c>
      <c r="G19" s="84" t="s">
        <v>142</v>
      </c>
      <c r="H19" s="72">
        <v>-17.5</v>
      </c>
      <c r="I19" s="73">
        <v>0</v>
      </c>
      <c r="J19" s="72">
        <v>0</v>
      </c>
      <c r="K19" s="74">
        <v>0</v>
      </c>
      <c r="L19" s="72">
        <v>0</v>
      </c>
      <c r="M19" s="73">
        <v>0</v>
      </c>
      <c r="N19" s="72">
        <v>-17.5</v>
      </c>
      <c r="O19" s="73">
        <v>0</v>
      </c>
      <c r="P19" s="74"/>
      <c r="Q19" s="72">
        <v>0</v>
      </c>
      <c r="R19" s="73">
        <v>0</v>
      </c>
      <c r="S19" s="72">
        <v>0</v>
      </c>
      <c r="T19" s="74">
        <v>0</v>
      </c>
      <c r="U19" s="72">
        <v>0</v>
      </c>
      <c r="V19" s="73">
        <v>0</v>
      </c>
      <c r="W19" s="72">
        <v>0</v>
      </c>
      <c r="X19" s="73">
        <v>0</v>
      </c>
      <c r="Y19" s="61"/>
      <c r="Z19" s="72">
        <v>0</v>
      </c>
      <c r="AA19" s="73">
        <v>0</v>
      </c>
      <c r="AB19" s="72">
        <v>0</v>
      </c>
      <c r="AC19" s="74">
        <v>0</v>
      </c>
      <c r="AD19" s="72">
        <v>0</v>
      </c>
      <c r="AE19" s="73">
        <v>0</v>
      </c>
      <c r="AF19" s="72">
        <v>0</v>
      </c>
      <c r="AG19" s="73">
        <v>0</v>
      </c>
      <c r="AH19" s="61"/>
      <c r="AI19" s="72">
        <v>0</v>
      </c>
      <c r="AJ19" s="73">
        <v>0</v>
      </c>
      <c r="AK19" s="72">
        <v>0</v>
      </c>
      <c r="AL19" s="74">
        <v>0</v>
      </c>
      <c r="AM19" s="72">
        <v>0</v>
      </c>
      <c r="AN19" s="73">
        <v>0</v>
      </c>
      <c r="AO19" s="72">
        <v>0</v>
      </c>
      <c r="AP19" s="73">
        <v>0</v>
      </c>
      <c r="AQ19" s="61"/>
      <c r="AR19" s="72">
        <v>0</v>
      </c>
      <c r="AS19" s="73">
        <v>0</v>
      </c>
      <c r="AT19" s="72">
        <v>0</v>
      </c>
      <c r="AU19" s="74">
        <v>0</v>
      </c>
      <c r="AV19" s="72">
        <v>0</v>
      </c>
      <c r="AW19" s="73">
        <v>0</v>
      </c>
      <c r="AX19" s="72">
        <v>0</v>
      </c>
      <c r="AY19" s="73">
        <v>0</v>
      </c>
      <c r="AZ19" s="123"/>
    </row>
    <row r="20" spans="1:52" s="13" customFormat="1">
      <c r="A20" s="67" t="s">
        <v>122</v>
      </c>
      <c r="B20" s="67">
        <v>521</v>
      </c>
      <c r="C20" s="82">
        <v>44368</v>
      </c>
      <c r="D20" s="103">
        <v>7061</v>
      </c>
      <c r="E20" s="108" t="s">
        <v>52</v>
      </c>
      <c r="F20" s="105" t="s">
        <v>141</v>
      </c>
      <c r="G20" s="84" t="s">
        <v>142</v>
      </c>
      <c r="H20" s="72">
        <v>-2.5</v>
      </c>
      <c r="I20" s="73">
        <v>0</v>
      </c>
      <c r="J20" s="72">
        <v>0</v>
      </c>
      <c r="K20" s="74">
        <v>0</v>
      </c>
      <c r="L20" s="72">
        <v>0</v>
      </c>
      <c r="M20" s="73">
        <v>0</v>
      </c>
      <c r="N20" s="72">
        <v>-2.5</v>
      </c>
      <c r="O20" s="73">
        <v>0</v>
      </c>
      <c r="P20" s="74"/>
      <c r="Q20" s="72">
        <v>-2.5</v>
      </c>
      <c r="R20" s="73">
        <v>0</v>
      </c>
      <c r="S20" s="72">
        <v>0</v>
      </c>
      <c r="T20" s="74">
        <v>0</v>
      </c>
      <c r="U20" s="72">
        <v>0</v>
      </c>
      <c r="V20" s="73">
        <v>0</v>
      </c>
      <c r="W20" s="72">
        <f>SUM(Q20,S20,U20)</f>
        <v>-2.5</v>
      </c>
      <c r="X20" s="73">
        <f>SUM(T20,R20,V20)</f>
        <v>0</v>
      </c>
      <c r="Y20" s="61"/>
      <c r="Z20" s="72">
        <v>0</v>
      </c>
      <c r="AA20" s="73">
        <v>0</v>
      </c>
      <c r="AB20" s="72">
        <v>0</v>
      </c>
      <c r="AC20" s="74">
        <v>0</v>
      </c>
      <c r="AD20" s="72">
        <v>0</v>
      </c>
      <c r="AE20" s="73">
        <v>0</v>
      </c>
      <c r="AF20" s="72">
        <v>0</v>
      </c>
      <c r="AG20" s="73">
        <v>0</v>
      </c>
      <c r="AH20" s="61"/>
      <c r="AI20" s="72">
        <v>0</v>
      </c>
      <c r="AJ20" s="73">
        <v>0</v>
      </c>
      <c r="AK20" s="72">
        <v>0</v>
      </c>
      <c r="AL20" s="74">
        <v>0</v>
      </c>
      <c r="AM20" s="72">
        <v>0</v>
      </c>
      <c r="AN20" s="73">
        <v>0</v>
      </c>
      <c r="AO20" s="72">
        <v>0</v>
      </c>
      <c r="AP20" s="73">
        <v>0</v>
      </c>
      <c r="AQ20" s="61"/>
      <c r="AR20" s="72">
        <v>0</v>
      </c>
      <c r="AS20" s="73">
        <v>0</v>
      </c>
      <c r="AT20" s="72">
        <v>0</v>
      </c>
      <c r="AU20" s="74">
        <v>0</v>
      </c>
      <c r="AV20" s="72">
        <v>0</v>
      </c>
      <c r="AW20" s="73">
        <v>0</v>
      </c>
      <c r="AX20" s="72">
        <v>0</v>
      </c>
      <c r="AY20" s="73">
        <v>0</v>
      </c>
      <c r="AZ20" s="123"/>
    </row>
    <row r="21" spans="1:52" s="13" customFormat="1">
      <c r="A21" s="67" t="s">
        <v>122</v>
      </c>
      <c r="B21" s="67">
        <v>360</v>
      </c>
      <c r="C21" s="82">
        <v>44288</v>
      </c>
      <c r="D21" s="103">
        <v>7061</v>
      </c>
      <c r="E21" s="108" t="s">
        <v>52</v>
      </c>
      <c r="F21" s="105" t="s">
        <v>126</v>
      </c>
      <c r="G21" s="84" t="s">
        <v>142</v>
      </c>
      <c r="H21" s="72">
        <v>-3</v>
      </c>
      <c r="I21" s="73">
        <v>-3</v>
      </c>
      <c r="J21" s="72">
        <v>0</v>
      </c>
      <c r="K21" s="74">
        <v>0</v>
      </c>
      <c r="L21" s="72">
        <v>0</v>
      </c>
      <c r="M21" s="73">
        <v>0</v>
      </c>
      <c r="N21" s="72">
        <v>-3</v>
      </c>
      <c r="O21" s="73">
        <v>-3</v>
      </c>
      <c r="P21" s="74"/>
      <c r="Q21" s="72">
        <v>-3</v>
      </c>
      <c r="R21" s="73">
        <v>-3</v>
      </c>
      <c r="S21" s="72">
        <v>0</v>
      </c>
      <c r="T21" s="74">
        <v>0</v>
      </c>
      <c r="U21" s="72">
        <v>0</v>
      </c>
      <c r="V21" s="73">
        <v>0</v>
      </c>
      <c r="W21" s="72">
        <f>SUM(Q21,S21,U21)</f>
        <v>-3</v>
      </c>
      <c r="X21" s="73">
        <f>SUM(T21,R21,V21)</f>
        <v>-3</v>
      </c>
      <c r="Y21" s="61"/>
      <c r="Z21" s="72">
        <v>-3</v>
      </c>
      <c r="AA21" s="73">
        <v>-3</v>
      </c>
      <c r="AB21" s="72">
        <v>0</v>
      </c>
      <c r="AC21" s="74">
        <v>0</v>
      </c>
      <c r="AD21" s="72">
        <v>0</v>
      </c>
      <c r="AE21" s="73">
        <v>0</v>
      </c>
      <c r="AF21" s="72">
        <v>-3</v>
      </c>
      <c r="AG21" s="73">
        <v>-3</v>
      </c>
      <c r="AH21" s="61"/>
      <c r="AI21" s="72">
        <v>-3</v>
      </c>
      <c r="AJ21" s="73">
        <v>-3</v>
      </c>
      <c r="AK21" s="72">
        <v>0</v>
      </c>
      <c r="AL21" s="74">
        <v>0</v>
      </c>
      <c r="AM21" s="72">
        <v>0</v>
      </c>
      <c r="AN21" s="73">
        <v>0</v>
      </c>
      <c r="AO21" s="72">
        <v>-3</v>
      </c>
      <c r="AP21" s="73">
        <v>-3</v>
      </c>
      <c r="AQ21" s="61"/>
      <c r="AR21" s="72">
        <v>-3</v>
      </c>
      <c r="AS21" s="73">
        <v>-3</v>
      </c>
      <c r="AT21" s="72">
        <v>0</v>
      </c>
      <c r="AU21" s="74">
        <v>0</v>
      </c>
      <c r="AV21" s="72">
        <v>0</v>
      </c>
      <c r="AW21" s="73">
        <v>0</v>
      </c>
      <c r="AX21" s="72">
        <v>-3</v>
      </c>
      <c r="AY21" s="73">
        <v>-3</v>
      </c>
      <c r="AZ21" s="123"/>
    </row>
    <row r="22" spans="1:52" s="52" customFormat="1">
      <c r="A22" s="67"/>
      <c r="B22" s="67"/>
      <c r="C22" s="68"/>
      <c r="D22" s="69"/>
      <c r="E22" s="70"/>
      <c r="F22" s="71"/>
      <c r="G22" s="85" t="s">
        <v>18</v>
      </c>
      <c r="H22" s="86">
        <f>+SUM(H17:H21)</f>
        <v>-31.2</v>
      </c>
      <c r="I22" s="87">
        <f t="shared" ref="I22:O22" si="13">+SUM(I17:I21)</f>
        <v>-33</v>
      </c>
      <c r="J22" s="86">
        <f t="shared" si="13"/>
        <v>0</v>
      </c>
      <c r="K22" s="87">
        <f t="shared" si="13"/>
        <v>0</v>
      </c>
      <c r="L22" s="86">
        <f>+SUM(L17:L21)</f>
        <v>0</v>
      </c>
      <c r="M22" s="87">
        <f t="shared" si="13"/>
        <v>0</v>
      </c>
      <c r="N22" s="86">
        <f>+SUM(N17:N21)</f>
        <v>-31.2</v>
      </c>
      <c r="O22" s="87">
        <f t="shared" si="13"/>
        <v>-33</v>
      </c>
      <c r="P22" s="88"/>
      <c r="Q22" s="86">
        <f>+SUM(Q17:Q21)</f>
        <v>-22.4</v>
      </c>
      <c r="R22" s="87">
        <f t="shared" ref="R22:U22" si="14">+SUM(R17:R21)</f>
        <v>-33</v>
      </c>
      <c r="S22" s="86">
        <f t="shared" si="14"/>
        <v>0</v>
      </c>
      <c r="T22" s="87">
        <f t="shared" si="14"/>
        <v>0</v>
      </c>
      <c r="U22" s="86">
        <f t="shared" si="14"/>
        <v>0</v>
      </c>
      <c r="V22" s="87">
        <f>+SUM(V17:V21)</f>
        <v>0</v>
      </c>
      <c r="W22" s="86">
        <f t="shared" ref="W22:X22" si="15">+SUM(W17:W21)</f>
        <v>-22.4</v>
      </c>
      <c r="X22" s="87">
        <f t="shared" si="15"/>
        <v>-33</v>
      </c>
      <c r="Y22" s="89"/>
      <c r="Z22" s="86">
        <f>+SUM(Z17:Z21)</f>
        <v>-32.4</v>
      </c>
      <c r="AA22" s="87">
        <f t="shared" ref="AA22:AG22" si="16">+SUM(AA17:AA21)</f>
        <v>-33</v>
      </c>
      <c r="AB22" s="86">
        <f t="shared" si="16"/>
        <v>0</v>
      </c>
      <c r="AC22" s="87">
        <f t="shared" si="16"/>
        <v>0</v>
      </c>
      <c r="AD22" s="86">
        <f t="shared" si="16"/>
        <v>0</v>
      </c>
      <c r="AE22" s="87">
        <f t="shared" si="16"/>
        <v>0</v>
      </c>
      <c r="AF22" s="86">
        <f t="shared" si="16"/>
        <v>-32.4</v>
      </c>
      <c r="AG22" s="87">
        <f t="shared" si="16"/>
        <v>-33</v>
      </c>
      <c r="AH22" s="89"/>
      <c r="AI22" s="86">
        <f>+SUM(AI17:AI21)</f>
        <v>-32.799999999999997</v>
      </c>
      <c r="AJ22" s="87">
        <f t="shared" ref="AJ22:AP22" si="17">+SUM(AJ17:AJ21)</f>
        <v>-33</v>
      </c>
      <c r="AK22" s="86">
        <f t="shared" si="17"/>
        <v>0</v>
      </c>
      <c r="AL22" s="87">
        <f t="shared" si="17"/>
        <v>0</v>
      </c>
      <c r="AM22" s="86">
        <f t="shared" si="17"/>
        <v>0</v>
      </c>
      <c r="AN22" s="87">
        <f t="shared" si="17"/>
        <v>0</v>
      </c>
      <c r="AO22" s="86">
        <f t="shared" si="17"/>
        <v>-32.799999999999997</v>
      </c>
      <c r="AP22" s="87">
        <f t="shared" si="17"/>
        <v>-33</v>
      </c>
      <c r="AQ22" s="90"/>
      <c r="AR22" s="86">
        <f>+SUM(AR17:AR21)</f>
        <v>-32.799999999999997</v>
      </c>
      <c r="AS22" s="87">
        <f t="shared" ref="AS22:AY22" si="18">+SUM(AS17:AS21)</f>
        <v>-33</v>
      </c>
      <c r="AT22" s="86">
        <f t="shared" si="18"/>
        <v>0</v>
      </c>
      <c r="AU22" s="87">
        <f t="shared" si="18"/>
        <v>0</v>
      </c>
      <c r="AV22" s="86">
        <f t="shared" si="18"/>
        <v>0</v>
      </c>
      <c r="AW22" s="87">
        <f t="shared" si="18"/>
        <v>0</v>
      </c>
      <c r="AX22" s="86">
        <f t="shared" si="18"/>
        <v>-32.799999999999997</v>
      </c>
      <c r="AY22" s="87">
        <f t="shared" si="18"/>
        <v>-33</v>
      </c>
      <c r="AZ22" s="80"/>
    </row>
    <row r="23" spans="1:52" s="13" customFormat="1">
      <c r="A23" s="67"/>
      <c r="B23" s="67"/>
      <c r="C23" s="82"/>
      <c r="D23" s="103"/>
      <c r="E23" s="108"/>
      <c r="F23" s="105"/>
      <c r="G23" s="84"/>
      <c r="H23" s="72"/>
      <c r="I23" s="73"/>
      <c r="J23" s="72"/>
      <c r="K23" s="74"/>
      <c r="L23" s="72"/>
      <c r="M23" s="73"/>
      <c r="N23" s="72"/>
      <c r="O23" s="73"/>
      <c r="P23" s="74"/>
      <c r="Q23" s="72"/>
      <c r="R23" s="73"/>
      <c r="S23" s="72"/>
      <c r="T23" s="74"/>
      <c r="U23" s="72"/>
      <c r="V23" s="73"/>
      <c r="W23" s="72"/>
      <c r="X23" s="73"/>
      <c r="Y23" s="61"/>
      <c r="Z23" s="72"/>
      <c r="AA23" s="73"/>
      <c r="AB23" s="72"/>
      <c r="AC23" s="74"/>
      <c r="AD23" s="72"/>
      <c r="AE23" s="73"/>
      <c r="AF23" s="72"/>
      <c r="AG23" s="73"/>
      <c r="AH23" s="61"/>
      <c r="AI23" s="72"/>
      <c r="AJ23" s="73"/>
      <c r="AK23" s="72"/>
      <c r="AL23" s="74"/>
      <c r="AM23" s="72"/>
      <c r="AN23" s="73"/>
      <c r="AO23" s="72"/>
      <c r="AP23" s="73"/>
      <c r="AQ23" s="61"/>
      <c r="AR23" s="72"/>
      <c r="AS23" s="73"/>
      <c r="AT23" s="72"/>
      <c r="AU23" s="74"/>
      <c r="AV23" s="72"/>
      <c r="AW23" s="73"/>
      <c r="AX23" s="72"/>
      <c r="AY23" s="73"/>
      <c r="AZ23" s="123"/>
    </row>
    <row r="24" spans="1:52" s="13" customFormat="1">
      <c r="A24" s="67" t="s">
        <v>112</v>
      </c>
      <c r="B24" s="67">
        <v>458</v>
      </c>
      <c r="C24" s="82">
        <v>44361</v>
      </c>
      <c r="D24" s="103">
        <v>2512</v>
      </c>
      <c r="E24" s="108" t="s">
        <v>93</v>
      </c>
      <c r="F24" s="105" t="s">
        <v>105</v>
      </c>
      <c r="G24" s="84" t="s">
        <v>96</v>
      </c>
      <c r="H24" s="72">
        <v>6.8</v>
      </c>
      <c r="I24" s="73">
        <v>6.8</v>
      </c>
      <c r="J24" s="72">
        <v>-6.8</v>
      </c>
      <c r="K24" s="74">
        <v>-6.8</v>
      </c>
      <c r="L24" s="72">
        <v>0</v>
      </c>
      <c r="M24" s="73">
        <v>0</v>
      </c>
      <c r="N24" s="72">
        <v>0</v>
      </c>
      <c r="O24" s="73">
        <v>0</v>
      </c>
      <c r="P24" s="74"/>
      <c r="Q24" s="72">
        <v>9.9</v>
      </c>
      <c r="R24" s="73">
        <v>9.9</v>
      </c>
      <c r="S24" s="72">
        <v>-9.9</v>
      </c>
      <c r="T24" s="74">
        <v>-9.9</v>
      </c>
      <c r="U24" s="72">
        <v>0</v>
      </c>
      <c r="V24" s="73">
        <v>0</v>
      </c>
      <c r="W24" s="72">
        <f>SUM(Q24,S24,U24)</f>
        <v>0</v>
      </c>
      <c r="X24" s="73">
        <f>SUM(T24,R24,V24)</f>
        <v>0</v>
      </c>
      <c r="Y24" s="61"/>
      <c r="Z24" s="72">
        <v>9.8000000000000007</v>
      </c>
      <c r="AA24" s="73">
        <v>9.8000000000000007</v>
      </c>
      <c r="AB24" s="72">
        <v>-9.8000000000000007</v>
      </c>
      <c r="AC24" s="74">
        <v>-9.8000000000000007</v>
      </c>
      <c r="AD24" s="72">
        <v>0</v>
      </c>
      <c r="AE24" s="73">
        <v>0</v>
      </c>
      <c r="AF24" s="72">
        <v>0</v>
      </c>
      <c r="AG24" s="73">
        <v>0</v>
      </c>
      <c r="AH24" s="61"/>
      <c r="AI24" s="72">
        <v>9.3000000000000007</v>
      </c>
      <c r="AJ24" s="73">
        <v>9.3000000000000007</v>
      </c>
      <c r="AK24" s="72">
        <v>-9.3000000000000007</v>
      </c>
      <c r="AL24" s="74">
        <v>-9.3000000000000007</v>
      </c>
      <c r="AM24" s="72">
        <v>0</v>
      </c>
      <c r="AN24" s="73">
        <v>0</v>
      </c>
      <c r="AO24" s="72">
        <v>0</v>
      </c>
      <c r="AP24" s="73">
        <v>0</v>
      </c>
      <c r="AQ24" s="61"/>
      <c r="AR24" s="72">
        <v>11.8</v>
      </c>
      <c r="AS24" s="73">
        <v>11.8</v>
      </c>
      <c r="AT24" s="72">
        <v>-11.8</v>
      </c>
      <c r="AU24" s="74">
        <v>-11.8</v>
      </c>
      <c r="AV24" s="72">
        <v>0</v>
      </c>
      <c r="AW24" s="73">
        <v>0</v>
      </c>
      <c r="AX24" s="72">
        <v>0</v>
      </c>
      <c r="AY24" s="73">
        <v>0</v>
      </c>
      <c r="AZ24" s="123"/>
    </row>
    <row r="25" spans="1:52" s="13" customFormat="1">
      <c r="A25" s="67" t="s">
        <v>122</v>
      </c>
      <c r="B25" s="67">
        <v>55</v>
      </c>
      <c r="C25" s="82">
        <v>44281</v>
      </c>
      <c r="D25" s="103">
        <v>7061</v>
      </c>
      <c r="E25" s="108" t="s">
        <v>52</v>
      </c>
      <c r="F25" s="105" t="s">
        <v>128</v>
      </c>
      <c r="G25" s="84" t="s">
        <v>120</v>
      </c>
      <c r="H25" s="72" t="s">
        <v>26</v>
      </c>
      <c r="I25" s="73" t="s">
        <v>26</v>
      </c>
      <c r="J25" s="72" t="s">
        <v>26</v>
      </c>
      <c r="K25" s="74" t="s">
        <v>26</v>
      </c>
      <c r="L25" s="72">
        <v>0</v>
      </c>
      <c r="M25" s="73">
        <v>0</v>
      </c>
      <c r="N25" s="72" t="s">
        <v>26</v>
      </c>
      <c r="O25" s="73" t="s">
        <v>26</v>
      </c>
      <c r="P25" s="74"/>
      <c r="Q25" s="72" t="s">
        <v>26</v>
      </c>
      <c r="R25" s="73" t="s">
        <v>26</v>
      </c>
      <c r="S25" s="72" t="s">
        <v>26</v>
      </c>
      <c r="T25" s="74" t="s">
        <v>26</v>
      </c>
      <c r="U25" s="72">
        <v>0</v>
      </c>
      <c r="V25" s="73">
        <v>0</v>
      </c>
      <c r="W25" s="72" t="s">
        <v>26</v>
      </c>
      <c r="X25" s="73" t="s">
        <v>26</v>
      </c>
      <c r="Y25" s="61"/>
      <c r="Z25" s="72" t="s">
        <v>26</v>
      </c>
      <c r="AA25" s="73" t="s">
        <v>26</v>
      </c>
      <c r="AB25" s="72" t="s">
        <v>26</v>
      </c>
      <c r="AC25" s="74" t="s">
        <v>26</v>
      </c>
      <c r="AD25" s="72">
        <v>0</v>
      </c>
      <c r="AE25" s="73">
        <v>0</v>
      </c>
      <c r="AF25" s="72" t="s">
        <v>26</v>
      </c>
      <c r="AG25" s="73" t="s">
        <v>26</v>
      </c>
      <c r="AH25" s="61"/>
      <c r="AI25" s="72" t="s">
        <v>26</v>
      </c>
      <c r="AJ25" s="73" t="s">
        <v>26</v>
      </c>
      <c r="AK25" s="72" t="s">
        <v>26</v>
      </c>
      <c r="AL25" s="74" t="s">
        <v>26</v>
      </c>
      <c r="AM25" s="72">
        <v>0</v>
      </c>
      <c r="AN25" s="73">
        <v>0</v>
      </c>
      <c r="AO25" s="72" t="s">
        <v>26</v>
      </c>
      <c r="AP25" s="73" t="s">
        <v>26</v>
      </c>
      <c r="AQ25" s="61"/>
      <c r="AR25" s="72" t="s">
        <v>26</v>
      </c>
      <c r="AS25" s="73" t="s">
        <v>26</v>
      </c>
      <c r="AT25" s="72" t="s">
        <v>26</v>
      </c>
      <c r="AU25" s="74" t="s">
        <v>26</v>
      </c>
      <c r="AV25" s="72">
        <v>0</v>
      </c>
      <c r="AW25" s="73">
        <v>0</v>
      </c>
      <c r="AX25" s="72" t="s">
        <v>26</v>
      </c>
      <c r="AY25" s="73" t="s">
        <v>26</v>
      </c>
      <c r="AZ25" s="123"/>
    </row>
    <row r="26" spans="1:52" s="52" customFormat="1">
      <c r="A26" s="67"/>
      <c r="B26" s="67"/>
      <c r="C26" s="68"/>
      <c r="D26" s="69"/>
      <c r="E26" s="70"/>
      <c r="F26" s="71"/>
      <c r="G26" s="85" t="s">
        <v>18</v>
      </c>
      <c r="H26" s="86">
        <f>+SUM(H24:H25)</f>
        <v>6.8</v>
      </c>
      <c r="I26" s="87">
        <f t="shared" ref="I26:O26" si="19">+SUM(I24:I25)</f>
        <v>6.8</v>
      </c>
      <c r="J26" s="86">
        <f t="shared" si="19"/>
        <v>-6.8</v>
      </c>
      <c r="K26" s="87">
        <f t="shared" si="19"/>
        <v>-6.8</v>
      </c>
      <c r="L26" s="86">
        <f>+SUM(L24:L25)</f>
        <v>0</v>
      </c>
      <c r="M26" s="87">
        <f t="shared" si="19"/>
        <v>0</v>
      </c>
      <c r="N26" s="86">
        <f>+SUM(N24:N25)</f>
        <v>0</v>
      </c>
      <c r="O26" s="87">
        <f t="shared" si="19"/>
        <v>0</v>
      </c>
      <c r="P26" s="88"/>
      <c r="Q26" s="86">
        <f>+SUM(Q24:Q25)</f>
        <v>9.9</v>
      </c>
      <c r="R26" s="87">
        <f t="shared" ref="R26:U26" si="20">+SUM(R24:R25)</f>
        <v>9.9</v>
      </c>
      <c r="S26" s="86">
        <f t="shared" si="20"/>
        <v>-9.9</v>
      </c>
      <c r="T26" s="87">
        <f t="shared" si="20"/>
        <v>-9.9</v>
      </c>
      <c r="U26" s="86">
        <f t="shared" si="20"/>
        <v>0</v>
      </c>
      <c r="V26" s="87">
        <f>+SUM(V24:V25)</f>
        <v>0</v>
      </c>
      <c r="W26" s="86">
        <f t="shared" ref="W26:X26" si="21">+SUM(W24:W25)</f>
        <v>0</v>
      </c>
      <c r="X26" s="87">
        <f t="shared" si="21"/>
        <v>0</v>
      </c>
      <c r="Y26" s="89"/>
      <c r="Z26" s="86">
        <f>+SUM(Z24:Z25)</f>
        <v>9.8000000000000007</v>
      </c>
      <c r="AA26" s="87">
        <f t="shared" ref="AA26:AG26" si="22">+SUM(AA24:AA25)</f>
        <v>9.8000000000000007</v>
      </c>
      <c r="AB26" s="86">
        <f t="shared" si="22"/>
        <v>-9.8000000000000007</v>
      </c>
      <c r="AC26" s="87">
        <f t="shared" si="22"/>
        <v>-9.8000000000000007</v>
      </c>
      <c r="AD26" s="86">
        <f t="shared" si="22"/>
        <v>0</v>
      </c>
      <c r="AE26" s="87">
        <f t="shared" si="22"/>
        <v>0</v>
      </c>
      <c r="AF26" s="86">
        <f t="shared" si="22"/>
        <v>0</v>
      </c>
      <c r="AG26" s="87">
        <f t="shared" si="22"/>
        <v>0</v>
      </c>
      <c r="AH26" s="89"/>
      <c r="AI26" s="86">
        <f>+SUM(AI24:AI25)</f>
        <v>9.3000000000000007</v>
      </c>
      <c r="AJ26" s="87">
        <f t="shared" ref="AJ26:AP26" si="23">+SUM(AJ24:AJ25)</f>
        <v>9.3000000000000007</v>
      </c>
      <c r="AK26" s="86">
        <f t="shared" si="23"/>
        <v>-9.3000000000000007</v>
      </c>
      <c r="AL26" s="87">
        <f t="shared" si="23"/>
        <v>-9.3000000000000007</v>
      </c>
      <c r="AM26" s="86">
        <f t="shared" si="23"/>
        <v>0</v>
      </c>
      <c r="AN26" s="87">
        <f t="shared" si="23"/>
        <v>0</v>
      </c>
      <c r="AO26" s="86">
        <f t="shared" si="23"/>
        <v>0</v>
      </c>
      <c r="AP26" s="87">
        <f t="shared" si="23"/>
        <v>0</v>
      </c>
      <c r="AQ26" s="90"/>
      <c r="AR26" s="86">
        <f>+SUM(AR24:AR25)</f>
        <v>11.8</v>
      </c>
      <c r="AS26" s="87">
        <f t="shared" ref="AS26:AY26" si="24">+SUM(AS24:AS25)</f>
        <v>11.8</v>
      </c>
      <c r="AT26" s="86">
        <f t="shared" si="24"/>
        <v>-11.8</v>
      </c>
      <c r="AU26" s="87">
        <f t="shared" si="24"/>
        <v>-11.8</v>
      </c>
      <c r="AV26" s="86">
        <f t="shared" si="24"/>
        <v>0</v>
      </c>
      <c r="AW26" s="87">
        <f t="shared" si="24"/>
        <v>0</v>
      </c>
      <c r="AX26" s="86">
        <f t="shared" si="24"/>
        <v>0</v>
      </c>
      <c r="AY26" s="87">
        <f t="shared" si="24"/>
        <v>0</v>
      </c>
      <c r="AZ26" s="80"/>
    </row>
    <row r="27" spans="1:52" s="13" customFormat="1">
      <c r="A27" s="67"/>
      <c r="B27" s="67"/>
      <c r="C27" s="82"/>
      <c r="D27" s="103"/>
      <c r="E27" s="108"/>
      <c r="F27" s="105"/>
      <c r="G27" s="84"/>
      <c r="H27" s="72"/>
      <c r="I27" s="73"/>
      <c r="J27" s="72"/>
      <c r="K27" s="74"/>
      <c r="L27" s="72"/>
      <c r="M27" s="73"/>
      <c r="N27" s="72"/>
      <c r="O27" s="73"/>
      <c r="P27" s="74"/>
      <c r="Q27" s="72"/>
      <c r="R27" s="73"/>
      <c r="S27" s="72"/>
      <c r="T27" s="74"/>
      <c r="U27" s="72"/>
      <c r="V27" s="73"/>
      <c r="W27" s="72"/>
      <c r="X27" s="73"/>
      <c r="Y27" s="61"/>
      <c r="Z27" s="72"/>
      <c r="AA27" s="73"/>
      <c r="AB27" s="72"/>
      <c r="AC27" s="74"/>
      <c r="AD27" s="72"/>
      <c r="AE27" s="73"/>
      <c r="AF27" s="72"/>
      <c r="AG27" s="73"/>
      <c r="AH27" s="61"/>
      <c r="AI27" s="72"/>
      <c r="AJ27" s="73"/>
      <c r="AK27" s="72"/>
      <c r="AL27" s="74"/>
      <c r="AM27" s="72"/>
      <c r="AN27" s="73"/>
      <c r="AO27" s="72"/>
      <c r="AP27" s="73"/>
      <c r="AQ27" s="61"/>
      <c r="AR27" s="72"/>
      <c r="AS27" s="73"/>
      <c r="AT27" s="72"/>
      <c r="AU27" s="74"/>
      <c r="AV27" s="72"/>
      <c r="AW27" s="73"/>
      <c r="AX27" s="72"/>
      <c r="AY27" s="73"/>
      <c r="AZ27" s="123"/>
    </row>
    <row r="28" spans="1:52" s="13" customFormat="1">
      <c r="A28" s="67" t="s">
        <v>103</v>
      </c>
      <c r="B28" s="67">
        <v>93</v>
      </c>
      <c r="C28" s="82">
        <v>44253</v>
      </c>
      <c r="D28" s="103">
        <v>50</v>
      </c>
      <c r="E28" s="108" t="s">
        <v>52</v>
      </c>
      <c r="F28" s="105" t="s">
        <v>118</v>
      </c>
      <c r="G28" s="84" t="s">
        <v>215</v>
      </c>
      <c r="H28" s="72" t="s">
        <v>20</v>
      </c>
      <c r="I28" s="73">
        <v>-0.3</v>
      </c>
      <c r="J28" s="72">
        <v>0</v>
      </c>
      <c r="K28" s="74">
        <v>0</v>
      </c>
      <c r="L28" s="72">
        <v>0</v>
      </c>
      <c r="M28" s="73">
        <v>0</v>
      </c>
      <c r="N28" s="72" t="str">
        <f>H28</f>
        <v>(*)</v>
      </c>
      <c r="O28" s="73">
        <f>I28</f>
        <v>-0.3</v>
      </c>
      <c r="P28" s="74"/>
      <c r="Q28" s="72">
        <v>-0.3</v>
      </c>
      <c r="R28" s="73">
        <v>-0.3</v>
      </c>
      <c r="S28" s="72">
        <v>0</v>
      </c>
      <c r="T28" s="74">
        <v>0</v>
      </c>
      <c r="U28" s="72">
        <v>0</v>
      </c>
      <c r="V28" s="73">
        <v>0</v>
      </c>
      <c r="W28" s="72">
        <f>SUM(Q28,S28,U28)</f>
        <v>-0.3</v>
      </c>
      <c r="X28" s="73">
        <f>SUM(T28,R28,V28)</f>
        <v>-0.3</v>
      </c>
      <c r="Y28" s="61"/>
      <c r="Z28" s="72">
        <v>-0.3</v>
      </c>
      <c r="AA28" s="73">
        <v>-0.3</v>
      </c>
      <c r="AB28" s="72">
        <v>0</v>
      </c>
      <c r="AC28" s="74">
        <v>0</v>
      </c>
      <c r="AD28" s="72">
        <v>0</v>
      </c>
      <c r="AE28" s="73">
        <v>0</v>
      </c>
      <c r="AF28" s="72">
        <f>Z28</f>
        <v>-0.3</v>
      </c>
      <c r="AG28" s="73">
        <f>AA28</f>
        <v>-0.3</v>
      </c>
      <c r="AH28" s="61"/>
      <c r="AI28" s="72">
        <v>-0.3</v>
      </c>
      <c r="AJ28" s="73">
        <v>-0.3</v>
      </c>
      <c r="AK28" s="72">
        <v>0</v>
      </c>
      <c r="AL28" s="74">
        <v>0</v>
      </c>
      <c r="AM28" s="72">
        <v>0</v>
      </c>
      <c r="AN28" s="73">
        <v>0</v>
      </c>
      <c r="AO28" s="72">
        <f>AI28</f>
        <v>-0.3</v>
      </c>
      <c r="AP28" s="73">
        <f>AJ28</f>
        <v>-0.3</v>
      </c>
      <c r="AQ28" s="61"/>
      <c r="AR28" s="72">
        <v>-0.3</v>
      </c>
      <c r="AS28" s="73">
        <v>-0.3</v>
      </c>
      <c r="AT28" s="72">
        <v>0</v>
      </c>
      <c r="AU28" s="74">
        <v>0</v>
      </c>
      <c r="AV28" s="72">
        <v>0</v>
      </c>
      <c r="AW28" s="73">
        <v>0</v>
      </c>
      <c r="AX28" s="72">
        <f>AR28</f>
        <v>-0.3</v>
      </c>
      <c r="AY28" s="73">
        <f>AS28</f>
        <v>-0.3</v>
      </c>
      <c r="AZ28" s="123"/>
    </row>
    <row r="29" spans="1:52" s="13" customFormat="1">
      <c r="A29" s="67" t="s">
        <v>161</v>
      </c>
      <c r="B29" s="67">
        <v>478</v>
      </c>
      <c r="C29" s="82">
        <v>44361</v>
      </c>
      <c r="D29" s="103">
        <v>566</v>
      </c>
      <c r="E29" s="108" t="s">
        <v>162</v>
      </c>
      <c r="F29" s="105" t="s">
        <v>163</v>
      </c>
      <c r="G29" s="84" t="s">
        <v>215</v>
      </c>
      <c r="H29" s="72">
        <v>0.1</v>
      </c>
      <c r="I29" s="73">
        <v>0.2</v>
      </c>
      <c r="J29" s="72">
        <v>0</v>
      </c>
      <c r="K29" s="74">
        <v>0</v>
      </c>
      <c r="L29" s="72">
        <v>0</v>
      </c>
      <c r="M29" s="73">
        <v>0</v>
      </c>
      <c r="N29" s="72">
        <f t="shared" ref="N29:O30" si="25">H29</f>
        <v>0.1</v>
      </c>
      <c r="O29" s="73">
        <f t="shared" si="25"/>
        <v>0.2</v>
      </c>
      <c r="P29" s="74"/>
      <c r="Q29" s="72">
        <v>0.2</v>
      </c>
      <c r="R29" s="73">
        <v>0.2</v>
      </c>
      <c r="S29" s="72">
        <v>0</v>
      </c>
      <c r="T29" s="74">
        <v>0</v>
      </c>
      <c r="U29" s="72">
        <v>0</v>
      </c>
      <c r="V29" s="73">
        <v>0</v>
      </c>
      <c r="W29" s="72">
        <f>SUM(Q29,S29,U29)</f>
        <v>0.2</v>
      </c>
      <c r="X29" s="73">
        <f>SUM(T29,R29,V29)</f>
        <v>0.2</v>
      </c>
      <c r="Y29" s="61"/>
      <c r="Z29" s="72">
        <v>0.2</v>
      </c>
      <c r="AA29" s="73">
        <v>0.2</v>
      </c>
      <c r="AB29" s="72">
        <v>0</v>
      </c>
      <c r="AC29" s="74">
        <v>0</v>
      </c>
      <c r="AD29" s="72">
        <v>0</v>
      </c>
      <c r="AE29" s="73">
        <v>0</v>
      </c>
      <c r="AF29" s="72">
        <f t="shared" ref="AF29:AG29" si="26">Z29</f>
        <v>0.2</v>
      </c>
      <c r="AG29" s="73">
        <f t="shared" si="26"/>
        <v>0.2</v>
      </c>
      <c r="AH29" s="61"/>
      <c r="AI29" s="72">
        <v>0.2</v>
      </c>
      <c r="AJ29" s="73">
        <v>0.2</v>
      </c>
      <c r="AK29" s="72">
        <v>0</v>
      </c>
      <c r="AL29" s="74">
        <v>0</v>
      </c>
      <c r="AM29" s="72">
        <v>0</v>
      </c>
      <c r="AN29" s="73">
        <v>0</v>
      </c>
      <c r="AO29" s="72">
        <f t="shared" ref="AO29:AP29" si="27">AI29</f>
        <v>0.2</v>
      </c>
      <c r="AP29" s="73">
        <f t="shared" si="27"/>
        <v>0.2</v>
      </c>
      <c r="AQ29" s="61"/>
      <c r="AR29" s="72">
        <v>0.2</v>
      </c>
      <c r="AS29" s="73">
        <v>0.2</v>
      </c>
      <c r="AT29" s="72">
        <v>0</v>
      </c>
      <c r="AU29" s="74">
        <v>0</v>
      </c>
      <c r="AV29" s="72">
        <v>0</v>
      </c>
      <c r="AW29" s="73">
        <v>0</v>
      </c>
      <c r="AX29" s="72">
        <f t="shared" ref="AX29:AY29" si="28">AR29</f>
        <v>0.2</v>
      </c>
      <c r="AY29" s="73">
        <f t="shared" si="28"/>
        <v>0.2</v>
      </c>
      <c r="AZ29" s="123"/>
    </row>
    <row r="30" spans="1:52" s="13" customFormat="1">
      <c r="A30" s="67" t="s">
        <v>104</v>
      </c>
      <c r="B30" s="67">
        <v>463</v>
      </c>
      <c r="C30" s="82">
        <v>44361</v>
      </c>
      <c r="D30" s="103">
        <v>2510</v>
      </c>
      <c r="E30" s="108" t="s">
        <v>99</v>
      </c>
      <c r="F30" s="105" t="s">
        <v>100</v>
      </c>
      <c r="G30" s="146" t="s">
        <v>215</v>
      </c>
      <c r="H30" s="72">
        <v>0.3</v>
      </c>
      <c r="I30" s="73">
        <v>0.3</v>
      </c>
      <c r="J30" s="72">
        <v>0</v>
      </c>
      <c r="K30" s="73">
        <v>0</v>
      </c>
      <c r="L30" s="72">
        <v>0</v>
      </c>
      <c r="M30" s="73">
        <v>0</v>
      </c>
      <c r="N30" s="72">
        <f t="shared" si="25"/>
        <v>0.3</v>
      </c>
      <c r="O30" s="73">
        <f t="shared" si="25"/>
        <v>0.3</v>
      </c>
      <c r="P30" s="74"/>
      <c r="Q30" s="72">
        <v>0.3</v>
      </c>
      <c r="R30" s="73">
        <v>0.3</v>
      </c>
      <c r="S30" s="72">
        <v>0</v>
      </c>
      <c r="T30" s="73">
        <v>0</v>
      </c>
      <c r="U30" s="72">
        <v>0</v>
      </c>
      <c r="V30" s="73">
        <v>0</v>
      </c>
      <c r="W30" s="72">
        <f>Q30</f>
        <v>0.3</v>
      </c>
      <c r="X30" s="73">
        <f>R30</f>
        <v>0.3</v>
      </c>
      <c r="Y30" s="61"/>
      <c r="Z30" s="72">
        <v>0.4</v>
      </c>
      <c r="AA30" s="73">
        <v>0.4</v>
      </c>
      <c r="AB30" s="72">
        <v>0</v>
      </c>
      <c r="AC30" s="73">
        <v>0</v>
      </c>
      <c r="AD30" s="72">
        <v>0</v>
      </c>
      <c r="AE30" s="73">
        <v>0</v>
      </c>
      <c r="AF30" s="72">
        <f>Z30</f>
        <v>0.4</v>
      </c>
      <c r="AG30" s="73">
        <f>AA30</f>
        <v>0.4</v>
      </c>
      <c r="AH30" s="61"/>
      <c r="AI30" s="72">
        <v>0.4</v>
      </c>
      <c r="AJ30" s="73">
        <v>0.4</v>
      </c>
      <c r="AK30" s="72">
        <v>0</v>
      </c>
      <c r="AL30" s="73">
        <v>0</v>
      </c>
      <c r="AM30" s="72">
        <v>0</v>
      </c>
      <c r="AN30" s="73">
        <v>0</v>
      </c>
      <c r="AO30" s="72">
        <f>AI30</f>
        <v>0.4</v>
      </c>
      <c r="AP30" s="73">
        <f>AJ30</f>
        <v>0.4</v>
      </c>
      <c r="AQ30" s="61"/>
      <c r="AR30" s="72">
        <v>0.4</v>
      </c>
      <c r="AS30" s="73">
        <v>0.4</v>
      </c>
      <c r="AT30" s="72">
        <v>0</v>
      </c>
      <c r="AU30" s="73">
        <v>0</v>
      </c>
      <c r="AV30" s="72">
        <v>0</v>
      </c>
      <c r="AW30" s="73">
        <v>0</v>
      </c>
      <c r="AX30" s="72">
        <f>AR30</f>
        <v>0.4</v>
      </c>
      <c r="AY30" s="73">
        <f>AS30</f>
        <v>0.4</v>
      </c>
      <c r="AZ30" s="123"/>
    </row>
    <row r="31" spans="1:52" s="52" customFormat="1">
      <c r="A31" s="67"/>
      <c r="B31" s="67"/>
      <c r="C31" s="68"/>
      <c r="D31" s="69"/>
      <c r="E31" s="70"/>
      <c r="F31" s="71"/>
      <c r="G31" s="85" t="s">
        <v>18</v>
      </c>
      <c r="H31" s="86">
        <f>+SUM(H28:H30)</f>
        <v>0.4</v>
      </c>
      <c r="I31" s="87">
        <f t="shared" ref="I31:O31" si="29">+SUM(I28:I30)</f>
        <v>0.2</v>
      </c>
      <c r="J31" s="86">
        <f t="shared" si="29"/>
        <v>0</v>
      </c>
      <c r="K31" s="87">
        <f t="shared" si="29"/>
        <v>0</v>
      </c>
      <c r="L31" s="86">
        <f>+SUM(L28:L30)</f>
        <v>0</v>
      </c>
      <c r="M31" s="87">
        <f t="shared" si="29"/>
        <v>0</v>
      </c>
      <c r="N31" s="86">
        <f>+SUM(N28:N30)</f>
        <v>0.4</v>
      </c>
      <c r="O31" s="87">
        <f t="shared" si="29"/>
        <v>0.2</v>
      </c>
      <c r="P31" s="88"/>
      <c r="Q31" s="86">
        <f>+SUM(Q28:Q30)</f>
        <v>0.2</v>
      </c>
      <c r="R31" s="87">
        <f>+SUM(R28:R30)</f>
        <v>0.2</v>
      </c>
      <c r="S31" s="86">
        <f t="shared" ref="S31:U31" si="30">+SUM(S28:S30)</f>
        <v>0</v>
      </c>
      <c r="T31" s="87">
        <f t="shared" si="30"/>
        <v>0</v>
      </c>
      <c r="U31" s="86">
        <f t="shared" si="30"/>
        <v>0</v>
      </c>
      <c r="V31" s="87">
        <f>+SUM(V28:V30)</f>
        <v>0</v>
      </c>
      <c r="W31" s="86">
        <f t="shared" ref="W31:X31" si="31">+SUM(W28:W30)</f>
        <v>0.2</v>
      </c>
      <c r="X31" s="87">
        <f t="shared" si="31"/>
        <v>0.2</v>
      </c>
      <c r="Y31" s="89"/>
      <c r="Z31" s="86">
        <f>+SUM(Z28:Z30)</f>
        <v>0.30000000000000004</v>
      </c>
      <c r="AA31" s="87">
        <f>+SUM(AA28:AA30)</f>
        <v>0.30000000000000004</v>
      </c>
      <c r="AB31" s="86">
        <f t="shared" ref="AB31:AD31" si="32">+SUM(AB28:AB30)</f>
        <v>0</v>
      </c>
      <c r="AC31" s="87">
        <f t="shared" si="32"/>
        <v>0</v>
      </c>
      <c r="AD31" s="86">
        <f t="shared" si="32"/>
        <v>0</v>
      </c>
      <c r="AE31" s="87">
        <f>+SUM(AE28:AE30)</f>
        <v>0</v>
      </c>
      <c r="AF31" s="86">
        <f t="shared" ref="AF31:AG31" si="33">+SUM(AF28:AF30)</f>
        <v>0.30000000000000004</v>
      </c>
      <c r="AG31" s="87">
        <f t="shared" si="33"/>
        <v>0.30000000000000004</v>
      </c>
      <c r="AH31" s="89"/>
      <c r="AI31" s="86">
        <f>+SUM(AI28:AI30)</f>
        <v>0.30000000000000004</v>
      </c>
      <c r="AJ31" s="87">
        <f>+SUM(AJ28:AJ30)</f>
        <v>0.30000000000000004</v>
      </c>
      <c r="AK31" s="86">
        <f t="shared" ref="AK31:AM31" si="34">+SUM(AK28:AK30)</f>
        <v>0</v>
      </c>
      <c r="AL31" s="87">
        <f t="shared" si="34"/>
        <v>0</v>
      </c>
      <c r="AM31" s="86">
        <f t="shared" si="34"/>
        <v>0</v>
      </c>
      <c r="AN31" s="87">
        <f>+SUM(AN28:AN30)</f>
        <v>0</v>
      </c>
      <c r="AO31" s="86">
        <f t="shared" ref="AO31:AP31" si="35">+SUM(AO28:AO30)</f>
        <v>0.30000000000000004</v>
      </c>
      <c r="AP31" s="87">
        <f t="shared" si="35"/>
        <v>0.30000000000000004</v>
      </c>
      <c r="AQ31" s="90"/>
      <c r="AR31" s="86">
        <f>+SUM(AR28:AR30)</f>
        <v>0.30000000000000004</v>
      </c>
      <c r="AS31" s="87">
        <f>+SUM(AS28:AS30)</f>
        <v>0.30000000000000004</v>
      </c>
      <c r="AT31" s="86">
        <f t="shared" ref="AT31:AV31" si="36">+SUM(AT28:AT30)</f>
        <v>0</v>
      </c>
      <c r="AU31" s="87">
        <f t="shared" si="36"/>
        <v>0</v>
      </c>
      <c r="AV31" s="86">
        <f t="shared" si="36"/>
        <v>0</v>
      </c>
      <c r="AW31" s="87">
        <f>+SUM(AW28:AW30)</f>
        <v>0</v>
      </c>
      <c r="AX31" s="86">
        <f t="shared" ref="AX31:AY31" si="37">+SUM(AX28:AX30)</f>
        <v>0.30000000000000004</v>
      </c>
      <c r="AY31" s="87">
        <f t="shared" si="37"/>
        <v>0.30000000000000004</v>
      </c>
      <c r="AZ31" s="80"/>
    </row>
    <row r="32" spans="1:52" s="13" customFormat="1">
      <c r="A32" s="67"/>
      <c r="B32" s="67"/>
      <c r="C32" s="82"/>
      <c r="D32" s="103"/>
      <c r="E32" s="108"/>
      <c r="F32" s="105"/>
      <c r="G32" s="84"/>
      <c r="H32" s="72"/>
      <c r="I32" s="73"/>
      <c r="J32" s="72"/>
      <c r="K32" s="74"/>
      <c r="L32" s="72"/>
      <c r="M32" s="73"/>
      <c r="N32" s="72"/>
      <c r="O32" s="73"/>
      <c r="P32" s="74"/>
      <c r="Q32" s="72"/>
      <c r="R32" s="73"/>
      <c r="S32" s="72"/>
      <c r="T32" s="74"/>
      <c r="U32" s="72"/>
      <c r="V32" s="73"/>
      <c r="W32" s="72"/>
      <c r="X32" s="73"/>
      <c r="Y32" s="61"/>
      <c r="Z32" s="72"/>
      <c r="AA32" s="73"/>
      <c r="AB32" s="72"/>
      <c r="AC32" s="74"/>
      <c r="AD32" s="72"/>
      <c r="AE32" s="73"/>
      <c r="AF32" s="72"/>
      <c r="AG32" s="73"/>
      <c r="AH32" s="61"/>
      <c r="AI32" s="72"/>
      <c r="AJ32" s="73"/>
      <c r="AK32" s="72"/>
      <c r="AL32" s="74"/>
      <c r="AM32" s="72"/>
      <c r="AN32" s="73"/>
      <c r="AO32" s="72"/>
      <c r="AP32" s="73"/>
      <c r="AQ32" s="61"/>
      <c r="AR32" s="72"/>
      <c r="AS32" s="73"/>
      <c r="AT32" s="72"/>
      <c r="AU32" s="74"/>
      <c r="AV32" s="72"/>
      <c r="AW32" s="73"/>
      <c r="AX32" s="72"/>
      <c r="AY32" s="73"/>
      <c r="AZ32" s="123"/>
    </row>
    <row r="33" spans="1:52" s="13" customFormat="1">
      <c r="A33" s="67" t="s">
        <v>147</v>
      </c>
      <c r="B33" s="67">
        <v>518</v>
      </c>
      <c r="C33" s="82">
        <v>44368</v>
      </c>
      <c r="D33" s="103">
        <v>3</v>
      </c>
      <c r="E33" s="108" t="s">
        <v>148</v>
      </c>
      <c r="F33" s="105" t="s">
        <v>148</v>
      </c>
      <c r="G33" s="84" t="s">
        <v>218</v>
      </c>
      <c r="H33" s="72">
        <v>-1.9</v>
      </c>
      <c r="I33" s="73">
        <v>-9.6</v>
      </c>
      <c r="J33" s="72">
        <v>0</v>
      </c>
      <c r="K33" s="74">
        <v>0</v>
      </c>
      <c r="L33" s="72">
        <v>0</v>
      </c>
      <c r="M33" s="73">
        <v>0</v>
      </c>
      <c r="N33" s="72">
        <v>-1.9</v>
      </c>
      <c r="O33" s="73">
        <v>-9.6</v>
      </c>
      <c r="P33" s="74"/>
      <c r="Q33" s="72">
        <v>-5.8</v>
      </c>
      <c r="R33" s="73">
        <v>-9.6</v>
      </c>
      <c r="S33" s="72">
        <v>0</v>
      </c>
      <c r="T33" s="74">
        <v>0</v>
      </c>
      <c r="U33" s="72">
        <v>0</v>
      </c>
      <c r="V33" s="73">
        <v>0</v>
      </c>
      <c r="W33" s="72">
        <f>SUM(Q33,S33,U33)</f>
        <v>-5.8</v>
      </c>
      <c r="X33" s="73">
        <f>SUM(T33,R33,V33)</f>
        <v>-9.6</v>
      </c>
      <c r="Y33" s="61"/>
      <c r="Z33" s="72">
        <v>-9.6</v>
      </c>
      <c r="AA33" s="73">
        <v>-9.6</v>
      </c>
      <c r="AB33" s="72">
        <v>0</v>
      </c>
      <c r="AC33" s="74">
        <v>0</v>
      </c>
      <c r="AD33" s="72">
        <v>0</v>
      </c>
      <c r="AE33" s="73">
        <v>0</v>
      </c>
      <c r="AF33" s="72">
        <v>-9.6</v>
      </c>
      <c r="AG33" s="73">
        <v>-9.6</v>
      </c>
      <c r="AH33" s="61"/>
      <c r="AI33" s="72">
        <v>-9.6</v>
      </c>
      <c r="AJ33" s="73">
        <v>-9.6</v>
      </c>
      <c r="AK33" s="72">
        <v>0</v>
      </c>
      <c r="AL33" s="74">
        <v>0</v>
      </c>
      <c r="AM33" s="72">
        <v>0</v>
      </c>
      <c r="AN33" s="73">
        <v>0</v>
      </c>
      <c r="AO33" s="72">
        <v>-9.6</v>
      </c>
      <c r="AP33" s="73">
        <v>-9.6</v>
      </c>
      <c r="AQ33" s="61"/>
      <c r="AR33" s="72">
        <v>-9.6</v>
      </c>
      <c r="AS33" s="73">
        <v>-9.6</v>
      </c>
      <c r="AT33" s="72">
        <v>0</v>
      </c>
      <c r="AU33" s="74">
        <v>0</v>
      </c>
      <c r="AV33" s="72">
        <v>0</v>
      </c>
      <c r="AW33" s="73">
        <v>0</v>
      </c>
      <c r="AX33" s="72">
        <v>-9.6</v>
      </c>
      <c r="AY33" s="73">
        <v>-9.6</v>
      </c>
      <c r="AZ33" s="123"/>
    </row>
    <row r="34" spans="1:52" s="13" customFormat="1">
      <c r="A34" s="67" t="s">
        <v>122</v>
      </c>
      <c r="B34" s="67">
        <v>360</v>
      </c>
      <c r="C34" s="82">
        <v>44288</v>
      </c>
      <c r="D34" s="103">
        <v>7061</v>
      </c>
      <c r="E34" s="108" t="s">
        <v>52</v>
      </c>
      <c r="F34" s="105" t="s">
        <v>126</v>
      </c>
      <c r="G34" s="84" t="s">
        <v>218</v>
      </c>
      <c r="H34" s="72">
        <v>-1</v>
      </c>
      <c r="I34" s="73">
        <v>-1</v>
      </c>
      <c r="J34" s="72">
        <v>0</v>
      </c>
      <c r="K34" s="74">
        <v>0</v>
      </c>
      <c r="L34" s="72">
        <v>0</v>
      </c>
      <c r="M34" s="73">
        <v>0</v>
      </c>
      <c r="N34" s="72">
        <v>-1</v>
      </c>
      <c r="O34" s="73">
        <v>-1</v>
      </c>
      <c r="P34" s="74"/>
      <c r="Q34" s="72">
        <v>-1</v>
      </c>
      <c r="R34" s="73">
        <v>-1</v>
      </c>
      <c r="S34" s="72">
        <v>0</v>
      </c>
      <c r="T34" s="74">
        <v>0</v>
      </c>
      <c r="U34" s="72">
        <v>0</v>
      </c>
      <c r="V34" s="73">
        <v>0</v>
      </c>
      <c r="W34" s="72">
        <f>SUM(Q34,S34,U34)</f>
        <v>-1</v>
      </c>
      <c r="X34" s="73">
        <f>SUM(T34,R34,V34)</f>
        <v>-1</v>
      </c>
      <c r="Y34" s="61"/>
      <c r="Z34" s="72">
        <v>-1</v>
      </c>
      <c r="AA34" s="73">
        <v>-1</v>
      </c>
      <c r="AB34" s="72">
        <v>0</v>
      </c>
      <c r="AC34" s="74">
        <v>0</v>
      </c>
      <c r="AD34" s="72">
        <v>0</v>
      </c>
      <c r="AE34" s="73">
        <v>0</v>
      </c>
      <c r="AF34" s="72">
        <v>-1</v>
      </c>
      <c r="AG34" s="73">
        <v>-1</v>
      </c>
      <c r="AH34" s="61"/>
      <c r="AI34" s="72">
        <v>-1</v>
      </c>
      <c r="AJ34" s="73">
        <v>-1</v>
      </c>
      <c r="AK34" s="72">
        <v>0</v>
      </c>
      <c r="AL34" s="74">
        <v>0</v>
      </c>
      <c r="AM34" s="72">
        <v>0</v>
      </c>
      <c r="AN34" s="73">
        <v>0</v>
      </c>
      <c r="AO34" s="72">
        <v>-1</v>
      </c>
      <c r="AP34" s="73">
        <v>-1</v>
      </c>
      <c r="AQ34" s="61"/>
      <c r="AR34" s="72">
        <v>-1</v>
      </c>
      <c r="AS34" s="73">
        <v>-1</v>
      </c>
      <c r="AT34" s="72">
        <v>0</v>
      </c>
      <c r="AU34" s="74">
        <v>0</v>
      </c>
      <c r="AV34" s="72">
        <v>0</v>
      </c>
      <c r="AW34" s="73">
        <v>0</v>
      </c>
      <c r="AX34" s="72">
        <v>-1</v>
      </c>
      <c r="AY34" s="73">
        <v>-1</v>
      </c>
      <c r="AZ34" s="123"/>
    </row>
    <row r="35" spans="1:52" s="52" customFormat="1">
      <c r="A35" s="67"/>
      <c r="B35" s="67"/>
      <c r="C35" s="68"/>
      <c r="D35" s="69"/>
      <c r="E35" s="70"/>
      <c r="F35" s="71"/>
      <c r="G35" s="85" t="s">
        <v>18</v>
      </c>
      <c r="H35" s="86">
        <f>+SUM(H33:H34)</f>
        <v>-2.9</v>
      </c>
      <c r="I35" s="87">
        <f t="shared" ref="I35:O35" si="38">+SUM(I33:I34)</f>
        <v>-10.6</v>
      </c>
      <c r="J35" s="86">
        <f t="shared" si="38"/>
        <v>0</v>
      </c>
      <c r="K35" s="87">
        <f t="shared" si="38"/>
        <v>0</v>
      </c>
      <c r="L35" s="86">
        <f>+SUM(L33:L34)</f>
        <v>0</v>
      </c>
      <c r="M35" s="87">
        <f t="shared" si="38"/>
        <v>0</v>
      </c>
      <c r="N35" s="86">
        <f>+SUM(N33:N34)</f>
        <v>-2.9</v>
      </c>
      <c r="O35" s="87">
        <f t="shared" si="38"/>
        <v>-10.6</v>
      </c>
      <c r="P35" s="88"/>
      <c r="Q35" s="86">
        <f>+SUM(Q33:Q34)</f>
        <v>-6.8</v>
      </c>
      <c r="R35" s="87">
        <f t="shared" ref="R35:U35" si="39">+SUM(R33:R34)</f>
        <v>-10.6</v>
      </c>
      <c r="S35" s="86">
        <f t="shared" si="39"/>
        <v>0</v>
      </c>
      <c r="T35" s="87">
        <f t="shared" si="39"/>
        <v>0</v>
      </c>
      <c r="U35" s="86">
        <f t="shared" si="39"/>
        <v>0</v>
      </c>
      <c r="V35" s="87">
        <f>+SUM(V33:V34)</f>
        <v>0</v>
      </c>
      <c r="W35" s="86">
        <f t="shared" ref="W35:X35" si="40">+SUM(W33:W34)</f>
        <v>-6.8</v>
      </c>
      <c r="X35" s="87">
        <f t="shared" si="40"/>
        <v>-10.6</v>
      </c>
      <c r="Y35" s="89"/>
      <c r="Z35" s="86">
        <f>+SUM(Z33:Z34)</f>
        <v>-10.6</v>
      </c>
      <c r="AA35" s="87">
        <f t="shared" ref="AA35:AG35" si="41">+SUM(AA33:AA34)</f>
        <v>-10.6</v>
      </c>
      <c r="AB35" s="86">
        <f t="shared" si="41"/>
        <v>0</v>
      </c>
      <c r="AC35" s="87">
        <f t="shared" si="41"/>
        <v>0</v>
      </c>
      <c r="AD35" s="86">
        <f t="shared" si="41"/>
        <v>0</v>
      </c>
      <c r="AE35" s="87">
        <f t="shared" si="41"/>
        <v>0</v>
      </c>
      <c r="AF35" s="86">
        <f t="shared" si="41"/>
        <v>-10.6</v>
      </c>
      <c r="AG35" s="87">
        <f t="shared" si="41"/>
        <v>-10.6</v>
      </c>
      <c r="AH35" s="89"/>
      <c r="AI35" s="86">
        <f>+SUM(AI33:AI34)</f>
        <v>-10.6</v>
      </c>
      <c r="AJ35" s="87">
        <f t="shared" ref="AJ35:AP35" si="42">+SUM(AJ33:AJ34)</f>
        <v>-10.6</v>
      </c>
      <c r="AK35" s="86">
        <f t="shared" si="42"/>
        <v>0</v>
      </c>
      <c r="AL35" s="87">
        <f t="shared" si="42"/>
        <v>0</v>
      </c>
      <c r="AM35" s="86">
        <f t="shared" si="42"/>
        <v>0</v>
      </c>
      <c r="AN35" s="87">
        <f t="shared" si="42"/>
        <v>0</v>
      </c>
      <c r="AO35" s="86">
        <f t="shared" si="42"/>
        <v>-10.6</v>
      </c>
      <c r="AP35" s="87">
        <f t="shared" si="42"/>
        <v>-10.6</v>
      </c>
      <c r="AQ35" s="90"/>
      <c r="AR35" s="86">
        <f>+SUM(AR33:AR34)</f>
        <v>-10.6</v>
      </c>
      <c r="AS35" s="87">
        <f t="shared" ref="AS35:AY35" si="43">+SUM(AS33:AS34)</f>
        <v>-10.6</v>
      </c>
      <c r="AT35" s="86">
        <f t="shared" si="43"/>
        <v>0</v>
      </c>
      <c r="AU35" s="87">
        <f t="shared" si="43"/>
        <v>0</v>
      </c>
      <c r="AV35" s="86">
        <f t="shared" si="43"/>
        <v>0</v>
      </c>
      <c r="AW35" s="87">
        <f t="shared" si="43"/>
        <v>0</v>
      </c>
      <c r="AX35" s="86">
        <f t="shared" si="43"/>
        <v>-10.6</v>
      </c>
      <c r="AY35" s="87">
        <f t="shared" si="43"/>
        <v>-10.6</v>
      </c>
      <c r="AZ35" s="80"/>
    </row>
    <row r="36" spans="1:52" s="13" customFormat="1">
      <c r="A36" s="67"/>
      <c r="B36" s="67"/>
      <c r="C36" s="82"/>
      <c r="D36" s="103"/>
      <c r="E36" s="108"/>
      <c r="F36" s="105"/>
      <c r="G36" s="84"/>
      <c r="H36" s="72"/>
      <c r="I36" s="73"/>
      <c r="J36" s="72"/>
      <c r="K36" s="74"/>
      <c r="L36" s="72"/>
      <c r="M36" s="73"/>
      <c r="N36" s="72"/>
      <c r="O36" s="73"/>
      <c r="P36" s="74"/>
      <c r="Q36" s="72"/>
      <c r="R36" s="73"/>
      <c r="S36" s="72"/>
      <c r="T36" s="74"/>
      <c r="U36" s="72"/>
      <c r="V36" s="73"/>
      <c r="W36" s="72"/>
      <c r="X36" s="73"/>
      <c r="Y36" s="61"/>
      <c r="Z36" s="72"/>
      <c r="AA36" s="73"/>
      <c r="AB36" s="72"/>
      <c r="AC36" s="74"/>
      <c r="AD36" s="72"/>
      <c r="AE36" s="73"/>
      <c r="AF36" s="72"/>
      <c r="AG36" s="73"/>
      <c r="AH36" s="61"/>
      <c r="AI36" s="72"/>
      <c r="AJ36" s="73"/>
      <c r="AK36" s="72"/>
      <c r="AL36" s="74"/>
      <c r="AM36" s="72"/>
      <c r="AN36" s="73"/>
      <c r="AO36" s="72"/>
      <c r="AP36" s="73"/>
      <c r="AQ36" s="61"/>
      <c r="AR36" s="72"/>
      <c r="AS36" s="73"/>
      <c r="AT36" s="72"/>
      <c r="AU36" s="74"/>
      <c r="AV36" s="72"/>
      <c r="AW36" s="73"/>
      <c r="AX36" s="72"/>
      <c r="AY36" s="73"/>
      <c r="AZ36" s="123"/>
    </row>
    <row r="37" spans="1:52" s="13" customFormat="1">
      <c r="A37" s="67" t="s">
        <v>147</v>
      </c>
      <c r="B37" s="67">
        <v>518</v>
      </c>
      <c r="C37" s="82">
        <v>44368</v>
      </c>
      <c r="D37" s="103">
        <v>3</v>
      </c>
      <c r="E37" s="108" t="s">
        <v>148</v>
      </c>
      <c r="F37" s="105" t="s">
        <v>216</v>
      </c>
      <c r="G37" s="146" t="s">
        <v>61</v>
      </c>
      <c r="H37" s="72">
        <v>-0.6</v>
      </c>
      <c r="I37" s="73">
        <v>-3</v>
      </c>
      <c r="J37" s="72">
        <v>0</v>
      </c>
      <c r="K37" s="74">
        <v>0</v>
      </c>
      <c r="L37" s="72">
        <v>0</v>
      </c>
      <c r="M37" s="73">
        <v>0</v>
      </c>
      <c r="N37" s="72">
        <v>-0.6</v>
      </c>
      <c r="O37" s="73">
        <v>-3</v>
      </c>
      <c r="P37" s="74"/>
      <c r="Q37" s="72">
        <v>-1.8</v>
      </c>
      <c r="R37" s="73">
        <v>-3</v>
      </c>
      <c r="S37" s="72">
        <v>0</v>
      </c>
      <c r="T37" s="74">
        <v>0</v>
      </c>
      <c r="U37" s="72">
        <v>0</v>
      </c>
      <c r="V37" s="73">
        <v>0</v>
      </c>
      <c r="W37" s="72">
        <f t="shared" ref="W37:W47" si="44">SUM(Q37,S37,U37)</f>
        <v>-1.8</v>
      </c>
      <c r="X37" s="73">
        <f t="shared" ref="X37:X47" si="45">SUM(T37,R37,V37)</f>
        <v>-3</v>
      </c>
      <c r="Y37" s="61"/>
      <c r="Z37" s="72">
        <v>-3</v>
      </c>
      <c r="AA37" s="73">
        <v>-3</v>
      </c>
      <c r="AB37" s="72">
        <v>0</v>
      </c>
      <c r="AC37" s="74">
        <v>0</v>
      </c>
      <c r="AD37" s="72">
        <v>0</v>
      </c>
      <c r="AE37" s="73">
        <v>0</v>
      </c>
      <c r="AF37" s="72">
        <v>-3</v>
      </c>
      <c r="AG37" s="73">
        <v>-3</v>
      </c>
      <c r="AH37" s="61"/>
      <c r="AI37" s="72">
        <v>-3</v>
      </c>
      <c r="AJ37" s="73">
        <v>-3</v>
      </c>
      <c r="AK37" s="72">
        <v>0</v>
      </c>
      <c r="AL37" s="74">
        <v>0</v>
      </c>
      <c r="AM37" s="72">
        <v>0</v>
      </c>
      <c r="AN37" s="73">
        <v>0</v>
      </c>
      <c r="AO37" s="72">
        <v>-3</v>
      </c>
      <c r="AP37" s="73">
        <v>-3</v>
      </c>
      <c r="AQ37" s="61"/>
      <c r="AR37" s="72">
        <v>-3</v>
      </c>
      <c r="AS37" s="73">
        <v>-3</v>
      </c>
      <c r="AT37" s="72">
        <v>0</v>
      </c>
      <c r="AU37" s="74">
        <v>0</v>
      </c>
      <c r="AV37" s="72">
        <v>0</v>
      </c>
      <c r="AW37" s="73">
        <v>0</v>
      </c>
      <c r="AX37" s="72">
        <v>-3</v>
      </c>
      <c r="AY37" s="73">
        <v>-3</v>
      </c>
      <c r="AZ37" s="123"/>
    </row>
    <row r="38" spans="1:52" s="13" customFormat="1">
      <c r="A38" s="67" t="s">
        <v>103</v>
      </c>
      <c r="B38" s="67">
        <v>486</v>
      </c>
      <c r="C38" s="82">
        <v>44361</v>
      </c>
      <c r="D38" s="103">
        <v>50</v>
      </c>
      <c r="E38" s="108" t="s">
        <v>52</v>
      </c>
      <c r="F38" s="105" t="s">
        <v>102</v>
      </c>
      <c r="G38" s="84" t="s">
        <v>61</v>
      </c>
      <c r="H38" s="72">
        <v>0</v>
      </c>
      <c r="I38" s="73">
        <v>-1004.9</v>
      </c>
      <c r="J38" s="72">
        <v>0</v>
      </c>
      <c r="K38" s="74">
        <v>-0.1</v>
      </c>
      <c r="L38" s="72">
        <v>0</v>
      </c>
      <c r="M38" s="73">
        <v>-130.19999999999999</v>
      </c>
      <c r="N38" s="72">
        <v>0</v>
      </c>
      <c r="O38" s="73">
        <v>-1135.2</v>
      </c>
      <c r="P38" s="74"/>
      <c r="Q38" s="72">
        <v>0</v>
      </c>
      <c r="R38" s="73">
        <v>-1028.0999999999999</v>
      </c>
      <c r="S38" s="72">
        <v>0</v>
      </c>
      <c r="T38" s="74">
        <v>-0.1</v>
      </c>
      <c r="U38" s="72">
        <v>0</v>
      </c>
      <c r="V38" s="73">
        <v>-133.1</v>
      </c>
      <c r="W38" s="72">
        <f t="shared" si="44"/>
        <v>0</v>
      </c>
      <c r="X38" s="73">
        <f t="shared" si="45"/>
        <v>-1161.2999999999997</v>
      </c>
      <c r="Y38" s="61"/>
      <c r="Z38" s="72">
        <v>0</v>
      </c>
      <c r="AA38" s="73">
        <v>-1061</v>
      </c>
      <c r="AB38" s="72">
        <v>0</v>
      </c>
      <c r="AC38" s="74">
        <v>-0.1</v>
      </c>
      <c r="AD38" s="72">
        <v>0</v>
      </c>
      <c r="AE38" s="73">
        <v>-137.30000000000001</v>
      </c>
      <c r="AF38" s="72">
        <v>0</v>
      </c>
      <c r="AG38" s="73">
        <v>-1198.4000000000001</v>
      </c>
      <c r="AH38" s="61"/>
      <c r="AI38" s="72">
        <v>-614.1</v>
      </c>
      <c r="AJ38" s="73">
        <v>-1091.7</v>
      </c>
      <c r="AK38" s="72">
        <v>-0.1</v>
      </c>
      <c r="AL38" s="74">
        <v>-0.1</v>
      </c>
      <c r="AM38" s="72">
        <v>-79.5</v>
      </c>
      <c r="AN38" s="73">
        <v>-141.4</v>
      </c>
      <c r="AO38" s="72">
        <v>-693.7</v>
      </c>
      <c r="AP38" s="73">
        <v>-1233.2</v>
      </c>
      <c r="AQ38" s="61"/>
      <c r="AR38" s="72">
        <v>-1115.7</v>
      </c>
      <c r="AS38" s="73">
        <v>-1115.7</v>
      </c>
      <c r="AT38" s="72">
        <v>-0.1</v>
      </c>
      <c r="AU38" s="74">
        <v>-0.1</v>
      </c>
      <c r="AV38" s="72">
        <v>-144.5</v>
      </c>
      <c r="AW38" s="73">
        <v>-144.5</v>
      </c>
      <c r="AX38" s="72">
        <v>-1260.3</v>
      </c>
      <c r="AY38" s="73">
        <v>-1260.3</v>
      </c>
      <c r="AZ38" s="123"/>
    </row>
    <row r="39" spans="1:52" s="13" customFormat="1">
      <c r="A39" s="67" t="s">
        <v>103</v>
      </c>
      <c r="B39" s="67">
        <v>22</v>
      </c>
      <c r="C39" s="82">
        <v>44239</v>
      </c>
      <c r="D39" s="103">
        <v>50</v>
      </c>
      <c r="E39" s="108" t="s">
        <v>52</v>
      </c>
      <c r="F39" s="105" t="s">
        <v>108</v>
      </c>
      <c r="G39" s="84" t="s">
        <v>61</v>
      </c>
      <c r="H39" s="72">
        <v>887.8</v>
      </c>
      <c r="I39" s="73">
        <v>968.5</v>
      </c>
      <c r="J39" s="72">
        <v>0</v>
      </c>
      <c r="K39" s="74">
        <v>0</v>
      </c>
      <c r="L39" s="72">
        <v>169.9</v>
      </c>
      <c r="M39" s="73">
        <v>185.3</v>
      </c>
      <c r="N39" s="72">
        <v>1057.7</v>
      </c>
      <c r="O39" s="73">
        <v>1153.8</v>
      </c>
      <c r="P39" s="74"/>
      <c r="Q39" s="72">
        <v>1052.7</v>
      </c>
      <c r="R39" s="73">
        <v>1052.7</v>
      </c>
      <c r="S39" s="72">
        <v>0</v>
      </c>
      <c r="T39" s="74">
        <v>0</v>
      </c>
      <c r="U39" s="72">
        <v>201.4</v>
      </c>
      <c r="V39" s="73">
        <v>201.4</v>
      </c>
      <c r="W39" s="72">
        <f t="shared" si="44"/>
        <v>1254.1000000000001</v>
      </c>
      <c r="X39" s="73">
        <f t="shared" si="45"/>
        <v>1254.1000000000001</v>
      </c>
      <c r="Y39" s="61"/>
      <c r="Z39" s="72">
        <v>1118</v>
      </c>
      <c r="AA39" s="73">
        <v>1118</v>
      </c>
      <c r="AB39" s="72">
        <v>0</v>
      </c>
      <c r="AC39" s="74">
        <v>0</v>
      </c>
      <c r="AD39" s="72">
        <v>213.9</v>
      </c>
      <c r="AE39" s="73">
        <v>213.9</v>
      </c>
      <c r="AF39" s="72">
        <v>1331.9</v>
      </c>
      <c r="AG39" s="73">
        <v>1331.9</v>
      </c>
      <c r="AH39" s="61"/>
      <c r="AI39" s="72">
        <v>1173.9000000000001</v>
      </c>
      <c r="AJ39" s="73">
        <v>1173.9000000000001</v>
      </c>
      <c r="AK39" s="72">
        <v>0</v>
      </c>
      <c r="AL39" s="74">
        <v>0</v>
      </c>
      <c r="AM39" s="72">
        <v>224.7</v>
      </c>
      <c r="AN39" s="73">
        <v>224.7</v>
      </c>
      <c r="AO39" s="72">
        <v>1398.6</v>
      </c>
      <c r="AP39" s="73">
        <v>1398.6</v>
      </c>
      <c r="AQ39" s="61"/>
      <c r="AR39" s="72">
        <v>1232.5999999999999</v>
      </c>
      <c r="AS39" s="73">
        <v>1232.5999999999999</v>
      </c>
      <c r="AT39" s="72">
        <v>0</v>
      </c>
      <c r="AU39" s="74">
        <v>0</v>
      </c>
      <c r="AV39" s="72">
        <v>235.9</v>
      </c>
      <c r="AW39" s="73">
        <v>235.9</v>
      </c>
      <c r="AX39" s="72">
        <v>1468.5</v>
      </c>
      <c r="AY39" s="73">
        <v>1468.5</v>
      </c>
      <c r="AZ39" s="123"/>
    </row>
    <row r="40" spans="1:52" s="13" customFormat="1">
      <c r="A40" s="67" t="s">
        <v>103</v>
      </c>
      <c r="B40" s="67">
        <v>82</v>
      </c>
      <c r="C40" s="82">
        <v>44253</v>
      </c>
      <c r="D40" s="103">
        <v>50</v>
      </c>
      <c r="E40" s="108" t="s">
        <v>52</v>
      </c>
      <c r="F40" s="105" t="s">
        <v>111</v>
      </c>
      <c r="G40" s="84" t="s">
        <v>61</v>
      </c>
      <c r="H40" s="72">
        <v>0</v>
      </c>
      <c r="I40" s="73">
        <v>0</v>
      </c>
      <c r="J40" s="72">
        <v>0</v>
      </c>
      <c r="K40" s="74">
        <v>0</v>
      </c>
      <c r="L40" s="72">
        <v>0</v>
      </c>
      <c r="M40" s="73">
        <v>0</v>
      </c>
      <c r="N40" s="72">
        <v>0</v>
      </c>
      <c r="O40" s="73">
        <v>0</v>
      </c>
      <c r="P40" s="74"/>
      <c r="Q40" s="72">
        <v>0</v>
      </c>
      <c r="R40" s="73">
        <v>0</v>
      </c>
      <c r="S40" s="72">
        <v>0</v>
      </c>
      <c r="T40" s="74">
        <v>0</v>
      </c>
      <c r="U40" s="72">
        <v>0</v>
      </c>
      <c r="V40" s="73">
        <v>0</v>
      </c>
      <c r="W40" s="72">
        <f t="shared" si="44"/>
        <v>0</v>
      </c>
      <c r="X40" s="73">
        <f t="shared" si="45"/>
        <v>0</v>
      </c>
      <c r="Y40" s="61"/>
      <c r="Z40" s="72">
        <v>0</v>
      </c>
      <c r="AA40" s="73">
        <v>0</v>
      </c>
      <c r="AB40" s="72">
        <v>0</v>
      </c>
      <c r="AC40" s="74">
        <v>0</v>
      </c>
      <c r="AD40" s="72">
        <v>0</v>
      </c>
      <c r="AE40" s="73">
        <v>0</v>
      </c>
      <c r="AF40" s="72">
        <v>0</v>
      </c>
      <c r="AG40" s="73">
        <v>0</v>
      </c>
      <c r="AH40" s="61"/>
      <c r="AI40" s="72">
        <v>0</v>
      </c>
      <c r="AJ40" s="73">
        <v>0</v>
      </c>
      <c r="AK40" s="72">
        <v>0</v>
      </c>
      <c r="AL40" s="74">
        <v>0</v>
      </c>
      <c r="AM40" s="72">
        <v>0</v>
      </c>
      <c r="AN40" s="73">
        <v>0</v>
      </c>
      <c r="AO40" s="72">
        <v>0</v>
      </c>
      <c r="AP40" s="73">
        <v>0</v>
      </c>
      <c r="AQ40" s="61"/>
      <c r="AR40" s="72">
        <v>0</v>
      </c>
      <c r="AS40" s="73">
        <v>0</v>
      </c>
      <c r="AT40" s="72">
        <v>0</v>
      </c>
      <c r="AU40" s="74">
        <v>0</v>
      </c>
      <c r="AV40" s="72">
        <v>0</v>
      </c>
      <c r="AW40" s="73">
        <v>0</v>
      </c>
      <c r="AX40" s="72">
        <v>0</v>
      </c>
      <c r="AY40" s="73">
        <v>0</v>
      </c>
      <c r="AZ40" s="123"/>
    </row>
    <row r="41" spans="1:52" s="13" customFormat="1">
      <c r="A41" s="67" t="s">
        <v>103</v>
      </c>
      <c r="B41" s="67">
        <v>26</v>
      </c>
      <c r="C41" s="82">
        <v>44239</v>
      </c>
      <c r="D41" s="103">
        <v>50</v>
      </c>
      <c r="E41" s="108" t="s">
        <v>52</v>
      </c>
      <c r="F41" s="105" t="s">
        <v>109</v>
      </c>
      <c r="G41" s="84" t="s">
        <v>61</v>
      </c>
      <c r="H41" s="72">
        <v>85.8</v>
      </c>
      <c r="I41" s="73">
        <v>111.2</v>
      </c>
      <c r="J41" s="72" t="s">
        <v>21</v>
      </c>
      <c r="K41" s="74" t="s">
        <v>21</v>
      </c>
      <c r="L41" s="72">
        <v>16.399999999999999</v>
      </c>
      <c r="M41" s="73">
        <v>21.3</v>
      </c>
      <c r="N41" s="72">
        <v>102.2</v>
      </c>
      <c r="O41" s="73">
        <v>132.5</v>
      </c>
      <c r="P41" s="74"/>
      <c r="Q41" s="72">
        <v>108.1</v>
      </c>
      <c r="R41" s="73">
        <v>120.8</v>
      </c>
      <c r="S41" s="72" t="s">
        <v>21</v>
      </c>
      <c r="T41" s="74" t="s">
        <v>21</v>
      </c>
      <c r="U41" s="72">
        <v>20.7</v>
      </c>
      <c r="V41" s="73">
        <v>23.2</v>
      </c>
      <c r="W41" s="72">
        <f t="shared" si="44"/>
        <v>128.79999999999998</v>
      </c>
      <c r="X41" s="73">
        <f t="shared" si="45"/>
        <v>144</v>
      </c>
      <c r="Y41" s="61"/>
      <c r="Z41" s="72">
        <v>121.6</v>
      </c>
      <c r="AA41" s="73">
        <v>128.30000000000001</v>
      </c>
      <c r="AB41" s="72" t="s">
        <v>21</v>
      </c>
      <c r="AC41" s="74" t="s">
        <v>21</v>
      </c>
      <c r="AD41" s="72">
        <v>23.2</v>
      </c>
      <c r="AE41" s="73">
        <v>24.6</v>
      </c>
      <c r="AF41" s="72">
        <v>144.80000000000001</v>
      </c>
      <c r="AG41" s="73">
        <v>152.9</v>
      </c>
      <c r="AH41" s="61"/>
      <c r="AI41" s="72">
        <v>134.80000000000001</v>
      </c>
      <c r="AJ41" s="73">
        <v>134.80000000000001</v>
      </c>
      <c r="AK41" s="72" t="s">
        <v>21</v>
      </c>
      <c r="AL41" s="74" t="s">
        <v>21</v>
      </c>
      <c r="AM41" s="72">
        <v>25.8</v>
      </c>
      <c r="AN41" s="73">
        <v>25.8</v>
      </c>
      <c r="AO41" s="72">
        <v>160.6</v>
      </c>
      <c r="AP41" s="73">
        <v>160.6</v>
      </c>
      <c r="AQ41" s="61"/>
      <c r="AR41" s="72">
        <v>141.5</v>
      </c>
      <c r="AS41" s="73">
        <v>141.5</v>
      </c>
      <c r="AT41" s="72" t="s">
        <v>21</v>
      </c>
      <c r="AU41" s="74" t="s">
        <v>21</v>
      </c>
      <c r="AV41" s="72">
        <v>27</v>
      </c>
      <c r="AW41" s="73">
        <v>27</v>
      </c>
      <c r="AX41" s="72">
        <v>168.5</v>
      </c>
      <c r="AY41" s="73">
        <v>168.5</v>
      </c>
      <c r="AZ41" s="123"/>
    </row>
    <row r="42" spans="1:52" s="13" customFormat="1">
      <c r="A42" s="67" t="s">
        <v>103</v>
      </c>
      <c r="B42" s="67">
        <v>128</v>
      </c>
      <c r="C42" s="82">
        <v>44260</v>
      </c>
      <c r="D42" s="103">
        <v>50</v>
      </c>
      <c r="E42" s="108" t="s">
        <v>52</v>
      </c>
      <c r="F42" s="105" t="s">
        <v>107</v>
      </c>
      <c r="G42" s="84" t="s">
        <v>61</v>
      </c>
      <c r="H42" s="72">
        <v>-16.2</v>
      </c>
      <c r="I42" s="73">
        <v>-17.600000000000001</v>
      </c>
      <c r="J42" s="72" t="s">
        <v>20</v>
      </c>
      <c r="K42" s="74" t="s">
        <v>20</v>
      </c>
      <c r="L42" s="72">
        <v>-4.8</v>
      </c>
      <c r="M42" s="73">
        <v>-5.3</v>
      </c>
      <c r="N42" s="72">
        <v>-21</v>
      </c>
      <c r="O42" s="73">
        <v>-22.9</v>
      </c>
      <c r="P42" s="74"/>
      <c r="Q42" s="72">
        <v>-18.100000000000001</v>
      </c>
      <c r="R42" s="73">
        <v>-18.100000000000001</v>
      </c>
      <c r="S42" s="72" t="s">
        <v>20</v>
      </c>
      <c r="T42" s="74" t="s">
        <v>20</v>
      </c>
      <c r="U42" s="72">
        <v>-5.4</v>
      </c>
      <c r="V42" s="73">
        <v>-5.4</v>
      </c>
      <c r="W42" s="72">
        <f t="shared" si="44"/>
        <v>-23.5</v>
      </c>
      <c r="X42" s="73">
        <f t="shared" si="45"/>
        <v>-23.5</v>
      </c>
      <c r="Y42" s="61"/>
      <c r="Z42" s="72">
        <v>-18.5</v>
      </c>
      <c r="AA42" s="73">
        <v>-18.5</v>
      </c>
      <c r="AB42" s="72" t="s">
        <v>20</v>
      </c>
      <c r="AC42" s="74" t="s">
        <v>20</v>
      </c>
      <c r="AD42" s="72">
        <v>-5.6</v>
      </c>
      <c r="AE42" s="73">
        <v>-5.6</v>
      </c>
      <c r="AF42" s="72">
        <v>-24.1</v>
      </c>
      <c r="AG42" s="73">
        <v>-24.1</v>
      </c>
      <c r="AH42" s="61"/>
      <c r="AI42" s="72">
        <v>-18.899999999999999</v>
      </c>
      <c r="AJ42" s="73">
        <v>-18.899999999999999</v>
      </c>
      <c r="AK42" s="72" t="s">
        <v>20</v>
      </c>
      <c r="AL42" s="74" t="s">
        <v>20</v>
      </c>
      <c r="AM42" s="72">
        <v>-5.6</v>
      </c>
      <c r="AN42" s="73">
        <v>-5.6</v>
      </c>
      <c r="AO42" s="72">
        <v>-24.5</v>
      </c>
      <c r="AP42" s="73">
        <v>-24.5</v>
      </c>
      <c r="AQ42" s="61"/>
      <c r="AR42" s="72">
        <v>-19.3</v>
      </c>
      <c r="AS42" s="73">
        <v>-19.3</v>
      </c>
      <c r="AT42" s="72" t="s">
        <v>20</v>
      </c>
      <c r="AU42" s="74" t="s">
        <v>20</v>
      </c>
      <c r="AV42" s="72">
        <v>-5.7</v>
      </c>
      <c r="AW42" s="73">
        <v>-5.7</v>
      </c>
      <c r="AX42" s="72">
        <v>-25</v>
      </c>
      <c r="AY42" s="73">
        <v>-25</v>
      </c>
      <c r="AZ42" s="123"/>
    </row>
    <row r="43" spans="1:52" s="13" customFormat="1">
      <c r="A43" s="67" t="s">
        <v>103</v>
      </c>
      <c r="B43" s="67">
        <v>493</v>
      </c>
      <c r="C43" s="82">
        <v>44361</v>
      </c>
      <c r="D43" s="103">
        <v>50</v>
      </c>
      <c r="E43" s="108" t="s">
        <v>52</v>
      </c>
      <c r="F43" s="105" t="s">
        <v>101</v>
      </c>
      <c r="G43" s="84" t="s">
        <v>61</v>
      </c>
      <c r="H43" s="72">
        <v>-506.6</v>
      </c>
      <c r="I43" s="73">
        <v>0</v>
      </c>
      <c r="J43" s="72">
        <v>506.6</v>
      </c>
      <c r="K43" s="74">
        <v>0</v>
      </c>
      <c r="L43" s="72">
        <v>0</v>
      </c>
      <c r="M43" s="73">
        <v>0</v>
      </c>
      <c r="N43" s="72">
        <v>0</v>
      </c>
      <c r="O43" s="73">
        <v>0</v>
      </c>
      <c r="P43" s="74"/>
      <c r="Q43" s="72">
        <v>-1080</v>
      </c>
      <c r="R43" s="73">
        <v>0</v>
      </c>
      <c r="S43" s="72">
        <v>1080</v>
      </c>
      <c r="T43" s="74">
        <v>0</v>
      </c>
      <c r="U43" s="72">
        <v>0</v>
      </c>
      <c r="V43" s="73">
        <v>0</v>
      </c>
      <c r="W43" s="72">
        <f t="shared" si="44"/>
        <v>0</v>
      </c>
      <c r="X43" s="73">
        <f t="shared" si="45"/>
        <v>0</v>
      </c>
      <c r="Y43" s="61"/>
      <c r="Z43" s="72">
        <v>-1080</v>
      </c>
      <c r="AA43" s="73">
        <v>0</v>
      </c>
      <c r="AB43" s="72">
        <v>1080</v>
      </c>
      <c r="AC43" s="74">
        <v>0</v>
      </c>
      <c r="AD43" s="72">
        <v>0</v>
      </c>
      <c r="AE43" s="73">
        <v>0</v>
      </c>
      <c r="AF43" s="72">
        <v>0</v>
      </c>
      <c r="AG43" s="73">
        <v>0</v>
      </c>
      <c r="AH43" s="61"/>
      <c r="AI43" s="72">
        <v>-360</v>
      </c>
      <c r="AJ43" s="73">
        <v>0</v>
      </c>
      <c r="AK43" s="72">
        <v>360</v>
      </c>
      <c r="AL43" s="74">
        <v>0</v>
      </c>
      <c r="AM43" s="72">
        <v>0</v>
      </c>
      <c r="AN43" s="73">
        <v>0</v>
      </c>
      <c r="AO43" s="72">
        <v>0</v>
      </c>
      <c r="AP43" s="73">
        <v>0</v>
      </c>
      <c r="AQ43" s="61"/>
      <c r="AR43" s="72">
        <v>0</v>
      </c>
      <c r="AS43" s="73">
        <v>0</v>
      </c>
      <c r="AT43" s="72">
        <v>0</v>
      </c>
      <c r="AU43" s="74">
        <v>0</v>
      </c>
      <c r="AV43" s="72">
        <v>0</v>
      </c>
      <c r="AW43" s="73">
        <v>0</v>
      </c>
      <c r="AX43" s="72">
        <v>0</v>
      </c>
      <c r="AY43" s="73">
        <v>0</v>
      </c>
      <c r="AZ43" s="123"/>
    </row>
    <row r="44" spans="1:52" s="13" customFormat="1">
      <c r="A44" s="67" t="s">
        <v>161</v>
      </c>
      <c r="B44" s="67">
        <v>478</v>
      </c>
      <c r="C44" s="82">
        <v>44361</v>
      </c>
      <c r="D44" s="103">
        <v>566</v>
      </c>
      <c r="E44" s="108" t="s">
        <v>162</v>
      </c>
      <c r="F44" s="105" t="s">
        <v>163</v>
      </c>
      <c r="G44" s="84" t="s">
        <v>61</v>
      </c>
      <c r="H44" s="72">
        <v>4.5</v>
      </c>
      <c r="I44" s="73">
        <v>10.9</v>
      </c>
      <c r="J44" s="72" t="s">
        <v>21</v>
      </c>
      <c r="K44" s="74" t="s">
        <v>21</v>
      </c>
      <c r="L44" s="72">
        <v>1.4</v>
      </c>
      <c r="M44" s="73">
        <v>3.3</v>
      </c>
      <c r="N44" s="72">
        <v>5.9</v>
      </c>
      <c r="O44" s="73">
        <v>14.2</v>
      </c>
      <c r="P44" s="74"/>
      <c r="Q44" s="72">
        <v>11.3</v>
      </c>
      <c r="R44" s="73">
        <v>11.3</v>
      </c>
      <c r="S44" s="72" t="s">
        <v>21</v>
      </c>
      <c r="T44" s="74" t="s">
        <v>21</v>
      </c>
      <c r="U44" s="72">
        <v>3.4</v>
      </c>
      <c r="V44" s="73">
        <v>3.4</v>
      </c>
      <c r="W44" s="72">
        <f t="shared" si="44"/>
        <v>14.700000000000001</v>
      </c>
      <c r="X44" s="73">
        <f t="shared" si="45"/>
        <v>14.700000000000001</v>
      </c>
      <c r="Y44" s="61"/>
      <c r="Z44" s="72">
        <v>11.7</v>
      </c>
      <c r="AA44" s="73">
        <v>11.7</v>
      </c>
      <c r="AB44" s="72" t="s">
        <v>21</v>
      </c>
      <c r="AC44" s="74" t="s">
        <v>21</v>
      </c>
      <c r="AD44" s="72">
        <v>3.5</v>
      </c>
      <c r="AE44" s="73">
        <v>3.5</v>
      </c>
      <c r="AF44" s="72">
        <v>15.2</v>
      </c>
      <c r="AG44" s="73">
        <v>15.2</v>
      </c>
      <c r="AH44" s="61"/>
      <c r="AI44" s="72">
        <v>12.1</v>
      </c>
      <c r="AJ44" s="73">
        <v>12.1</v>
      </c>
      <c r="AK44" s="72" t="s">
        <v>21</v>
      </c>
      <c r="AL44" s="74" t="s">
        <v>21</v>
      </c>
      <c r="AM44" s="72">
        <v>3.7</v>
      </c>
      <c r="AN44" s="73">
        <v>3.7</v>
      </c>
      <c r="AO44" s="72">
        <v>15.8</v>
      </c>
      <c r="AP44" s="73">
        <v>15.8</v>
      </c>
      <c r="AQ44" s="61"/>
      <c r="AR44" s="72">
        <v>12.7</v>
      </c>
      <c r="AS44" s="73">
        <v>12.7</v>
      </c>
      <c r="AT44" s="72" t="s">
        <v>21</v>
      </c>
      <c r="AU44" s="74" t="s">
        <v>21</v>
      </c>
      <c r="AV44" s="72">
        <v>3.8</v>
      </c>
      <c r="AW44" s="73">
        <v>3.8</v>
      </c>
      <c r="AX44" s="72">
        <v>16.5</v>
      </c>
      <c r="AY44" s="73">
        <v>16.5</v>
      </c>
      <c r="AZ44" s="123"/>
    </row>
    <row r="45" spans="1:52" s="13" customFormat="1">
      <c r="A45" s="67" t="s">
        <v>176</v>
      </c>
      <c r="B45" s="67">
        <v>337</v>
      </c>
      <c r="C45" s="82">
        <v>44288</v>
      </c>
      <c r="D45" s="103">
        <v>794</v>
      </c>
      <c r="E45" s="108" t="s">
        <v>177</v>
      </c>
      <c r="F45" s="105" t="s">
        <v>178</v>
      </c>
      <c r="G45" s="84" t="s">
        <v>61</v>
      </c>
      <c r="H45" s="72">
        <v>-0.7</v>
      </c>
      <c r="I45" s="73">
        <v>-0.7</v>
      </c>
      <c r="J45" s="72" t="s">
        <v>20</v>
      </c>
      <c r="K45" s="74" t="s">
        <v>20</v>
      </c>
      <c r="L45" s="72">
        <v>-0.1</v>
      </c>
      <c r="M45" s="73">
        <v>-0.1</v>
      </c>
      <c r="N45" s="72">
        <v>-0.8</v>
      </c>
      <c r="O45" s="73">
        <v>-0.8</v>
      </c>
      <c r="P45" s="74"/>
      <c r="Q45" s="72">
        <v>-0.7</v>
      </c>
      <c r="R45" s="73">
        <v>-0.7</v>
      </c>
      <c r="S45" s="72" t="s">
        <v>20</v>
      </c>
      <c r="T45" s="74" t="s">
        <v>20</v>
      </c>
      <c r="U45" s="72">
        <v>-0.1</v>
      </c>
      <c r="V45" s="73">
        <v>-0.1</v>
      </c>
      <c r="W45" s="72">
        <f t="shared" si="44"/>
        <v>-0.79999999999999993</v>
      </c>
      <c r="X45" s="73">
        <f t="shared" si="45"/>
        <v>-0.79999999999999993</v>
      </c>
      <c r="Y45" s="61"/>
      <c r="Z45" s="72">
        <v>-0.7</v>
      </c>
      <c r="AA45" s="73">
        <v>-0.7</v>
      </c>
      <c r="AB45" s="72" t="s">
        <v>20</v>
      </c>
      <c r="AC45" s="74" t="s">
        <v>20</v>
      </c>
      <c r="AD45" s="72">
        <v>-0.1</v>
      </c>
      <c r="AE45" s="73">
        <v>-0.1</v>
      </c>
      <c r="AF45" s="72">
        <v>-0.8</v>
      </c>
      <c r="AG45" s="73">
        <v>-0.8</v>
      </c>
      <c r="AH45" s="61"/>
      <c r="AI45" s="72">
        <v>-0.7</v>
      </c>
      <c r="AJ45" s="73">
        <v>-0.7</v>
      </c>
      <c r="AK45" s="72" t="s">
        <v>20</v>
      </c>
      <c r="AL45" s="74" t="s">
        <v>20</v>
      </c>
      <c r="AM45" s="72">
        <v>-0.1</v>
      </c>
      <c r="AN45" s="73">
        <v>-0.1</v>
      </c>
      <c r="AO45" s="72">
        <v>-0.8</v>
      </c>
      <c r="AP45" s="73">
        <v>-0.8</v>
      </c>
      <c r="AQ45" s="61"/>
      <c r="AR45" s="72">
        <v>-0.7</v>
      </c>
      <c r="AS45" s="73">
        <v>-0.7</v>
      </c>
      <c r="AT45" s="72" t="s">
        <v>20</v>
      </c>
      <c r="AU45" s="74" t="s">
        <v>20</v>
      </c>
      <c r="AV45" s="72">
        <v>-0.1</v>
      </c>
      <c r="AW45" s="73">
        <v>-0.1</v>
      </c>
      <c r="AX45" s="72">
        <v>-0.8</v>
      </c>
      <c r="AY45" s="73">
        <v>-0.8</v>
      </c>
      <c r="AZ45" s="123"/>
    </row>
    <row r="46" spans="1:52" s="13" customFormat="1">
      <c r="A46" s="67" t="s">
        <v>122</v>
      </c>
      <c r="B46" s="67">
        <v>542</v>
      </c>
      <c r="C46" s="82">
        <v>44368</v>
      </c>
      <c r="D46" s="103">
        <v>7061</v>
      </c>
      <c r="E46" s="108" t="s">
        <v>52</v>
      </c>
      <c r="F46" s="105" t="s">
        <v>144</v>
      </c>
      <c r="G46" s="84" t="s">
        <v>61</v>
      </c>
      <c r="H46" s="72">
        <v>-53.4</v>
      </c>
      <c r="I46" s="73">
        <v>0</v>
      </c>
      <c r="J46" s="72" t="s">
        <v>20</v>
      </c>
      <c r="K46" s="74">
        <v>0</v>
      </c>
      <c r="L46" s="72">
        <v>-16</v>
      </c>
      <c r="M46" s="73">
        <v>0</v>
      </c>
      <c r="N46" s="72">
        <v>-69.400000000000006</v>
      </c>
      <c r="O46" s="73">
        <v>0</v>
      </c>
      <c r="P46" s="74"/>
      <c r="Q46" s="72">
        <v>0</v>
      </c>
      <c r="R46" s="73">
        <v>0</v>
      </c>
      <c r="S46" s="72">
        <v>0</v>
      </c>
      <c r="T46" s="74">
        <v>0</v>
      </c>
      <c r="U46" s="72">
        <v>0</v>
      </c>
      <c r="V46" s="73">
        <v>0</v>
      </c>
      <c r="W46" s="72">
        <f t="shared" si="44"/>
        <v>0</v>
      </c>
      <c r="X46" s="73">
        <f t="shared" si="45"/>
        <v>0</v>
      </c>
      <c r="Y46" s="61"/>
      <c r="Z46" s="72">
        <v>0</v>
      </c>
      <c r="AA46" s="73">
        <v>0</v>
      </c>
      <c r="AB46" s="72">
        <v>0</v>
      </c>
      <c r="AC46" s="74">
        <v>0</v>
      </c>
      <c r="AD46" s="72">
        <v>0</v>
      </c>
      <c r="AE46" s="73">
        <v>0</v>
      </c>
      <c r="AF46" s="72">
        <v>0</v>
      </c>
      <c r="AG46" s="73">
        <v>0</v>
      </c>
      <c r="AH46" s="61"/>
      <c r="AI46" s="72">
        <v>0</v>
      </c>
      <c r="AJ46" s="73">
        <v>0</v>
      </c>
      <c r="AK46" s="72">
        <v>0</v>
      </c>
      <c r="AL46" s="74">
        <v>0</v>
      </c>
      <c r="AM46" s="72">
        <v>0</v>
      </c>
      <c r="AN46" s="73">
        <v>0</v>
      </c>
      <c r="AO46" s="72">
        <v>0</v>
      </c>
      <c r="AP46" s="73">
        <v>0</v>
      </c>
      <c r="AQ46" s="61"/>
      <c r="AR46" s="72">
        <v>0</v>
      </c>
      <c r="AS46" s="73">
        <v>0</v>
      </c>
      <c r="AT46" s="72">
        <v>0</v>
      </c>
      <c r="AU46" s="74">
        <v>0</v>
      </c>
      <c r="AV46" s="72">
        <v>0</v>
      </c>
      <c r="AW46" s="73">
        <v>0</v>
      </c>
      <c r="AX46" s="72">
        <v>0</v>
      </c>
      <c r="AY46" s="73">
        <v>0</v>
      </c>
      <c r="AZ46" s="123"/>
    </row>
    <row r="47" spans="1:52" s="13" customFormat="1">
      <c r="A47" s="67" t="s">
        <v>122</v>
      </c>
      <c r="B47" s="67">
        <v>354</v>
      </c>
      <c r="C47" s="82">
        <v>44288</v>
      </c>
      <c r="D47" s="103">
        <v>7061</v>
      </c>
      <c r="E47" s="108" t="s">
        <v>52</v>
      </c>
      <c r="F47" s="105" t="s">
        <v>124</v>
      </c>
      <c r="G47" s="84" t="s">
        <v>61</v>
      </c>
      <c r="H47" s="72">
        <v>0</v>
      </c>
      <c r="I47" s="73">
        <v>-1.1000000000000001</v>
      </c>
      <c r="J47" s="72">
        <v>0</v>
      </c>
      <c r="K47" s="74" t="s">
        <v>20</v>
      </c>
      <c r="L47" s="72">
        <v>0</v>
      </c>
      <c r="M47" s="73">
        <v>-0.3</v>
      </c>
      <c r="N47" s="72">
        <v>0</v>
      </c>
      <c r="O47" s="73">
        <v>-1.4</v>
      </c>
      <c r="P47" s="74"/>
      <c r="Q47" s="72">
        <v>-1.6</v>
      </c>
      <c r="R47" s="73">
        <v>-1.6</v>
      </c>
      <c r="S47" s="72" t="s">
        <v>20</v>
      </c>
      <c r="T47" s="74" t="s">
        <v>20</v>
      </c>
      <c r="U47" s="72">
        <v>-0.5</v>
      </c>
      <c r="V47" s="73">
        <v>-0.5</v>
      </c>
      <c r="W47" s="72">
        <f t="shared" si="44"/>
        <v>-2.1</v>
      </c>
      <c r="X47" s="73">
        <f t="shared" si="45"/>
        <v>-2.1</v>
      </c>
      <c r="Y47" s="61"/>
      <c r="Z47" s="72">
        <v>-2.2000000000000002</v>
      </c>
      <c r="AA47" s="73">
        <v>-2.2000000000000002</v>
      </c>
      <c r="AB47" s="72" t="s">
        <v>20</v>
      </c>
      <c r="AC47" s="74" t="s">
        <v>20</v>
      </c>
      <c r="AD47" s="72">
        <v>-0.7</v>
      </c>
      <c r="AE47" s="73">
        <v>-0.7</v>
      </c>
      <c r="AF47" s="72">
        <v>-2.9</v>
      </c>
      <c r="AG47" s="73">
        <v>-2.9</v>
      </c>
      <c r="AH47" s="61"/>
      <c r="AI47" s="72">
        <v>-2.2000000000000002</v>
      </c>
      <c r="AJ47" s="73">
        <v>-2.2000000000000002</v>
      </c>
      <c r="AK47" s="72" t="s">
        <v>20</v>
      </c>
      <c r="AL47" s="74" t="s">
        <v>20</v>
      </c>
      <c r="AM47" s="72">
        <v>-0.7</v>
      </c>
      <c r="AN47" s="73">
        <v>-0.7</v>
      </c>
      <c r="AO47" s="72">
        <v>-2.9</v>
      </c>
      <c r="AP47" s="73">
        <v>-2.9</v>
      </c>
      <c r="AQ47" s="61"/>
      <c r="AR47" s="72">
        <v>-2.2000000000000002</v>
      </c>
      <c r="AS47" s="73">
        <v>-2.2000000000000002</v>
      </c>
      <c r="AT47" s="72" t="s">
        <v>20</v>
      </c>
      <c r="AU47" s="74" t="s">
        <v>20</v>
      </c>
      <c r="AV47" s="72">
        <v>-0.7</v>
      </c>
      <c r="AW47" s="73">
        <v>-0.7</v>
      </c>
      <c r="AX47" s="72">
        <v>-2.9</v>
      </c>
      <c r="AY47" s="73">
        <v>-2.9</v>
      </c>
      <c r="AZ47" s="123"/>
    </row>
    <row r="48" spans="1:52" s="13" customFormat="1">
      <c r="A48" s="67" t="s">
        <v>122</v>
      </c>
      <c r="B48" s="67">
        <v>550</v>
      </c>
      <c r="C48" s="82">
        <v>44368</v>
      </c>
      <c r="D48" s="103">
        <v>7061</v>
      </c>
      <c r="E48" s="108" t="s">
        <v>52</v>
      </c>
      <c r="F48" s="105" t="s">
        <v>143</v>
      </c>
      <c r="G48" s="84" t="s">
        <v>61</v>
      </c>
      <c r="H48" s="72">
        <v>-8.1</v>
      </c>
      <c r="I48" s="73">
        <v>0</v>
      </c>
      <c r="J48" s="72" t="s">
        <v>20</v>
      </c>
      <c r="K48" s="74">
        <v>0</v>
      </c>
      <c r="L48" s="72">
        <v>-2.4</v>
      </c>
      <c r="M48" s="73">
        <v>0</v>
      </c>
      <c r="N48" s="72">
        <v>-10.5</v>
      </c>
      <c r="O48" s="73">
        <v>0</v>
      </c>
      <c r="P48" s="74"/>
      <c r="Q48" s="72">
        <v>0</v>
      </c>
      <c r="R48" s="73">
        <v>0</v>
      </c>
      <c r="S48" s="72">
        <v>0</v>
      </c>
      <c r="T48" s="74">
        <v>0</v>
      </c>
      <c r="U48" s="72">
        <v>0</v>
      </c>
      <c r="V48" s="73">
        <v>0</v>
      </c>
      <c r="W48" s="72">
        <v>0</v>
      </c>
      <c r="X48" s="73">
        <v>0</v>
      </c>
      <c r="Y48" s="61"/>
      <c r="Z48" s="72">
        <v>0</v>
      </c>
      <c r="AA48" s="73">
        <v>0</v>
      </c>
      <c r="AB48" s="72">
        <v>0</v>
      </c>
      <c r="AC48" s="74">
        <v>0</v>
      </c>
      <c r="AD48" s="72">
        <v>0</v>
      </c>
      <c r="AE48" s="73">
        <v>0</v>
      </c>
      <c r="AF48" s="72">
        <v>0</v>
      </c>
      <c r="AG48" s="73">
        <v>0</v>
      </c>
      <c r="AH48" s="61"/>
      <c r="AI48" s="72">
        <v>0</v>
      </c>
      <c r="AJ48" s="73">
        <v>0</v>
      </c>
      <c r="AK48" s="72">
        <v>0</v>
      </c>
      <c r="AL48" s="74">
        <v>0</v>
      </c>
      <c r="AM48" s="72">
        <v>0</v>
      </c>
      <c r="AN48" s="73">
        <v>0</v>
      </c>
      <c r="AO48" s="72">
        <v>0</v>
      </c>
      <c r="AP48" s="73">
        <v>0</v>
      </c>
      <c r="AQ48" s="61"/>
      <c r="AR48" s="72">
        <v>0</v>
      </c>
      <c r="AS48" s="73">
        <v>0</v>
      </c>
      <c r="AT48" s="72">
        <v>0</v>
      </c>
      <c r="AU48" s="74">
        <v>0</v>
      </c>
      <c r="AV48" s="72">
        <v>0</v>
      </c>
      <c r="AW48" s="73">
        <v>0</v>
      </c>
      <c r="AX48" s="72">
        <v>0</v>
      </c>
      <c r="AY48" s="73">
        <v>0</v>
      </c>
      <c r="AZ48" s="123"/>
    </row>
    <row r="49" spans="1:53" s="13" customFormat="1">
      <c r="A49" s="67" t="s">
        <v>122</v>
      </c>
      <c r="B49" s="67">
        <v>555</v>
      </c>
      <c r="C49" s="82">
        <v>44368</v>
      </c>
      <c r="D49" s="103">
        <v>7061</v>
      </c>
      <c r="E49" s="104" t="s">
        <v>52</v>
      </c>
      <c r="F49" s="105" t="s">
        <v>201</v>
      </c>
      <c r="G49" s="84" t="s">
        <v>61</v>
      </c>
      <c r="H49" s="72">
        <v>-41.4</v>
      </c>
      <c r="I49" s="73">
        <v>0</v>
      </c>
      <c r="J49" s="72" t="s">
        <v>20</v>
      </c>
      <c r="K49" s="73">
        <v>0</v>
      </c>
      <c r="L49" s="72">
        <v>-12.4</v>
      </c>
      <c r="M49" s="73">
        <v>0</v>
      </c>
      <c r="N49" s="72">
        <v>-53.8</v>
      </c>
      <c r="O49" s="73">
        <v>0</v>
      </c>
      <c r="P49" s="74"/>
      <c r="Q49" s="72">
        <v>0</v>
      </c>
      <c r="R49" s="73">
        <v>0</v>
      </c>
      <c r="S49" s="72">
        <v>0</v>
      </c>
      <c r="T49" s="73">
        <v>0</v>
      </c>
      <c r="U49" s="72">
        <v>0</v>
      </c>
      <c r="V49" s="73">
        <v>0</v>
      </c>
      <c r="W49" s="72">
        <v>0</v>
      </c>
      <c r="X49" s="73">
        <v>0</v>
      </c>
      <c r="Y49" s="61"/>
      <c r="Z49" s="72">
        <v>0</v>
      </c>
      <c r="AA49" s="73">
        <v>0</v>
      </c>
      <c r="AB49" s="72">
        <v>0</v>
      </c>
      <c r="AC49" s="73">
        <v>0</v>
      </c>
      <c r="AD49" s="72">
        <v>0</v>
      </c>
      <c r="AE49" s="73">
        <v>0</v>
      </c>
      <c r="AF49" s="72">
        <v>0</v>
      </c>
      <c r="AG49" s="73">
        <v>0</v>
      </c>
      <c r="AH49" s="61"/>
      <c r="AI49" s="72">
        <v>0</v>
      </c>
      <c r="AJ49" s="73">
        <v>0</v>
      </c>
      <c r="AK49" s="72">
        <v>0</v>
      </c>
      <c r="AL49" s="73">
        <v>0</v>
      </c>
      <c r="AM49" s="72">
        <v>0</v>
      </c>
      <c r="AN49" s="73">
        <v>0</v>
      </c>
      <c r="AO49" s="72">
        <v>0</v>
      </c>
      <c r="AP49" s="73">
        <v>0</v>
      </c>
      <c r="AQ49" s="61"/>
      <c r="AR49" s="72">
        <v>0</v>
      </c>
      <c r="AS49" s="73">
        <v>0</v>
      </c>
      <c r="AT49" s="72">
        <v>0</v>
      </c>
      <c r="AU49" s="73">
        <v>0</v>
      </c>
      <c r="AV49" s="72">
        <v>0</v>
      </c>
      <c r="AW49" s="73">
        <v>0</v>
      </c>
      <c r="AX49" s="72">
        <v>0</v>
      </c>
      <c r="AY49" s="73">
        <v>0</v>
      </c>
      <c r="AZ49" s="123"/>
    </row>
    <row r="50" spans="1:53" s="13" customFormat="1">
      <c r="A50" s="67" t="s">
        <v>122</v>
      </c>
      <c r="B50" s="67">
        <v>15</v>
      </c>
      <c r="C50" s="82">
        <v>44225</v>
      </c>
      <c r="D50" s="103">
        <v>7061</v>
      </c>
      <c r="E50" s="104" t="s">
        <v>52</v>
      </c>
      <c r="F50" s="105" t="s">
        <v>123</v>
      </c>
      <c r="G50" s="84" t="s">
        <v>61</v>
      </c>
      <c r="H50" s="72">
        <v>-1.2</v>
      </c>
      <c r="I50" s="73">
        <v>-2.9</v>
      </c>
      <c r="J50" s="72" t="s">
        <v>20</v>
      </c>
      <c r="K50" s="73" t="s">
        <v>20</v>
      </c>
      <c r="L50" s="72">
        <v>-0.4</v>
      </c>
      <c r="M50" s="73">
        <v>-0.9</v>
      </c>
      <c r="N50" s="72">
        <v>-1.6</v>
      </c>
      <c r="O50" s="73">
        <v>-3.8</v>
      </c>
      <c r="P50" s="74"/>
      <c r="Q50" s="72">
        <v>-3</v>
      </c>
      <c r="R50" s="73">
        <v>-3</v>
      </c>
      <c r="S50" s="72" t="s">
        <v>20</v>
      </c>
      <c r="T50" s="73" t="s">
        <v>20</v>
      </c>
      <c r="U50" s="72">
        <v>-0.9</v>
      </c>
      <c r="V50" s="73">
        <v>-0.9</v>
      </c>
      <c r="W50" s="72">
        <f>SUM(Q50,S50,U50)</f>
        <v>-3.9</v>
      </c>
      <c r="X50" s="73">
        <f>SUM(T50,R50,V50)</f>
        <v>-3.9</v>
      </c>
      <c r="Y50" s="61"/>
      <c r="Z50" s="72">
        <v>-3</v>
      </c>
      <c r="AA50" s="73">
        <v>-3</v>
      </c>
      <c r="AB50" s="72" t="s">
        <v>20</v>
      </c>
      <c r="AC50" s="73" t="s">
        <v>20</v>
      </c>
      <c r="AD50" s="72">
        <v>-0.9</v>
      </c>
      <c r="AE50" s="73">
        <v>-0.9</v>
      </c>
      <c r="AF50" s="72">
        <v>-3.9</v>
      </c>
      <c r="AG50" s="73">
        <v>-3.9</v>
      </c>
      <c r="AH50" s="61"/>
      <c r="AI50" s="72">
        <v>-3</v>
      </c>
      <c r="AJ50" s="73">
        <v>-3</v>
      </c>
      <c r="AK50" s="72" t="s">
        <v>20</v>
      </c>
      <c r="AL50" s="73" t="s">
        <v>20</v>
      </c>
      <c r="AM50" s="72">
        <v>-0.9</v>
      </c>
      <c r="AN50" s="73">
        <v>-0.9</v>
      </c>
      <c r="AO50" s="72">
        <v>-3.9</v>
      </c>
      <c r="AP50" s="73">
        <v>-3.9</v>
      </c>
      <c r="AQ50" s="61"/>
      <c r="AR50" s="72">
        <v>-3.1</v>
      </c>
      <c r="AS50" s="73">
        <v>-3.1</v>
      </c>
      <c r="AT50" s="72" t="s">
        <v>20</v>
      </c>
      <c r="AU50" s="73" t="s">
        <v>20</v>
      </c>
      <c r="AV50" s="72">
        <v>-0.9</v>
      </c>
      <c r="AW50" s="73">
        <v>-0.9</v>
      </c>
      <c r="AX50" s="72">
        <v>-4</v>
      </c>
      <c r="AY50" s="73">
        <v>-4</v>
      </c>
      <c r="AZ50" s="123"/>
    </row>
    <row r="51" spans="1:53" s="13" customFormat="1">
      <c r="A51" s="67" t="s">
        <v>122</v>
      </c>
      <c r="B51" s="67">
        <v>360</v>
      </c>
      <c r="C51" s="82">
        <v>44288</v>
      </c>
      <c r="D51" s="103">
        <v>7061</v>
      </c>
      <c r="E51" s="108" t="s">
        <v>52</v>
      </c>
      <c r="F51" s="105" t="s">
        <v>217</v>
      </c>
      <c r="G51" s="84" t="s">
        <v>61</v>
      </c>
      <c r="H51" s="72">
        <v>-0.3</v>
      </c>
      <c r="I51" s="73">
        <v>-0.3</v>
      </c>
      <c r="J51" s="72">
        <v>0</v>
      </c>
      <c r="K51" s="74">
        <v>0</v>
      </c>
      <c r="L51" s="72">
        <v>0</v>
      </c>
      <c r="M51" s="73">
        <v>0</v>
      </c>
      <c r="N51" s="72">
        <v>-0.3</v>
      </c>
      <c r="O51" s="73">
        <v>-0.3</v>
      </c>
      <c r="P51" s="74"/>
      <c r="Q51" s="72">
        <v>-0.3</v>
      </c>
      <c r="R51" s="73">
        <v>-0.3</v>
      </c>
      <c r="S51" s="72">
        <v>0</v>
      </c>
      <c r="T51" s="74">
        <v>0</v>
      </c>
      <c r="U51" s="72">
        <v>0</v>
      </c>
      <c r="V51" s="73">
        <v>0</v>
      </c>
      <c r="W51" s="72">
        <f>SUM(Q51,S51,U51)</f>
        <v>-0.3</v>
      </c>
      <c r="X51" s="73">
        <f>SUM(T51,R51,V51)</f>
        <v>-0.3</v>
      </c>
      <c r="Y51" s="61"/>
      <c r="Z51" s="72">
        <v>-0.3</v>
      </c>
      <c r="AA51" s="73">
        <v>-0.3</v>
      </c>
      <c r="AB51" s="72">
        <v>0</v>
      </c>
      <c r="AC51" s="74">
        <v>0</v>
      </c>
      <c r="AD51" s="72">
        <v>0</v>
      </c>
      <c r="AE51" s="73">
        <v>0</v>
      </c>
      <c r="AF51" s="72">
        <v>-0.3</v>
      </c>
      <c r="AG51" s="73">
        <v>-0.3</v>
      </c>
      <c r="AH51" s="61"/>
      <c r="AI51" s="72">
        <v>-0.3</v>
      </c>
      <c r="AJ51" s="73">
        <v>-0.3</v>
      </c>
      <c r="AK51" s="72">
        <v>0</v>
      </c>
      <c r="AL51" s="74">
        <v>0</v>
      </c>
      <c r="AM51" s="72">
        <v>0</v>
      </c>
      <c r="AN51" s="73">
        <v>0</v>
      </c>
      <c r="AO51" s="72">
        <v>-0.3</v>
      </c>
      <c r="AP51" s="73">
        <v>-0.3</v>
      </c>
      <c r="AQ51" s="61"/>
      <c r="AR51" s="72">
        <v>-0.3</v>
      </c>
      <c r="AS51" s="73">
        <v>-0.3</v>
      </c>
      <c r="AT51" s="72">
        <v>0</v>
      </c>
      <c r="AU51" s="74">
        <v>0</v>
      </c>
      <c r="AV51" s="72">
        <v>0</v>
      </c>
      <c r="AW51" s="73">
        <v>0</v>
      </c>
      <c r="AX51" s="72">
        <v>-0.3</v>
      </c>
      <c r="AY51" s="73">
        <v>-0.3</v>
      </c>
      <c r="AZ51" s="123"/>
    </row>
    <row r="52" spans="1:53" s="52" customFormat="1">
      <c r="A52" s="67"/>
      <c r="B52" s="67"/>
      <c r="C52" s="68"/>
      <c r="D52" s="69"/>
      <c r="E52" s="70"/>
      <c r="F52" s="71"/>
      <c r="G52" s="85" t="s">
        <v>18</v>
      </c>
      <c r="H52" s="86">
        <f t="shared" ref="H52:O52" si="46">+SUM(H37:H51)</f>
        <v>349.59999999999985</v>
      </c>
      <c r="I52" s="87">
        <f t="shared" si="46"/>
        <v>60.100000000000023</v>
      </c>
      <c r="J52" s="86">
        <f t="shared" si="46"/>
        <v>506.6</v>
      </c>
      <c r="K52" s="87">
        <f t="shared" si="46"/>
        <v>-0.1</v>
      </c>
      <c r="L52" s="86">
        <f t="shared" si="46"/>
        <v>151.6</v>
      </c>
      <c r="M52" s="87">
        <f t="shared" si="46"/>
        <v>73.100000000000023</v>
      </c>
      <c r="N52" s="86">
        <f t="shared" si="46"/>
        <v>1007.8000000000003</v>
      </c>
      <c r="O52" s="87">
        <f t="shared" si="46"/>
        <v>133.09999999999985</v>
      </c>
      <c r="P52" s="88"/>
      <c r="Q52" s="86">
        <f t="shared" ref="Q52:X52" si="47">+SUM(Q37:Q51)</f>
        <v>66.600000000000094</v>
      </c>
      <c r="R52" s="87">
        <f t="shared" si="47"/>
        <v>130.00000000000017</v>
      </c>
      <c r="S52" s="86">
        <f t="shared" si="47"/>
        <v>1080</v>
      </c>
      <c r="T52" s="87">
        <f t="shared" si="47"/>
        <v>-0.1</v>
      </c>
      <c r="U52" s="86">
        <f t="shared" si="47"/>
        <v>218.6</v>
      </c>
      <c r="V52" s="87">
        <f t="shared" si="47"/>
        <v>88.000000000000014</v>
      </c>
      <c r="W52" s="86">
        <f t="shared" si="47"/>
        <v>1365.2000000000003</v>
      </c>
      <c r="X52" s="87">
        <f t="shared" si="47"/>
        <v>217.90000000000038</v>
      </c>
      <c r="Y52" s="89"/>
      <c r="Z52" s="86">
        <f t="shared" ref="Z52:AG52" si="48">+SUM(Z37:Z51)</f>
        <v>143.59999999999991</v>
      </c>
      <c r="AA52" s="87">
        <f t="shared" si="48"/>
        <v>169.3</v>
      </c>
      <c r="AB52" s="86">
        <f t="shared" si="48"/>
        <v>1080</v>
      </c>
      <c r="AC52" s="87">
        <f t="shared" si="48"/>
        <v>-0.1</v>
      </c>
      <c r="AD52" s="86">
        <f t="shared" si="48"/>
        <v>233.3</v>
      </c>
      <c r="AE52" s="87">
        <f t="shared" si="48"/>
        <v>97.399999999999991</v>
      </c>
      <c r="AF52" s="86">
        <f t="shared" si="48"/>
        <v>1456.9</v>
      </c>
      <c r="AG52" s="87">
        <f t="shared" si="48"/>
        <v>266.59999999999997</v>
      </c>
      <c r="AH52" s="89"/>
      <c r="AI52" s="86">
        <f t="shared" ref="AI52:AP52" si="49">+SUM(AI37:AI51)</f>
        <v>318.60000000000019</v>
      </c>
      <c r="AJ52" s="87">
        <f t="shared" si="49"/>
        <v>201.00000000000006</v>
      </c>
      <c r="AK52" s="86">
        <f t="shared" si="49"/>
        <v>359.9</v>
      </c>
      <c r="AL52" s="87">
        <f t="shared" si="49"/>
        <v>-0.1</v>
      </c>
      <c r="AM52" s="86">
        <f t="shared" si="49"/>
        <v>167.4</v>
      </c>
      <c r="AN52" s="87">
        <f t="shared" si="49"/>
        <v>105.49999999999999</v>
      </c>
      <c r="AO52" s="86">
        <f t="shared" si="49"/>
        <v>845.9</v>
      </c>
      <c r="AP52" s="87">
        <f t="shared" si="49"/>
        <v>306.39999999999992</v>
      </c>
      <c r="AQ52" s="90"/>
      <c r="AR52" s="86">
        <f t="shared" ref="AR52:AY52" si="50">+SUM(AR37:AR51)</f>
        <v>242.49999999999986</v>
      </c>
      <c r="AS52" s="87">
        <f t="shared" si="50"/>
        <v>242.49999999999986</v>
      </c>
      <c r="AT52" s="86">
        <f t="shared" si="50"/>
        <v>-0.1</v>
      </c>
      <c r="AU52" s="87">
        <f t="shared" si="50"/>
        <v>-0.1</v>
      </c>
      <c r="AV52" s="86">
        <f t="shared" si="50"/>
        <v>114.8</v>
      </c>
      <c r="AW52" s="87">
        <f t="shared" si="50"/>
        <v>114.8</v>
      </c>
      <c r="AX52" s="86">
        <f t="shared" si="50"/>
        <v>357.20000000000005</v>
      </c>
      <c r="AY52" s="87">
        <f t="shared" si="50"/>
        <v>357.20000000000005</v>
      </c>
      <c r="AZ52" s="80"/>
    </row>
    <row r="53" spans="1:53" s="13" customFormat="1">
      <c r="A53" s="67"/>
      <c r="B53" s="67"/>
      <c r="C53" s="82"/>
      <c r="D53" s="103"/>
      <c r="E53" s="108"/>
      <c r="F53" s="105"/>
      <c r="G53" s="84"/>
      <c r="H53" s="72"/>
      <c r="I53" s="73"/>
      <c r="J53" s="72"/>
      <c r="K53" s="74"/>
      <c r="L53" s="72"/>
      <c r="M53" s="73"/>
      <c r="N53" s="72"/>
      <c r="O53" s="73"/>
      <c r="P53" s="74"/>
      <c r="Q53" s="72"/>
      <c r="R53" s="73"/>
      <c r="S53" s="72"/>
      <c r="T53" s="74"/>
      <c r="U53" s="72"/>
      <c r="V53" s="73"/>
      <c r="W53" s="72"/>
      <c r="X53" s="73"/>
      <c r="Y53" s="61"/>
      <c r="Z53" s="72"/>
      <c r="AA53" s="73"/>
      <c r="AB53" s="72"/>
      <c r="AC53" s="74"/>
      <c r="AD53" s="72"/>
      <c r="AE53" s="73"/>
      <c r="AF53" s="72"/>
      <c r="AG53" s="73"/>
      <c r="AH53" s="61"/>
      <c r="AI53" s="72"/>
      <c r="AJ53" s="73"/>
      <c r="AK53" s="72"/>
      <c r="AL53" s="74"/>
      <c r="AM53" s="72"/>
      <c r="AN53" s="73"/>
      <c r="AO53" s="72"/>
      <c r="AP53" s="73"/>
      <c r="AQ53" s="61"/>
      <c r="AR53" s="72"/>
      <c r="AS53" s="73"/>
      <c r="AT53" s="72"/>
      <c r="AU53" s="74"/>
      <c r="AV53" s="72"/>
      <c r="AW53" s="73"/>
      <c r="AX53" s="72"/>
      <c r="AY53" s="73"/>
      <c r="AZ53" s="123"/>
    </row>
    <row r="54" spans="1:53" s="13" customFormat="1" ht="13.5" thickBot="1">
      <c r="A54" s="76"/>
      <c r="B54" s="76"/>
      <c r="C54" s="76"/>
      <c r="D54" s="76"/>
      <c r="E54" s="76"/>
      <c r="F54" s="76"/>
      <c r="G54" s="110"/>
      <c r="H54" s="72"/>
      <c r="I54" s="73"/>
      <c r="J54" s="72"/>
      <c r="K54" s="74"/>
      <c r="L54" s="72"/>
      <c r="M54" s="73"/>
      <c r="N54" s="72"/>
      <c r="O54" s="73"/>
      <c r="P54" s="74"/>
      <c r="Q54" s="72"/>
      <c r="R54" s="73"/>
      <c r="S54" s="72"/>
      <c r="T54" s="74"/>
      <c r="U54" s="72"/>
      <c r="V54" s="73"/>
      <c r="W54" s="72"/>
      <c r="X54" s="73"/>
      <c r="Y54" s="61"/>
      <c r="Z54" s="72"/>
      <c r="AA54" s="73"/>
      <c r="AB54" s="72"/>
      <c r="AC54" s="74"/>
      <c r="AD54" s="72"/>
      <c r="AE54" s="73"/>
      <c r="AF54" s="72"/>
      <c r="AG54" s="73"/>
      <c r="AH54" s="61"/>
      <c r="AI54" s="72"/>
      <c r="AJ54" s="73"/>
      <c r="AK54" s="72"/>
      <c r="AL54" s="74"/>
      <c r="AM54" s="72"/>
      <c r="AN54" s="73"/>
      <c r="AO54" s="72"/>
      <c r="AP54" s="73"/>
      <c r="AQ54" s="61"/>
      <c r="AR54" s="72"/>
      <c r="AS54" s="73"/>
      <c r="AT54" s="72"/>
      <c r="AU54" s="74"/>
      <c r="AV54" s="72"/>
      <c r="AW54" s="73"/>
      <c r="AX54" s="72"/>
      <c r="AY54" s="73"/>
      <c r="AZ54" s="123"/>
    </row>
    <row r="55" spans="1:53" s="13" customFormat="1" ht="13.5" thickTop="1">
      <c r="A55" s="76"/>
      <c r="B55" s="76"/>
      <c r="C55" s="76"/>
      <c r="D55" s="76"/>
      <c r="E55" s="76"/>
      <c r="F55" s="76"/>
      <c r="G55" s="181" t="s">
        <v>18</v>
      </c>
      <c r="H55" s="98">
        <f>SUM(H12,H15,H22,H26,H31,H35,H52)</f>
        <v>309.09999999999985</v>
      </c>
      <c r="I55" s="99">
        <f>SUM(I12,I15,I22,I26,I31,I35,I52)</f>
        <v>-7.4999999999999716</v>
      </c>
      <c r="J55" s="98">
        <f t="shared" ref="J55:O55" si="51">SUM(J12,J15,J22,J26,J31,J35,J52)</f>
        <v>499.8</v>
      </c>
      <c r="K55" s="99">
        <f t="shared" si="51"/>
        <v>-6.8999999999999995</v>
      </c>
      <c r="L55" s="98">
        <f t="shared" si="51"/>
        <v>163</v>
      </c>
      <c r="M55" s="100">
        <f t="shared" si="51"/>
        <v>96.000000000000028</v>
      </c>
      <c r="N55" s="98">
        <f t="shared" si="51"/>
        <v>971.90000000000032</v>
      </c>
      <c r="O55" s="99">
        <f t="shared" si="51"/>
        <v>81.599999999999852</v>
      </c>
      <c r="P55" s="100"/>
      <c r="Q55" s="98">
        <f>SUM(Q12,Q15,Q22,Q26,Q31,Q35,Q52)</f>
        <v>31.000000000000092</v>
      </c>
      <c r="R55" s="99">
        <f>SUM(R12,R15,R22,R26,R31,R35,R52)</f>
        <v>65.500000000000171</v>
      </c>
      <c r="S55" s="98">
        <f t="shared" ref="S55:X55" si="52">SUM(S12,S15,S22,S26,S31,S35,S52)</f>
        <v>1070.0999999999999</v>
      </c>
      <c r="T55" s="99">
        <f t="shared" si="52"/>
        <v>-10</v>
      </c>
      <c r="U55" s="98">
        <f t="shared" si="52"/>
        <v>230</v>
      </c>
      <c r="V55" s="100">
        <f t="shared" si="52"/>
        <v>110.9</v>
      </c>
      <c r="W55" s="98">
        <f t="shared" si="52"/>
        <v>1331.1000000000004</v>
      </c>
      <c r="X55" s="99">
        <f t="shared" si="52"/>
        <v>166.40000000000038</v>
      </c>
      <c r="Y55" s="101"/>
      <c r="Z55" s="98">
        <f>SUM(Z12,Z15,Z22,Z26,Z31,Z35,Z52)</f>
        <v>91.199999999999903</v>
      </c>
      <c r="AA55" s="99">
        <f>SUM(AA12,AA15,AA22,AA26,AA31,AA35,AA52)</f>
        <v>104.80000000000001</v>
      </c>
      <c r="AB55" s="98">
        <f t="shared" ref="AB55:AG55" si="53">SUM(AB12,AB15,AB22,AB26,AB31,AB35,AB52)</f>
        <v>1070.2</v>
      </c>
      <c r="AC55" s="99">
        <f t="shared" si="53"/>
        <v>-9.9</v>
      </c>
      <c r="AD55" s="98">
        <f t="shared" si="53"/>
        <v>244.70000000000002</v>
      </c>
      <c r="AE55" s="100">
        <f t="shared" si="53"/>
        <v>120.29999999999998</v>
      </c>
      <c r="AF55" s="98">
        <f t="shared" si="53"/>
        <v>1406.1000000000001</v>
      </c>
      <c r="AG55" s="99">
        <f t="shared" si="53"/>
        <v>215.19999999999996</v>
      </c>
      <c r="AH55" s="101"/>
      <c r="AI55" s="98">
        <f>SUM(AI12,AI15,AI22,AI26,AI31,AI35,AI52)</f>
        <v>253.80000000000018</v>
      </c>
      <c r="AJ55" s="99">
        <f>SUM(AJ12,AJ15,AJ22,AJ26,AJ31,AJ35,AJ52)</f>
        <v>136.00000000000006</v>
      </c>
      <c r="AK55" s="98">
        <f t="shared" ref="AK55:AP55" si="54">SUM(AK12,AK15,AK22,AK26,AK31,AK35,AK52)</f>
        <v>350.59999999999997</v>
      </c>
      <c r="AL55" s="99">
        <f t="shared" si="54"/>
        <v>-9.4</v>
      </c>
      <c r="AM55" s="98">
        <f t="shared" si="54"/>
        <v>190.3</v>
      </c>
      <c r="AN55" s="100">
        <f t="shared" si="54"/>
        <v>128.39999999999998</v>
      </c>
      <c r="AO55" s="98">
        <f t="shared" si="54"/>
        <v>794.69999999999993</v>
      </c>
      <c r="AP55" s="99">
        <f t="shared" si="54"/>
        <v>254.99999999999991</v>
      </c>
      <c r="AQ55" s="102"/>
      <c r="AR55" s="98">
        <f>SUM(AR12,AR15,AR22,AR26,AR31,AR35,AR52)</f>
        <v>180.19999999999985</v>
      </c>
      <c r="AS55" s="99">
        <f>SUM(AS12,AS15,AS22,AS26,AS31,AS35,AS52)</f>
        <v>179.99999999999986</v>
      </c>
      <c r="AT55" s="98">
        <f t="shared" ref="AT55:AY55" si="55">SUM(AT12,AT15,AT22,AT26,AT31,AT35,AT52)</f>
        <v>-11.9</v>
      </c>
      <c r="AU55" s="99">
        <f t="shared" si="55"/>
        <v>-11.9</v>
      </c>
      <c r="AV55" s="98">
        <f t="shared" si="55"/>
        <v>137.69999999999999</v>
      </c>
      <c r="AW55" s="100">
        <f t="shared" si="55"/>
        <v>137.69999999999999</v>
      </c>
      <c r="AX55" s="98">
        <f t="shared" si="55"/>
        <v>306.00000000000006</v>
      </c>
      <c r="AY55" s="99">
        <f t="shared" si="55"/>
        <v>305.80000000000007</v>
      </c>
      <c r="AZ55" s="123"/>
    </row>
    <row r="56" spans="1:53" s="13" customFormat="1">
      <c r="A56" s="76"/>
      <c r="B56" s="76"/>
      <c r="C56" s="76"/>
      <c r="D56" s="76"/>
      <c r="E56" s="76"/>
      <c r="F56" s="76"/>
      <c r="G56" s="180"/>
      <c r="H56" s="86"/>
      <c r="I56" s="87"/>
      <c r="J56" s="86"/>
      <c r="K56" s="87"/>
      <c r="L56" s="86"/>
      <c r="M56" s="87"/>
      <c r="N56" s="86"/>
      <c r="O56" s="87"/>
      <c r="P56" s="88"/>
      <c r="Q56" s="86"/>
      <c r="R56" s="87"/>
      <c r="S56" s="86"/>
      <c r="T56" s="87"/>
      <c r="U56" s="86"/>
      <c r="V56" s="87"/>
      <c r="W56" s="86"/>
      <c r="X56" s="87"/>
      <c r="Y56" s="89"/>
      <c r="Z56" s="86"/>
      <c r="AA56" s="87"/>
      <c r="AB56" s="86"/>
      <c r="AC56" s="87"/>
      <c r="AD56" s="86"/>
      <c r="AE56" s="87"/>
      <c r="AF56" s="86"/>
      <c r="AG56" s="87"/>
      <c r="AH56" s="89"/>
      <c r="AI56" s="86"/>
      <c r="AJ56" s="87"/>
      <c r="AK56" s="86"/>
      <c r="AL56" s="87"/>
      <c r="AM56" s="86"/>
      <c r="AN56" s="87"/>
      <c r="AO56" s="86"/>
      <c r="AP56" s="87"/>
      <c r="AQ56" s="90"/>
      <c r="AR56" s="86"/>
      <c r="AS56" s="87"/>
      <c r="AT56" s="86"/>
      <c r="AU56" s="87"/>
      <c r="AV56" s="86"/>
      <c r="AW56" s="87"/>
      <c r="AX56" s="86"/>
      <c r="AY56" s="87"/>
      <c r="AZ56" s="123"/>
    </row>
    <row r="57" spans="1:53" s="13" customFormat="1">
      <c r="A57" s="160"/>
      <c r="B57" s="160"/>
      <c r="C57" s="153"/>
      <c r="D57" s="177"/>
      <c r="E57" s="157"/>
      <c r="F57" s="161"/>
      <c r="G57" s="180" t="s">
        <v>28</v>
      </c>
      <c r="H57" s="86">
        <v>0</v>
      </c>
      <c r="I57" s="87">
        <v>0</v>
      </c>
      <c r="J57" s="86">
        <v>0</v>
      </c>
      <c r="K57" s="87">
        <v>0</v>
      </c>
      <c r="L57" s="86">
        <v>0</v>
      </c>
      <c r="M57" s="87">
        <v>0</v>
      </c>
      <c r="N57" s="86">
        <v>0</v>
      </c>
      <c r="O57" s="87">
        <v>0</v>
      </c>
      <c r="P57" s="88"/>
      <c r="Q57" s="86">
        <v>0</v>
      </c>
      <c r="R57" s="87">
        <v>0</v>
      </c>
      <c r="S57" s="86">
        <v>0</v>
      </c>
      <c r="T57" s="87">
        <v>0</v>
      </c>
      <c r="U57" s="86">
        <v>0</v>
      </c>
      <c r="V57" s="87">
        <v>0</v>
      </c>
      <c r="W57" s="86">
        <v>0</v>
      </c>
      <c r="X57" s="87">
        <v>0</v>
      </c>
      <c r="Y57" s="89"/>
      <c r="Z57" s="86">
        <v>0</v>
      </c>
      <c r="AA57" s="87">
        <v>0</v>
      </c>
      <c r="AB57" s="86">
        <v>0</v>
      </c>
      <c r="AC57" s="87">
        <v>0</v>
      </c>
      <c r="AD57" s="86">
        <v>0</v>
      </c>
      <c r="AE57" s="87">
        <v>0</v>
      </c>
      <c r="AF57" s="86">
        <v>0</v>
      </c>
      <c r="AG57" s="87">
        <v>0</v>
      </c>
      <c r="AH57" s="89"/>
      <c r="AI57" s="86">
        <v>0</v>
      </c>
      <c r="AJ57" s="87">
        <v>0</v>
      </c>
      <c r="AK57" s="86">
        <v>0</v>
      </c>
      <c r="AL57" s="87">
        <v>0</v>
      </c>
      <c r="AM57" s="86">
        <v>0</v>
      </c>
      <c r="AN57" s="87">
        <v>0</v>
      </c>
      <c r="AO57" s="86">
        <v>0</v>
      </c>
      <c r="AP57" s="87">
        <v>0</v>
      </c>
      <c r="AQ57" s="90"/>
      <c r="AR57" s="86">
        <v>0</v>
      </c>
      <c r="AS57" s="87">
        <v>0</v>
      </c>
      <c r="AT57" s="86">
        <v>0</v>
      </c>
      <c r="AU57" s="87">
        <v>0</v>
      </c>
      <c r="AV57" s="86">
        <v>0</v>
      </c>
      <c r="AW57" s="87">
        <v>0</v>
      </c>
      <c r="AX57" s="86">
        <v>0</v>
      </c>
      <c r="AY57" s="87">
        <v>0</v>
      </c>
      <c r="AZ57" s="123"/>
    </row>
    <row r="58" spans="1:53" s="13" customFormat="1">
      <c r="A58" s="160"/>
      <c r="B58" s="160"/>
      <c r="C58" s="153"/>
      <c r="D58" s="177"/>
      <c r="E58" s="157"/>
      <c r="F58" s="157"/>
      <c r="G58" s="180"/>
      <c r="H58" s="86"/>
      <c r="I58" s="87"/>
      <c r="J58" s="86"/>
      <c r="K58" s="88"/>
      <c r="L58" s="86"/>
      <c r="M58" s="87"/>
      <c r="N58" s="86"/>
      <c r="O58" s="87"/>
      <c r="P58" s="88"/>
      <c r="Q58" s="86"/>
      <c r="R58" s="87"/>
      <c r="S58" s="86"/>
      <c r="T58" s="88"/>
      <c r="U58" s="86"/>
      <c r="V58" s="87"/>
      <c r="W58" s="86"/>
      <c r="X58" s="87"/>
      <c r="Y58" s="89"/>
      <c r="Z58" s="86"/>
      <c r="AA58" s="87"/>
      <c r="AB58" s="86"/>
      <c r="AC58" s="88"/>
      <c r="AD58" s="86"/>
      <c r="AE58" s="87"/>
      <c r="AF58" s="86"/>
      <c r="AG58" s="87"/>
      <c r="AH58" s="89"/>
      <c r="AI58" s="86"/>
      <c r="AJ58" s="87"/>
      <c r="AK58" s="86"/>
      <c r="AL58" s="88"/>
      <c r="AM58" s="86"/>
      <c r="AN58" s="87"/>
      <c r="AO58" s="86"/>
      <c r="AP58" s="87"/>
      <c r="AQ58" s="90"/>
      <c r="AR58" s="86"/>
      <c r="AS58" s="87"/>
      <c r="AT58" s="86"/>
      <c r="AU58" s="88"/>
      <c r="AV58" s="86"/>
      <c r="AW58" s="87"/>
      <c r="AX58" s="86"/>
      <c r="AY58" s="87"/>
      <c r="AZ58" s="123"/>
    </row>
    <row r="59" spans="1:53" s="13" customFormat="1">
      <c r="A59" s="160"/>
      <c r="B59" s="160"/>
      <c r="C59" s="153"/>
      <c r="D59" s="177"/>
      <c r="E59" s="157"/>
      <c r="F59" s="157"/>
      <c r="G59" s="182" t="s">
        <v>19</v>
      </c>
      <c r="H59" s="92">
        <f t="shared" ref="H59:O59" si="56">+H55-H57</f>
        <v>309.09999999999985</v>
      </c>
      <c r="I59" s="93">
        <f t="shared" si="56"/>
        <v>-7.4999999999999716</v>
      </c>
      <c r="J59" s="92">
        <f t="shared" si="56"/>
        <v>499.8</v>
      </c>
      <c r="K59" s="93">
        <f t="shared" si="56"/>
        <v>-6.8999999999999995</v>
      </c>
      <c r="L59" s="92">
        <f t="shared" si="56"/>
        <v>163</v>
      </c>
      <c r="M59" s="93">
        <f t="shared" si="56"/>
        <v>96.000000000000028</v>
      </c>
      <c r="N59" s="92">
        <f t="shared" si="56"/>
        <v>971.90000000000032</v>
      </c>
      <c r="O59" s="93">
        <f t="shared" si="56"/>
        <v>81.599999999999852</v>
      </c>
      <c r="P59" s="94"/>
      <c r="Q59" s="92">
        <f t="shared" ref="Q59:X59" si="57">+Q55-Q57</f>
        <v>31.000000000000092</v>
      </c>
      <c r="R59" s="93">
        <f t="shared" si="57"/>
        <v>65.500000000000171</v>
      </c>
      <c r="S59" s="92">
        <f t="shared" si="57"/>
        <v>1070.0999999999999</v>
      </c>
      <c r="T59" s="93">
        <f t="shared" si="57"/>
        <v>-10</v>
      </c>
      <c r="U59" s="92">
        <f t="shared" si="57"/>
        <v>230</v>
      </c>
      <c r="V59" s="93">
        <f t="shared" si="57"/>
        <v>110.9</v>
      </c>
      <c r="W59" s="92">
        <f t="shared" si="57"/>
        <v>1331.1000000000004</v>
      </c>
      <c r="X59" s="93">
        <f t="shared" si="57"/>
        <v>166.40000000000038</v>
      </c>
      <c r="Y59" s="95"/>
      <c r="Z59" s="92">
        <f t="shared" ref="Z59:AG59" si="58">+Z55-Z57</f>
        <v>91.199999999999903</v>
      </c>
      <c r="AA59" s="93">
        <f t="shared" si="58"/>
        <v>104.80000000000001</v>
      </c>
      <c r="AB59" s="92">
        <f t="shared" si="58"/>
        <v>1070.2</v>
      </c>
      <c r="AC59" s="93">
        <f t="shared" si="58"/>
        <v>-9.9</v>
      </c>
      <c r="AD59" s="92">
        <f t="shared" si="58"/>
        <v>244.70000000000002</v>
      </c>
      <c r="AE59" s="93">
        <f t="shared" si="58"/>
        <v>120.29999999999998</v>
      </c>
      <c r="AF59" s="92">
        <f t="shared" si="58"/>
        <v>1406.1000000000001</v>
      </c>
      <c r="AG59" s="93">
        <f t="shared" si="58"/>
        <v>215.19999999999996</v>
      </c>
      <c r="AH59" s="95"/>
      <c r="AI59" s="92">
        <f t="shared" ref="AI59:AP59" si="59">+AI55-AI57</f>
        <v>253.80000000000018</v>
      </c>
      <c r="AJ59" s="93">
        <f t="shared" si="59"/>
        <v>136.00000000000006</v>
      </c>
      <c r="AK59" s="92">
        <f t="shared" si="59"/>
        <v>350.59999999999997</v>
      </c>
      <c r="AL59" s="93">
        <f t="shared" si="59"/>
        <v>-9.4</v>
      </c>
      <c r="AM59" s="92">
        <f t="shared" si="59"/>
        <v>190.3</v>
      </c>
      <c r="AN59" s="93">
        <f t="shared" si="59"/>
        <v>128.39999999999998</v>
      </c>
      <c r="AO59" s="92">
        <f t="shared" si="59"/>
        <v>794.69999999999993</v>
      </c>
      <c r="AP59" s="93">
        <f t="shared" si="59"/>
        <v>254.99999999999991</v>
      </c>
      <c r="AQ59" s="96"/>
      <c r="AR59" s="92">
        <f t="shared" ref="AR59:AY59" si="60">+AR55-AR57</f>
        <v>180.19999999999985</v>
      </c>
      <c r="AS59" s="93">
        <f t="shared" si="60"/>
        <v>179.99999999999986</v>
      </c>
      <c r="AT59" s="92">
        <f t="shared" si="60"/>
        <v>-11.9</v>
      </c>
      <c r="AU59" s="93">
        <f t="shared" si="60"/>
        <v>-11.9</v>
      </c>
      <c r="AV59" s="92">
        <f t="shared" si="60"/>
        <v>137.69999999999999</v>
      </c>
      <c r="AW59" s="93">
        <f t="shared" si="60"/>
        <v>137.69999999999999</v>
      </c>
      <c r="AX59" s="92">
        <f t="shared" si="60"/>
        <v>306.00000000000006</v>
      </c>
      <c r="AY59" s="93">
        <f t="shared" si="60"/>
        <v>305.80000000000007</v>
      </c>
      <c r="AZ59" s="123"/>
    </row>
    <row r="60" spans="1:53" s="13" customFormat="1">
      <c r="A60" s="76"/>
      <c r="B60" s="76"/>
      <c r="C60" s="76"/>
      <c r="D60" s="178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123"/>
    </row>
    <row r="61" spans="1:53" s="13" customFormat="1" ht="25.5">
      <c r="A61" s="81" t="s">
        <v>103</v>
      </c>
      <c r="B61" s="81">
        <v>490</v>
      </c>
      <c r="C61" s="82">
        <v>44361</v>
      </c>
      <c r="D61" s="145">
        <v>50</v>
      </c>
      <c r="E61" s="108" t="s">
        <v>52</v>
      </c>
      <c r="F61" s="112" t="s">
        <v>214</v>
      </c>
      <c r="G61" s="77" t="s">
        <v>114</v>
      </c>
      <c r="H61" s="74">
        <v>-173.7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-173.7</v>
      </c>
      <c r="O61" s="74">
        <v>0</v>
      </c>
      <c r="P61" s="74"/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61"/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61"/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74">
        <v>0</v>
      </c>
      <c r="AQ61" s="61"/>
      <c r="AR61" s="74">
        <v>0</v>
      </c>
      <c r="AS61" s="74">
        <v>0</v>
      </c>
      <c r="AT61" s="74">
        <v>0</v>
      </c>
      <c r="AU61" s="74">
        <v>0</v>
      </c>
      <c r="AV61" s="74">
        <v>0</v>
      </c>
      <c r="AW61" s="74">
        <v>0</v>
      </c>
      <c r="AX61" s="74">
        <v>0</v>
      </c>
      <c r="AY61" s="74">
        <v>0</v>
      </c>
      <c r="AZ61" s="123"/>
    </row>
    <row r="62" spans="1:53" s="62" customFormat="1">
      <c r="A62" s="40"/>
      <c r="B62" s="81"/>
      <c r="C62" s="13"/>
      <c r="D62" s="13"/>
      <c r="E62" s="13"/>
      <c r="F62" s="13"/>
      <c r="G62" s="108"/>
      <c r="N62" s="13"/>
      <c r="O62" s="13"/>
      <c r="P62" s="54"/>
      <c r="W62" s="13"/>
      <c r="X62" s="13"/>
      <c r="AF62" s="13"/>
      <c r="AG62" s="13"/>
      <c r="AO62" s="13"/>
      <c r="AP62" s="13"/>
      <c r="AX62" s="13"/>
      <c r="AY62" s="13"/>
      <c r="AZ62" s="123"/>
      <c r="BA62" s="13"/>
    </row>
    <row r="63" spans="1:53" s="62" customFormat="1">
      <c r="A63" s="40"/>
      <c r="B63" s="81"/>
      <c r="C63" s="13"/>
      <c r="D63" s="13"/>
      <c r="E63" s="13"/>
      <c r="F63" s="82" t="s">
        <v>229</v>
      </c>
      <c r="G63" s="108"/>
      <c r="N63" s="13"/>
      <c r="O63" s="13"/>
      <c r="P63" s="54"/>
      <c r="W63" s="13"/>
      <c r="X63" s="13"/>
      <c r="AF63" s="13"/>
      <c r="AG63" s="13"/>
      <c r="AO63" s="13"/>
      <c r="AP63" s="13"/>
      <c r="AX63" s="13"/>
      <c r="AY63" s="13"/>
      <c r="AZ63" s="123"/>
      <c r="BA63" s="13"/>
    </row>
    <row r="64" spans="1:53" s="62" customFormat="1">
      <c r="A64" s="40"/>
      <c r="B64" s="81"/>
      <c r="C64" s="13"/>
      <c r="D64" s="13"/>
      <c r="E64" s="13"/>
      <c r="F64" s="82"/>
      <c r="G64" s="108"/>
      <c r="N64" s="13"/>
      <c r="O64" s="13"/>
      <c r="P64" s="54"/>
      <c r="W64" s="13"/>
      <c r="X64" s="13"/>
      <c r="AF64" s="13"/>
      <c r="AG64" s="13"/>
      <c r="AO64" s="13"/>
      <c r="AP64" s="13"/>
      <c r="AX64" s="13"/>
      <c r="AY64" s="13"/>
      <c r="AZ64" s="123"/>
      <c r="BA64" s="13"/>
    </row>
    <row r="65" spans="1:53" s="62" customFormat="1">
      <c r="A65" s="40"/>
      <c r="B65" s="81"/>
      <c r="C65" s="13"/>
      <c r="D65" s="13"/>
      <c r="E65" s="13"/>
      <c r="F65" s="13"/>
      <c r="G65" s="108"/>
      <c r="N65" s="13"/>
      <c r="O65" s="13"/>
      <c r="P65" s="54"/>
      <c r="W65" s="13"/>
      <c r="X65" s="13"/>
      <c r="AF65" s="13"/>
      <c r="AG65" s="13"/>
      <c r="AO65" s="13"/>
      <c r="AP65" s="13"/>
      <c r="AX65" s="13"/>
      <c r="AY65" s="13"/>
      <c r="AZ65" s="123"/>
      <c r="BA65" s="13"/>
    </row>
    <row r="66" spans="1:53" s="62" customFormat="1">
      <c r="A66" s="40"/>
      <c r="B66" s="81"/>
      <c r="C66" s="13"/>
      <c r="D66" s="13"/>
      <c r="E66" s="13"/>
      <c r="F66" s="13"/>
      <c r="G66" s="108"/>
      <c r="AZ66" s="123"/>
      <c r="BA66" s="13"/>
    </row>
    <row r="67" spans="1:53" s="62" customFormat="1">
      <c r="A67" s="40"/>
      <c r="B67" s="81"/>
      <c r="C67" s="13"/>
      <c r="D67" s="13"/>
      <c r="E67" s="13"/>
      <c r="F67" s="13"/>
      <c r="G67" s="108"/>
      <c r="N67" s="13"/>
      <c r="O67" s="13"/>
      <c r="P67" s="54"/>
      <c r="W67" s="13"/>
      <c r="X67" s="13"/>
      <c r="AF67" s="13"/>
      <c r="AG67" s="13"/>
      <c r="AO67" s="13"/>
      <c r="AP67" s="13"/>
      <c r="AX67" s="13"/>
      <c r="AY67" s="13"/>
      <c r="AZ67" s="123"/>
      <c r="BA67" s="13"/>
    </row>
    <row r="68" spans="1:53" s="62" customFormat="1">
      <c r="A68" s="40"/>
      <c r="B68" s="81"/>
      <c r="C68" s="153" t="s">
        <v>44</v>
      </c>
      <c r="D68" s="81" t="s">
        <v>45</v>
      </c>
      <c r="E68" s="108"/>
      <c r="F68" s="112"/>
      <c r="G68" s="108"/>
      <c r="P68" s="54"/>
      <c r="AZ68" s="60"/>
    </row>
    <row r="69" spans="1:53" s="62" customFormat="1">
      <c r="A69" s="40"/>
      <c r="B69" s="81"/>
      <c r="C69" s="82"/>
      <c r="D69" s="176"/>
      <c r="E69" s="158" t="s">
        <v>29</v>
      </c>
      <c r="F69" s="159" t="s">
        <v>21</v>
      </c>
      <c r="G69" s="108"/>
      <c r="P69" s="54"/>
      <c r="AZ69" s="60"/>
    </row>
    <row r="70" spans="1:53" s="62" customFormat="1">
      <c r="A70" s="40"/>
      <c r="B70" s="81"/>
      <c r="C70" s="82"/>
      <c r="D70" s="176"/>
      <c r="E70" s="108" t="s">
        <v>30</v>
      </c>
      <c r="F70" s="112" t="s">
        <v>20</v>
      </c>
      <c r="G70" s="108"/>
      <c r="P70" s="54"/>
      <c r="AZ70" s="60"/>
    </row>
    <row r="71" spans="1:53" s="62" customFormat="1">
      <c r="A71" s="40"/>
      <c r="B71" s="81"/>
      <c r="C71" s="82"/>
      <c r="D71" s="176"/>
      <c r="E71" s="108" t="s">
        <v>31</v>
      </c>
      <c r="F71" s="112" t="s">
        <v>23</v>
      </c>
      <c r="G71" s="108"/>
      <c r="P71" s="54"/>
      <c r="AZ71" s="60"/>
    </row>
    <row r="72" spans="1:53" s="62" customFormat="1">
      <c r="A72" s="40"/>
      <c r="B72" s="81"/>
      <c r="C72" s="82"/>
      <c r="D72" s="176"/>
      <c r="E72" s="108" t="s">
        <v>32</v>
      </c>
      <c r="F72" s="112" t="s">
        <v>26</v>
      </c>
      <c r="G72" s="108"/>
      <c r="P72" s="54"/>
      <c r="AZ72" s="60"/>
    </row>
    <row r="73" spans="1:53" s="62" customFormat="1">
      <c r="A73" s="40"/>
      <c r="B73" s="81"/>
      <c r="C73" s="82"/>
      <c r="D73" s="176"/>
      <c r="E73" s="108" t="s">
        <v>33</v>
      </c>
      <c r="F73" s="112" t="s">
        <v>34</v>
      </c>
      <c r="G73" s="77"/>
      <c r="P73" s="54"/>
      <c r="AZ73" s="60"/>
    </row>
    <row r="74" spans="1:53" s="62" customFormat="1">
      <c r="A74" s="40"/>
      <c r="B74" s="81"/>
      <c r="C74" s="82"/>
      <c r="D74" s="176"/>
      <c r="E74" s="108" t="s">
        <v>35</v>
      </c>
      <c r="F74" s="112" t="s">
        <v>36</v>
      </c>
      <c r="G74" s="77"/>
      <c r="P74" s="54"/>
      <c r="AZ74" s="60"/>
    </row>
    <row r="75" spans="1:53" s="62" customFormat="1">
      <c r="A75" s="40"/>
      <c r="B75" s="81"/>
      <c r="C75" s="82"/>
      <c r="D75" s="176"/>
      <c r="E75" s="108" t="s">
        <v>37</v>
      </c>
      <c r="F75" s="112" t="s">
        <v>24</v>
      </c>
      <c r="G75" s="77"/>
      <c r="P75" s="54"/>
      <c r="AZ75" s="60"/>
    </row>
    <row r="76" spans="1:53" s="62" customFormat="1">
      <c r="A76" s="40"/>
      <c r="B76" s="81"/>
      <c r="C76" s="82"/>
      <c r="D76" s="176"/>
      <c r="E76" s="108" t="s">
        <v>38</v>
      </c>
      <c r="F76" s="112" t="s">
        <v>25</v>
      </c>
      <c r="G76" s="77"/>
      <c r="P76" s="54"/>
      <c r="AZ76" s="60"/>
    </row>
    <row r="77" spans="1:53" s="62" customFormat="1">
      <c r="A77" s="40"/>
      <c r="B77" s="81"/>
      <c r="C77" s="82"/>
      <c r="D77" s="176"/>
      <c r="E77" s="108" t="s">
        <v>39</v>
      </c>
      <c r="F77" s="112" t="s">
        <v>22</v>
      </c>
      <c r="G77" s="77"/>
      <c r="P77" s="54"/>
      <c r="AZ77" s="60"/>
    </row>
    <row r="78" spans="1:53" s="62" customFormat="1">
      <c r="A78" s="40"/>
      <c r="B78" s="81"/>
      <c r="C78" s="82"/>
      <c r="D78" s="176"/>
      <c r="E78" s="108" t="s">
        <v>40</v>
      </c>
      <c r="F78" s="112" t="s">
        <v>41</v>
      </c>
      <c r="G78" s="108"/>
      <c r="P78" s="54"/>
      <c r="AZ78" s="60"/>
    </row>
    <row r="79" spans="1:53" s="62" customFormat="1">
      <c r="A79" s="40"/>
      <c r="B79" s="81"/>
      <c r="C79" s="82"/>
      <c r="D79" s="176"/>
      <c r="E79" s="108"/>
      <c r="F79" s="112"/>
      <c r="G79" s="108"/>
      <c r="P79" s="54"/>
      <c r="AZ79" s="60"/>
    </row>
    <row r="80" spans="1:53" s="62" customFormat="1">
      <c r="A80" s="40"/>
      <c r="B80" s="81"/>
      <c r="C80" s="82"/>
      <c r="D80" s="176"/>
      <c r="E80" s="108"/>
      <c r="F80" s="112"/>
      <c r="G80" s="108"/>
      <c r="P80" s="54"/>
      <c r="AZ80" s="60"/>
    </row>
    <row r="81" spans="6:53">
      <c r="F81"/>
      <c r="AZ81" s="76"/>
      <c r="BA81" s="76"/>
    </row>
    <row r="82" spans="6:53">
      <c r="F82"/>
      <c r="AZ82" s="76"/>
      <c r="BA82" s="76"/>
    </row>
    <row r="83" spans="6:53">
      <c r="F83"/>
      <c r="AZ83" s="76"/>
      <c r="BA83" s="76"/>
    </row>
    <row r="84" spans="6:53">
      <c r="F84"/>
      <c r="AZ84" s="76"/>
      <c r="BA84" s="76"/>
    </row>
    <row r="85" spans="6:53">
      <c r="F85"/>
      <c r="AZ85" s="76"/>
      <c r="BA85" s="76"/>
    </row>
    <row r="86" spans="6:53">
      <c r="F86"/>
      <c r="AZ86" s="76"/>
      <c r="BA86" s="76"/>
    </row>
    <row r="87" spans="6:53">
      <c r="F87"/>
      <c r="AZ87" s="76"/>
      <c r="BA87" s="76"/>
    </row>
    <row r="88" spans="6:53">
      <c r="F88"/>
      <c r="AZ88" s="76"/>
      <c r="BA88" s="76"/>
    </row>
    <row r="89" spans="6:53">
      <c r="F89"/>
      <c r="AZ89" s="76"/>
      <c r="BA89" s="76"/>
    </row>
    <row r="90" spans="6:53">
      <c r="F90"/>
      <c r="AZ90" s="76"/>
      <c r="BA90" s="76"/>
    </row>
    <row r="91" spans="6:53">
      <c r="F91"/>
      <c r="AZ91" s="76"/>
      <c r="BA91" s="76"/>
    </row>
    <row r="92" spans="6:53">
      <c r="F92"/>
      <c r="AZ92" s="76"/>
      <c r="BA92" s="76"/>
    </row>
    <row r="93" spans="6:53">
      <c r="F93"/>
      <c r="AZ93" s="76"/>
      <c r="BA93" s="76"/>
    </row>
    <row r="94" spans="6:53">
      <c r="F94"/>
      <c r="AZ94" s="76"/>
      <c r="BA94" s="76"/>
    </row>
    <row r="95" spans="6:53">
      <c r="F95"/>
      <c r="AZ95" s="76"/>
      <c r="BA95" s="76"/>
    </row>
    <row r="96" spans="6:53">
      <c r="F96"/>
      <c r="AZ96" s="76"/>
      <c r="BA96" s="76"/>
    </row>
    <row r="97" spans="1:53">
      <c r="F97"/>
      <c r="AZ97" s="76"/>
      <c r="BA97" s="76"/>
    </row>
    <row r="98" spans="1:53">
      <c r="F98"/>
      <c r="AZ98" s="76"/>
      <c r="BA98" s="76"/>
    </row>
    <row r="99" spans="1:53">
      <c r="F99"/>
      <c r="AZ99" s="76"/>
      <c r="BA99" s="76"/>
    </row>
    <row r="100" spans="1:53">
      <c r="A100" s="63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Y100" s="76"/>
      <c r="AH100" s="76"/>
      <c r="AQ100" s="76"/>
      <c r="AZ100" s="76"/>
      <c r="BA100" s="76"/>
    </row>
    <row r="101" spans="1:53">
      <c r="A101" s="63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Y101" s="76"/>
      <c r="AH101" s="76"/>
      <c r="AQ101" s="76"/>
      <c r="AZ101" s="76"/>
      <c r="BA101" s="76"/>
    </row>
    <row r="102" spans="1:53">
      <c r="A102" s="63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Y102" s="76"/>
      <c r="AH102" s="76"/>
      <c r="AQ102" s="76"/>
      <c r="AZ102" s="76"/>
      <c r="BA102" s="76"/>
    </row>
    <row r="103" spans="1:53">
      <c r="A103" s="63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Y103" s="76"/>
      <c r="AH103" s="76"/>
      <c r="AQ103" s="76"/>
      <c r="AZ103" s="76"/>
      <c r="BA103" s="76"/>
    </row>
    <row r="104" spans="1:53">
      <c r="A104" s="63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Y104" s="76"/>
      <c r="AH104" s="76"/>
      <c r="AQ104" s="76"/>
      <c r="AZ104" s="76"/>
      <c r="BA104" s="76"/>
    </row>
    <row r="105" spans="1:53">
      <c r="A105" s="63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Y105" s="76"/>
      <c r="AH105" s="76"/>
      <c r="AQ105" s="76"/>
    </row>
    <row r="106" spans="1:53">
      <c r="A106" s="63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Y106" s="76"/>
      <c r="AH106" s="76"/>
      <c r="AQ106" s="76"/>
    </row>
    <row r="107" spans="1:53">
      <c r="A107" s="63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Y107" s="76"/>
      <c r="AH107" s="76"/>
      <c r="AQ107" s="76"/>
    </row>
    <row r="108" spans="1:53">
      <c r="A108" s="63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Y108" s="76"/>
      <c r="AH108" s="76"/>
      <c r="AQ108" s="76"/>
    </row>
    <row r="109" spans="1:53">
      <c r="A109" s="63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Y109" s="76"/>
      <c r="AH109" s="76"/>
      <c r="AQ109" s="76"/>
    </row>
    <row r="110" spans="1:53">
      <c r="A110" s="63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Y110" s="76"/>
      <c r="AH110" s="76"/>
      <c r="AQ110" s="76"/>
    </row>
    <row r="111" spans="1:53">
      <c r="A111" s="63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Y111" s="76"/>
      <c r="AH111" s="76"/>
      <c r="AQ111" s="76"/>
    </row>
    <row r="112" spans="1:53">
      <c r="A112" s="63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Y112" s="76"/>
      <c r="AH112" s="76"/>
      <c r="AQ112" s="76"/>
    </row>
    <row r="113" spans="1:43">
      <c r="A113" s="63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Y113" s="76"/>
      <c r="AH113" s="76"/>
      <c r="AQ113" s="76"/>
    </row>
    <row r="114" spans="1:43">
      <c r="A114" s="63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Y114" s="76"/>
      <c r="AH114" s="76"/>
      <c r="AQ114" s="76"/>
    </row>
    <row r="115" spans="1:43">
      <c r="A115" s="63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Y115" s="76"/>
      <c r="AH115" s="76"/>
      <c r="AQ115" s="76"/>
    </row>
    <row r="116" spans="1:43">
      <c r="A116" s="63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Y116" s="76"/>
      <c r="AH116" s="76"/>
      <c r="AQ116" s="76"/>
    </row>
    <row r="117" spans="1:43">
      <c r="A117" s="63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Y117" s="76"/>
      <c r="AH117" s="76"/>
      <c r="AQ117" s="76"/>
    </row>
    <row r="118" spans="1:43">
      <c r="A118" s="63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Y118" s="76"/>
      <c r="AH118" s="76"/>
      <c r="AQ118" s="76"/>
    </row>
    <row r="119" spans="1:43">
      <c r="A119" s="63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Y119" s="76"/>
      <c r="AH119" s="76"/>
      <c r="AQ119" s="76"/>
    </row>
    <row r="120" spans="1:43">
      <c r="A120" s="63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Y120" s="76"/>
      <c r="AH120" s="76"/>
      <c r="AQ120" s="76"/>
    </row>
    <row r="121" spans="1:43">
      <c r="A121" s="63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Y121" s="76"/>
      <c r="AH121" s="76"/>
      <c r="AQ121" s="76"/>
    </row>
    <row r="122" spans="1:43">
      <c r="A122" s="63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Y122" s="76"/>
      <c r="AH122" s="76"/>
      <c r="AQ122" s="76"/>
    </row>
    <row r="123" spans="1:43">
      <c r="A123" s="63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Y123" s="76"/>
      <c r="AH123" s="76"/>
      <c r="AQ123" s="76"/>
    </row>
    <row r="124" spans="1:43">
      <c r="A124" s="63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Y124" s="76"/>
      <c r="AH124" s="76"/>
      <c r="AQ124" s="76"/>
    </row>
    <row r="125" spans="1:43">
      <c r="A125" s="63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Y125" s="76"/>
      <c r="AH125" s="76"/>
      <c r="AQ125" s="76"/>
    </row>
    <row r="126" spans="1:43">
      <c r="A126" s="63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Y126" s="76"/>
      <c r="AH126" s="76"/>
      <c r="AQ126" s="76"/>
    </row>
    <row r="127" spans="1:43">
      <c r="A127" s="63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Y127" s="76"/>
      <c r="AH127" s="76"/>
      <c r="AQ127" s="76"/>
    </row>
    <row r="128" spans="1:43">
      <c r="A128" s="63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Y128" s="76"/>
      <c r="AH128" s="76"/>
      <c r="AQ128" s="76"/>
    </row>
    <row r="129" spans="1:43">
      <c r="A129" s="63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Y129" s="76"/>
      <c r="AH129" s="76"/>
      <c r="AQ129" s="76"/>
    </row>
    <row r="130" spans="1:43">
      <c r="A130" s="63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Y130" s="76"/>
      <c r="AH130" s="76"/>
      <c r="AQ130" s="76"/>
    </row>
    <row r="131" spans="1:43">
      <c r="A131" s="63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Y131" s="76"/>
      <c r="AH131" s="76"/>
      <c r="AQ131" s="76"/>
    </row>
    <row r="132" spans="1:43">
      <c r="A132" s="63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Y132" s="76"/>
      <c r="AH132" s="76"/>
      <c r="AQ132" s="76"/>
    </row>
    <row r="133" spans="1:43">
      <c r="A133" s="63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Y133" s="76"/>
      <c r="AH133" s="76"/>
      <c r="AQ133" s="76"/>
    </row>
  </sheetData>
  <sortState ref="A8:AY76">
    <sortCondition ref="G8:G76"/>
  </sortState>
  <mergeCells count="25"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</mergeCells>
  <pageMargins left="0.38593749999999999" right="0.7" top="0.75" bottom="0.75" header="0.3" footer="0.3"/>
  <pageSetup paperSize="5" scale="60" fitToHeight="0" orientation="landscape" r:id="rId1"/>
  <headerFooter>
    <oddFooter>&amp;R&amp;P</oddFooter>
  </headerFooter>
  <rowBreaks count="1" manualBreakCount="1"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By Source</vt:lpstr>
      <vt:lpstr>b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2021-07-23T13:09:32Z</cp:lastPrinted>
  <dcterms:created xsi:type="dcterms:W3CDTF">1999-10-06T13:08:25Z</dcterms:created>
  <dcterms:modified xsi:type="dcterms:W3CDTF">2023-12-20T18:18:16Z</dcterms:modified>
</cp:coreProperties>
</file>