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'2008'!$A$1:$O$39</definedName>
    <definedName name="_xlnm.Print_Area" localSheetId="12">'2009'!$A$1:$O$32</definedName>
    <definedName name="_xlnm.Print_Area" localSheetId="11">'2010'!$A$1:$O$32</definedName>
    <definedName name="_xlnm.Print_Area" localSheetId="10">'2011'!$A$1:$O$35</definedName>
    <definedName name="_xlnm.Print_Area" localSheetId="9">'2012'!$A$1:$O$35</definedName>
    <definedName name="_xlnm.Print_Area" localSheetId="8">'2013'!$A$1:$O$33</definedName>
    <definedName name="_xlnm.Print_Area" localSheetId="7">'2014'!$A$1:$O$31</definedName>
    <definedName name="_xlnm.Print_Area" localSheetId="6">'2015'!$A$1:$O$37</definedName>
    <definedName name="_xlnm.Print_Area" localSheetId="5">'2016'!$A$1:$O$32</definedName>
    <definedName name="_xlnm.Print_Area" localSheetId="4">'2017'!$A$1:$O$36</definedName>
    <definedName name="_xlnm.Print_Area" localSheetId="3">'2018'!$A$1:$O$38</definedName>
    <definedName name="_xlnm.Print_Area" localSheetId="2">'2019'!$A$1:$O$37</definedName>
    <definedName name="_xlnm.Print_Area" localSheetId="1">'2020'!$A$1:$O$34</definedName>
    <definedName name="_xlnm.Print_Area" localSheetId="0">'2021'!$A$1:$P$33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<sst xmlns="http://schemas.openxmlformats.org/spreadsheetml/2006/main" count="653" uniqueCount="112">
  <si>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</si>
  <si>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</si>
  <si>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</si>
  <si>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</si>
  <si>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</si>
  <si>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</si>
  <si>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</si>
  <si>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</si>
  <si>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</si>
  <si>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</si>
  <si>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</si>
  <si>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</si>
  <si>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</si>
  <si>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</si>
  <si>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</si>
  <si>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Federal Grant - Public Safety</t>
  </si>
  <si>
    <t>Intergovernmental Revenue</t>
  </si>
  <si>
    <t>Federal Grant - Physical Environment - Water Supply System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</si>
  <si>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</si>
  <si>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</si>
  <si>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</si>
  <si>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</si>
  <si>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</si>
  <si>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</si>
  <si>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</si>
  <si>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</si>
  <si>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General Gov't (Not Court-Related) - Other General Gov't Charges and Fees</t>
  </si>
  <si>
    <t>Public Safety - Fire Protection</t>
  </si>
  <si>
    <t>Physical Environment - Water Utility</t>
  </si>
  <si>
    <t>Human Services - Animal Control and Shelter Fees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</si>
  <si>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</si>
  <si>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</si>
  <si>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</si>
  <si>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</si>
  <si>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</si>
  <si>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</si>
  <si>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</si>
  <si>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</si>
  <si>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</si>
  <si>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</si>
  <si>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</si>
  <si>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</si>
  <si>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Yankeetown Revenues Reported by Account Code and Fund Type</t>
  </si>
  <si>
    <t>Local Fiscal Year Ended September 30, 2010</t>
  </si>
  <si>
    <t>Physical Environment - Garbage / Solid Waste</t>
  </si>
  <si>
    <t>2010 Municipal Census Population:</t>
  </si>
  <si>
    <t>Local Fiscal Year Ended September 30, 2011</t>
  </si>
  <si>
    <t>Other Permits, Fees, and Special Assessments</t>
  </si>
  <si>
    <t>Federal Grant - Culture / Recreation</t>
  </si>
  <si>
    <t>State Shared Revenues - General Gov't - Mobile Home License Tax</t>
  </si>
  <si>
    <t>Judgments, Fines, and Forfeits</t>
  </si>
  <si>
    <t>Court-Ordered Judgments and Fines - As Decided by County Court Criminal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</si>
  <si>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</si>
  <si>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</si>
  <si>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</si>
  <si>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</si>
  <si>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Charges for Services</t>
  </si>
  <si>
    <t>Other Sources</t>
  </si>
  <si>
    <t>Non-Operating - Inter-Fund Group Transfers In</t>
  </si>
  <si>
    <t>2012 Municipal Population:</t>
  </si>
  <si>
    <t>Local Fiscal Year Ended September 30, 2008</t>
  </si>
  <si>
    <t>Permits and Franchise Fees</t>
  </si>
  <si>
    <t>State Grant - General Government</t>
  </si>
  <si>
    <t>State Grant - Culture / Recreation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</si>
  <si>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</si>
  <si>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</si>
  <si>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</si>
  <si>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</si>
  <si>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</si>
  <si>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</si>
  <si>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Public Safety - Other Public Safety Charges and Fees</t>
  </si>
  <si>
    <t>Culture / Recreation - Parks and Recreation</t>
  </si>
  <si>
    <t>2013 Municipal Population:</t>
  </si>
  <si>
    <t>Local Fiscal Year Ended September 30, 2014</t>
  </si>
  <si>
    <t>State Grant - Physical Environment - Other Physical Environment</t>
  </si>
  <si>
    <t>2014 Municipal Population:</t>
  </si>
  <si>
    <t>Local Fiscal Year Ended September 30, 2015</t>
  </si>
  <si>
    <t>State Shared Revenues - Other</t>
  </si>
  <si>
    <t>General Government - Other General Government Charges and Fees</t>
  </si>
  <si>
    <t>Fines - Local Ordinance Violations</t>
  </si>
  <si>
    <t>2015 Municipal Population:</t>
  </si>
  <si>
    <t>Local Fiscal Year Ended September 30, 2016</t>
  </si>
  <si>
    <t>2016 Municipal Population:</t>
  </si>
  <si>
    <t>Local Fiscal Year Ended September 30, 2017</t>
  </si>
  <si>
    <t>Special Assessments - Charges for Public Services</t>
  </si>
  <si>
    <t>Federal Grant - Economic Environment</t>
  </si>
  <si>
    <t>State Grant - Economic Environment</t>
  </si>
  <si>
    <t>2017 Municipal Population:</t>
  </si>
  <si>
    <t>Local Fiscal Year Ended September 30, 2018</t>
  </si>
  <si>
    <t>State Grant - Physical Environment - Water Supply System</t>
  </si>
  <si>
    <t>Rents and Royalties</t>
  </si>
  <si>
    <t>Proceeds of General Capital Asset Dispositions - Sales</t>
  </si>
  <si>
    <t>2018 Municipal Population:</t>
  </si>
  <si>
    <t>Local Fiscal Year Ended September 30, 2019</t>
  </si>
  <si>
    <t>State Shared Revenues - General Government - Mobile Home License Tax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</si>
  <si>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</si>
  <si>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</si>
  <si>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</si>
  <si>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</si>
  <si>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</si>
  <si>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</si>
  <si>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</si>
  <si>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</si>
  <si>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</si>
  <si>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</si>
  <si>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</si>
  <si>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</si>
  <si>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Local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</si>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</sst>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4"/>
      <c r="O3" s="35"/>
      <c r="P3" s="70" t="s">
        <v>101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102</v>
      </c>
      <c r="N4" s="33" t="s">
        <v>8</v>
      </c>
      <c r="O4" s="33" t="s">
        <v>103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104</v>
      </c>
      <c r="B5" s="24"/>
      <c r="C5" s="24"/>
      <c r="D5" s="25">
        <f>SUM(D6:D10)</f>
        <v>296404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296404</v>
      </c>
      <c r="P5" s="31">
        <f>(O5/P$31)</f>
        <v>504.94718909710394</v>
      </c>
      <c r="Q5" s="6"/>
    </row>
    <row r="6" spans="1:17" ht="15">
      <c r="A6" s="12"/>
      <c r="B6" s="23">
        <v>311</v>
      </c>
      <c r="C6" s="19" t="s">
        <v>1</v>
      </c>
      <c r="D6" s="43">
        <v>167956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167956</v>
      </c>
      <c r="P6" s="44">
        <f>(O6/P$31)</f>
        <v>286.1260647359455</v>
      </c>
      <c r="Q6" s="9"/>
    </row>
    <row r="7" spans="1:17" ht="15">
      <c r="A7" s="12"/>
      <c r="B7" s="23">
        <v>312.41</v>
      </c>
      <c r="C7" s="19" t="s">
        <v>105</v>
      </c>
      <c r="D7" s="43">
        <v>14279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14279</v>
      </c>
      <c r="P7" s="44">
        <f>(O7/P$31)</f>
        <v>24.325383304940374</v>
      </c>
      <c r="Q7" s="9"/>
    </row>
    <row r="8" spans="1:17" ht="15">
      <c r="A8" s="12"/>
      <c r="B8" s="23">
        <v>312.64</v>
      </c>
      <c r="C8" s="19" t="s">
        <v>106</v>
      </c>
      <c r="D8" s="43">
        <v>57482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57482</v>
      </c>
      <c r="P8" s="44">
        <f>(O8/P$31)</f>
        <v>97.92504258943782</v>
      </c>
      <c r="Q8" s="9"/>
    </row>
    <row r="9" spans="1:17" ht="15">
      <c r="A9" s="12"/>
      <c r="B9" s="23">
        <v>314.1</v>
      </c>
      <c r="C9" s="19" t="s">
        <v>11</v>
      </c>
      <c r="D9" s="43">
        <v>37515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37515</v>
      </c>
      <c r="P9" s="44">
        <f>(O9/P$31)</f>
        <v>63.90971039182283</v>
      </c>
      <c r="Q9" s="9"/>
    </row>
    <row r="10" spans="1:17" ht="15">
      <c r="A10" s="12"/>
      <c r="B10" s="23">
        <v>315.2</v>
      </c>
      <c r="C10" s="19" t="s">
        <v>107</v>
      </c>
      <c r="D10" s="43">
        <v>19172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19172</v>
      </c>
      <c r="P10" s="44">
        <f>(O10/P$31)</f>
        <v>32.66098807495741</v>
      </c>
      <c r="Q10" s="9"/>
    </row>
    <row r="11" spans="1:17" ht="15.75">
      <c r="A11" s="27" t="s">
        <v>13</v>
      </c>
      <c r="B11" s="28"/>
      <c r="C11" s="29"/>
      <c r="D11" s="30">
        <f>SUM(D12:D14)</f>
        <v>119826</v>
      </c>
      <c r="E11" s="30">
        <f>SUM(E12:E14)</f>
        <v>0</v>
      </c>
      <c r="F11" s="30">
        <f>SUM(F12:F14)</f>
        <v>0</v>
      </c>
      <c r="G11" s="30">
        <f>SUM(G12:G14)</f>
        <v>0</v>
      </c>
      <c r="H11" s="30">
        <f>SUM(H12:H14)</f>
        <v>0</v>
      </c>
      <c r="I11" s="30">
        <f>SUM(I12:I14)</f>
        <v>0</v>
      </c>
      <c r="J11" s="30">
        <f>SUM(J12:J14)</f>
        <v>0</v>
      </c>
      <c r="K11" s="30">
        <f>SUM(K12:K14)</f>
        <v>0</v>
      </c>
      <c r="L11" s="30">
        <f>SUM(L12:L14)</f>
        <v>0</v>
      </c>
      <c r="M11" s="30">
        <f>SUM(M12:M14)</f>
        <v>0</v>
      </c>
      <c r="N11" s="30">
        <f>SUM(N12:N14)</f>
        <v>0</v>
      </c>
      <c r="O11" s="41">
        <f>SUM(D11:N11)</f>
        <v>119826</v>
      </c>
      <c r="P11" s="42">
        <f>(O11/P$31)</f>
        <v>204.1328790459966</v>
      </c>
      <c r="Q11" s="10"/>
    </row>
    <row r="12" spans="1:17" ht="15">
      <c r="A12" s="12"/>
      <c r="B12" s="23">
        <v>323.1</v>
      </c>
      <c r="C12" s="19" t="s">
        <v>14</v>
      </c>
      <c r="D12" s="43">
        <v>46640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46640</v>
      </c>
      <c r="P12" s="44">
        <f>(O12/P$31)</f>
        <v>79.45485519591142</v>
      </c>
      <c r="Q12" s="9"/>
    </row>
    <row r="13" spans="1:17" ht="15">
      <c r="A13" s="12"/>
      <c r="B13" s="23">
        <v>325.2</v>
      </c>
      <c r="C13" s="19" t="s">
        <v>84</v>
      </c>
      <c r="D13" s="43">
        <v>42901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42901</v>
      </c>
      <c r="P13" s="44">
        <f>(O13/P$31)</f>
        <v>73.08517887563885</v>
      </c>
      <c r="Q13" s="9"/>
    </row>
    <row r="14" spans="1:17" ht="15">
      <c r="A14" s="12"/>
      <c r="B14" s="23">
        <v>329.5</v>
      </c>
      <c r="C14" s="19" t="s">
        <v>108</v>
      </c>
      <c r="D14" s="43">
        <v>30285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30285</v>
      </c>
      <c r="P14" s="44">
        <f>(O14/P$31)</f>
        <v>51.592844974446336</v>
      </c>
      <c r="Q14" s="9"/>
    </row>
    <row r="15" spans="1:17" ht="15.75">
      <c r="A15" s="27" t="s">
        <v>109</v>
      </c>
      <c r="B15" s="28"/>
      <c r="C15" s="29"/>
      <c r="D15" s="30">
        <f>SUM(D16:D19)</f>
        <v>78647</v>
      </c>
      <c r="E15" s="30">
        <f>SUM(E16:E19)</f>
        <v>0</v>
      </c>
      <c r="F15" s="30">
        <f>SUM(F16:F19)</f>
        <v>0</v>
      </c>
      <c r="G15" s="30">
        <f>SUM(G16:G19)</f>
        <v>0</v>
      </c>
      <c r="H15" s="30">
        <f>SUM(H16:H19)</f>
        <v>0</v>
      </c>
      <c r="I15" s="30">
        <f>SUM(I16:I19)</f>
        <v>0</v>
      </c>
      <c r="J15" s="30">
        <f>SUM(J16:J19)</f>
        <v>0</v>
      </c>
      <c r="K15" s="30">
        <f>SUM(K16:K19)</f>
        <v>0</v>
      </c>
      <c r="L15" s="30">
        <f>SUM(L16:L19)</f>
        <v>0</v>
      </c>
      <c r="M15" s="30">
        <f>SUM(M16:M19)</f>
        <v>0</v>
      </c>
      <c r="N15" s="30">
        <f>SUM(N16:N19)</f>
        <v>0</v>
      </c>
      <c r="O15" s="41">
        <f>SUM(D15:N15)</f>
        <v>78647</v>
      </c>
      <c r="P15" s="42">
        <f>(O15/P$31)</f>
        <v>133.98126064735945</v>
      </c>
      <c r="Q15" s="10"/>
    </row>
    <row r="16" spans="1:17" ht="15">
      <c r="A16" s="12"/>
      <c r="B16" s="23">
        <v>334.7</v>
      </c>
      <c r="C16" s="19" t="s">
        <v>63</v>
      </c>
      <c r="D16" s="43">
        <v>31051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31051</v>
      </c>
      <c r="P16" s="44">
        <f>(O16/P$31)</f>
        <v>52.89778534923339</v>
      </c>
      <c r="Q16" s="9"/>
    </row>
    <row r="17" spans="1:17" ht="15">
      <c r="A17" s="12"/>
      <c r="B17" s="23">
        <v>335.125</v>
      </c>
      <c r="C17" s="19" t="s">
        <v>110</v>
      </c>
      <c r="D17" s="43">
        <v>17364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17364</v>
      </c>
      <c r="P17" s="44">
        <f>(O17/P$31)</f>
        <v>29.5809199318569</v>
      </c>
      <c r="Q17" s="9"/>
    </row>
    <row r="18" spans="1:17" ht="15">
      <c r="A18" s="12"/>
      <c r="B18" s="23">
        <v>335.15</v>
      </c>
      <c r="C18" s="19" t="s">
        <v>68</v>
      </c>
      <c r="D18" s="43">
        <v>384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384</v>
      </c>
      <c r="P18" s="44">
        <f>(O18/P$31)</f>
        <v>0.6541737649063032</v>
      </c>
      <c r="Q18" s="9"/>
    </row>
    <row r="19" spans="1:17" ht="15">
      <c r="A19" s="12"/>
      <c r="B19" s="23">
        <v>335.18</v>
      </c>
      <c r="C19" s="19" t="s">
        <v>111</v>
      </c>
      <c r="D19" s="43">
        <v>29848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29848</v>
      </c>
      <c r="P19" s="44">
        <f>(O19/P$31)</f>
        <v>50.84838160136286</v>
      </c>
      <c r="Q19" s="9"/>
    </row>
    <row r="20" spans="1:17" ht="15.75">
      <c r="A20" s="27" t="s">
        <v>25</v>
      </c>
      <c r="B20" s="28"/>
      <c r="C20" s="29"/>
      <c r="D20" s="30">
        <f>SUM(D21:D23)</f>
        <v>15555</v>
      </c>
      <c r="E20" s="30">
        <f>SUM(E21:E23)</f>
        <v>0</v>
      </c>
      <c r="F20" s="30">
        <f>SUM(F21:F23)</f>
        <v>0</v>
      </c>
      <c r="G20" s="30">
        <f>SUM(G21:G23)</f>
        <v>0</v>
      </c>
      <c r="H20" s="30">
        <f>SUM(H21:H23)</f>
        <v>0</v>
      </c>
      <c r="I20" s="30">
        <f>SUM(I21:I23)</f>
        <v>474177</v>
      </c>
      <c r="J20" s="30">
        <f>SUM(J21:J23)</f>
        <v>0</v>
      </c>
      <c r="K20" s="30">
        <f>SUM(K21:K23)</f>
        <v>0</v>
      </c>
      <c r="L20" s="30">
        <f>SUM(L21:L23)</f>
        <v>0</v>
      </c>
      <c r="M20" s="30">
        <f>SUM(M21:M23)</f>
        <v>0</v>
      </c>
      <c r="N20" s="30">
        <f>SUM(N21:N23)</f>
        <v>0</v>
      </c>
      <c r="O20" s="30">
        <f>SUM(D20:N20)</f>
        <v>489732</v>
      </c>
      <c r="P20" s="42">
        <f>(O20/P$31)</f>
        <v>834.2964224872231</v>
      </c>
      <c r="Q20" s="10"/>
    </row>
    <row r="21" spans="1:17" ht="15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384260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384260</v>
      </c>
      <c r="P21" s="44">
        <f>(O21/P$31)</f>
        <v>654.6166950596252</v>
      </c>
      <c r="Q21" s="9"/>
    </row>
    <row r="22" spans="1:17" ht="15">
      <c r="A22" s="12"/>
      <c r="B22" s="23">
        <v>343.4</v>
      </c>
      <c r="C22" s="19" t="s">
        <v>44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89917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89917</v>
      </c>
      <c r="P22" s="44">
        <f>(O22/P$31)</f>
        <v>153.18057921635435</v>
      </c>
      <c r="Q22" s="9"/>
    </row>
    <row r="23" spans="1:17" ht="15">
      <c r="A23" s="12"/>
      <c r="B23" s="23">
        <v>347.2</v>
      </c>
      <c r="C23" s="19" t="s">
        <v>71</v>
      </c>
      <c r="D23" s="43">
        <v>15555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15555</v>
      </c>
      <c r="P23" s="44">
        <f>(O23/P$31)</f>
        <v>26.49914821124361</v>
      </c>
      <c r="Q23" s="9"/>
    </row>
    <row r="24" spans="1:17" ht="15.75">
      <c r="A24" s="27" t="s">
        <v>2</v>
      </c>
      <c r="B24" s="28"/>
      <c r="C24" s="29"/>
      <c r="D24" s="30">
        <f>SUM(D25:D28)</f>
        <v>39085</v>
      </c>
      <c r="E24" s="30">
        <f>SUM(E25:E28)</f>
        <v>0</v>
      </c>
      <c r="F24" s="30">
        <f>SUM(F25:F28)</f>
        <v>0</v>
      </c>
      <c r="G24" s="30">
        <f>SUM(G25:G28)</f>
        <v>0</v>
      </c>
      <c r="H24" s="30">
        <f>SUM(H25:H28)</f>
        <v>0</v>
      </c>
      <c r="I24" s="30">
        <f>SUM(I25:I28)</f>
        <v>12839</v>
      </c>
      <c r="J24" s="30">
        <f>SUM(J25:J28)</f>
        <v>0</v>
      </c>
      <c r="K24" s="30">
        <f>SUM(K25:K28)</f>
        <v>0</v>
      </c>
      <c r="L24" s="30">
        <f>SUM(L25:L28)</f>
        <v>0</v>
      </c>
      <c r="M24" s="30">
        <f>SUM(M25:M28)</f>
        <v>0</v>
      </c>
      <c r="N24" s="30">
        <f>SUM(N25:N28)</f>
        <v>0</v>
      </c>
      <c r="O24" s="30">
        <f>SUM(D24:N24)</f>
        <v>51924</v>
      </c>
      <c r="P24" s="42">
        <f>(O24/P$31)</f>
        <v>88.45655877342419</v>
      </c>
      <c r="Q24" s="10"/>
    </row>
    <row r="25" spans="1:17" ht="15">
      <c r="A25" s="12"/>
      <c r="B25" s="23">
        <v>361.1</v>
      </c>
      <c r="C25" s="19" t="s">
        <v>32</v>
      </c>
      <c r="D25" s="43">
        <v>3969</v>
      </c>
      <c r="E25" s="43">
        <v>0</v>
      </c>
      <c r="F25" s="43">
        <v>0</v>
      </c>
      <c r="G25" s="43">
        <v>0</v>
      </c>
      <c r="H25" s="43">
        <v>0</v>
      </c>
      <c r="I25" s="43">
        <v>1261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5230</v>
      </c>
      <c r="P25" s="44">
        <f>(O25/P$31)</f>
        <v>8.909710391822827</v>
      </c>
      <c r="Q25" s="9"/>
    </row>
    <row r="26" spans="1:17" ht="15">
      <c r="A26" s="12"/>
      <c r="B26" s="23">
        <v>362</v>
      </c>
      <c r="C26" s="19" t="s">
        <v>90</v>
      </c>
      <c r="D26" s="43">
        <v>7501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7501</v>
      </c>
      <c r="P26" s="44">
        <f>(O26/P$31)</f>
        <v>12.778534923339011</v>
      </c>
      <c r="Q26" s="9"/>
    </row>
    <row r="27" spans="1:17" ht="15">
      <c r="A27" s="12"/>
      <c r="B27" s="23">
        <v>366</v>
      </c>
      <c r="C27" s="19" t="s">
        <v>52</v>
      </c>
      <c r="D27" s="43">
        <v>24590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24590</v>
      </c>
      <c r="P27" s="44">
        <f>(O27/P$31)</f>
        <v>41.89097103918228</v>
      </c>
      <c r="Q27" s="9"/>
    </row>
    <row r="28" spans="1:17" ht="15.75" thickBot="1">
      <c r="A28" s="12"/>
      <c r="B28" s="23">
        <v>369.9</v>
      </c>
      <c r="C28" s="19" t="s">
        <v>33</v>
      </c>
      <c r="D28" s="43">
        <v>3025</v>
      </c>
      <c r="E28" s="43">
        <v>0</v>
      </c>
      <c r="F28" s="43">
        <v>0</v>
      </c>
      <c r="G28" s="43">
        <v>0</v>
      </c>
      <c r="H28" s="43">
        <v>0</v>
      </c>
      <c r="I28" s="43">
        <v>11578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14603</v>
      </c>
      <c r="P28" s="44">
        <f>(O28/P$31)</f>
        <v>24.87734241908007</v>
      </c>
      <c r="Q28" s="9"/>
    </row>
    <row r="29" spans="1:120" ht="16.5" thickBot="1">
      <c r="A29" s="13" t="s">
        <v>30</v>
      </c>
      <c r="B29" s="21"/>
      <c r="C29" s="20"/>
      <c r="D29" s="14">
        <f>SUM(D5,D11,D15,D20,D24)</f>
        <v>549517</v>
      </c>
      <c r="E29" s="14">
        <f aca="true" t="shared" si="0" ref="E29:N29">SUM(E5,E11,E15,E20,E24)</f>
        <v>0</v>
      </c>
      <c r="F29" s="14">
        <f t="shared" si="0"/>
        <v>0</v>
      </c>
      <c r="G29" s="14">
        <f t="shared" si="0"/>
        <v>0</v>
      </c>
      <c r="H29" s="14">
        <f t="shared" si="0"/>
        <v>0</v>
      </c>
      <c r="I29" s="14">
        <f t="shared" si="0"/>
        <v>487016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0</v>
      </c>
      <c r="N29" s="14">
        <f t="shared" si="0"/>
        <v>0</v>
      </c>
      <c r="O29" s="14">
        <f>SUM(D29:N29)</f>
        <v>1036533</v>
      </c>
      <c r="P29" s="36">
        <f>(O29/P$31)</f>
        <v>1765.8143100511072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48" t="s">
        <v>100</v>
      </c>
      <c r="N31" s="48"/>
      <c r="O31" s="48"/>
      <c r="P31" s="40">
        <v>587</v>
      </c>
    </row>
    <row r="32" spans="1:16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54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237233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237233</v>
      </c>
      <c r="O5" s="31">
        <f aca="true" t="shared" si="2" ref="O5:O31">(N5/O$33)</f>
        <v>483.16293279022403</v>
      </c>
      <c r="P5" s="6"/>
    </row>
    <row r="6" spans="1:16" ht="15">
      <c r="A6" s="12"/>
      <c r="B6" s="23">
        <v>311</v>
      </c>
      <c r="C6" s="19" t="s">
        <v>1</v>
      </c>
      <c r="D6" s="43">
        <v>153973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153973</v>
      </c>
      <c r="O6" s="44">
        <f t="shared" si="2"/>
        <v>313.5906313645621</v>
      </c>
      <c r="P6" s="9"/>
    </row>
    <row r="7" spans="1:16" ht="15">
      <c r="A7" s="12"/>
      <c r="B7" s="23">
        <v>312.1</v>
      </c>
      <c r="C7" s="19" t="s">
        <v>9</v>
      </c>
      <c r="D7" s="43">
        <v>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8122</v>
      </c>
      <c r="O7" s="44">
        <f t="shared" si="2"/>
        <v>16.54175152749491</v>
      </c>
      <c r="P7" s="9"/>
    </row>
    <row r="8" spans="1:16" ht="15">
      <c r="A8" s="12"/>
      <c r="B8" s="23">
        <v>312.6</v>
      </c>
      <c r="C8" s="19" t="s">
        <v>10</v>
      </c>
      <c r="D8" s="43">
        <v>32741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32741</v>
      </c>
      <c r="O8" s="44">
        <f t="shared" si="2"/>
        <v>66.68228105906314</v>
      </c>
      <c r="P8" s="9"/>
    </row>
    <row r="9" spans="1:16" ht="15">
      <c r="A9" s="12"/>
      <c r="B9" s="23">
        <v>314.1</v>
      </c>
      <c r="C9" s="19" t="s">
        <v>11</v>
      </c>
      <c r="D9" s="43">
        <v>22679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22679</v>
      </c>
      <c r="O9" s="44">
        <f t="shared" si="2"/>
        <v>46.18940936863544</v>
      </c>
      <c r="P9" s="9"/>
    </row>
    <row r="10" spans="1:16" ht="15">
      <c r="A10" s="12"/>
      <c r="B10" s="23">
        <v>315</v>
      </c>
      <c r="C10" s="19" t="s">
        <v>12</v>
      </c>
      <c r="D10" s="43">
        <v>19718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19718</v>
      </c>
      <c r="O10" s="44">
        <f t="shared" si="2"/>
        <v>40.15885947046843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37829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37829</v>
      </c>
      <c r="O11" s="42">
        <f t="shared" si="2"/>
        <v>77.04480651731161</v>
      </c>
      <c r="P11" s="10"/>
    </row>
    <row r="12" spans="1:16" ht="15">
      <c r="A12" s="12"/>
      <c r="B12" s="23">
        <v>323.1</v>
      </c>
      <c r="C12" s="19" t="s">
        <v>14</v>
      </c>
      <c r="D12" s="43">
        <v>36359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36359</v>
      </c>
      <c r="O12" s="44">
        <f t="shared" si="2"/>
        <v>74.050916496945</v>
      </c>
      <c r="P12" s="9"/>
    </row>
    <row r="13" spans="1:16" ht="15">
      <c r="A13" s="12"/>
      <c r="B13" s="23">
        <v>329</v>
      </c>
      <c r="C13" s="19" t="s">
        <v>47</v>
      </c>
      <c r="D13" s="43">
        <v>1470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1470</v>
      </c>
      <c r="O13" s="44">
        <f t="shared" si="2"/>
        <v>2.9938900203665986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SUM(D15:D19)</f>
        <v>70065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70065</v>
      </c>
      <c r="O14" s="42">
        <f t="shared" si="2"/>
        <v>142.69857433808554</v>
      </c>
      <c r="P14" s="10"/>
    </row>
    <row r="15" spans="1:16" ht="15">
      <c r="A15" s="12"/>
      <c r="B15" s="23">
        <v>331.7</v>
      </c>
      <c r="C15" s="19" t="s">
        <v>48</v>
      </c>
      <c r="D15" s="43">
        <v>34440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34440</v>
      </c>
      <c r="O15" s="44">
        <f t="shared" si="2"/>
        <v>70.14256619144602</v>
      </c>
      <c r="P15" s="9"/>
    </row>
    <row r="16" spans="1:16" ht="15">
      <c r="A16" s="12"/>
      <c r="B16" s="23">
        <v>335.12</v>
      </c>
      <c r="C16" s="19" t="s">
        <v>18</v>
      </c>
      <c r="D16" s="43">
        <v>17015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17015</v>
      </c>
      <c r="O16" s="44">
        <f t="shared" si="2"/>
        <v>34.65376782077393</v>
      </c>
      <c r="P16" s="9"/>
    </row>
    <row r="17" spans="1:16" ht="15">
      <c r="A17" s="12"/>
      <c r="B17" s="23">
        <v>335.14</v>
      </c>
      <c r="C17" s="19" t="s">
        <v>49</v>
      </c>
      <c r="D17" s="43">
        <v>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</v>
      </c>
      <c r="O17" s="44">
        <f t="shared" si="2"/>
        <v>0.024439918533604887</v>
      </c>
      <c r="P17" s="9"/>
    </row>
    <row r="18" spans="1:16" ht="15">
      <c r="A18" s="12"/>
      <c r="B18" s="23">
        <v>335.15</v>
      </c>
      <c r="C18" s="19" t="s">
        <v>19</v>
      </c>
      <c r="D18" s="43">
        <v>1997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1997</v>
      </c>
      <c r="O18" s="44">
        <f t="shared" si="2"/>
        <v>4.067209775967413</v>
      </c>
      <c r="P18" s="9"/>
    </row>
    <row r="19" spans="1:16" ht="15">
      <c r="A19" s="12"/>
      <c r="B19" s="23">
        <v>335.18</v>
      </c>
      <c r="C19" s="19" t="s">
        <v>20</v>
      </c>
      <c r="D19" s="43">
        <v>16601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16601</v>
      </c>
      <c r="O19" s="44">
        <f t="shared" si="2"/>
        <v>33.81059063136456</v>
      </c>
      <c r="P19" s="9"/>
    </row>
    <row r="20" spans="1:16" ht="15.75">
      <c r="A20" s="27" t="s">
        <v>25</v>
      </c>
      <c r="B20" s="28"/>
      <c r="C20" s="29"/>
      <c r="D20" s="30">
        <f aca="true" t="shared" si="5" ref="D20:M20">SUM(D21:D24)</f>
        <v>27217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329834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357051</v>
      </c>
      <c r="O20" s="42">
        <f t="shared" si="2"/>
        <v>727.1914460285133</v>
      </c>
      <c r="P20" s="10"/>
    </row>
    <row r="21" spans="1:16" ht="15">
      <c r="A21" s="12"/>
      <c r="B21" s="23">
        <v>342.2</v>
      </c>
      <c r="C21" s="19" t="s">
        <v>27</v>
      </c>
      <c r="D21" s="43">
        <v>27212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27212</v>
      </c>
      <c r="O21" s="44">
        <f t="shared" si="2"/>
        <v>55.42158859470469</v>
      </c>
      <c r="P21" s="9"/>
    </row>
    <row r="22" spans="1:16" ht="15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251425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251425</v>
      </c>
      <c r="O22" s="44">
        <f t="shared" si="2"/>
        <v>512.0672097759674</v>
      </c>
      <c r="P22" s="9"/>
    </row>
    <row r="23" spans="1:16" ht="15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78409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78409</v>
      </c>
      <c r="O23" s="44">
        <f t="shared" si="2"/>
        <v>159.69246435845213</v>
      </c>
      <c r="P23" s="9"/>
    </row>
    <row r="24" spans="1:16" ht="15">
      <c r="A24" s="12"/>
      <c r="B24" s="23">
        <v>349</v>
      </c>
      <c r="C24" s="19" t="s">
        <v>56</v>
      </c>
      <c r="D24" s="43">
        <v>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</v>
      </c>
      <c r="O24" s="44">
        <f t="shared" si="2"/>
        <v>0.010183299389002037</v>
      </c>
      <c r="P24" s="9"/>
    </row>
    <row r="25" spans="1:16" ht="15.75">
      <c r="A25" s="27" t="s">
        <v>2</v>
      </c>
      <c r="B25" s="28"/>
      <c r="C25" s="29"/>
      <c r="D25" s="30">
        <f aca="true" t="shared" si="6" ref="D25:M25">SUM(D26:D28)</f>
        <v>13058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9123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22181</v>
      </c>
      <c r="O25" s="42">
        <f t="shared" si="2"/>
        <v>45.175152749490834</v>
      </c>
      <c r="P25" s="10"/>
    </row>
    <row r="26" spans="1:16" ht="15">
      <c r="A26" s="12"/>
      <c r="B26" s="23">
        <v>361.1</v>
      </c>
      <c r="C26" s="19" t="s">
        <v>32</v>
      </c>
      <c r="D26" s="43">
        <v>4110</v>
      </c>
      <c r="E26" s="43">
        <v>0</v>
      </c>
      <c r="F26" s="43">
        <v>0</v>
      </c>
      <c r="G26" s="43">
        <v>0</v>
      </c>
      <c r="H26" s="43">
        <v>0</v>
      </c>
      <c r="I26" s="43">
        <v>211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4321</v>
      </c>
      <c r="O26" s="44">
        <f t="shared" si="2"/>
        <v>8.80040733197556</v>
      </c>
      <c r="P26" s="9"/>
    </row>
    <row r="27" spans="1:16" ht="15">
      <c r="A27" s="12"/>
      <c r="B27" s="23">
        <v>366</v>
      </c>
      <c r="C27" s="19" t="s">
        <v>52</v>
      </c>
      <c r="D27" s="43">
        <v>5500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5500</v>
      </c>
      <c r="O27" s="44">
        <f t="shared" si="2"/>
        <v>11.201629327902241</v>
      </c>
      <c r="P27" s="9"/>
    </row>
    <row r="28" spans="1:16" ht="15">
      <c r="A28" s="12"/>
      <c r="B28" s="23">
        <v>369.9</v>
      </c>
      <c r="C28" s="19" t="s">
        <v>33</v>
      </c>
      <c r="D28" s="43">
        <v>3448</v>
      </c>
      <c r="E28" s="43">
        <v>0</v>
      </c>
      <c r="F28" s="43">
        <v>0</v>
      </c>
      <c r="G28" s="43">
        <v>0</v>
      </c>
      <c r="H28" s="43">
        <v>0</v>
      </c>
      <c r="I28" s="43">
        <v>8912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12360</v>
      </c>
      <c r="O28" s="44">
        <f t="shared" si="2"/>
        <v>25.173116089613035</v>
      </c>
      <c r="P28" s="9"/>
    </row>
    <row r="29" spans="1:16" ht="15.75">
      <c r="A29" s="27" t="s">
        <v>57</v>
      </c>
      <c r="B29" s="28"/>
      <c r="C29" s="29"/>
      <c r="D29" s="30">
        <f aca="true" t="shared" si="7" ref="D29:M29">SUM(D30:D30)</f>
        <v>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33000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33000</v>
      </c>
      <c r="O29" s="42">
        <f t="shared" si="2"/>
        <v>67.20977596741344</v>
      </c>
      <c r="P29" s="9"/>
    </row>
    <row r="30" spans="1:16" ht="15.75" thickBot="1">
      <c r="A30" s="12"/>
      <c r="B30" s="23">
        <v>381</v>
      </c>
      <c r="C30" s="19" t="s">
        <v>58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33000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33000</v>
      </c>
      <c r="O30" s="44">
        <f t="shared" si="2"/>
        <v>67.20977596741344</v>
      </c>
      <c r="P30" s="9"/>
    </row>
    <row r="31" spans="1:119" ht="16.5" thickBot="1">
      <c r="A31" s="13" t="s">
        <v>30</v>
      </c>
      <c r="B31" s="21"/>
      <c r="C31" s="20"/>
      <c r="D31" s="14">
        <f>SUM(D5,D11,D14,D20,D25,D29)</f>
        <v>385402</v>
      </c>
      <c r="E31" s="14">
        <f aca="true" t="shared" si="8" ref="E31:M31">SUM(E5,E11,E14,E20,E25,E29)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371957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757359</v>
      </c>
      <c r="O31" s="36">
        <f t="shared" si="2"/>
        <v>1542.4826883910387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59</v>
      </c>
      <c r="M33" s="48"/>
      <c r="N33" s="48"/>
      <c r="O33" s="40">
        <v>491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266698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266698</v>
      </c>
      <c r="O5" s="31">
        <f aca="true" t="shared" si="2" ref="O5:O31">(N5/O$33)</f>
        <v>539.8744939271255</v>
      </c>
      <c r="P5" s="6"/>
    </row>
    <row r="6" spans="1:16" ht="15">
      <c r="A6" s="12"/>
      <c r="B6" s="23">
        <v>311</v>
      </c>
      <c r="C6" s="19" t="s">
        <v>1</v>
      </c>
      <c r="D6" s="43">
        <v>166425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166425</v>
      </c>
      <c r="O6" s="44">
        <f t="shared" si="2"/>
        <v>336.8927125506073</v>
      </c>
      <c r="P6" s="9"/>
    </row>
    <row r="7" spans="1:16" ht="15">
      <c r="A7" s="12"/>
      <c r="B7" s="23">
        <v>312.1</v>
      </c>
      <c r="C7" s="19" t="s">
        <v>9</v>
      </c>
      <c r="D7" s="43">
        <v>8160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8160</v>
      </c>
      <c r="O7" s="44">
        <f t="shared" si="2"/>
        <v>16.518218623481783</v>
      </c>
      <c r="P7" s="9"/>
    </row>
    <row r="8" spans="1:16" ht="15">
      <c r="A8" s="12"/>
      <c r="B8" s="23">
        <v>312.6</v>
      </c>
      <c r="C8" s="19" t="s">
        <v>10</v>
      </c>
      <c r="D8" s="43">
        <v>47475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47475</v>
      </c>
      <c r="O8" s="44">
        <f t="shared" si="2"/>
        <v>96.10323886639677</v>
      </c>
      <c r="P8" s="9"/>
    </row>
    <row r="9" spans="1:16" ht="15">
      <c r="A9" s="12"/>
      <c r="B9" s="23">
        <v>314.1</v>
      </c>
      <c r="C9" s="19" t="s">
        <v>11</v>
      </c>
      <c r="D9" s="43">
        <v>23900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23900</v>
      </c>
      <c r="O9" s="44">
        <f t="shared" si="2"/>
        <v>48.38056680161943</v>
      </c>
      <c r="P9" s="9"/>
    </row>
    <row r="10" spans="1:16" ht="15">
      <c r="A10" s="12"/>
      <c r="B10" s="23">
        <v>315</v>
      </c>
      <c r="C10" s="19" t="s">
        <v>12</v>
      </c>
      <c r="D10" s="43">
        <v>20738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20738</v>
      </c>
      <c r="O10" s="44">
        <f t="shared" si="2"/>
        <v>41.979757085020246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46758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46758</v>
      </c>
      <c r="O11" s="42">
        <f t="shared" si="2"/>
        <v>94.65182186234817</v>
      </c>
      <c r="P11" s="10"/>
    </row>
    <row r="12" spans="1:16" ht="15">
      <c r="A12" s="12"/>
      <c r="B12" s="23">
        <v>323.1</v>
      </c>
      <c r="C12" s="19" t="s">
        <v>14</v>
      </c>
      <c r="D12" s="43">
        <v>40063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40063</v>
      </c>
      <c r="O12" s="44">
        <f t="shared" si="2"/>
        <v>81.09919028340082</v>
      </c>
      <c r="P12" s="9"/>
    </row>
    <row r="13" spans="1:16" ht="15">
      <c r="A13" s="12"/>
      <c r="B13" s="23">
        <v>329</v>
      </c>
      <c r="C13" s="19" t="s">
        <v>47</v>
      </c>
      <c r="D13" s="43">
        <v>6695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6695</v>
      </c>
      <c r="O13" s="44">
        <f t="shared" si="2"/>
        <v>13.552631578947368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SUM(D15:D19)</f>
        <v>47957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47957</v>
      </c>
      <c r="O14" s="42">
        <f t="shared" si="2"/>
        <v>97.07894736842105</v>
      </c>
      <c r="P14" s="10"/>
    </row>
    <row r="15" spans="1:16" ht="15">
      <c r="A15" s="12"/>
      <c r="B15" s="23">
        <v>331.7</v>
      </c>
      <c r="C15" s="19" t="s">
        <v>48</v>
      </c>
      <c r="D15" s="43">
        <v>6560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6560</v>
      </c>
      <c r="O15" s="44">
        <f t="shared" si="2"/>
        <v>13.279352226720647</v>
      </c>
      <c r="P15" s="9"/>
    </row>
    <row r="16" spans="1:16" ht="15">
      <c r="A16" s="12"/>
      <c r="B16" s="23">
        <v>335.12</v>
      </c>
      <c r="C16" s="19" t="s">
        <v>18</v>
      </c>
      <c r="D16" s="43">
        <v>17254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17254</v>
      </c>
      <c r="O16" s="44">
        <f t="shared" si="2"/>
        <v>34.927125506072876</v>
      </c>
      <c r="P16" s="9"/>
    </row>
    <row r="17" spans="1:16" ht="15">
      <c r="A17" s="12"/>
      <c r="B17" s="23">
        <v>335.14</v>
      </c>
      <c r="C17" s="19" t="s">
        <v>49</v>
      </c>
      <c r="D17" s="43">
        <v>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</v>
      </c>
      <c r="O17" s="44">
        <f t="shared" si="2"/>
        <v>0.024291497975708502</v>
      </c>
      <c r="P17" s="9"/>
    </row>
    <row r="18" spans="1:16" ht="15">
      <c r="A18" s="12"/>
      <c r="B18" s="23">
        <v>335.15</v>
      </c>
      <c r="C18" s="19" t="s">
        <v>19</v>
      </c>
      <c r="D18" s="43">
        <v>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</v>
      </c>
      <c r="O18" s="44">
        <f t="shared" si="2"/>
        <v>0.05668016194331984</v>
      </c>
      <c r="P18" s="9"/>
    </row>
    <row r="19" spans="1:16" ht="15">
      <c r="A19" s="12"/>
      <c r="B19" s="23">
        <v>335.18</v>
      </c>
      <c r="C19" s="19" t="s">
        <v>20</v>
      </c>
      <c r="D19" s="43">
        <v>24103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24103</v>
      </c>
      <c r="O19" s="44">
        <f t="shared" si="2"/>
        <v>48.7914979757085</v>
      </c>
      <c r="P19" s="9"/>
    </row>
    <row r="20" spans="1:16" ht="15.75">
      <c r="A20" s="27" t="s">
        <v>25</v>
      </c>
      <c r="B20" s="28"/>
      <c r="C20" s="29"/>
      <c r="D20" s="30">
        <f aca="true" t="shared" si="5" ref="D20:M20">SUM(D21:D24)</f>
        <v>38782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305050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343832</v>
      </c>
      <c r="O20" s="42">
        <f t="shared" si="2"/>
        <v>696.0161943319838</v>
      </c>
      <c r="P20" s="10"/>
    </row>
    <row r="21" spans="1:16" ht="15">
      <c r="A21" s="12"/>
      <c r="B21" s="23">
        <v>341.9</v>
      </c>
      <c r="C21" s="19" t="s">
        <v>26</v>
      </c>
      <c r="D21" s="43">
        <v>169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169</v>
      </c>
      <c r="O21" s="44">
        <f t="shared" si="2"/>
        <v>0.34210526315789475</v>
      </c>
      <c r="P21" s="9"/>
    </row>
    <row r="22" spans="1:16" ht="15">
      <c r="A22" s="12"/>
      <c r="B22" s="23">
        <v>342.2</v>
      </c>
      <c r="C22" s="19" t="s">
        <v>27</v>
      </c>
      <c r="D22" s="43">
        <v>38613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38613</v>
      </c>
      <c r="O22" s="44">
        <f t="shared" si="2"/>
        <v>78.16396761133603</v>
      </c>
      <c r="P22" s="9"/>
    </row>
    <row r="23" spans="1:16" ht="15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233142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233142</v>
      </c>
      <c r="O23" s="44">
        <f t="shared" si="2"/>
        <v>471.94736842105266</v>
      </c>
      <c r="P23" s="9"/>
    </row>
    <row r="24" spans="1:16" ht="15">
      <c r="A24" s="12"/>
      <c r="B24" s="23">
        <v>343.4</v>
      </c>
      <c r="C24" s="19" t="s">
        <v>44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71908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71908</v>
      </c>
      <c r="O24" s="44">
        <f t="shared" si="2"/>
        <v>145.56275303643724</v>
      </c>
      <c r="P24" s="9"/>
    </row>
    <row r="25" spans="1:16" ht="15.75">
      <c r="A25" s="27" t="s">
        <v>50</v>
      </c>
      <c r="B25" s="28"/>
      <c r="C25" s="29"/>
      <c r="D25" s="30">
        <f aca="true" t="shared" si="6" ref="D25:M25">SUM(D26:D26)</f>
        <v>78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78</v>
      </c>
      <c r="O25" s="42">
        <f t="shared" si="2"/>
        <v>0.15789473684210525</v>
      </c>
      <c r="P25" s="10"/>
    </row>
    <row r="26" spans="1:16" ht="15">
      <c r="A26" s="45"/>
      <c r="B26" s="46">
        <v>351.1</v>
      </c>
      <c r="C26" s="47" t="s">
        <v>51</v>
      </c>
      <c r="D26" s="43">
        <v>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78</v>
      </c>
      <c r="O26" s="44">
        <f t="shared" si="2"/>
        <v>0.15789473684210525</v>
      </c>
      <c r="P26" s="9"/>
    </row>
    <row r="27" spans="1:16" ht="15.75">
      <c r="A27" s="27" t="s">
        <v>2</v>
      </c>
      <c r="B27" s="28"/>
      <c r="C27" s="29"/>
      <c r="D27" s="30">
        <f aca="true" t="shared" si="7" ref="D27:M27">SUM(D28:D30)</f>
        <v>19200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9163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28363</v>
      </c>
      <c r="O27" s="42">
        <f t="shared" si="2"/>
        <v>57.41497975708502</v>
      </c>
      <c r="P27" s="10"/>
    </row>
    <row r="28" spans="1:16" ht="15">
      <c r="A28" s="12"/>
      <c r="B28" s="23">
        <v>361.1</v>
      </c>
      <c r="C28" s="19" t="s">
        <v>32</v>
      </c>
      <c r="D28" s="43">
        <v>5446</v>
      </c>
      <c r="E28" s="43">
        <v>0</v>
      </c>
      <c r="F28" s="43">
        <v>0</v>
      </c>
      <c r="G28" s="43">
        <v>0</v>
      </c>
      <c r="H28" s="43">
        <v>0</v>
      </c>
      <c r="I28" s="43">
        <v>1060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6506</v>
      </c>
      <c r="O28" s="44">
        <f t="shared" si="2"/>
        <v>13.17004048582996</v>
      </c>
      <c r="P28" s="9"/>
    </row>
    <row r="29" spans="1:16" ht="15">
      <c r="A29" s="12"/>
      <c r="B29" s="23">
        <v>366</v>
      </c>
      <c r="C29" s="19" t="s">
        <v>52</v>
      </c>
      <c r="D29" s="43">
        <v>6200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6200</v>
      </c>
      <c r="O29" s="44">
        <f t="shared" si="2"/>
        <v>12.550607287449393</v>
      </c>
      <c r="P29" s="9"/>
    </row>
    <row r="30" spans="1:16" ht="15.75" thickBot="1">
      <c r="A30" s="12"/>
      <c r="B30" s="23">
        <v>369.9</v>
      </c>
      <c r="C30" s="19" t="s">
        <v>33</v>
      </c>
      <c r="D30" s="43">
        <v>7554</v>
      </c>
      <c r="E30" s="43">
        <v>0</v>
      </c>
      <c r="F30" s="43">
        <v>0</v>
      </c>
      <c r="G30" s="43">
        <v>0</v>
      </c>
      <c r="H30" s="43">
        <v>0</v>
      </c>
      <c r="I30" s="43">
        <v>8103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15657</v>
      </c>
      <c r="O30" s="44">
        <f t="shared" si="2"/>
        <v>31.694331983805668</v>
      </c>
      <c r="P30" s="9"/>
    </row>
    <row r="31" spans="1:119" ht="16.5" thickBot="1">
      <c r="A31" s="13" t="s">
        <v>30</v>
      </c>
      <c r="B31" s="21"/>
      <c r="C31" s="20"/>
      <c r="D31" s="14">
        <f>SUM(D5,D11,D14,D20,D25,D27)</f>
        <v>419473</v>
      </c>
      <c r="E31" s="14">
        <f aca="true" t="shared" si="8" ref="E31:M31">SUM(E5,E11,E14,E20,E25,E27)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314213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733686</v>
      </c>
      <c r="O31" s="36">
        <f t="shared" si="2"/>
        <v>1485.1943319838056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53</v>
      </c>
      <c r="M33" s="48"/>
      <c r="N33" s="48"/>
      <c r="O33" s="40">
        <v>494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268528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268528</v>
      </c>
      <c r="O5" s="31">
        <f aca="true" t="shared" si="2" ref="O5:O28">(N5/O$30)</f>
        <v>534.9163346613545</v>
      </c>
      <c r="P5" s="6"/>
    </row>
    <row r="6" spans="1:16" ht="15">
      <c r="A6" s="12"/>
      <c r="B6" s="23">
        <v>311</v>
      </c>
      <c r="C6" s="19" t="s">
        <v>1</v>
      </c>
      <c r="D6" s="43">
        <v>163201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163201</v>
      </c>
      <c r="O6" s="44">
        <f t="shared" si="2"/>
        <v>325.101593625498</v>
      </c>
      <c r="P6" s="9"/>
    </row>
    <row r="7" spans="1:16" ht="15">
      <c r="A7" s="12"/>
      <c r="B7" s="23">
        <v>312.1</v>
      </c>
      <c r="C7" s="19" t="s">
        <v>9</v>
      </c>
      <c r="D7" s="43">
        <v>8085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8085</v>
      </c>
      <c r="O7" s="44">
        <f t="shared" si="2"/>
        <v>16.105577689243027</v>
      </c>
      <c r="P7" s="9"/>
    </row>
    <row r="8" spans="1:16" ht="15">
      <c r="A8" s="12"/>
      <c r="B8" s="23">
        <v>312.6</v>
      </c>
      <c r="C8" s="19" t="s">
        <v>10</v>
      </c>
      <c r="D8" s="43">
        <v>47804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47804</v>
      </c>
      <c r="O8" s="44">
        <f t="shared" si="2"/>
        <v>95.22709163346613</v>
      </c>
      <c r="P8" s="9"/>
    </row>
    <row r="9" spans="1:16" ht="15">
      <c r="A9" s="12"/>
      <c r="B9" s="23">
        <v>314.1</v>
      </c>
      <c r="C9" s="19" t="s">
        <v>11</v>
      </c>
      <c r="D9" s="43">
        <v>26660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26660</v>
      </c>
      <c r="O9" s="44">
        <f t="shared" si="2"/>
        <v>53.10756972111554</v>
      </c>
      <c r="P9" s="9"/>
    </row>
    <row r="10" spans="1:16" ht="15">
      <c r="A10" s="12"/>
      <c r="B10" s="23">
        <v>315</v>
      </c>
      <c r="C10" s="19" t="s">
        <v>12</v>
      </c>
      <c r="D10" s="43">
        <v>22778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22778</v>
      </c>
      <c r="O10" s="44">
        <f t="shared" si="2"/>
        <v>45.374501992031874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SUM(D12:D12)</f>
        <v>42912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42912</v>
      </c>
      <c r="O11" s="42">
        <f t="shared" si="2"/>
        <v>85.4820717131474</v>
      </c>
      <c r="P11" s="10"/>
    </row>
    <row r="12" spans="1:16" ht="15">
      <c r="A12" s="12"/>
      <c r="B12" s="23">
        <v>323.1</v>
      </c>
      <c r="C12" s="19" t="s">
        <v>14</v>
      </c>
      <c r="D12" s="43">
        <v>42912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42912</v>
      </c>
      <c r="O12" s="44">
        <f t="shared" si="2"/>
        <v>85.4820717131474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SUM(D14:D17)</f>
        <v>42726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42726</v>
      </c>
      <c r="O13" s="42">
        <f t="shared" si="2"/>
        <v>85.11155378486056</v>
      </c>
      <c r="P13" s="10"/>
    </row>
    <row r="14" spans="1:16" ht="15">
      <c r="A14" s="12"/>
      <c r="B14" s="23">
        <v>331.2</v>
      </c>
      <c r="C14" s="19" t="s">
        <v>15</v>
      </c>
      <c r="D14" s="43">
        <v>738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738</v>
      </c>
      <c r="O14" s="44">
        <f t="shared" si="2"/>
        <v>1.4701195219123506</v>
      </c>
      <c r="P14" s="9"/>
    </row>
    <row r="15" spans="1:16" ht="15">
      <c r="A15" s="12"/>
      <c r="B15" s="23">
        <v>335.12</v>
      </c>
      <c r="C15" s="19" t="s">
        <v>18</v>
      </c>
      <c r="D15" s="43">
        <v>17234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17234</v>
      </c>
      <c r="O15" s="44">
        <f t="shared" si="2"/>
        <v>34.330677290836654</v>
      </c>
      <c r="P15" s="9"/>
    </row>
    <row r="16" spans="1:16" ht="15">
      <c r="A16" s="12"/>
      <c r="B16" s="23">
        <v>335.15</v>
      </c>
      <c r="C16" s="19" t="s">
        <v>19</v>
      </c>
      <c r="D16" s="43">
        <v>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</v>
      </c>
      <c r="O16" s="44">
        <f t="shared" si="2"/>
        <v>0.16733067729083664</v>
      </c>
      <c r="P16" s="9"/>
    </row>
    <row r="17" spans="1:16" ht="15">
      <c r="A17" s="12"/>
      <c r="B17" s="23">
        <v>335.18</v>
      </c>
      <c r="C17" s="19" t="s">
        <v>20</v>
      </c>
      <c r="D17" s="43">
        <v>24670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24670</v>
      </c>
      <c r="O17" s="44">
        <f t="shared" si="2"/>
        <v>49.14342629482072</v>
      </c>
      <c r="P17" s="9"/>
    </row>
    <row r="18" spans="1:16" ht="15.75">
      <c r="A18" s="27" t="s">
        <v>25</v>
      </c>
      <c r="B18" s="28"/>
      <c r="C18" s="29"/>
      <c r="D18" s="30">
        <f aca="true" t="shared" si="5" ref="D18:M18">SUM(D19:D24)</f>
        <v>39757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310150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349907</v>
      </c>
      <c r="O18" s="42">
        <f t="shared" si="2"/>
        <v>697.0258964143426</v>
      </c>
      <c r="P18" s="10"/>
    </row>
    <row r="19" spans="1:16" ht="15">
      <c r="A19" s="12"/>
      <c r="B19" s="23">
        <v>341.1</v>
      </c>
      <c r="C19" s="19" t="s">
        <v>41</v>
      </c>
      <c r="D19" s="43">
        <v>346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346</v>
      </c>
      <c r="O19" s="44">
        <f t="shared" si="2"/>
        <v>0.6892430278884463</v>
      </c>
      <c r="P19" s="9"/>
    </row>
    <row r="20" spans="1:16" ht="15">
      <c r="A20" s="12"/>
      <c r="B20" s="23">
        <v>341.9</v>
      </c>
      <c r="C20" s="19" t="s">
        <v>26</v>
      </c>
      <c r="D20" s="43">
        <v>1168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1168</v>
      </c>
      <c r="O20" s="44">
        <f t="shared" si="2"/>
        <v>2.3266932270916336</v>
      </c>
      <c r="P20" s="9"/>
    </row>
    <row r="21" spans="1:16" ht="15">
      <c r="A21" s="12"/>
      <c r="B21" s="23">
        <v>342.2</v>
      </c>
      <c r="C21" s="19" t="s">
        <v>27</v>
      </c>
      <c r="D21" s="43">
        <v>38193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38193</v>
      </c>
      <c r="O21" s="44">
        <f t="shared" si="2"/>
        <v>76.08167330677291</v>
      </c>
      <c r="P21" s="9"/>
    </row>
    <row r="22" spans="1:16" ht="15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242060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242060</v>
      </c>
      <c r="O22" s="44">
        <f t="shared" si="2"/>
        <v>482.19123505976097</v>
      </c>
      <c r="P22" s="9"/>
    </row>
    <row r="23" spans="1:16" ht="15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68090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68090</v>
      </c>
      <c r="O23" s="44">
        <f t="shared" si="2"/>
        <v>135.6374501992032</v>
      </c>
      <c r="P23" s="9"/>
    </row>
    <row r="24" spans="1:16" ht="15">
      <c r="A24" s="12"/>
      <c r="B24" s="23">
        <v>346.4</v>
      </c>
      <c r="C24" s="19" t="s">
        <v>29</v>
      </c>
      <c r="D24" s="43">
        <v>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</v>
      </c>
      <c r="O24" s="44">
        <f t="shared" si="2"/>
        <v>0.099601593625498</v>
      </c>
      <c r="P24" s="9"/>
    </row>
    <row r="25" spans="1:16" ht="15.75">
      <c r="A25" s="27" t="s">
        <v>2</v>
      </c>
      <c r="B25" s="28"/>
      <c r="C25" s="29"/>
      <c r="D25" s="30">
        <f aca="true" t="shared" si="6" ref="D25:M25">SUM(D26:D27)</f>
        <v>19153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7003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26156</v>
      </c>
      <c r="O25" s="42">
        <f t="shared" si="2"/>
        <v>52.103585657370516</v>
      </c>
      <c r="P25" s="10"/>
    </row>
    <row r="26" spans="1:16" ht="15">
      <c r="A26" s="12"/>
      <c r="B26" s="23">
        <v>361.1</v>
      </c>
      <c r="C26" s="19" t="s">
        <v>32</v>
      </c>
      <c r="D26" s="43">
        <v>8496</v>
      </c>
      <c r="E26" s="43">
        <v>0</v>
      </c>
      <c r="F26" s="43">
        <v>0</v>
      </c>
      <c r="G26" s="43">
        <v>0</v>
      </c>
      <c r="H26" s="43">
        <v>0</v>
      </c>
      <c r="I26" s="43">
        <v>903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9399</v>
      </c>
      <c r="O26" s="44">
        <f t="shared" si="2"/>
        <v>18.723107569721115</v>
      </c>
      <c r="P26" s="9"/>
    </row>
    <row r="27" spans="1:16" ht="15.75" thickBot="1">
      <c r="A27" s="12"/>
      <c r="B27" s="23">
        <v>369.9</v>
      </c>
      <c r="C27" s="19" t="s">
        <v>33</v>
      </c>
      <c r="D27" s="43">
        <v>10657</v>
      </c>
      <c r="E27" s="43">
        <v>0</v>
      </c>
      <c r="F27" s="43">
        <v>0</v>
      </c>
      <c r="G27" s="43">
        <v>0</v>
      </c>
      <c r="H27" s="43">
        <v>0</v>
      </c>
      <c r="I27" s="43">
        <v>6100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16757</v>
      </c>
      <c r="O27" s="44">
        <f t="shared" si="2"/>
        <v>33.3804780876494</v>
      </c>
      <c r="P27" s="9"/>
    </row>
    <row r="28" spans="1:119" ht="16.5" thickBot="1">
      <c r="A28" s="13" t="s">
        <v>30</v>
      </c>
      <c r="B28" s="21"/>
      <c r="C28" s="20"/>
      <c r="D28" s="14">
        <f>SUM(D5,D11,D13,D18,D25)</f>
        <v>413076</v>
      </c>
      <c r="E28" s="14">
        <f aca="true" t="shared" si="7" ref="E28:M28">SUM(E5,E11,E13,E18,E25)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317153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730229</v>
      </c>
      <c r="O28" s="36">
        <f t="shared" si="2"/>
        <v>1454.6394422310757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45</v>
      </c>
      <c r="M30" s="48"/>
      <c r="N30" s="48"/>
      <c r="O30" s="40">
        <v>502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thickBo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273972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273972</v>
      </c>
      <c r="O5" s="31">
        <f aca="true" t="shared" si="2" ref="O5:O28">(N5/O$30)</f>
        <v>358.1333333333333</v>
      </c>
      <c r="P5" s="6"/>
    </row>
    <row r="6" spans="1:16" ht="15">
      <c r="A6" s="12"/>
      <c r="B6" s="23">
        <v>311</v>
      </c>
      <c r="C6" s="19" t="s">
        <v>1</v>
      </c>
      <c r="D6" s="43">
        <v>162611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162611</v>
      </c>
      <c r="O6" s="44">
        <f t="shared" si="2"/>
        <v>212.56339869281047</v>
      </c>
      <c r="P6" s="9"/>
    </row>
    <row r="7" spans="1:16" ht="15">
      <c r="A7" s="12"/>
      <c r="B7" s="23">
        <v>312.1</v>
      </c>
      <c r="C7" s="19" t="s">
        <v>9</v>
      </c>
      <c r="D7" s="43">
        <v>7250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7250</v>
      </c>
      <c r="O7" s="44">
        <f t="shared" si="2"/>
        <v>9.477124183006536</v>
      </c>
      <c r="P7" s="9"/>
    </row>
    <row r="8" spans="1:16" ht="15">
      <c r="A8" s="12"/>
      <c r="B8" s="23">
        <v>312.6</v>
      </c>
      <c r="C8" s="19" t="s">
        <v>10</v>
      </c>
      <c r="D8" s="43">
        <v>49302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49302</v>
      </c>
      <c r="O8" s="44">
        <f t="shared" si="2"/>
        <v>64.44705882352942</v>
      </c>
      <c r="P8" s="9"/>
    </row>
    <row r="9" spans="1:16" ht="15">
      <c r="A9" s="12"/>
      <c r="B9" s="23">
        <v>314.1</v>
      </c>
      <c r="C9" s="19" t="s">
        <v>11</v>
      </c>
      <c r="D9" s="43">
        <v>26857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26857</v>
      </c>
      <c r="O9" s="44">
        <f t="shared" si="2"/>
        <v>35.10718954248366</v>
      </c>
      <c r="P9" s="9"/>
    </row>
    <row r="10" spans="1:16" ht="15">
      <c r="A10" s="12"/>
      <c r="B10" s="23">
        <v>315</v>
      </c>
      <c r="C10" s="19" t="s">
        <v>12</v>
      </c>
      <c r="D10" s="43">
        <v>27952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27952</v>
      </c>
      <c r="O10" s="44">
        <f t="shared" si="2"/>
        <v>36.538562091503266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SUM(D12:D12)</f>
        <v>38268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38268</v>
      </c>
      <c r="O11" s="42">
        <f t="shared" si="2"/>
        <v>50.023529411764706</v>
      </c>
      <c r="P11" s="10"/>
    </row>
    <row r="12" spans="1:16" ht="15">
      <c r="A12" s="12"/>
      <c r="B12" s="23">
        <v>323.1</v>
      </c>
      <c r="C12" s="19" t="s">
        <v>14</v>
      </c>
      <c r="D12" s="43">
        <v>38268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38268</v>
      </c>
      <c r="O12" s="44">
        <f t="shared" si="2"/>
        <v>50.023529411764706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SUM(D14:D18)</f>
        <v>45608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1781015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1826623</v>
      </c>
      <c r="O13" s="42">
        <f t="shared" si="2"/>
        <v>2387.742483660131</v>
      </c>
      <c r="P13" s="10"/>
    </row>
    <row r="14" spans="1:16" ht="15">
      <c r="A14" s="12"/>
      <c r="B14" s="23">
        <v>331.2</v>
      </c>
      <c r="C14" s="19" t="s">
        <v>15</v>
      </c>
      <c r="D14" s="43">
        <v>2261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2261</v>
      </c>
      <c r="O14" s="44">
        <f t="shared" si="2"/>
        <v>2.9555555555555557</v>
      </c>
      <c r="P14" s="9"/>
    </row>
    <row r="15" spans="1:16" ht="15">
      <c r="A15" s="12"/>
      <c r="B15" s="23">
        <v>331.31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1781015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1781015</v>
      </c>
      <c r="O15" s="44">
        <f t="shared" si="2"/>
        <v>2328.124183006536</v>
      </c>
      <c r="P15" s="9"/>
    </row>
    <row r="16" spans="1:16" ht="15">
      <c r="A16" s="12"/>
      <c r="B16" s="23">
        <v>335.12</v>
      </c>
      <c r="C16" s="19" t="s">
        <v>18</v>
      </c>
      <c r="D16" s="43">
        <v>17256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17256</v>
      </c>
      <c r="O16" s="44">
        <f t="shared" si="2"/>
        <v>22.55686274509804</v>
      </c>
      <c r="P16" s="9"/>
    </row>
    <row r="17" spans="1:16" ht="15">
      <c r="A17" s="12"/>
      <c r="B17" s="23">
        <v>335.15</v>
      </c>
      <c r="C17" s="19" t="s">
        <v>19</v>
      </c>
      <c r="D17" s="43">
        <v>140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</v>
      </c>
      <c r="O17" s="44">
        <f t="shared" si="2"/>
        <v>0.1830065359477124</v>
      </c>
      <c r="P17" s="9"/>
    </row>
    <row r="18" spans="1:16" ht="15">
      <c r="A18" s="12"/>
      <c r="B18" s="23">
        <v>335.18</v>
      </c>
      <c r="C18" s="19" t="s">
        <v>20</v>
      </c>
      <c r="D18" s="43">
        <v>25951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25951</v>
      </c>
      <c r="O18" s="44">
        <f t="shared" si="2"/>
        <v>33.92287581699346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SUM(D20:D24)</f>
        <v>36898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334466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371364</v>
      </c>
      <c r="O19" s="42">
        <f t="shared" si="2"/>
        <v>485.44313725490196</v>
      </c>
      <c r="P19" s="10"/>
    </row>
    <row r="20" spans="1:16" ht="15">
      <c r="A20" s="12"/>
      <c r="B20" s="23">
        <v>341.1</v>
      </c>
      <c r="C20" s="19" t="s">
        <v>41</v>
      </c>
      <c r="D20" s="43">
        <v>210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210</v>
      </c>
      <c r="O20" s="44">
        <f t="shared" si="2"/>
        <v>0.27450980392156865</v>
      </c>
      <c r="P20" s="9"/>
    </row>
    <row r="21" spans="1:16" ht="15">
      <c r="A21" s="12"/>
      <c r="B21" s="23">
        <v>341.9</v>
      </c>
      <c r="C21" s="19" t="s">
        <v>26</v>
      </c>
      <c r="D21" s="43">
        <v>1253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1253</v>
      </c>
      <c r="O21" s="44">
        <f t="shared" si="2"/>
        <v>1.637908496732026</v>
      </c>
      <c r="P21" s="9"/>
    </row>
    <row r="22" spans="1:16" ht="15">
      <c r="A22" s="12"/>
      <c r="B22" s="23">
        <v>342.2</v>
      </c>
      <c r="C22" s="19" t="s">
        <v>27</v>
      </c>
      <c r="D22" s="43">
        <v>35400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35400</v>
      </c>
      <c r="O22" s="44">
        <f t="shared" si="2"/>
        <v>46.27450980392157</v>
      </c>
      <c r="P22" s="9"/>
    </row>
    <row r="23" spans="1:16" ht="15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334466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334466</v>
      </c>
      <c r="O23" s="44">
        <f t="shared" si="2"/>
        <v>437.2104575163399</v>
      </c>
      <c r="P23" s="9"/>
    </row>
    <row r="24" spans="1:16" ht="15">
      <c r="A24" s="12"/>
      <c r="B24" s="23">
        <v>346.4</v>
      </c>
      <c r="C24" s="19" t="s">
        <v>29</v>
      </c>
      <c r="D24" s="43">
        <v>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</v>
      </c>
      <c r="O24" s="44">
        <f t="shared" si="2"/>
        <v>0.0457516339869281</v>
      </c>
      <c r="P24" s="9"/>
    </row>
    <row r="25" spans="1:16" ht="15.75">
      <c r="A25" s="27" t="s">
        <v>2</v>
      </c>
      <c r="B25" s="28"/>
      <c r="C25" s="29"/>
      <c r="D25" s="30">
        <f aca="true" t="shared" si="6" ref="D25:M25">SUM(D26:D27)</f>
        <v>18738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80735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99473</v>
      </c>
      <c r="O25" s="42">
        <f t="shared" si="2"/>
        <v>130.03006535947713</v>
      </c>
      <c r="P25" s="10"/>
    </row>
    <row r="26" spans="1:16" ht="15">
      <c r="A26" s="12"/>
      <c r="B26" s="23">
        <v>361.1</v>
      </c>
      <c r="C26" s="19" t="s">
        <v>32</v>
      </c>
      <c r="D26" s="43">
        <v>14756</v>
      </c>
      <c r="E26" s="43">
        <v>0</v>
      </c>
      <c r="F26" s="43">
        <v>0</v>
      </c>
      <c r="G26" s="43">
        <v>0</v>
      </c>
      <c r="H26" s="43">
        <v>0</v>
      </c>
      <c r="I26" s="43">
        <v>80001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94757</v>
      </c>
      <c r="O26" s="44">
        <f t="shared" si="2"/>
        <v>123.86535947712419</v>
      </c>
      <c r="P26" s="9"/>
    </row>
    <row r="27" spans="1:16" ht="15.75" thickBot="1">
      <c r="A27" s="12"/>
      <c r="B27" s="23">
        <v>369.9</v>
      </c>
      <c r="C27" s="19" t="s">
        <v>33</v>
      </c>
      <c r="D27" s="43">
        <v>3982</v>
      </c>
      <c r="E27" s="43">
        <v>0</v>
      </c>
      <c r="F27" s="43">
        <v>0</v>
      </c>
      <c r="G27" s="43">
        <v>0</v>
      </c>
      <c r="H27" s="43">
        <v>0</v>
      </c>
      <c r="I27" s="43">
        <v>734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4716</v>
      </c>
      <c r="O27" s="44">
        <f t="shared" si="2"/>
        <v>6.1647058823529415</v>
      </c>
      <c r="P27" s="9"/>
    </row>
    <row r="28" spans="1:119" ht="16.5" thickBot="1">
      <c r="A28" s="13" t="s">
        <v>30</v>
      </c>
      <c r="B28" s="21"/>
      <c r="C28" s="20"/>
      <c r="D28" s="14">
        <f>SUM(D5,D11,D13,D19,D25)</f>
        <v>413484</v>
      </c>
      <c r="E28" s="14">
        <f aca="true" t="shared" si="7" ref="E28:M28">SUM(E5,E11,E13,E19,E25)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2196216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2609700</v>
      </c>
      <c r="O28" s="36">
        <f t="shared" si="2"/>
        <v>3411.372549019608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40</v>
      </c>
      <c r="M30" s="48"/>
      <c r="N30" s="48"/>
      <c r="O30" s="40">
        <v>765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thickBo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257933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257933</v>
      </c>
      <c r="O5" s="31">
        <f aca="true" t="shared" si="2" ref="O5:O35">(N5/O$37)</f>
        <v>339.3855263157895</v>
      </c>
      <c r="P5" s="6"/>
    </row>
    <row r="6" spans="1:16" ht="15">
      <c r="A6" s="12"/>
      <c r="B6" s="23">
        <v>311</v>
      </c>
      <c r="C6" s="19" t="s">
        <v>1</v>
      </c>
      <c r="D6" s="43">
        <v>139959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139959</v>
      </c>
      <c r="O6" s="44">
        <f t="shared" si="2"/>
        <v>184.15657894736842</v>
      </c>
      <c r="P6" s="9"/>
    </row>
    <row r="7" spans="1:16" ht="15">
      <c r="A7" s="12"/>
      <c r="B7" s="23">
        <v>312.1</v>
      </c>
      <c r="C7" s="19" t="s">
        <v>9</v>
      </c>
      <c r="D7" s="43">
        <v>7984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7984</v>
      </c>
      <c r="O7" s="44">
        <f t="shared" si="2"/>
        <v>10.505263157894737</v>
      </c>
      <c r="P7" s="9"/>
    </row>
    <row r="8" spans="1:16" ht="15">
      <c r="A8" s="12"/>
      <c r="B8" s="23">
        <v>312.6</v>
      </c>
      <c r="C8" s="19" t="s">
        <v>10</v>
      </c>
      <c r="D8" s="43">
        <v>56914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56914</v>
      </c>
      <c r="O8" s="44">
        <f t="shared" si="2"/>
        <v>74.88684210526316</v>
      </c>
      <c r="P8" s="9"/>
    </row>
    <row r="9" spans="1:16" ht="15">
      <c r="A9" s="12"/>
      <c r="B9" s="23">
        <v>314.1</v>
      </c>
      <c r="C9" s="19" t="s">
        <v>11</v>
      </c>
      <c r="D9" s="43">
        <v>25905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25905</v>
      </c>
      <c r="O9" s="44">
        <f t="shared" si="2"/>
        <v>34.08552631578947</v>
      </c>
      <c r="P9" s="9"/>
    </row>
    <row r="10" spans="1:16" ht="15">
      <c r="A10" s="12"/>
      <c r="B10" s="23">
        <v>315</v>
      </c>
      <c r="C10" s="19" t="s">
        <v>12</v>
      </c>
      <c r="D10" s="43">
        <v>27171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27171</v>
      </c>
      <c r="O10" s="44">
        <f t="shared" si="2"/>
        <v>35.751315789473686</v>
      </c>
      <c r="P10" s="9"/>
    </row>
    <row r="11" spans="1:16" ht="15.75">
      <c r="A11" s="27" t="s">
        <v>61</v>
      </c>
      <c r="B11" s="28"/>
      <c r="C11" s="29"/>
      <c r="D11" s="30">
        <f aca="true" t="shared" si="3" ref="D11:M11">SUM(D12:D12)</f>
        <v>36046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36046</v>
      </c>
      <c r="O11" s="42">
        <f t="shared" si="2"/>
        <v>47.42894736842105</v>
      </c>
      <c r="P11" s="10"/>
    </row>
    <row r="12" spans="1:16" ht="15">
      <c r="A12" s="12"/>
      <c r="B12" s="23">
        <v>323.1</v>
      </c>
      <c r="C12" s="19" t="s">
        <v>14</v>
      </c>
      <c r="D12" s="43">
        <v>36046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36046</v>
      </c>
      <c r="O12" s="44">
        <f t="shared" si="2"/>
        <v>47.42894736842105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SUM(D14:D20)</f>
        <v>631939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2659988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3291927</v>
      </c>
      <c r="O13" s="42">
        <f t="shared" si="2"/>
        <v>4331.482894736842</v>
      </c>
      <c r="P13" s="10"/>
    </row>
    <row r="14" spans="1:16" ht="15">
      <c r="A14" s="12"/>
      <c r="B14" s="23">
        <v>331.31</v>
      </c>
      <c r="C14" s="19" t="s">
        <v>17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2659988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20">SUM(D14:M14)</f>
        <v>2659988</v>
      </c>
      <c r="O14" s="44">
        <f t="shared" si="2"/>
        <v>3499.9842105263156</v>
      </c>
      <c r="P14" s="9"/>
    </row>
    <row r="15" spans="1:16" ht="15">
      <c r="A15" s="12"/>
      <c r="B15" s="23">
        <v>334.1</v>
      </c>
      <c r="C15" s="19" t="s">
        <v>62</v>
      </c>
      <c r="D15" s="43">
        <v>25000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25000</v>
      </c>
      <c r="O15" s="44">
        <f t="shared" si="2"/>
        <v>32.89473684210526</v>
      </c>
      <c r="P15" s="9"/>
    </row>
    <row r="16" spans="1:16" ht="15">
      <c r="A16" s="12"/>
      <c r="B16" s="23">
        <v>334.7</v>
      </c>
      <c r="C16" s="19" t="s">
        <v>63</v>
      </c>
      <c r="D16" s="43">
        <v>560050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560050</v>
      </c>
      <c r="O16" s="44">
        <f t="shared" si="2"/>
        <v>736.9078947368421</v>
      </c>
      <c r="P16" s="9"/>
    </row>
    <row r="17" spans="1:16" ht="15">
      <c r="A17" s="12"/>
      <c r="B17" s="23">
        <v>335.12</v>
      </c>
      <c r="C17" s="19" t="s">
        <v>18</v>
      </c>
      <c r="D17" s="43">
        <v>17493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17493</v>
      </c>
      <c r="O17" s="44">
        <f t="shared" si="2"/>
        <v>23.017105263157895</v>
      </c>
      <c r="P17" s="9"/>
    </row>
    <row r="18" spans="1:16" ht="15">
      <c r="A18" s="12"/>
      <c r="B18" s="23">
        <v>335.14</v>
      </c>
      <c r="C18" s="19" t="s">
        <v>49</v>
      </c>
      <c r="D18" s="43">
        <v>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39</v>
      </c>
      <c r="O18" s="44">
        <f t="shared" si="2"/>
        <v>0.05131578947368421</v>
      </c>
      <c r="P18" s="9"/>
    </row>
    <row r="19" spans="1:16" ht="15">
      <c r="A19" s="12"/>
      <c r="B19" s="23">
        <v>335.15</v>
      </c>
      <c r="C19" s="19" t="s">
        <v>19</v>
      </c>
      <c r="D19" s="43">
        <v>472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472</v>
      </c>
      <c r="O19" s="44">
        <f t="shared" si="2"/>
        <v>0.6210526315789474</v>
      </c>
      <c r="P19" s="9"/>
    </row>
    <row r="20" spans="1:16" ht="15">
      <c r="A20" s="12"/>
      <c r="B20" s="23">
        <v>335.18</v>
      </c>
      <c r="C20" s="19" t="s">
        <v>20</v>
      </c>
      <c r="D20" s="43">
        <v>28885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28885</v>
      </c>
      <c r="O20" s="44">
        <f t="shared" si="2"/>
        <v>38.00657894736842</v>
      </c>
      <c r="P20" s="9"/>
    </row>
    <row r="21" spans="1:16" ht="15.75">
      <c r="A21" s="27" t="s">
        <v>25</v>
      </c>
      <c r="B21" s="28"/>
      <c r="C21" s="29"/>
      <c r="D21" s="30">
        <f aca="true" t="shared" si="6" ref="D21:M21">SUM(D22:D26)</f>
        <v>39547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223174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262721</v>
      </c>
      <c r="O21" s="42">
        <f t="shared" si="2"/>
        <v>345.68552631578945</v>
      </c>
      <c r="P21" s="10"/>
    </row>
    <row r="22" spans="1:16" ht="15">
      <c r="A22" s="12"/>
      <c r="B22" s="23">
        <v>341.1</v>
      </c>
      <c r="C22" s="19" t="s">
        <v>41</v>
      </c>
      <c r="D22" s="43">
        <v>1504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SUM(D22:M22)</f>
        <v>1504</v>
      </c>
      <c r="O22" s="44">
        <f t="shared" si="2"/>
        <v>1.9789473684210526</v>
      </c>
      <c r="P22" s="9"/>
    </row>
    <row r="23" spans="1:16" ht="15">
      <c r="A23" s="12"/>
      <c r="B23" s="23">
        <v>341.9</v>
      </c>
      <c r="C23" s="19" t="s">
        <v>26</v>
      </c>
      <c r="D23" s="43">
        <v>2008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7" ref="N23:N28">SUM(D23:M23)</f>
        <v>2008</v>
      </c>
      <c r="O23" s="44">
        <f t="shared" si="2"/>
        <v>2.642105263157895</v>
      </c>
      <c r="P23" s="9"/>
    </row>
    <row r="24" spans="1:16" ht="15">
      <c r="A24" s="12"/>
      <c r="B24" s="23">
        <v>342.2</v>
      </c>
      <c r="C24" s="19" t="s">
        <v>27</v>
      </c>
      <c r="D24" s="43">
        <v>36000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36000</v>
      </c>
      <c r="O24" s="44">
        <f t="shared" si="2"/>
        <v>47.36842105263158</v>
      </c>
      <c r="P24" s="9"/>
    </row>
    <row r="25" spans="1:16" ht="15">
      <c r="A25" s="12"/>
      <c r="B25" s="23">
        <v>343.3</v>
      </c>
      <c r="C25" s="19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223174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223174</v>
      </c>
      <c r="O25" s="44">
        <f t="shared" si="2"/>
        <v>293.65</v>
      </c>
      <c r="P25" s="9"/>
    </row>
    <row r="26" spans="1:16" ht="15">
      <c r="A26" s="12"/>
      <c r="B26" s="23">
        <v>346.4</v>
      </c>
      <c r="C26" s="19" t="s">
        <v>29</v>
      </c>
      <c r="D26" s="43">
        <v>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35</v>
      </c>
      <c r="O26" s="44">
        <f t="shared" si="2"/>
        <v>0.046052631578947366</v>
      </c>
      <c r="P26" s="9"/>
    </row>
    <row r="27" spans="1:16" ht="15.75">
      <c r="A27" s="27" t="s">
        <v>50</v>
      </c>
      <c r="B27" s="28"/>
      <c r="C27" s="29"/>
      <c r="D27" s="30">
        <f aca="true" t="shared" si="8" ref="D27:M27">SUM(D28:D28)</f>
        <v>250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0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7"/>
        <v>250</v>
      </c>
      <c r="O27" s="42">
        <f t="shared" si="2"/>
        <v>0.32894736842105265</v>
      </c>
      <c r="P27" s="10"/>
    </row>
    <row r="28" spans="1:16" ht="15">
      <c r="A28" s="45"/>
      <c r="B28" s="46">
        <v>351.1</v>
      </c>
      <c r="C28" s="47" t="s">
        <v>51</v>
      </c>
      <c r="D28" s="43">
        <v>250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250</v>
      </c>
      <c r="O28" s="44">
        <f t="shared" si="2"/>
        <v>0.32894736842105265</v>
      </c>
      <c r="P28" s="9"/>
    </row>
    <row r="29" spans="1:16" ht="15.75">
      <c r="A29" s="27" t="s">
        <v>2</v>
      </c>
      <c r="B29" s="28"/>
      <c r="C29" s="29"/>
      <c r="D29" s="30">
        <f aca="true" t="shared" si="9" ref="D29:M29">SUM(D30:D32)</f>
        <v>51049</v>
      </c>
      <c r="E29" s="30">
        <f t="shared" si="9"/>
        <v>0</v>
      </c>
      <c r="F29" s="30">
        <f t="shared" si="9"/>
        <v>0</v>
      </c>
      <c r="G29" s="30">
        <f t="shared" si="9"/>
        <v>0</v>
      </c>
      <c r="H29" s="30">
        <f t="shared" si="9"/>
        <v>0</v>
      </c>
      <c r="I29" s="30">
        <f t="shared" si="9"/>
        <v>3097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aca="true" t="shared" si="10" ref="N29:N35">SUM(D29:M29)</f>
        <v>54146</v>
      </c>
      <c r="O29" s="42">
        <f t="shared" si="2"/>
        <v>71.24473684210527</v>
      </c>
      <c r="P29" s="10"/>
    </row>
    <row r="30" spans="1:16" ht="15">
      <c r="A30" s="12"/>
      <c r="B30" s="23">
        <v>361.1</v>
      </c>
      <c r="C30" s="19" t="s">
        <v>32</v>
      </c>
      <c r="D30" s="43">
        <v>19692</v>
      </c>
      <c r="E30" s="43">
        <v>0</v>
      </c>
      <c r="F30" s="43">
        <v>0</v>
      </c>
      <c r="G30" s="43">
        <v>0</v>
      </c>
      <c r="H30" s="43">
        <v>0</v>
      </c>
      <c r="I30" s="43">
        <v>3097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0"/>
        <v>22789</v>
      </c>
      <c r="O30" s="44">
        <f t="shared" si="2"/>
        <v>29.985526315789475</v>
      </c>
      <c r="P30" s="9"/>
    </row>
    <row r="31" spans="1:16" ht="15">
      <c r="A31" s="12"/>
      <c r="B31" s="23">
        <v>366</v>
      </c>
      <c r="C31" s="19" t="s">
        <v>52</v>
      </c>
      <c r="D31" s="43">
        <v>29915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0"/>
        <v>29915</v>
      </c>
      <c r="O31" s="44">
        <f t="shared" si="2"/>
        <v>39.36184210526316</v>
      </c>
      <c r="P31" s="9"/>
    </row>
    <row r="32" spans="1:16" ht="15">
      <c r="A32" s="12"/>
      <c r="B32" s="23">
        <v>369.9</v>
      </c>
      <c r="C32" s="19" t="s">
        <v>33</v>
      </c>
      <c r="D32" s="43">
        <v>1442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1442</v>
      </c>
      <c r="O32" s="44">
        <f t="shared" si="2"/>
        <v>1.8973684210526316</v>
      </c>
      <c r="P32" s="9"/>
    </row>
    <row r="33" spans="1:16" ht="15.75">
      <c r="A33" s="27" t="s">
        <v>57</v>
      </c>
      <c r="B33" s="28"/>
      <c r="C33" s="29"/>
      <c r="D33" s="30">
        <f aca="true" t="shared" si="11" ref="D33:M33">SUM(D34:D34)</f>
        <v>7781</v>
      </c>
      <c r="E33" s="30">
        <f t="shared" si="11"/>
        <v>0</v>
      </c>
      <c r="F33" s="30">
        <f t="shared" si="11"/>
        <v>0</v>
      </c>
      <c r="G33" s="30">
        <f t="shared" si="11"/>
        <v>0</v>
      </c>
      <c r="H33" s="30">
        <f t="shared" si="11"/>
        <v>0</v>
      </c>
      <c r="I33" s="30">
        <f t="shared" si="11"/>
        <v>2158</v>
      </c>
      <c r="J33" s="30">
        <f t="shared" si="11"/>
        <v>0</v>
      </c>
      <c r="K33" s="30">
        <f t="shared" si="11"/>
        <v>0</v>
      </c>
      <c r="L33" s="30">
        <f t="shared" si="11"/>
        <v>0</v>
      </c>
      <c r="M33" s="30">
        <f t="shared" si="11"/>
        <v>0</v>
      </c>
      <c r="N33" s="30">
        <f t="shared" si="10"/>
        <v>9939</v>
      </c>
      <c r="O33" s="42">
        <f t="shared" si="2"/>
        <v>13.077631578947368</v>
      </c>
      <c r="P33" s="9"/>
    </row>
    <row r="34" spans="1:16" ht="15.75" thickBot="1">
      <c r="A34" s="12"/>
      <c r="B34" s="23">
        <v>381</v>
      </c>
      <c r="C34" s="19" t="s">
        <v>58</v>
      </c>
      <c r="D34" s="43">
        <v>7781</v>
      </c>
      <c r="E34" s="43">
        <v>0</v>
      </c>
      <c r="F34" s="43">
        <v>0</v>
      </c>
      <c r="G34" s="43">
        <v>0</v>
      </c>
      <c r="H34" s="43">
        <v>0</v>
      </c>
      <c r="I34" s="43">
        <v>2158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9939</v>
      </c>
      <c r="O34" s="44">
        <f t="shared" si="2"/>
        <v>13.077631578947368</v>
      </c>
      <c r="P34" s="9"/>
    </row>
    <row r="35" spans="1:119" ht="16.5" thickBot="1">
      <c r="A35" s="13" t="s">
        <v>30</v>
      </c>
      <c r="B35" s="21"/>
      <c r="C35" s="20"/>
      <c r="D35" s="14">
        <f aca="true" t="shared" si="12" ref="D35:M35">SUM(D5,D11,D13,D21,D27,D29,D33)</f>
        <v>1024545</v>
      </c>
      <c r="E35" s="14">
        <f t="shared" si="12"/>
        <v>0</v>
      </c>
      <c r="F35" s="14">
        <f t="shared" si="12"/>
        <v>0</v>
      </c>
      <c r="G35" s="14">
        <f t="shared" si="12"/>
        <v>0</v>
      </c>
      <c r="H35" s="14">
        <f t="shared" si="12"/>
        <v>0</v>
      </c>
      <c r="I35" s="14">
        <f t="shared" si="12"/>
        <v>2888417</v>
      </c>
      <c r="J35" s="14">
        <f t="shared" si="12"/>
        <v>0</v>
      </c>
      <c r="K35" s="14">
        <f t="shared" si="12"/>
        <v>0</v>
      </c>
      <c r="L35" s="14">
        <f t="shared" si="12"/>
        <v>0</v>
      </c>
      <c r="M35" s="14">
        <f t="shared" si="12"/>
        <v>0</v>
      </c>
      <c r="N35" s="14">
        <f t="shared" si="10"/>
        <v>3912962</v>
      </c>
      <c r="O35" s="36">
        <f t="shared" si="2"/>
        <v>5148.634210526316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64</v>
      </c>
      <c r="M37" s="48"/>
      <c r="N37" s="48"/>
      <c r="O37" s="40">
        <v>760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281731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281731</v>
      </c>
      <c r="O5" s="31">
        <f aca="true" t="shared" si="2" ref="O5:O30">(N5/O$32)</f>
        <v>553.4990176817289</v>
      </c>
      <c r="P5" s="6"/>
    </row>
    <row r="6" spans="1:16" ht="15">
      <c r="A6" s="12"/>
      <c r="B6" s="23">
        <v>311</v>
      </c>
      <c r="C6" s="19" t="s">
        <v>1</v>
      </c>
      <c r="D6" s="43">
        <v>167258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167258</v>
      </c>
      <c r="O6" s="44">
        <f t="shared" si="2"/>
        <v>328.60117878192534</v>
      </c>
      <c r="P6" s="9"/>
    </row>
    <row r="7" spans="1:16" ht="15">
      <c r="A7" s="12"/>
      <c r="B7" s="23">
        <v>312.41</v>
      </c>
      <c r="C7" s="19" t="s">
        <v>97</v>
      </c>
      <c r="D7" s="43">
        <v>13422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13422</v>
      </c>
      <c r="O7" s="44">
        <f t="shared" si="2"/>
        <v>26.36935166994106</v>
      </c>
      <c r="P7" s="9"/>
    </row>
    <row r="8" spans="1:16" ht="15">
      <c r="A8" s="12"/>
      <c r="B8" s="23">
        <v>312.6</v>
      </c>
      <c r="C8" s="19" t="s">
        <v>10</v>
      </c>
      <c r="D8" s="43">
        <v>48624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48624</v>
      </c>
      <c r="O8" s="44">
        <f t="shared" si="2"/>
        <v>95.52848722986248</v>
      </c>
      <c r="P8" s="9"/>
    </row>
    <row r="9" spans="1:16" ht="15">
      <c r="A9" s="12"/>
      <c r="B9" s="23">
        <v>314.1</v>
      </c>
      <c r="C9" s="19" t="s">
        <v>11</v>
      </c>
      <c r="D9" s="43">
        <v>35872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35872</v>
      </c>
      <c r="O9" s="44">
        <f t="shared" si="2"/>
        <v>70.475442043222</v>
      </c>
      <c r="P9" s="9"/>
    </row>
    <row r="10" spans="1:16" ht="15">
      <c r="A10" s="12"/>
      <c r="B10" s="23">
        <v>315</v>
      </c>
      <c r="C10" s="19" t="s">
        <v>66</v>
      </c>
      <c r="D10" s="43">
        <v>16555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16555</v>
      </c>
      <c r="O10" s="44">
        <f t="shared" si="2"/>
        <v>32.524557956778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111320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111320</v>
      </c>
      <c r="O11" s="42">
        <f t="shared" si="2"/>
        <v>218.7033398821218</v>
      </c>
      <c r="P11" s="10"/>
    </row>
    <row r="12" spans="1:16" ht="15">
      <c r="A12" s="12"/>
      <c r="B12" s="23">
        <v>323.1</v>
      </c>
      <c r="C12" s="19" t="s">
        <v>14</v>
      </c>
      <c r="D12" s="43">
        <v>44919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44919</v>
      </c>
      <c r="O12" s="44">
        <f t="shared" si="2"/>
        <v>88.24950884086444</v>
      </c>
      <c r="P12" s="9"/>
    </row>
    <row r="13" spans="1:16" ht="15">
      <c r="A13" s="12"/>
      <c r="B13" s="23">
        <v>325.2</v>
      </c>
      <c r="C13" s="19" t="s">
        <v>84</v>
      </c>
      <c r="D13" s="43">
        <v>42996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42996</v>
      </c>
      <c r="O13" s="44">
        <f t="shared" si="2"/>
        <v>84.47151277013752</v>
      </c>
      <c r="P13" s="9"/>
    </row>
    <row r="14" spans="1:16" ht="15">
      <c r="A14" s="12"/>
      <c r="B14" s="23">
        <v>329</v>
      </c>
      <c r="C14" s="19" t="s">
        <v>47</v>
      </c>
      <c r="D14" s="43">
        <v>23405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23405</v>
      </c>
      <c r="O14" s="44">
        <f t="shared" si="2"/>
        <v>45.982318271119844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SUM(D16:D20)</f>
        <v>42660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42660</v>
      </c>
      <c r="O15" s="42">
        <f t="shared" si="2"/>
        <v>83.81139489194499</v>
      </c>
      <c r="P15" s="10"/>
    </row>
    <row r="16" spans="1:16" ht="15">
      <c r="A16" s="12"/>
      <c r="B16" s="23">
        <v>331.5</v>
      </c>
      <c r="C16" s="19" t="s">
        <v>85</v>
      </c>
      <c r="D16" s="43">
        <v>1765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1765</v>
      </c>
      <c r="O16" s="44">
        <f t="shared" si="2"/>
        <v>3.4675834970530452</v>
      </c>
      <c r="P16" s="9"/>
    </row>
    <row r="17" spans="1:16" ht="15">
      <c r="A17" s="12"/>
      <c r="B17" s="23">
        <v>335.12</v>
      </c>
      <c r="C17" s="19" t="s">
        <v>67</v>
      </c>
      <c r="D17" s="43">
        <v>17020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17020</v>
      </c>
      <c r="O17" s="44">
        <f t="shared" si="2"/>
        <v>33.43811394891945</v>
      </c>
      <c r="P17" s="9"/>
    </row>
    <row r="18" spans="1:16" ht="15">
      <c r="A18" s="12"/>
      <c r="B18" s="23">
        <v>335.14</v>
      </c>
      <c r="C18" s="19" t="s">
        <v>94</v>
      </c>
      <c r="D18" s="43">
        <v>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</v>
      </c>
      <c r="O18" s="44">
        <f t="shared" si="2"/>
        <v>0.047151277013752456</v>
      </c>
      <c r="P18" s="9"/>
    </row>
    <row r="19" spans="1:16" ht="15">
      <c r="A19" s="12"/>
      <c r="B19" s="23">
        <v>335.15</v>
      </c>
      <c r="C19" s="19" t="s">
        <v>68</v>
      </c>
      <c r="D19" s="43">
        <v>534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534</v>
      </c>
      <c r="O19" s="44">
        <f t="shared" si="2"/>
        <v>1.0491159135559922</v>
      </c>
      <c r="P19" s="9"/>
    </row>
    <row r="20" spans="1:16" ht="15">
      <c r="A20" s="12"/>
      <c r="B20" s="23">
        <v>335.18</v>
      </c>
      <c r="C20" s="19" t="s">
        <v>69</v>
      </c>
      <c r="D20" s="43">
        <v>23317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23317</v>
      </c>
      <c r="O20" s="44">
        <f t="shared" si="2"/>
        <v>45.80943025540275</v>
      </c>
      <c r="P20" s="9"/>
    </row>
    <row r="21" spans="1:16" ht="15.75">
      <c r="A21" s="27" t="s">
        <v>25</v>
      </c>
      <c r="B21" s="28"/>
      <c r="C21" s="29"/>
      <c r="D21" s="30">
        <f aca="true" t="shared" si="5" ref="D21:M21">SUM(D22:D24)</f>
        <v>6679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457173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463852</v>
      </c>
      <c r="O21" s="42">
        <f t="shared" si="2"/>
        <v>911.3005893909627</v>
      </c>
      <c r="P21" s="10"/>
    </row>
    <row r="22" spans="1:16" ht="15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374802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374802</v>
      </c>
      <c r="O22" s="44">
        <f t="shared" si="2"/>
        <v>736.3497053045187</v>
      </c>
      <c r="P22" s="9"/>
    </row>
    <row r="23" spans="1:16" ht="15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82371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82371</v>
      </c>
      <c r="O23" s="44">
        <f t="shared" si="2"/>
        <v>161.82907662082513</v>
      </c>
      <c r="P23" s="9"/>
    </row>
    <row r="24" spans="1:16" ht="15">
      <c r="A24" s="12"/>
      <c r="B24" s="23">
        <v>347.2</v>
      </c>
      <c r="C24" s="19" t="s">
        <v>71</v>
      </c>
      <c r="D24" s="43">
        <v>6679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6679</v>
      </c>
      <c r="O24" s="44">
        <f t="shared" si="2"/>
        <v>13.121807465618861</v>
      </c>
      <c r="P24" s="9"/>
    </row>
    <row r="25" spans="1:16" ht="15.75">
      <c r="A25" s="27" t="s">
        <v>2</v>
      </c>
      <c r="B25" s="28"/>
      <c r="C25" s="29"/>
      <c r="D25" s="30">
        <f aca="true" t="shared" si="6" ref="D25:M25">SUM(D26:D29)</f>
        <v>37088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4755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41843</v>
      </c>
      <c r="O25" s="42">
        <f t="shared" si="2"/>
        <v>82.20628683693516</v>
      </c>
      <c r="P25" s="10"/>
    </row>
    <row r="26" spans="1:16" ht="15">
      <c r="A26" s="12"/>
      <c r="B26" s="23">
        <v>361.1</v>
      </c>
      <c r="C26" s="19" t="s">
        <v>32</v>
      </c>
      <c r="D26" s="43">
        <v>6131</v>
      </c>
      <c r="E26" s="43">
        <v>0</v>
      </c>
      <c r="F26" s="43">
        <v>0</v>
      </c>
      <c r="G26" s="43">
        <v>0</v>
      </c>
      <c r="H26" s="43">
        <v>0</v>
      </c>
      <c r="I26" s="43">
        <v>2455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8586</v>
      </c>
      <c r="O26" s="44">
        <f t="shared" si="2"/>
        <v>16.86836935166994</v>
      </c>
      <c r="P26" s="9"/>
    </row>
    <row r="27" spans="1:16" ht="15">
      <c r="A27" s="12"/>
      <c r="B27" s="23">
        <v>362</v>
      </c>
      <c r="C27" s="19" t="s">
        <v>90</v>
      </c>
      <c r="D27" s="43">
        <v>7501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7501</v>
      </c>
      <c r="O27" s="44">
        <f t="shared" si="2"/>
        <v>14.736738703339881</v>
      </c>
      <c r="P27" s="9"/>
    </row>
    <row r="28" spans="1:16" ht="15">
      <c r="A28" s="12"/>
      <c r="B28" s="23">
        <v>366</v>
      </c>
      <c r="C28" s="19" t="s">
        <v>52</v>
      </c>
      <c r="D28" s="43">
        <v>21000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21000</v>
      </c>
      <c r="O28" s="44">
        <f t="shared" si="2"/>
        <v>41.2573673870334</v>
      </c>
      <c r="P28" s="9"/>
    </row>
    <row r="29" spans="1:16" ht="15.75" thickBot="1">
      <c r="A29" s="12"/>
      <c r="B29" s="23">
        <v>369.9</v>
      </c>
      <c r="C29" s="19" t="s">
        <v>33</v>
      </c>
      <c r="D29" s="43">
        <v>2456</v>
      </c>
      <c r="E29" s="43">
        <v>0</v>
      </c>
      <c r="F29" s="43">
        <v>0</v>
      </c>
      <c r="G29" s="43">
        <v>0</v>
      </c>
      <c r="H29" s="43">
        <v>0</v>
      </c>
      <c r="I29" s="43">
        <v>2300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4756</v>
      </c>
      <c r="O29" s="44">
        <f t="shared" si="2"/>
        <v>9.343811394891945</v>
      </c>
      <c r="P29" s="9"/>
    </row>
    <row r="30" spans="1:119" ht="16.5" thickBot="1">
      <c r="A30" s="13" t="s">
        <v>30</v>
      </c>
      <c r="B30" s="21"/>
      <c r="C30" s="20"/>
      <c r="D30" s="14">
        <f>SUM(D5,D11,D15,D21,D25)</f>
        <v>479478</v>
      </c>
      <c r="E30" s="14">
        <f aca="true" t="shared" si="7" ref="E30:M30">SUM(E5,E11,E15,E21,E25)</f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461928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1"/>
        <v>941406</v>
      </c>
      <c r="O30" s="36">
        <f t="shared" si="2"/>
        <v>1849.5206286836935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8" t="s">
        <v>98</v>
      </c>
      <c r="M32" s="48"/>
      <c r="N32" s="48"/>
      <c r="O32" s="40">
        <v>509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250077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250077</v>
      </c>
      <c r="O5" s="31">
        <f aca="true" t="shared" si="2" ref="O5:O33">(N5/O$35)</f>
        <v>492.2775590551181</v>
      </c>
      <c r="P5" s="6"/>
    </row>
    <row r="6" spans="1:16" ht="15">
      <c r="A6" s="12"/>
      <c r="B6" s="23">
        <v>311</v>
      </c>
      <c r="C6" s="19" t="s">
        <v>1</v>
      </c>
      <c r="D6" s="43">
        <v>139297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139297</v>
      </c>
      <c r="O6" s="44">
        <f t="shared" si="2"/>
        <v>274.20669291338584</v>
      </c>
      <c r="P6" s="9"/>
    </row>
    <row r="7" spans="1:16" ht="15">
      <c r="A7" s="12"/>
      <c r="B7" s="23">
        <v>312.1</v>
      </c>
      <c r="C7" s="19" t="s">
        <v>9</v>
      </c>
      <c r="D7" s="43">
        <v>13399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13399</v>
      </c>
      <c r="O7" s="44">
        <f t="shared" si="2"/>
        <v>26.375984251968504</v>
      </c>
      <c r="P7" s="9"/>
    </row>
    <row r="8" spans="1:16" ht="15">
      <c r="A8" s="12"/>
      <c r="B8" s="23">
        <v>312.6</v>
      </c>
      <c r="C8" s="19" t="s">
        <v>10</v>
      </c>
      <c r="D8" s="43">
        <v>45537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45537</v>
      </c>
      <c r="O8" s="44">
        <f t="shared" si="2"/>
        <v>89.63976377952756</v>
      </c>
      <c r="P8" s="9"/>
    </row>
    <row r="9" spans="1:16" ht="15">
      <c r="A9" s="12"/>
      <c r="B9" s="23">
        <v>314.1</v>
      </c>
      <c r="C9" s="19" t="s">
        <v>11</v>
      </c>
      <c r="D9" s="43">
        <v>35631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35631</v>
      </c>
      <c r="O9" s="44">
        <f t="shared" si="2"/>
        <v>70.13976377952756</v>
      </c>
      <c r="P9" s="9"/>
    </row>
    <row r="10" spans="1:16" ht="15">
      <c r="A10" s="12"/>
      <c r="B10" s="23">
        <v>315</v>
      </c>
      <c r="C10" s="19" t="s">
        <v>66</v>
      </c>
      <c r="D10" s="43">
        <v>16213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16213</v>
      </c>
      <c r="O10" s="44">
        <f t="shared" si="2"/>
        <v>31.915354330708663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101313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101313</v>
      </c>
      <c r="O11" s="42">
        <f t="shared" si="2"/>
        <v>199.43503937007873</v>
      </c>
      <c r="P11" s="10"/>
    </row>
    <row r="12" spans="1:16" ht="15">
      <c r="A12" s="12"/>
      <c r="B12" s="23">
        <v>323.1</v>
      </c>
      <c r="C12" s="19" t="s">
        <v>14</v>
      </c>
      <c r="D12" s="43">
        <v>44673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44673</v>
      </c>
      <c r="O12" s="44">
        <f t="shared" si="2"/>
        <v>87.93897637795276</v>
      </c>
      <c r="P12" s="9"/>
    </row>
    <row r="13" spans="1:16" ht="15">
      <c r="A13" s="12"/>
      <c r="B13" s="23">
        <v>325.2</v>
      </c>
      <c r="C13" s="19" t="s">
        <v>84</v>
      </c>
      <c r="D13" s="43">
        <v>42649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42649</v>
      </c>
      <c r="O13" s="44">
        <f t="shared" si="2"/>
        <v>83.95472440944881</v>
      </c>
      <c r="P13" s="9"/>
    </row>
    <row r="14" spans="1:16" ht="15">
      <c r="A14" s="12"/>
      <c r="B14" s="23">
        <v>329</v>
      </c>
      <c r="C14" s="19" t="s">
        <v>47</v>
      </c>
      <c r="D14" s="43">
        <v>13991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13991</v>
      </c>
      <c r="O14" s="44">
        <f t="shared" si="2"/>
        <v>27.541338582677167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SUM(D16:D21)</f>
        <v>61194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61194</v>
      </c>
      <c r="O15" s="42">
        <f t="shared" si="2"/>
        <v>120.46062992125984</v>
      </c>
      <c r="P15" s="10"/>
    </row>
    <row r="16" spans="1:16" ht="15">
      <c r="A16" s="12"/>
      <c r="B16" s="23">
        <v>331.5</v>
      </c>
      <c r="C16" s="19" t="s">
        <v>85</v>
      </c>
      <c r="D16" s="43">
        <v>20320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20320</v>
      </c>
      <c r="O16" s="44">
        <f t="shared" si="2"/>
        <v>40</v>
      </c>
      <c r="P16" s="9"/>
    </row>
    <row r="17" spans="1:16" ht="15">
      <c r="A17" s="12"/>
      <c r="B17" s="23">
        <v>334.5</v>
      </c>
      <c r="C17" s="19" t="s">
        <v>86</v>
      </c>
      <c r="D17" s="43">
        <v>1307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1307</v>
      </c>
      <c r="O17" s="44">
        <f t="shared" si="2"/>
        <v>2.572834645669291</v>
      </c>
      <c r="P17" s="9"/>
    </row>
    <row r="18" spans="1:16" ht="15">
      <c r="A18" s="12"/>
      <c r="B18" s="23">
        <v>335.12</v>
      </c>
      <c r="C18" s="19" t="s">
        <v>67</v>
      </c>
      <c r="D18" s="43">
        <v>17094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17094</v>
      </c>
      <c r="O18" s="44">
        <f t="shared" si="2"/>
        <v>33.6496062992126</v>
      </c>
      <c r="P18" s="9"/>
    </row>
    <row r="19" spans="1:16" ht="15">
      <c r="A19" s="12"/>
      <c r="B19" s="23">
        <v>335.14</v>
      </c>
      <c r="C19" s="19" t="s">
        <v>94</v>
      </c>
      <c r="D19" s="43">
        <v>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</v>
      </c>
      <c r="O19" s="44">
        <f t="shared" si="2"/>
        <v>0.017716535433070866</v>
      </c>
      <c r="P19" s="9"/>
    </row>
    <row r="20" spans="1:16" ht="15">
      <c r="A20" s="12"/>
      <c r="B20" s="23">
        <v>335.15</v>
      </c>
      <c r="C20" s="19" t="s">
        <v>68</v>
      </c>
      <c r="D20" s="43">
        <v>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84</v>
      </c>
      <c r="O20" s="44">
        <f t="shared" si="2"/>
        <v>0.16535433070866143</v>
      </c>
      <c r="P20" s="9"/>
    </row>
    <row r="21" spans="1:16" ht="15">
      <c r="A21" s="12"/>
      <c r="B21" s="23">
        <v>335.18</v>
      </c>
      <c r="C21" s="19" t="s">
        <v>69</v>
      </c>
      <c r="D21" s="43">
        <v>22380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22380</v>
      </c>
      <c r="O21" s="44">
        <f t="shared" si="2"/>
        <v>44.05511811023622</v>
      </c>
      <c r="P21" s="9"/>
    </row>
    <row r="22" spans="1:16" ht="15.75">
      <c r="A22" s="27" t="s">
        <v>25</v>
      </c>
      <c r="B22" s="28"/>
      <c r="C22" s="29"/>
      <c r="D22" s="30">
        <f aca="true" t="shared" si="5" ref="D22:M22">SUM(D23:D25)</f>
        <v>4823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469535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474358</v>
      </c>
      <c r="O22" s="42">
        <f t="shared" si="2"/>
        <v>933.7755905511812</v>
      </c>
      <c r="P22" s="10"/>
    </row>
    <row r="23" spans="1:16" ht="15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390818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390818</v>
      </c>
      <c r="O23" s="44">
        <f t="shared" si="2"/>
        <v>769.3267716535433</v>
      </c>
      <c r="P23" s="9"/>
    </row>
    <row r="24" spans="1:16" ht="15">
      <c r="A24" s="12"/>
      <c r="B24" s="23">
        <v>343.4</v>
      </c>
      <c r="C24" s="19" t="s">
        <v>44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78717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78717</v>
      </c>
      <c r="O24" s="44">
        <f t="shared" si="2"/>
        <v>154.95472440944883</v>
      </c>
      <c r="P24" s="9"/>
    </row>
    <row r="25" spans="1:16" ht="15">
      <c r="A25" s="12"/>
      <c r="B25" s="23">
        <v>347.2</v>
      </c>
      <c r="C25" s="19" t="s">
        <v>71</v>
      </c>
      <c r="D25" s="43">
        <v>4823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4823</v>
      </c>
      <c r="O25" s="44">
        <f t="shared" si="2"/>
        <v>9.494094488188976</v>
      </c>
      <c r="P25" s="9"/>
    </row>
    <row r="26" spans="1:16" ht="15.75">
      <c r="A26" s="27" t="s">
        <v>50</v>
      </c>
      <c r="B26" s="28"/>
      <c r="C26" s="29"/>
      <c r="D26" s="30">
        <f aca="true" t="shared" si="6" ref="D26:M26">SUM(D27:D27)</f>
        <v>733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733</v>
      </c>
      <c r="O26" s="42">
        <f t="shared" si="2"/>
        <v>1.4429133858267718</v>
      </c>
      <c r="P26" s="10"/>
    </row>
    <row r="27" spans="1:16" ht="15">
      <c r="A27" s="45"/>
      <c r="B27" s="46">
        <v>354</v>
      </c>
      <c r="C27" s="47" t="s">
        <v>79</v>
      </c>
      <c r="D27" s="43">
        <v>733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733</v>
      </c>
      <c r="O27" s="44">
        <f t="shared" si="2"/>
        <v>1.4429133858267718</v>
      </c>
      <c r="P27" s="9"/>
    </row>
    <row r="28" spans="1:16" ht="15.75">
      <c r="A28" s="27" t="s">
        <v>2</v>
      </c>
      <c r="B28" s="28"/>
      <c r="C28" s="29"/>
      <c r="D28" s="30">
        <f aca="true" t="shared" si="7" ref="D28:M28">SUM(D29:D32)</f>
        <v>21321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3563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24884</v>
      </c>
      <c r="O28" s="42">
        <f t="shared" si="2"/>
        <v>48.98425196850393</v>
      </c>
      <c r="P28" s="10"/>
    </row>
    <row r="29" spans="1:16" ht="15">
      <c r="A29" s="12"/>
      <c r="B29" s="23">
        <v>361.1</v>
      </c>
      <c r="C29" s="19" t="s">
        <v>32</v>
      </c>
      <c r="D29" s="43">
        <v>6735</v>
      </c>
      <c r="E29" s="43">
        <v>0</v>
      </c>
      <c r="F29" s="43">
        <v>0</v>
      </c>
      <c r="G29" s="43">
        <v>0</v>
      </c>
      <c r="H29" s="43">
        <v>0</v>
      </c>
      <c r="I29" s="43">
        <v>3014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9749</v>
      </c>
      <c r="O29" s="44">
        <f t="shared" si="2"/>
        <v>19.190944881889763</v>
      </c>
      <c r="P29" s="9"/>
    </row>
    <row r="30" spans="1:16" ht="15">
      <c r="A30" s="12"/>
      <c r="B30" s="23">
        <v>362</v>
      </c>
      <c r="C30" s="19" t="s">
        <v>90</v>
      </c>
      <c r="D30" s="43">
        <v>7501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7501</v>
      </c>
      <c r="O30" s="44">
        <f t="shared" si="2"/>
        <v>14.765748031496063</v>
      </c>
      <c r="P30" s="9"/>
    </row>
    <row r="31" spans="1:16" ht="15">
      <c r="A31" s="12"/>
      <c r="B31" s="23">
        <v>366</v>
      </c>
      <c r="C31" s="19" t="s">
        <v>52</v>
      </c>
      <c r="D31" s="43">
        <v>2000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2000</v>
      </c>
      <c r="O31" s="44">
        <f t="shared" si="2"/>
        <v>3.937007874015748</v>
      </c>
      <c r="P31" s="9"/>
    </row>
    <row r="32" spans="1:16" ht="15.75" thickBot="1">
      <c r="A32" s="12"/>
      <c r="B32" s="23">
        <v>369.9</v>
      </c>
      <c r="C32" s="19" t="s">
        <v>33</v>
      </c>
      <c r="D32" s="43">
        <v>5085</v>
      </c>
      <c r="E32" s="43">
        <v>0</v>
      </c>
      <c r="F32" s="43">
        <v>0</v>
      </c>
      <c r="G32" s="43">
        <v>0</v>
      </c>
      <c r="H32" s="43">
        <v>0</v>
      </c>
      <c r="I32" s="43">
        <v>549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5634</v>
      </c>
      <c r="O32" s="44">
        <f t="shared" si="2"/>
        <v>11.090551181102363</v>
      </c>
      <c r="P32" s="9"/>
    </row>
    <row r="33" spans="1:119" ht="16.5" thickBot="1">
      <c r="A33" s="13" t="s">
        <v>30</v>
      </c>
      <c r="B33" s="21"/>
      <c r="C33" s="20"/>
      <c r="D33" s="14">
        <f>SUM(D5,D11,D15,D22,D26,D28)</f>
        <v>439461</v>
      </c>
      <c r="E33" s="14">
        <f aca="true" t="shared" si="8" ref="E33:M33">SUM(E5,E11,E15,E22,E26,E28)</f>
        <v>0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473098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912559</v>
      </c>
      <c r="O33" s="36">
        <f t="shared" si="2"/>
        <v>1796.3759842519685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95</v>
      </c>
      <c r="M35" s="48"/>
      <c r="N35" s="48"/>
      <c r="O35" s="40">
        <v>508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251613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4">SUM(D5:M5)</f>
        <v>251613</v>
      </c>
      <c r="O5" s="31">
        <f aca="true" t="shared" si="2" ref="O5:O34">(N5/O$36)</f>
        <v>499.23214285714283</v>
      </c>
      <c r="P5" s="6"/>
    </row>
    <row r="6" spans="1:16" ht="15">
      <c r="A6" s="12"/>
      <c r="B6" s="23">
        <v>311</v>
      </c>
      <c r="C6" s="19" t="s">
        <v>1</v>
      </c>
      <c r="D6" s="43">
        <v>138533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138533</v>
      </c>
      <c r="O6" s="44">
        <f t="shared" si="2"/>
        <v>274.8670634920635</v>
      </c>
      <c r="P6" s="9"/>
    </row>
    <row r="7" spans="1:16" ht="15">
      <c r="A7" s="12"/>
      <c r="B7" s="23">
        <v>312.1</v>
      </c>
      <c r="C7" s="19" t="s">
        <v>9</v>
      </c>
      <c r="D7" s="43">
        <v>12669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12669</v>
      </c>
      <c r="O7" s="44">
        <f t="shared" si="2"/>
        <v>25.136904761904763</v>
      </c>
      <c r="P7" s="9"/>
    </row>
    <row r="8" spans="1:16" ht="15">
      <c r="A8" s="12"/>
      <c r="B8" s="23">
        <v>312.6</v>
      </c>
      <c r="C8" s="19" t="s">
        <v>10</v>
      </c>
      <c r="D8" s="43">
        <v>47377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47377</v>
      </c>
      <c r="O8" s="44">
        <f t="shared" si="2"/>
        <v>94.00198412698413</v>
      </c>
      <c r="P8" s="9"/>
    </row>
    <row r="9" spans="1:16" ht="15">
      <c r="A9" s="12"/>
      <c r="B9" s="23">
        <v>314.1</v>
      </c>
      <c r="C9" s="19" t="s">
        <v>11</v>
      </c>
      <c r="D9" s="43">
        <v>35524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35524</v>
      </c>
      <c r="O9" s="44">
        <f t="shared" si="2"/>
        <v>70.48412698412699</v>
      </c>
      <c r="P9" s="9"/>
    </row>
    <row r="10" spans="1:16" ht="15">
      <c r="A10" s="12"/>
      <c r="B10" s="23">
        <v>315</v>
      </c>
      <c r="C10" s="19" t="s">
        <v>66</v>
      </c>
      <c r="D10" s="43">
        <v>17510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17510</v>
      </c>
      <c r="O10" s="44">
        <f t="shared" si="2"/>
        <v>34.742063492063494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109389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109389</v>
      </c>
      <c r="O11" s="42">
        <f t="shared" si="2"/>
        <v>217.04166666666666</v>
      </c>
      <c r="P11" s="10"/>
    </row>
    <row r="12" spans="1:16" ht="15">
      <c r="A12" s="12"/>
      <c r="B12" s="23">
        <v>323.1</v>
      </c>
      <c r="C12" s="19" t="s">
        <v>14</v>
      </c>
      <c r="D12" s="43">
        <v>44489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44489</v>
      </c>
      <c r="O12" s="44">
        <f t="shared" si="2"/>
        <v>88.27182539682539</v>
      </c>
      <c r="P12" s="9"/>
    </row>
    <row r="13" spans="1:16" ht="15">
      <c r="A13" s="12"/>
      <c r="B13" s="23">
        <v>325.2</v>
      </c>
      <c r="C13" s="19" t="s">
        <v>84</v>
      </c>
      <c r="D13" s="43">
        <v>53931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53931</v>
      </c>
      <c r="O13" s="44">
        <f t="shared" si="2"/>
        <v>107.00595238095238</v>
      </c>
      <c r="P13" s="9"/>
    </row>
    <row r="14" spans="1:16" ht="15">
      <c r="A14" s="12"/>
      <c r="B14" s="23">
        <v>329</v>
      </c>
      <c r="C14" s="19" t="s">
        <v>47</v>
      </c>
      <c r="D14" s="43">
        <v>10969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10969</v>
      </c>
      <c r="O14" s="44">
        <f t="shared" si="2"/>
        <v>21.76388888888889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SUM(D16:D20)</f>
        <v>90948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196320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287268</v>
      </c>
      <c r="O15" s="42">
        <f t="shared" si="2"/>
        <v>569.9761904761905</v>
      </c>
      <c r="P15" s="10"/>
    </row>
    <row r="16" spans="1:16" ht="15">
      <c r="A16" s="12"/>
      <c r="B16" s="23">
        <v>334.31</v>
      </c>
      <c r="C16" s="19" t="s">
        <v>89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196320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196320</v>
      </c>
      <c r="O16" s="44">
        <f t="shared" si="2"/>
        <v>389.5238095238095</v>
      </c>
      <c r="P16" s="9"/>
    </row>
    <row r="17" spans="1:16" ht="15">
      <c r="A17" s="12"/>
      <c r="B17" s="23">
        <v>334.7</v>
      </c>
      <c r="C17" s="19" t="s">
        <v>63</v>
      </c>
      <c r="D17" s="43">
        <v>49494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49494</v>
      </c>
      <c r="O17" s="44">
        <f t="shared" si="2"/>
        <v>98.20238095238095</v>
      </c>
      <c r="P17" s="9"/>
    </row>
    <row r="18" spans="1:16" ht="15">
      <c r="A18" s="12"/>
      <c r="B18" s="23">
        <v>335.12</v>
      </c>
      <c r="C18" s="19" t="s">
        <v>67</v>
      </c>
      <c r="D18" s="43">
        <v>16962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16962</v>
      </c>
      <c r="O18" s="44">
        <f t="shared" si="2"/>
        <v>33.654761904761905</v>
      </c>
      <c r="P18" s="9"/>
    </row>
    <row r="19" spans="1:16" ht="15">
      <c r="A19" s="12"/>
      <c r="B19" s="23">
        <v>335.15</v>
      </c>
      <c r="C19" s="19" t="s">
        <v>68</v>
      </c>
      <c r="D19" s="43">
        <v>468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468</v>
      </c>
      <c r="O19" s="44">
        <f t="shared" si="2"/>
        <v>0.9285714285714286</v>
      </c>
      <c r="P19" s="9"/>
    </row>
    <row r="20" spans="1:16" ht="15">
      <c r="A20" s="12"/>
      <c r="B20" s="23">
        <v>335.18</v>
      </c>
      <c r="C20" s="19" t="s">
        <v>69</v>
      </c>
      <c r="D20" s="43">
        <v>24024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24024</v>
      </c>
      <c r="O20" s="44">
        <f t="shared" si="2"/>
        <v>47.666666666666664</v>
      </c>
      <c r="P20" s="9"/>
    </row>
    <row r="21" spans="1:16" ht="15.75">
      <c r="A21" s="27" t="s">
        <v>25</v>
      </c>
      <c r="B21" s="28"/>
      <c r="C21" s="29"/>
      <c r="D21" s="30">
        <f aca="true" t="shared" si="5" ref="D21:M21">SUM(D22:D24)</f>
        <v>5357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454820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460177</v>
      </c>
      <c r="O21" s="42">
        <f t="shared" si="2"/>
        <v>913.0496031746031</v>
      </c>
      <c r="P21" s="10"/>
    </row>
    <row r="22" spans="1:16" ht="15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371526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371526</v>
      </c>
      <c r="O22" s="44">
        <f t="shared" si="2"/>
        <v>737.1547619047619</v>
      </c>
      <c r="P22" s="9"/>
    </row>
    <row r="23" spans="1:16" ht="15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83294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83294</v>
      </c>
      <c r="O23" s="44">
        <f t="shared" si="2"/>
        <v>165.265873015873</v>
      </c>
      <c r="P23" s="9"/>
    </row>
    <row r="24" spans="1:16" ht="15">
      <c r="A24" s="12"/>
      <c r="B24" s="23">
        <v>347.2</v>
      </c>
      <c r="C24" s="19" t="s">
        <v>71</v>
      </c>
      <c r="D24" s="43">
        <v>5357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5357</v>
      </c>
      <c r="O24" s="44">
        <f t="shared" si="2"/>
        <v>10.628968253968255</v>
      </c>
      <c r="P24" s="9"/>
    </row>
    <row r="25" spans="1:16" ht="15.75">
      <c r="A25" s="27" t="s">
        <v>50</v>
      </c>
      <c r="B25" s="28"/>
      <c r="C25" s="29"/>
      <c r="D25" s="30">
        <f aca="true" t="shared" si="6" ref="D25:M25">SUM(D26:D26)</f>
        <v>20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20</v>
      </c>
      <c r="O25" s="42">
        <f t="shared" si="2"/>
        <v>0.03968253968253968</v>
      </c>
      <c r="P25" s="10"/>
    </row>
    <row r="26" spans="1:16" ht="15">
      <c r="A26" s="45"/>
      <c r="B26" s="46">
        <v>351.1</v>
      </c>
      <c r="C26" s="47" t="s">
        <v>51</v>
      </c>
      <c r="D26" s="43">
        <v>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</v>
      </c>
      <c r="O26" s="44">
        <f t="shared" si="2"/>
        <v>0.03968253968253968</v>
      </c>
      <c r="P26" s="9"/>
    </row>
    <row r="27" spans="1:16" ht="15.75">
      <c r="A27" s="27" t="s">
        <v>2</v>
      </c>
      <c r="B27" s="28"/>
      <c r="C27" s="29"/>
      <c r="D27" s="30">
        <f aca="true" t="shared" si="7" ref="D27:M27">SUM(D28:D31)</f>
        <v>27159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1694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28853</v>
      </c>
      <c r="O27" s="42">
        <f t="shared" si="2"/>
        <v>57.24801587301587</v>
      </c>
      <c r="P27" s="10"/>
    </row>
    <row r="28" spans="1:16" ht="15">
      <c r="A28" s="12"/>
      <c r="B28" s="23">
        <v>361.1</v>
      </c>
      <c r="C28" s="19" t="s">
        <v>32</v>
      </c>
      <c r="D28" s="43">
        <v>5364</v>
      </c>
      <c r="E28" s="43">
        <v>0</v>
      </c>
      <c r="F28" s="43">
        <v>0</v>
      </c>
      <c r="G28" s="43">
        <v>0</v>
      </c>
      <c r="H28" s="43">
        <v>0</v>
      </c>
      <c r="I28" s="43">
        <v>1516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6880</v>
      </c>
      <c r="O28" s="44">
        <f t="shared" si="2"/>
        <v>13.65079365079365</v>
      </c>
      <c r="P28" s="9"/>
    </row>
    <row r="29" spans="1:16" ht="15">
      <c r="A29" s="12"/>
      <c r="B29" s="23">
        <v>362</v>
      </c>
      <c r="C29" s="19" t="s">
        <v>90</v>
      </c>
      <c r="D29" s="43">
        <v>13127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13127</v>
      </c>
      <c r="O29" s="44">
        <f t="shared" si="2"/>
        <v>26.04563492063492</v>
      </c>
      <c r="P29" s="9"/>
    </row>
    <row r="30" spans="1:16" ht="15">
      <c r="A30" s="12"/>
      <c r="B30" s="23">
        <v>366</v>
      </c>
      <c r="C30" s="19" t="s">
        <v>52</v>
      </c>
      <c r="D30" s="43">
        <v>5000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5000</v>
      </c>
      <c r="O30" s="44">
        <f t="shared" si="2"/>
        <v>9.920634920634921</v>
      </c>
      <c r="P30" s="9"/>
    </row>
    <row r="31" spans="1:16" ht="15">
      <c r="A31" s="12"/>
      <c r="B31" s="23">
        <v>369.9</v>
      </c>
      <c r="C31" s="19" t="s">
        <v>33</v>
      </c>
      <c r="D31" s="43">
        <v>3668</v>
      </c>
      <c r="E31" s="43">
        <v>0</v>
      </c>
      <c r="F31" s="43">
        <v>0</v>
      </c>
      <c r="G31" s="43">
        <v>0</v>
      </c>
      <c r="H31" s="43">
        <v>0</v>
      </c>
      <c r="I31" s="43">
        <v>178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3846</v>
      </c>
      <c r="O31" s="44">
        <f t="shared" si="2"/>
        <v>7.630952380952381</v>
      </c>
      <c r="P31" s="9"/>
    </row>
    <row r="32" spans="1:16" ht="15.75">
      <c r="A32" s="27" t="s">
        <v>57</v>
      </c>
      <c r="B32" s="28"/>
      <c r="C32" s="29"/>
      <c r="D32" s="30">
        <f aca="true" t="shared" si="8" ref="D32:M32">SUM(D33:D33)</f>
        <v>2810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1"/>
        <v>2810</v>
      </c>
      <c r="O32" s="42">
        <f t="shared" si="2"/>
        <v>5.575396825396825</v>
      </c>
      <c r="P32" s="9"/>
    </row>
    <row r="33" spans="1:16" ht="15.75" thickBot="1">
      <c r="A33" s="12"/>
      <c r="B33" s="23">
        <v>388.1</v>
      </c>
      <c r="C33" s="19" t="s">
        <v>91</v>
      </c>
      <c r="D33" s="43">
        <v>2810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2810</v>
      </c>
      <c r="O33" s="44">
        <f t="shared" si="2"/>
        <v>5.575396825396825</v>
      </c>
      <c r="P33" s="9"/>
    </row>
    <row r="34" spans="1:119" ht="16.5" thickBot="1">
      <c r="A34" s="13" t="s">
        <v>30</v>
      </c>
      <c r="B34" s="21"/>
      <c r="C34" s="20"/>
      <c r="D34" s="14">
        <f aca="true" t="shared" si="9" ref="D34:M34">SUM(D5,D11,D15,D21,D25,D27,D32)</f>
        <v>487296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652834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1"/>
        <v>1140130</v>
      </c>
      <c r="O34" s="36">
        <f t="shared" si="2"/>
        <v>2262.1626984126983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92</v>
      </c>
      <c r="M36" s="48"/>
      <c r="N36" s="48"/>
      <c r="O36" s="40">
        <v>504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234516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234516</v>
      </c>
      <c r="O5" s="31">
        <f aca="true" t="shared" si="2" ref="O5:O32">(N5/O$34)</f>
        <v>467.1633466135458</v>
      </c>
      <c r="P5" s="6"/>
    </row>
    <row r="6" spans="1:16" ht="15">
      <c r="A6" s="12"/>
      <c r="B6" s="23">
        <v>311</v>
      </c>
      <c r="C6" s="19" t="s">
        <v>1</v>
      </c>
      <c r="D6" s="43">
        <v>137541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137541</v>
      </c>
      <c r="O6" s="44">
        <f t="shared" si="2"/>
        <v>273.98605577689244</v>
      </c>
      <c r="P6" s="9"/>
    </row>
    <row r="7" spans="1:16" ht="15">
      <c r="A7" s="12"/>
      <c r="B7" s="23">
        <v>312.1</v>
      </c>
      <c r="C7" s="19" t="s">
        <v>9</v>
      </c>
      <c r="D7" s="43">
        <v>7975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7975</v>
      </c>
      <c r="O7" s="44">
        <f t="shared" si="2"/>
        <v>15.886454183266933</v>
      </c>
      <c r="P7" s="9"/>
    </row>
    <row r="8" spans="1:16" ht="15">
      <c r="A8" s="12"/>
      <c r="B8" s="23">
        <v>312.6</v>
      </c>
      <c r="C8" s="19" t="s">
        <v>10</v>
      </c>
      <c r="D8" s="43">
        <v>41071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41071</v>
      </c>
      <c r="O8" s="44">
        <f t="shared" si="2"/>
        <v>81.81474103585657</v>
      </c>
      <c r="P8" s="9"/>
    </row>
    <row r="9" spans="1:16" ht="15">
      <c r="A9" s="12"/>
      <c r="B9" s="23">
        <v>314.1</v>
      </c>
      <c r="C9" s="19" t="s">
        <v>11</v>
      </c>
      <c r="D9" s="43">
        <v>32564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32564</v>
      </c>
      <c r="O9" s="44">
        <f t="shared" si="2"/>
        <v>64.86852589641434</v>
      </c>
      <c r="P9" s="9"/>
    </row>
    <row r="10" spans="1:16" ht="15">
      <c r="A10" s="12"/>
      <c r="B10" s="23">
        <v>315</v>
      </c>
      <c r="C10" s="19" t="s">
        <v>66</v>
      </c>
      <c r="D10" s="43">
        <v>15365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15365</v>
      </c>
      <c r="O10" s="44">
        <f t="shared" si="2"/>
        <v>30.60756972111554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87080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87080</v>
      </c>
      <c r="O11" s="42">
        <f t="shared" si="2"/>
        <v>173.46613545816734</v>
      </c>
      <c r="P11" s="10"/>
    </row>
    <row r="12" spans="1:16" ht="15">
      <c r="A12" s="12"/>
      <c r="B12" s="23">
        <v>323.1</v>
      </c>
      <c r="C12" s="19" t="s">
        <v>14</v>
      </c>
      <c r="D12" s="43">
        <v>41827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41827</v>
      </c>
      <c r="O12" s="44">
        <f t="shared" si="2"/>
        <v>83.3207171314741</v>
      </c>
      <c r="P12" s="9"/>
    </row>
    <row r="13" spans="1:16" ht="15">
      <c r="A13" s="12"/>
      <c r="B13" s="23">
        <v>325.2</v>
      </c>
      <c r="C13" s="19" t="s">
        <v>84</v>
      </c>
      <c r="D13" s="43">
        <v>40622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40622</v>
      </c>
      <c r="O13" s="44">
        <f t="shared" si="2"/>
        <v>80.9203187250996</v>
      </c>
      <c r="P13" s="9"/>
    </row>
    <row r="14" spans="1:16" ht="15">
      <c r="A14" s="12"/>
      <c r="B14" s="23">
        <v>329</v>
      </c>
      <c r="C14" s="19" t="s">
        <v>47</v>
      </c>
      <c r="D14" s="43">
        <v>4631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4631</v>
      </c>
      <c r="O14" s="44">
        <f t="shared" si="2"/>
        <v>9.225099601593625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SUM(D16:D21)</f>
        <v>177283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407530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584813</v>
      </c>
      <c r="O15" s="42">
        <f t="shared" si="2"/>
        <v>1164.9661354581674</v>
      </c>
      <c r="P15" s="10"/>
    </row>
    <row r="16" spans="1:16" ht="15">
      <c r="A16" s="12"/>
      <c r="B16" s="23">
        <v>331.31</v>
      </c>
      <c r="C16" s="19" t="s">
        <v>17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407530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407530</v>
      </c>
      <c r="O16" s="44">
        <f t="shared" si="2"/>
        <v>811.8127490039841</v>
      </c>
      <c r="P16" s="9"/>
    </row>
    <row r="17" spans="1:16" ht="15">
      <c r="A17" s="12"/>
      <c r="B17" s="23">
        <v>331.5</v>
      </c>
      <c r="C17" s="19" t="s">
        <v>85</v>
      </c>
      <c r="D17" s="43">
        <v>127245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127245</v>
      </c>
      <c r="O17" s="44">
        <f t="shared" si="2"/>
        <v>253.4760956175299</v>
      </c>
      <c r="P17" s="9"/>
    </row>
    <row r="18" spans="1:16" ht="15">
      <c r="A18" s="12"/>
      <c r="B18" s="23">
        <v>334.5</v>
      </c>
      <c r="C18" s="19" t="s">
        <v>86</v>
      </c>
      <c r="D18" s="43">
        <v>12454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12454</v>
      </c>
      <c r="O18" s="44">
        <f t="shared" si="2"/>
        <v>24.808764940239044</v>
      </c>
      <c r="P18" s="9"/>
    </row>
    <row r="19" spans="1:16" ht="15">
      <c r="A19" s="12"/>
      <c r="B19" s="23">
        <v>335.12</v>
      </c>
      <c r="C19" s="19" t="s">
        <v>67</v>
      </c>
      <c r="D19" s="43">
        <v>16741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16741</v>
      </c>
      <c r="O19" s="44">
        <f t="shared" si="2"/>
        <v>33.34860557768924</v>
      </c>
      <c r="P19" s="9"/>
    </row>
    <row r="20" spans="1:16" ht="15">
      <c r="A20" s="12"/>
      <c r="B20" s="23">
        <v>335.15</v>
      </c>
      <c r="C20" s="19" t="s">
        <v>68</v>
      </c>
      <c r="D20" s="43">
        <v>370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370</v>
      </c>
      <c r="O20" s="44">
        <f t="shared" si="2"/>
        <v>0.7370517928286853</v>
      </c>
      <c r="P20" s="9"/>
    </row>
    <row r="21" spans="1:16" ht="15">
      <c r="A21" s="12"/>
      <c r="B21" s="23">
        <v>335.18</v>
      </c>
      <c r="C21" s="19" t="s">
        <v>69</v>
      </c>
      <c r="D21" s="43">
        <v>20473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20473</v>
      </c>
      <c r="O21" s="44">
        <f t="shared" si="2"/>
        <v>40.78286852589641</v>
      </c>
      <c r="P21" s="9"/>
    </row>
    <row r="22" spans="1:16" ht="15.75">
      <c r="A22" s="27" t="s">
        <v>25</v>
      </c>
      <c r="B22" s="28"/>
      <c r="C22" s="29"/>
      <c r="D22" s="30">
        <f aca="true" t="shared" si="5" ref="D22:M22">SUM(D23:D27)</f>
        <v>4823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391482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396305</v>
      </c>
      <c r="O22" s="42">
        <f t="shared" si="2"/>
        <v>789.4521912350598</v>
      </c>
      <c r="P22" s="10"/>
    </row>
    <row r="23" spans="1:16" ht="15">
      <c r="A23" s="12"/>
      <c r="B23" s="23">
        <v>341.9</v>
      </c>
      <c r="C23" s="19" t="s">
        <v>78</v>
      </c>
      <c r="D23" s="43">
        <v>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</v>
      </c>
      <c r="O23" s="44">
        <f t="shared" si="2"/>
        <v>0.013944223107569721</v>
      </c>
      <c r="P23" s="9"/>
    </row>
    <row r="24" spans="1:16" ht="15">
      <c r="A24" s="12"/>
      <c r="B24" s="23">
        <v>342.9</v>
      </c>
      <c r="C24" s="19" t="s">
        <v>70</v>
      </c>
      <c r="D24" s="43">
        <v>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80</v>
      </c>
      <c r="O24" s="44">
        <f t="shared" si="2"/>
        <v>0.1593625498007968</v>
      </c>
      <c r="P24" s="9"/>
    </row>
    <row r="25" spans="1:16" ht="15">
      <c r="A25" s="12"/>
      <c r="B25" s="23">
        <v>343.3</v>
      </c>
      <c r="C25" s="19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319280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319280</v>
      </c>
      <c r="O25" s="44">
        <f t="shared" si="2"/>
        <v>636.01593625498</v>
      </c>
      <c r="P25" s="9"/>
    </row>
    <row r="26" spans="1:16" ht="15">
      <c r="A26" s="12"/>
      <c r="B26" s="23">
        <v>343.4</v>
      </c>
      <c r="C26" s="19" t="s">
        <v>44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72202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72202</v>
      </c>
      <c r="O26" s="44">
        <f t="shared" si="2"/>
        <v>143.82868525896416</v>
      </c>
      <c r="P26" s="9"/>
    </row>
    <row r="27" spans="1:16" ht="15">
      <c r="A27" s="12"/>
      <c r="B27" s="23">
        <v>347.2</v>
      </c>
      <c r="C27" s="19" t="s">
        <v>71</v>
      </c>
      <c r="D27" s="43">
        <v>4736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4736</v>
      </c>
      <c r="O27" s="44">
        <f t="shared" si="2"/>
        <v>9.434262948207172</v>
      </c>
      <c r="P27" s="9"/>
    </row>
    <row r="28" spans="1:16" ht="15.75">
      <c r="A28" s="27" t="s">
        <v>2</v>
      </c>
      <c r="B28" s="28"/>
      <c r="C28" s="29"/>
      <c r="D28" s="30">
        <f aca="true" t="shared" si="6" ref="D28:M28">SUM(D29:D31)</f>
        <v>22332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18087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40419</v>
      </c>
      <c r="O28" s="42">
        <f t="shared" si="2"/>
        <v>80.51593625498008</v>
      </c>
      <c r="P28" s="10"/>
    </row>
    <row r="29" spans="1:16" ht="15">
      <c r="A29" s="12"/>
      <c r="B29" s="23">
        <v>361.1</v>
      </c>
      <c r="C29" s="19" t="s">
        <v>32</v>
      </c>
      <c r="D29" s="43">
        <v>3064</v>
      </c>
      <c r="E29" s="43">
        <v>0</v>
      </c>
      <c r="F29" s="43">
        <v>0</v>
      </c>
      <c r="G29" s="43">
        <v>0</v>
      </c>
      <c r="H29" s="43">
        <v>0</v>
      </c>
      <c r="I29" s="43">
        <v>1099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4163</v>
      </c>
      <c r="O29" s="44">
        <f t="shared" si="2"/>
        <v>8.292828685258964</v>
      </c>
      <c r="P29" s="9"/>
    </row>
    <row r="30" spans="1:16" ht="15">
      <c r="A30" s="12"/>
      <c r="B30" s="23">
        <v>366</v>
      </c>
      <c r="C30" s="19" t="s">
        <v>52</v>
      </c>
      <c r="D30" s="43">
        <v>6614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6614</v>
      </c>
      <c r="O30" s="44">
        <f t="shared" si="2"/>
        <v>13.175298804780876</v>
      </c>
      <c r="P30" s="9"/>
    </row>
    <row r="31" spans="1:16" ht="15.75" thickBot="1">
      <c r="A31" s="12"/>
      <c r="B31" s="23">
        <v>369.9</v>
      </c>
      <c r="C31" s="19" t="s">
        <v>33</v>
      </c>
      <c r="D31" s="43">
        <v>12654</v>
      </c>
      <c r="E31" s="43">
        <v>0</v>
      </c>
      <c r="F31" s="43">
        <v>0</v>
      </c>
      <c r="G31" s="43">
        <v>0</v>
      </c>
      <c r="H31" s="43">
        <v>0</v>
      </c>
      <c r="I31" s="43">
        <v>16988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29642</v>
      </c>
      <c r="O31" s="44">
        <f t="shared" si="2"/>
        <v>59.04780876494024</v>
      </c>
      <c r="P31" s="9"/>
    </row>
    <row r="32" spans="1:119" ht="16.5" thickBot="1">
      <c r="A32" s="13" t="s">
        <v>30</v>
      </c>
      <c r="B32" s="21"/>
      <c r="C32" s="20"/>
      <c r="D32" s="14">
        <f>SUM(D5,D11,D15,D22,D28)</f>
        <v>526034</v>
      </c>
      <c r="E32" s="14">
        <f aca="true" t="shared" si="7" ref="E32:M32">SUM(E5,E11,E15,E22,E28)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817099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1"/>
        <v>1343133</v>
      </c>
      <c r="O32" s="36">
        <f t="shared" si="2"/>
        <v>2675.56374501992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87</v>
      </c>
      <c r="M34" s="48"/>
      <c r="N34" s="48"/>
      <c r="O34" s="40">
        <v>502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230608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230608</v>
      </c>
      <c r="O5" s="31">
        <f aca="true" t="shared" si="2" ref="O5:O28">(N5/O$30)</f>
        <v>455.7470355731225</v>
      </c>
      <c r="P5" s="6"/>
    </row>
    <row r="6" spans="1:16" ht="15">
      <c r="A6" s="12"/>
      <c r="B6" s="23">
        <v>311</v>
      </c>
      <c r="C6" s="19" t="s">
        <v>1</v>
      </c>
      <c r="D6" s="43">
        <v>137806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137806</v>
      </c>
      <c r="O6" s="44">
        <f t="shared" si="2"/>
        <v>272.34387351778656</v>
      </c>
      <c r="P6" s="9"/>
    </row>
    <row r="7" spans="1:16" ht="15">
      <c r="A7" s="12"/>
      <c r="B7" s="23">
        <v>312.1</v>
      </c>
      <c r="C7" s="19" t="s">
        <v>9</v>
      </c>
      <c r="D7" s="43">
        <v>7703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7703</v>
      </c>
      <c r="O7" s="44">
        <f t="shared" si="2"/>
        <v>15.223320158102768</v>
      </c>
      <c r="P7" s="9"/>
    </row>
    <row r="8" spans="1:16" ht="15">
      <c r="A8" s="12"/>
      <c r="B8" s="23">
        <v>312.6</v>
      </c>
      <c r="C8" s="19" t="s">
        <v>10</v>
      </c>
      <c r="D8" s="43">
        <v>39140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39140</v>
      </c>
      <c r="O8" s="44">
        <f t="shared" si="2"/>
        <v>77.35177865612648</v>
      </c>
      <c r="P8" s="9"/>
    </row>
    <row r="9" spans="1:16" ht="15">
      <c r="A9" s="12"/>
      <c r="B9" s="23">
        <v>314.1</v>
      </c>
      <c r="C9" s="19" t="s">
        <v>11</v>
      </c>
      <c r="D9" s="43">
        <v>29924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29924</v>
      </c>
      <c r="O9" s="44">
        <f t="shared" si="2"/>
        <v>59.13833992094862</v>
      </c>
      <c r="P9" s="9"/>
    </row>
    <row r="10" spans="1:16" ht="15">
      <c r="A10" s="12"/>
      <c r="B10" s="23">
        <v>315</v>
      </c>
      <c r="C10" s="19" t="s">
        <v>66</v>
      </c>
      <c r="D10" s="43">
        <v>16035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16035</v>
      </c>
      <c r="O10" s="44">
        <f t="shared" si="2"/>
        <v>31.6897233201581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44218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44218</v>
      </c>
      <c r="O11" s="42">
        <f t="shared" si="2"/>
        <v>87.38735177865613</v>
      </c>
      <c r="P11" s="10"/>
    </row>
    <row r="12" spans="1:16" ht="15">
      <c r="A12" s="12"/>
      <c r="B12" s="23">
        <v>323.1</v>
      </c>
      <c r="C12" s="19" t="s">
        <v>14</v>
      </c>
      <c r="D12" s="43">
        <v>41410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41410</v>
      </c>
      <c r="O12" s="44">
        <f t="shared" si="2"/>
        <v>81.83794466403162</v>
      </c>
      <c r="P12" s="9"/>
    </row>
    <row r="13" spans="1:16" ht="15">
      <c r="A13" s="12"/>
      <c r="B13" s="23">
        <v>329</v>
      </c>
      <c r="C13" s="19" t="s">
        <v>47</v>
      </c>
      <c r="D13" s="43">
        <v>2808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2808</v>
      </c>
      <c r="O13" s="44">
        <f t="shared" si="2"/>
        <v>5.549407114624506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51267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51267</v>
      </c>
      <c r="O14" s="42">
        <f t="shared" si="2"/>
        <v>101.31818181818181</v>
      </c>
      <c r="P14" s="10"/>
    </row>
    <row r="15" spans="1:16" ht="15">
      <c r="A15" s="12"/>
      <c r="B15" s="23">
        <v>335.12</v>
      </c>
      <c r="C15" s="19" t="s">
        <v>67</v>
      </c>
      <c r="D15" s="43">
        <v>16769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16769</v>
      </c>
      <c r="O15" s="44">
        <f t="shared" si="2"/>
        <v>33.140316205533594</v>
      </c>
      <c r="P15" s="9"/>
    </row>
    <row r="16" spans="1:16" ht="15">
      <c r="A16" s="12"/>
      <c r="B16" s="23">
        <v>335.15</v>
      </c>
      <c r="C16" s="19" t="s">
        <v>68</v>
      </c>
      <c r="D16" s="43">
        <v>712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712</v>
      </c>
      <c r="O16" s="44">
        <f t="shared" si="2"/>
        <v>1.407114624505929</v>
      </c>
      <c r="P16" s="9"/>
    </row>
    <row r="17" spans="1:16" ht="15">
      <c r="A17" s="12"/>
      <c r="B17" s="23">
        <v>335.18</v>
      </c>
      <c r="C17" s="19" t="s">
        <v>69</v>
      </c>
      <c r="D17" s="43">
        <v>19736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19736</v>
      </c>
      <c r="O17" s="44">
        <f t="shared" si="2"/>
        <v>39.00395256916996</v>
      </c>
      <c r="P17" s="9"/>
    </row>
    <row r="18" spans="1:16" ht="15">
      <c r="A18" s="12"/>
      <c r="B18" s="23">
        <v>335.9</v>
      </c>
      <c r="C18" s="19" t="s">
        <v>77</v>
      </c>
      <c r="D18" s="43">
        <v>14050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14050</v>
      </c>
      <c r="O18" s="44">
        <f t="shared" si="2"/>
        <v>27.766798418972332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SUM(D20:D24)</f>
        <v>5358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340204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345562</v>
      </c>
      <c r="O19" s="42">
        <f t="shared" si="2"/>
        <v>682.9288537549407</v>
      </c>
      <c r="P19" s="10"/>
    </row>
    <row r="20" spans="1:16" ht="15">
      <c r="A20" s="12"/>
      <c r="B20" s="23">
        <v>341.9</v>
      </c>
      <c r="C20" s="19" t="s">
        <v>78</v>
      </c>
      <c r="D20" s="43">
        <v>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</v>
      </c>
      <c r="O20" s="44">
        <f t="shared" si="2"/>
        <v>0.005928853754940711</v>
      </c>
      <c r="P20" s="9"/>
    </row>
    <row r="21" spans="1:16" ht="15">
      <c r="A21" s="12"/>
      <c r="B21" s="23">
        <v>342.9</v>
      </c>
      <c r="C21" s="19" t="s">
        <v>70</v>
      </c>
      <c r="D21" s="43">
        <v>703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703</v>
      </c>
      <c r="O21" s="44">
        <f t="shared" si="2"/>
        <v>1.3893280632411067</v>
      </c>
      <c r="P21" s="9"/>
    </row>
    <row r="22" spans="1:16" ht="15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270640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270640</v>
      </c>
      <c r="O22" s="44">
        <f t="shared" si="2"/>
        <v>534.8616600790514</v>
      </c>
      <c r="P22" s="9"/>
    </row>
    <row r="23" spans="1:16" ht="15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69564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69564</v>
      </c>
      <c r="O23" s="44">
        <f t="shared" si="2"/>
        <v>137.47826086956522</v>
      </c>
      <c r="P23" s="9"/>
    </row>
    <row r="24" spans="1:16" ht="15">
      <c r="A24" s="12"/>
      <c r="B24" s="23">
        <v>347.2</v>
      </c>
      <c r="C24" s="19" t="s">
        <v>71</v>
      </c>
      <c r="D24" s="43">
        <v>4652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4652</v>
      </c>
      <c r="O24" s="44">
        <f t="shared" si="2"/>
        <v>9.193675889328063</v>
      </c>
      <c r="P24" s="9"/>
    </row>
    <row r="25" spans="1:16" ht="15.75">
      <c r="A25" s="27" t="s">
        <v>2</v>
      </c>
      <c r="B25" s="28"/>
      <c r="C25" s="29"/>
      <c r="D25" s="30">
        <f aca="true" t="shared" si="6" ref="D25:M25">SUM(D26:D27)</f>
        <v>9007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16905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25912</v>
      </c>
      <c r="O25" s="42">
        <f t="shared" si="2"/>
        <v>51.209486166007906</v>
      </c>
      <c r="P25" s="10"/>
    </row>
    <row r="26" spans="1:16" ht="15">
      <c r="A26" s="12"/>
      <c r="B26" s="23">
        <v>361.1</v>
      </c>
      <c r="C26" s="19" t="s">
        <v>32</v>
      </c>
      <c r="D26" s="43">
        <v>3397</v>
      </c>
      <c r="E26" s="43">
        <v>0</v>
      </c>
      <c r="F26" s="43">
        <v>0</v>
      </c>
      <c r="G26" s="43">
        <v>0</v>
      </c>
      <c r="H26" s="43">
        <v>0</v>
      </c>
      <c r="I26" s="43">
        <v>966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4363</v>
      </c>
      <c r="O26" s="44">
        <f t="shared" si="2"/>
        <v>8.622529644268775</v>
      </c>
      <c r="P26" s="9"/>
    </row>
    <row r="27" spans="1:16" ht="15.75" thickBot="1">
      <c r="A27" s="12"/>
      <c r="B27" s="23">
        <v>369.9</v>
      </c>
      <c r="C27" s="19" t="s">
        <v>33</v>
      </c>
      <c r="D27" s="43">
        <v>5610</v>
      </c>
      <c r="E27" s="43">
        <v>0</v>
      </c>
      <c r="F27" s="43">
        <v>0</v>
      </c>
      <c r="G27" s="43">
        <v>0</v>
      </c>
      <c r="H27" s="43">
        <v>0</v>
      </c>
      <c r="I27" s="43">
        <v>15939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21549</v>
      </c>
      <c r="O27" s="44">
        <f t="shared" si="2"/>
        <v>42.58695652173913</v>
      </c>
      <c r="P27" s="9"/>
    </row>
    <row r="28" spans="1:119" ht="16.5" thickBot="1">
      <c r="A28" s="13" t="s">
        <v>30</v>
      </c>
      <c r="B28" s="21"/>
      <c r="C28" s="20"/>
      <c r="D28" s="14">
        <f>SUM(D5,D11,D14,D19,D25)</f>
        <v>340458</v>
      </c>
      <c r="E28" s="14">
        <f aca="true" t="shared" si="7" ref="E28:M28">SUM(E5,E11,E14,E19,E25)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357109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697567</v>
      </c>
      <c r="O28" s="36">
        <f t="shared" si="2"/>
        <v>1378.590909090909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82</v>
      </c>
      <c r="M30" s="48"/>
      <c r="N30" s="48"/>
      <c r="O30" s="40">
        <v>506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229464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229464</v>
      </c>
      <c r="O5" s="31">
        <f aca="true" t="shared" si="2" ref="O5:O33">(N5/O$35)</f>
        <v>469.2515337423313</v>
      </c>
      <c r="P5" s="6"/>
    </row>
    <row r="6" spans="1:16" ht="15">
      <c r="A6" s="12"/>
      <c r="B6" s="23">
        <v>311</v>
      </c>
      <c r="C6" s="19" t="s">
        <v>1</v>
      </c>
      <c r="D6" s="43">
        <v>135752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135752</v>
      </c>
      <c r="O6" s="44">
        <f t="shared" si="2"/>
        <v>277.6114519427403</v>
      </c>
      <c r="P6" s="9"/>
    </row>
    <row r="7" spans="1:16" ht="15">
      <c r="A7" s="12"/>
      <c r="B7" s="23">
        <v>312.1</v>
      </c>
      <c r="C7" s="19" t="s">
        <v>9</v>
      </c>
      <c r="D7" s="43">
        <v>7996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7996</v>
      </c>
      <c r="O7" s="44">
        <f t="shared" si="2"/>
        <v>16.351738241308794</v>
      </c>
      <c r="P7" s="9"/>
    </row>
    <row r="8" spans="1:16" ht="15">
      <c r="A8" s="12"/>
      <c r="B8" s="23">
        <v>312.6</v>
      </c>
      <c r="C8" s="19" t="s">
        <v>10</v>
      </c>
      <c r="D8" s="43">
        <v>37630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37630</v>
      </c>
      <c r="O8" s="44">
        <f t="shared" si="2"/>
        <v>76.95296523517382</v>
      </c>
      <c r="P8" s="9"/>
    </row>
    <row r="9" spans="1:16" ht="15">
      <c r="A9" s="12"/>
      <c r="B9" s="23">
        <v>314.1</v>
      </c>
      <c r="C9" s="19" t="s">
        <v>11</v>
      </c>
      <c r="D9" s="43">
        <v>31434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31434</v>
      </c>
      <c r="O9" s="44">
        <f t="shared" si="2"/>
        <v>64.28220858895706</v>
      </c>
      <c r="P9" s="9"/>
    </row>
    <row r="10" spans="1:16" ht="15">
      <c r="A10" s="12"/>
      <c r="B10" s="23">
        <v>315</v>
      </c>
      <c r="C10" s="19" t="s">
        <v>66</v>
      </c>
      <c r="D10" s="43">
        <v>16652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16652</v>
      </c>
      <c r="O10" s="44">
        <f t="shared" si="2"/>
        <v>34.05316973415133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42667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42667</v>
      </c>
      <c r="O11" s="42">
        <f t="shared" si="2"/>
        <v>87.25357873210633</v>
      </c>
      <c r="P11" s="10"/>
    </row>
    <row r="12" spans="1:16" ht="15">
      <c r="A12" s="12"/>
      <c r="B12" s="23">
        <v>323.1</v>
      </c>
      <c r="C12" s="19" t="s">
        <v>14</v>
      </c>
      <c r="D12" s="43">
        <v>40927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40927</v>
      </c>
      <c r="O12" s="44">
        <f t="shared" si="2"/>
        <v>83.69529652351738</v>
      </c>
      <c r="P12" s="9"/>
    </row>
    <row r="13" spans="1:16" ht="15">
      <c r="A13" s="12"/>
      <c r="B13" s="23">
        <v>329</v>
      </c>
      <c r="C13" s="19" t="s">
        <v>47</v>
      </c>
      <c r="D13" s="43">
        <v>1740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1740</v>
      </c>
      <c r="O13" s="44">
        <f t="shared" si="2"/>
        <v>3.558282208588957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42182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42182</v>
      </c>
      <c r="O14" s="42">
        <f t="shared" si="2"/>
        <v>86.26175869120654</v>
      </c>
      <c r="P14" s="10"/>
    </row>
    <row r="15" spans="1:16" ht="15">
      <c r="A15" s="12"/>
      <c r="B15" s="23">
        <v>335.12</v>
      </c>
      <c r="C15" s="19" t="s">
        <v>67</v>
      </c>
      <c r="D15" s="43">
        <v>16719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16719</v>
      </c>
      <c r="O15" s="44">
        <f t="shared" si="2"/>
        <v>34.190184049079754</v>
      </c>
      <c r="P15" s="9"/>
    </row>
    <row r="16" spans="1:16" ht="15">
      <c r="A16" s="12"/>
      <c r="B16" s="23">
        <v>335.15</v>
      </c>
      <c r="C16" s="19" t="s">
        <v>68</v>
      </c>
      <c r="D16" s="43">
        <v>300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</v>
      </c>
      <c r="O16" s="44">
        <f t="shared" si="2"/>
        <v>0.6134969325153374</v>
      </c>
      <c r="P16" s="9"/>
    </row>
    <row r="17" spans="1:16" ht="15">
      <c r="A17" s="12"/>
      <c r="B17" s="23">
        <v>335.18</v>
      </c>
      <c r="C17" s="19" t="s">
        <v>69</v>
      </c>
      <c r="D17" s="43">
        <v>18793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18793</v>
      </c>
      <c r="O17" s="44">
        <f t="shared" si="2"/>
        <v>38.43149284253579</v>
      </c>
      <c r="P17" s="9"/>
    </row>
    <row r="18" spans="1:16" ht="15">
      <c r="A18" s="12"/>
      <c r="B18" s="23">
        <v>335.9</v>
      </c>
      <c r="C18" s="19" t="s">
        <v>77</v>
      </c>
      <c r="D18" s="43">
        <v>6370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6370</v>
      </c>
      <c r="O18" s="44">
        <f t="shared" si="2"/>
        <v>13.026584867075664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SUM(D20:D24)</f>
        <v>5163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323075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328238</v>
      </c>
      <c r="O19" s="42">
        <f t="shared" si="2"/>
        <v>671.2433537832311</v>
      </c>
      <c r="P19" s="10"/>
    </row>
    <row r="20" spans="1:16" ht="15">
      <c r="A20" s="12"/>
      <c r="B20" s="23">
        <v>341.9</v>
      </c>
      <c r="C20" s="19" t="s">
        <v>78</v>
      </c>
      <c r="D20" s="43">
        <v>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</v>
      </c>
      <c r="O20" s="44">
        <f t="shared" si="2"/>
        <v>0.147239263803681</v>
      </c>
      <c r="P20" s="9"/>
    </row>
    <row r="21" spans="1:16" ht="15">
      <c r="A21" s="12"/>
      <c r="B21" s="23">
        <v>342.9</v>
      </c>
      <c r="C21" s="19" t="s">
        <v>70</v>
      </c>
      <c r="D21" s="43">
        <v>1237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1237</v>
      </c>
      <c r="O21" s="44">
        <f t="shared" si="2"/>
        <v>2.529652351738241</v>
      </c>
      <c r="P21" s="9"/>
    </row>
    <row r="22" spans="1:16" ht="15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254442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254442</v>
      </c>
      <c r="O22" s="44">
        <f t="shared" si="2"/>
        <v>520.3312883435583</v>
      </c>
      <c r="P22" s="9"/>
    </row>
    <row r="23" spans="1:16" ht="15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68633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68633</v>
      </c>
      <c r="O23" s="44">
        <f t="shared" si="2"/>
        <v>140.35378323108384</v>
      </c>
      <c r="P23" s="9"/>
    </row>
    <row r="24" spans="1:16" ht="15">
      <c r="A24" s="12"/>
      <c r="B24" s="23">
        <v>347.2</v>
      </c>
      <c r="C24" s="19" t="s">
        <v>71</v>
      </c>
      <c r="D24" s="43">
        <v>3854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3854</v>
      </c>
      <c r="O24" s="44">
        <f t="shared" si="2"/>
        <v>7.881390593047035</v>
      </c>
      <c r="P24" s="9"/>
    </row>
    <row r="25" spans="1:16" ht="15.75">
      <c r="A25" s="27" t="s">
        <v>50</v>
      </c>
      <c r="B25" s="28"/>
      <c r="C25" s="29"/>
      <c r="D25" s="30">
        <f aca="true" t="shared" si="6" ref="D25:M25">SUM(D26:D26)</f>
        <v>320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320</v>
      </c>
      <c r="O25" s="42">
        <f t="shared" si="2"/>
        <v>0.65439672801636</v>
      </c>
      <c r="P25" s="10"/>
    </row>
    <row r="26" spans="1:16" ht="15">
      <c r="A26" s="45"/>
      <c r="B26" s="46">
        <v>354</v>
      </c>
      <c r="C26" s="47" t="s">
        <v>79</v>
      </c>
      <c r="D26" s="43">
        <v>320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320</v>
      </c>
      <c r="O26" s="44">
        <f t="shared" si="2"/>
        <v>0.65439672801636</v>
      </c>
      <c r="P26" s="9"/>
    </row>
    <row r="27" spans="1:16" ht="15.75">
      <c r="A27" s="27" t="s">
        <v>2</v>
      </c>
      <c r="B27" s="28"/>
      <c r="C27" s="29"/>
      <c r="D27" s="30">
        <f aca="true" t="shared" si="7" ref="D27:M27">SUM(D28:D30)</f>
        <v>7967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17969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25936</v>
      </c>
      <c r="O27" s="42">
        <f t="shared" si="2"/>
        <v>53.03885480572597</v>
      </c>
      <c r="P27" s="10"/>
    </row>
    <row r="28" spans="1:16" ht="15">
      <c r="A28" s="12"/>
      <c r="B28" s="23">
        <v>361.1</v>
      </c>
      <c r="C28" s="19" t="s">
        <v>32</v>
      </c>
      <c r="D28" s="43">
        <v>3397</v>
      </c>
      <c r="E28" s="43">
        <v>0</v>
      </c>
      <c r="F28" s="43">
        <v>0</v>
      </c>
      <c r="G28" s="43">
        <v>0</v>
      </c>
      <c r="H28" s="43">
        <v>0</v>
      </c>
      <c r="I28" s="43">
        <v>962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4359</v>
      </c>
      <c r="O28" s="44">
        <f t="shared" si="2"/>
        <v>8.914110429447852</v>
      </c>
      <c r="P28" s="9"/>
    </row>
    <row r="29" spans="1:16" ht="15">
      <c r="A29" s="12"/>
      <c r="B29" s="23">
        <v>366</v>
      </c>
      <c r="C29" s="19" t="s">
        <v>52</v>
      </c>
      <c r="D29" s="43">
        <v>1500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1500</v>
      </c>
      <c r="O29" s="44">
        <f t="shared" si="2"/>
        <v>3.067484662576687</v>
      </c>
      <c r="P29" s="9"/>
    </row>
    <row r="30" spans="1:16" ht="15">
      <c r="A30" s="12"/>
      <c r="B30" s="23">
        <v>369.9</v>
      </c>
      <c r="C30" s="19" t="s">
        <v>33</v>
      </c>
      <c r="D30" s="43">
        <v>3070</v>
      </c>
      <c r="E30" s="43">
        <v>0</v>
      </c>
      <c r="F30" s="43">
        <v>0</v>
      </c>
      <c r="G30" s="43">
        <v>0</v>
      </c>
      <c r="H30" s="43">
        <v>0</v>
      </c>
      <c r="I30" s="43">
        <v>17007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20077</v>
      </c>
      <c r="O30" s="44">
        <f t="shared" si="2"/>
        <v>41.057259713701434</v>
      </c>
      <c r="P30" s="9"/>
    </row>
    <row r="31" spans="1:16" ht="15.75">
      <c r="A31" s="27" t="s">
        <v>57</v>
      </c>
      <c r="B31" s="28"/>
      <c r="C31" s="29"/>
      <c r="D31" s="30">
        <f aca="true" t="shared" si="8" ref="D31:M31">SUM(D32:D32)</f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65800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65800</v>
      </c>
      <c r="O31" s="42">
        <f t="shared" si="2"/>
        <v>134.560327198364</v>
      </c>
      <c r="P31" s="9"/>
    </row>
    <row r="32" spans="1:16" ht="15.75" thickBot="1">
      <c r="A32" s="12"/>
      <c r="B32" s="23">
        <v>381</v>
      </c>
      <c r="C32" s="19" t="s">
        <v>58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65800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65800</v>
      </c>
      <c r="O32" s="44">
        <f t="shared" si="2"/>
        <v>134.560327198364</v>
      </c>
      <c r="P32" s="9"/>
    </row>
    <row r="33" spans="1:119" ht="16.5" thickBot="1">
      <c r="A33" s="13" t="s">
        <v>30</v>
      </c>
      <c r="B33" s="21"/>
      <c r="C33" s="20"/>
      <c r="D33" s="14">
        <f aca="true" t="shared" si="9" ref="D33:M33">SUM(D5,D11,D14,D19,D25,D27,D31)</f>
        <v>327763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406844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734607</v>
      </c>
      <c r="O33" s="36">
        <f t="shared" si="2"/>
        <v>1502.2638036809815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80</v>
      </c>
      <c r="M35" s="48"/>
      <c r="N35" s="48"/>
      <c r="O35" s="40">
        <v>489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229381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229381</v>
      </c>
      <c r="O5" s="31">
        <f aca="true" t="shared" si="2" ref="O5:O27">(N5/O$29)</f>
        <v>465.2758620689655</v>
      </c>
      <c r="P5" s="6"/>
    </row>
    <row r="6" spans="1:16" ht="15">
      <c r="A6" s="12"/>
      <c r="B6" s="23">
        <v>311</v>
      </c>
      <c r="C6" s="19" t="s">
        <v>1</v>
      </c>
      <c r="D6" s="43">
        <v>139994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139994</v>
      </c>
      <c r="O6" s="44">
        <f t="shared" si="2"/>
        <v>283.96348884381337</v>
      </c>
      <c r="P6" s="9"/>
    </row>
    <row r="7" spans="1:16" ht="15">
      <c r="A7" s="12"/>
      <c r="B7" s="23">
        <v>312.1</v>
      </c>
      <c r="C7" s="19" t="s">
        <v>9</v>
      </c>
      <c r="D7" s="43">
        <v>7818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7818</v>
      </c>
      <c r="O7" s="44">
        <f t="shared" si="2"/>
        <v>15.858012170385395</v>
      </c>
      <c r="P7" s="9"/>
    </row>
    <row r="8" spans="1:16" ht="15">
      <c r="A8" s="12"/>
      <c r="B8" s="23">
        <v>312.6</v>
      </c>
      <c r="C8" s="19" t="s">
        <v>10</v>
      </c>
      <c r="D8" s="43">
        <v>35107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35107</v>
      </c>
      <c r="O8" s="44">
        <f t="shared" si="2"/>
        <v>71.21095334685599</v>
      </c>
      <c r="P8" s="9"/>
    </row>
    <row r="9" spans="1:16" ht="15">
      <c r="A9" s="12"/>
      <c r="B9" s="23">
        <v>314.1</v>
      </c>
      <c r="C9" s="19" t="s">
        <v>11</v>
      </c>
      <c r="D9" s="43">
        <v>29646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29646</v>
      </c>
      <c r="O9" s="44">
        <f t="shared" si="2"/>
        <v>60.13387423935091</v>
      </c>
      <c r="P9" s="9"/>
    </row>
    <row r="10" spans="1:16" ht="15">
      <c r="A10" s="12"/>
      <c r="B10" s="23">
        <v>315</v>
      </c>
      <c r="C10" s="19" t="s">
        <v>66</v>
      </c>
      <c r="D10" s="43">
        <v>16816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16816</v>
      </c>
      <c r="O10" s="44">
        <f t="shared" si="2"/>
        <v>34.10953346855984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40972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40972</v>
      </c>
      <c r="O11" s="42">
        <f t="shared" si="2"/>
        <v>83.10750507099391</v>
      </c>
      <c r="P11" s="10"/>
    </row>
    <row r="12" spans="1:16" ht="15">
      <c r="A12" s="12"/>
      <c r="B12" s="23">
        <v>323.1</v>
      </c>
      <c r="C12" s="19" t="s">
        <v>14</v>
      </c>
      <c r="D12" s="43">
        <v>37523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37523</v>
      </c>
      <c r="O12" s="44">
        <f t="shared" si="2"/>
        <v>76.11156186612575</v>
      </c>
      <c r="P12" s="9"/>
    </row>
    <row r="13" spans="1:16" ht="15">
      <c r="A13" s="12"/>
      <c r="B13" s="23">
        <v>329</v>
      </c>
      <c r="C13" s="19" t="s">
        <v>47</v>
      </c>
      <c r="D13" s="43">
        <v>3449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3449</v>
      </c>
      <c r="O13" s="44">
        <f t="shared" si="2"/>
        <v>6.995943204868154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59575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59575</v>
      </c>
      <c r="O14" s="42">
        <f t="shared" si="2"/>
        <v>120.84178498985801</v>
      </c>
      <c r="P14" s="10"/>
    </row>
    <row r="15" spans="1:16" ht="15">
      <c r="A15" s="12"/>
      <c r="B15" s="23">
        <v>334.39</v>
      </c>
      <c r="C15" s="19" t="s">
        <v>74</v>
      </c>
      <c r="D15" s="43">
        <v>25000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25000</v>
      </c>
      <c r="O15" s="44">
        <f t="shared" si="2"/>
        <v>50.70993914807302</v>
      </c>
      <c r="P15" s="9"/>
    </row>
    <row r="16" spans="1:16" ht="15">
      <c r="A16" s="12"/>
      <c r="B16" s="23">
        <v>335.12</v>
      </c>
      <c r="C16" s="19" t="s">
        <v>67</v>
      </c>
      <c r="D16" s="43">
        <v>16615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16615</v>
      </c>
      <c r="O16" s="44">
        <f t="shared" si="2"/>
        <v>33.70182555780933</v>
      </c>
      <c r="P16" s="9"/>
    </row>
    <row r="17" spans="1:16" ht="15">
      <c r="A17" s="12"/>
      <c r="B17" s="23">
        <v>335.15</v>
      </c>
      <c r="C17" s="19" t="s">
        <v>68</v>
      </c>
      <c r="D17" s="43">
        <v>524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524</v>
      </c>
      <c r="O17" s="44">
        <f t="shared" si="2"/>
        <v>1.0628803245436105</v>
      </c>
      <c r="P17" s="9"/>
    </row>
    <row r="18" spans="1:16" ht="15">
      <c r="A18" s="12"/>
      <c r="B18" s="23">
        <v>335.18</v>
      </c>
      <c r="C18" s="19" t="s">
        <v>69</v>
      </c>
      <c r="D18" s="43">
        <v>17436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17436</v>
      </c>
      <c r="O18" s="44">
        <f t="shared" si="2"/>
        <v>35.36713995943205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SUM(D20:D23)</f>
        <v>3603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312082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315685</v>
      </c>
      <c r="O19" s="42">
        <f t="shared" si="2"/>
        <v>640.3346855983773</v>
      </c>
      <c r="P19" s="10"/>
    </row>
    <row r="20" spans="1:16" ht="15">
      <c r="A20" s="12"/>
      <c r="B20" s="23">
        <v>342.9</v>
      </c>
      <c r="C20" s="19" t="s">
        <v>70</v>
      </c>
      <c r="D20" s="43">
        <v>2296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2296</v>
      </c>
      <c r="O20" s="44">
        <f t="shared" si="2"/>
        <v>4.657200811359027</v>
      </c>
      <c r="P20" s="9"/>
    </row>
    <row r="21" spans="1:16" ht="15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240558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240558</v>
      </c>
      <c r="O21" s="44">
        <f t="shared" si="2"/>
        <v>487.947261663286</v>
      </c>
      <c r="P21" s="9"/>
    </row>
    <row r="22" spans="1:16" ht="15">
      <c r="A22" s="12"/>
      <c r="B22" s="23">
        <v>343.4</v>
      </c>
      <c r="C22" s="19" t="s">
        <v>44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71524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71524</v>
      </c>
      <c r="O22" s="44">
        <f t="shared" si="2"/>
        <v>145.079107505071</v>
      </c>
      <c r="P22" s="9"/>
    </row>
    <row r="23" spans="1:16" ht="15">
      <c r="A23" s="12"/>
      <c r="B23" s="23">
        <v>347.2</v>
      </c>
      <c r="C23" s="19" t="s">
        <v>71</v>
      </c>
      <c r="D23" s="43">
        <v>1307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1307</v>
      </c>
      <c r="O23" s="44">
        <f t="shared" si="2"/>
        <v>2.6511156186612577</v>
      </c>
      <c r="P23" s="9"/>
    </row>
    <row r="24" spans="1:16" ht="15.75">
      <c r="A24" s="27" t="s">
        <v>2</v>
      </c>
      <c r="B24" s="28"/>
      <c r="C24" s="29"/>
      <c r="D24" s="30">
        <f aca="true" t="shared" si="6" ref="D24:M24">SUM(D25:D26)</f>
        <v>20302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17152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37454</v>
      </c>
      <c r="O24" s="42">
        <f t="shared" si="2"/>
        <v>75.97160243407708</v>
      </c>
      <c r="P24" s="10"/>
    </row>
    <row r="25" spans="1:16" ht="15">
      <c r="A25" s="12"/>
      <c r="B25" s="23">
        <v>361.1</v>
      </c>
      <c r="C25" s="19" t="s">
        <v>32</v>
      </c>
      <c r="D25" s="43">
        <v>2688</v>
      </c>
      <c r="E25" s="43">
        <v>0</v>
      </c>
      <c r="F25" s="43">
        <v>0</v>
      </c>
      <c r="G25" s="43">
        <v>0</v>
      </c>
      <c r="H25" s="43">
        <v>0</v>
      </c>
      <c r="I25" s="43">
        <v>1002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3690</v>
      </c>
      <c r="O25" s="44">
        <f t="shared" si="2"/>
        <v>7.484787018255578</v>
      </c>
      <c r="P25" s="9"/>
    </row>
    <row r="26" spans="1:16" ht="15.75" thickBot="1">
      <c r="A26" s="12"/>
      <c r="B26" s="23">
        <v>369.9</v>
      </c>
      <c r="C26" s="19" t="s">
        <v>33</v>
      </c>
      <c r="D26" s="43">
        <v>17614</v>
      </c>
      <c r="E26" s="43">
        <v>0</v>
      </c>
      <c r="F26" s="43">
        <v>0</v>
      </c>
      <c r="G26" s="43">
        <v>0</v>
      </c>
      <c r="H26" s="43">
        <v>0</v>
      </c>
      <c r="I26" s="43">
        <v>16150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33764</v>
      </c>
      <c r="O26" s="44">
        <f t="shared" si="2"/>
        <v>68.4868154158215</v>
      </c>
      <c r="P26" s="9"/>
    </row>
    <row r="27" spans="1:119" ht="16.5" thickBot="1">
      <c r="A27" s="13" t="s">
        <v>30</v>
      </c>
      <c r="B27" s="21"/>
      <c r="C27" s="20"/>
      <c r="D27" s="14">
        <f>SUM(D5,D11,D14,D19,D24)</f>
        <v>353833</v>
      </c>
      <c r="E27" s="14">
        <f aca="true" t="shared" si="7" ref="E27:M27">SUM(E5,E11,E14,E19,E24)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329234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683067</v>
      </c>
      <c r="O27" s="36">
        <f t="shared" si="2"/>
        <v>1385.5314401622718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8" t="s">
        <v>75</v>
      </c>
      <c r="M29" s="48"/>
      <c r="N29" s="48"/>
      <c r="O29" s="40">
        <v>493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54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237024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237024</v>
      </c>
      <c r="O5" s="31">
        <f aca="true" t="shared" si="2" ref="O5:O29">(N5/O$31)</f>
        <v>478.8363636363636</v>
      </c>
      <c r="P5" s="6"/>
    </row>
    <row r="6" spans="1:16" ht="15">
      <c r="A6" s="12"/>
      <c r="B6" s="23">
        <v>311</v>
      </c>
      <c r="C6" s="19" t="s">
        <v>1</v>
      </c>
      <c r="D6" s="43">
        <v>151862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151862</v>
      </c>
      <c r="O6" s="44">
        <f t="shared" si="2"/>
        <v>306.7919191919192</v>
      </c>
      <c r="P6" s="9"/>
    </row>
    <row r="7" spans="1:16" ht="15">
      <c r="A7" s="12"/>
      <c r="B7" s="23">
        <v>312.1</v>
      </c>
      <c r="C7" s="19" t="s">
        <v>9</v>
      </c>
      <c r="D7" s="43">
        <v>7557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7557</v>
      </c>
      <c r="O7" s="44">
        <f t="shared" si="2"/>
        <v>15.266666666666667</v>
      </c>
      <c r="P7" s="9"/>
    </row>
    <row r="8" spans="1:16" ht="15">
      <c r="A8" s="12"/>
      <c r="B8" s="23">
        <v>312.6</v>
      </c>
      <c r="C8" s="19" t="s">
        <v>10</v>
      </c>
      <c r="D8" s="43">
        <v>33609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33609</v>
      </c>
      <c r="O8" s="44">
        <f t="shared" si="2"/>
        <v>67.89696969696969</v>
      </c>
      <c r="P8" s="9"/>
    </row>
    <row r="9" spans="1:16" ht="15">
      <c r="A9" s="12"/>
      <c r="B9" s="23">
        <v>314.1</v>
      </c>
      <c r="C9" s="19" t="s">
        <v>11</v>
      </c>
      <c r="D9" s="43">
        <v>22311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22311</v>
      </c>
      <c r="O9" s="44">
        <f t="shared" si="2"/>
        <v>45.07272727272727</v>
      </c>
      <c r="P9" s="9"/>
    </row>
    <row r="10" spans="1:16" ht="15">
      <c r="A10" s="12"/>
      <c r="B10" s="23">
        <v>315</v>
      </c>
      <c r="C10" s="19" t="s">
        <v>66</v>
      </c>
      <c r="D10" s="43">
        <v>21685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21685</v>
      </c>
      <c r="O10" s="44">
        <f t="shared" si="2"/>
        <v>43.80808080808081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39709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39709</v>
      </c>
      <c r="O11" s="42">
        <f t="shared" si="2"/>
        <v>80.22020202020202</v>
      </c>
      <c r="P11" s="10"/>
    </row>
    <row r="12" spans="1:16" ht="15">
      <c r="A12" s="12"/>
      <c r="B12" s="23">
        <v>323.1</v>
      </c>
      <c r="C12" s="19" t="s">
        <v>14</v>
      </c>
      <c r="D12" s="43">
        <v>35278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35278</v>
      </c>
      <c r="O12" s="44">
        <f t="shared" si="2"/>
        <v>71.26868686868687</v>
      </c>
      <c r="P12" s="9"/>
    </row>
    <row r="13" spans="1:16" ht="15">
      <c r="A13" s="12"/>
      <c r="B13" s="23">
        <v>329</v>
      </c>
      <c r="C13" s="19" t="s">
        <v>47</v>
      </c>
      <c r="D13" s="43">
        <v>4431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4431</v>
      </c>
      <c r="O13" s="44">
        <f t="shared" si="2"/>
        <v>8.951515151515151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33638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33638</v>
      </c>
      <c r="O14" s="42">
        <f t="shared" si="2"/>
        <v>67.95555555555555</v>
      </c>
      <c r="P14" s="10"/>
    </row>
    <row r="15" spans="1:16" ht="15">
      <c r="A15" s="12"/>
      <c r="B15" s="23">
        <v>335.12</v>
      </c>
      <c r="C15" s="19" t="s">
        <v>67</v>
      </c>
      <c r="D15" s="43">
        <v>16703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16703</v>
      </c>
      <c r="O15" s="44">
        <f t="shared" si="2"/>
        <v>33.743434343434345</v>
      </c>
      <c r="P15" s="9"/>
    </row>
    <row r="16" spans="1:16" ht="15">
      <c r="A16" s="12"/>
      <c r="B16" s="23">
        <v>335.15</v>
      </c>
      <c r="C16" s="19" t="s">
        <v>68</v>
      </c>
      <c r="D16" s="43">
        <v>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</v>
      </c>
      <c r="O16" s="44">
        <f t="shared" si="2"/>
        <v>0.11313131313131314</v>
      </c>
      <c r="P16" s="9"/>
    </row>
    <row r="17" spans="1:16" ht="15">
      <c r="A17" s="12"/>
      <c r="B17" s="23">
        <v>335.18</v>
      </c>
      <c r="C17" s="19" t="s">
        <v>69</v>
      </c>
      <c r="D17" s="43">
        <v>16879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16879</v>
      </c>
      <c r="O17" s="44">
        <f t="shared" si="2"/>
        <v>34.0989898989899</v>
      </c>
      <c r="P17" s="9"/>
    </row>
    <row r="18" spans="1:16" ht="15.75">
      <c r="A18" s="27" t="s">
        <v>25</v>
      </c>
      <c r="B18" s="28"/>
      <c r="C18" s="29"/>
      <c r="D18" s="30">
        <f aca="true" t="shared" si="5" ref="D18:M18">SUM(D19:D22)</f>
        <v>2810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326920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329730</v>
      </c>
      <c r="O18" s="42">
        <f t="shared" si="2"/>
        <v>666.1212121212121</v>
      </c>
      <c r="P18" s="10"/>
    </row>
    <row r="19" spans="1:16" ht="15">
      <c r="A19" s="12"/>
      <c r="B19" s="23">
        <v>342.9</v>
      </c>
      <c r="C19" s="19" t="s">
        <v>70</v>
      </c>
      <c r="D19" s="43">
        <v>1170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1170</v>
      </c>
      <c r="O19" s="44">
        <f t="shared" si="2"/>
        <v>2.3636363636363638</v>
      </c>
      <c r="P19" s="9"/>
    </row>
    <row r="20" spans="1:16" ht="15">
      <c r="A20" s="12"/>
      <c r="B20" s="23">
        <v>343.3</v>
      </c>
      <c r="C20" s="19" t="s">
        <v>28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253766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253766</v>
      </c>
      <c r="O20" s="44">
        <f t="shared" si="2"/>
        <v>512.6585858585859</v>
      </c>
      <c r="P20" s="9"/>
    </row>
    <row r="21" spans="1:16" ht="15">
      <c r="A21" s="12"/>
      <c r="B21" s="23">
        <v>343.4</v>
      </c>
      <c r="C21" s="19" t="s">
        <v>44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73154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73154</v>
      </c>
      <c r="O21" s="44">
        <f t="shared" si="2"/>
        <v>147.7858585858586</v>
      </c>
      <c r="P21" s="9"/>
    </row>
    <row r="22" spans="1:16" ht="15">
      <c r="A22" s="12"/>
      <c r="B22" s="23">
        <v>347.2</v>
      </c>
      <c r="C22" s="19" t="s">
        <v>71</v>
      </c>
      <c r="D22" s="43">
        <v>1640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1640</v>
      </c>
      <c r="O22" s="44">
        <f t="shared" si="2"/>
        <v>3.313131313131313</v>
      </c>
      <c r="P22" s="9"/>
    </row>
    <row r="23" spans="1:16" ht="15.75">
      <c r="A23" s="27" t="s">
        <v>2</v>
      </c>
      <c r="B23" s="28"/>
      <c r="C23" s="29"/>
      <c r="D23" s="30">
        <f aca="true" t="shared" si="6" ref="D23:M23">SUM(D24:D26)</f>
        <v>31455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11211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42666</v>
      </c>
      <c r="O23" s="42">
        <f t="shared" si="2"/>
        <v>86.19393939393939</v>
      </c>
      <c r="P23" s="10"/>
    </row>
    <row r="24" spans="1:16" ht="15">
      <c r="A24" s="12"/>
      <c r="B24" s="23">
        <v>361.1</v>
      </c>
      <c r="C24" s="19" t="s">
        <v>32</v>
      </c>
      <c r="D24" s="43">
        <v>2464</v>
      </c>
      <c r="E24" s="43">
        <v>0</v>
      </c>
      <c r="F24" s="43">
        <v>0</v>
      </c>
      <c r="G24" s="43">
        <v>0</v>
      </c>
      <c r="H24" s="43">
        <v>0</v>
      </c>
      <c r="I24" s="43">
        <v>507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2971</v>
      </c>
      <c r="O24" s="44">
        <f t="shared" si="2"/>
        <v>6.002020202020202</v>
      </c>
      <c r="P24" s="9"/>
    </row>
    <row r="25" spans="1:16" ht="15">
      <c r="A25" s="12"/>
      <c r="B25" s="23">
        <v>366</v>
      </c>
      <c r="C25" s="19" t="s">
        <v>52</v>
      </c>
      <c r="D25" s="43">
        <v>28585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28585</v>
      </c>
      <c r="O25" s="44">
        <f t="shared" si="2"/>
        <v>57.74747474747475</v>
      </c>
      <c r="P25" s="9"/>
    </row>
    <row r="26" spans="1:16" ht="15">
      <c r="A26" s="12"/>
      <c r="B26" s="23">
        <v>369.9</v>
      </c>
      <c r="C26" s="19" t="s">
        <v>33</v>
      </c>
      <c r="D26" s="43">
        <v>406</v>
      </c>
      <c r="E26" s="43">
        <v>0</v>
      </c>
      <c r="F26" s="43">
        <v>0</v>
      </c>
      <c r="G26" s="43">
        <v>0</v>
      </c>
      <c r="H26" s="43">
        <v>0</v>
      </c>
      <c r="I26" s="43">
        <v>10704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11110</v>
      </c>
      <c r="O26" s="44">
        <f t="shared" si="2"/>
        <v>22.444444444444443</v>
      </c>
      <c r="P26" s="9"/>
    </row>
    <row r="27" spans="1:16" ht="15.75">
      <c r="A27" s="27" t="s">
        <v>57</v>
      </c>
      <c r="B27" s="28"/>
      <c r="C27" s="29"/>
      <c r="D27" s="30">
        <f aca="true" t="shared" si="7" ref="D27:M27">SUM(D28:D28)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15995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15995</v>
      </c>
      <c r="O27" s="42">
        <f t="shared" si="2"/>
        <v>32.313131313131315</v>
      </c>
      <c r="P27" s="9"/>
    </row>
    <row r="28" spans="1:16" ht="15.75" thickBot="1">
      <c r="A28" s="12"/>
      <c r="B28" s="23">
        <v>381</v>
      </c>
      <c r="C28" s="19" t="s">
        <v>58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15995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15995</v>
      </c>
      <c r="O28" s="44">
        <f t="shared" si="2"/>
        <v>32.313131313131315</v>
      </c>
      <c r="P28" s="9"/>
    </row>
    <row r="29" spans="1:119" ht="16.5" thickBot="1">
      <c r="A29" s="13" t="s">
        <v>30</v>
      </c>
      <c r="B29" s="21"/>
      <c r="C29" s="20"/>
      <c r="D29" s="14">
        <f>SUM(D5,D11,D14,D18,D23,D27)</f>
        <v>344636</v>
      </c>
      <c r="E29" s="14">
        <f aca="true" t="shared" si="8" ref="E29:M29">SUM(E5,E11,E14,E18,E23,E27)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354126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698762</v>
      </c>
      <c r="O29" s="36">
        <f t="shared" si="2"/>
        <v>1411.640404040404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72</v>
      </c>
      <c r="M31" s="48"/>
      <c r="N31" s="48"/>
      <c r="O31" s="40">
        <v>495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2022-06-14T20:45:10Z</cp:lastPrinted>
  <dcterms:created xsi:type="dcterms:W3CDTF">2000-08-31T21:26:31Z</dcterms:created>
  <dcterms:modified xsi:type="dcterms:W3CDTF">2022-06-14T20:45:21Z</dcterms:modified>
  <cp:category/>
  <cp:version/>
  <cp:contentType/>
  <cp:contentStatus/>
</cp:coreProperties>
</file>