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'2008'!$A$1:$O$74</definedName>
    <definedName name="_xlnm.Print_Area" localSheetId="13">'2009'!$A$1:$O$76</definedName>
    <definedName name="_xlnm.Print_Area" localSheetId="12">'2010'!$A$1:$O$74</definedName>
    <definedName name="_xlnm.Print_Area" localSheetId="11">'2011'!$A$1:$O$72</definedName>
    <definedName name="_xlnm.Print_Area" localSheetId="10">'2012'!$A$1:$O$72</definedName>
    <definedName name="_xlnm.Print_Area" localSheetId="9">'2013'!$A$1:$O$73</definedName>
    <definedName name="_xlnm.Print_Area" localSheetId="8">'2014'!$A$1:$O$71</definedName>
    <definedName name="_xlnm.Print_Area" localSheetId="7">'2015'!$A$1:$O$71</definedName>
    <definedName name="_xlnm.Print_Area" localSheetId="6">'2016'!$A$1:$O$73</definedName>
    <definedName name="_xlnm.Print_Area" localSheetId="5">'2017'!$A$1:$O$71</definedName>
    <definedName name="_xlnm.Print_Area" localSheetId="4">'2018'!$A$1:$O$73</definedName>
    <definedName name="_xlnm.Print_Area" localSheetId="3">'2019'!$A$1:$O$81</definedName>
    <definedName name="_xlnm.Print_Area" localSheetId="2">'2020'!$A$1:$O$77</definedName>
    <definedName name="_xlnm.Print_Area" localSheetId="1">'2021'!$A$1:$P$73</definedName>
    <definedName name="_xlnm.Print_Area" localSheetId="0">'2022'!$A$1:$P$77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72" i="47" l="1"/>
  <c r="P72" i="47"/>
  <c r="O71" i="47"/>
  <c r="P71" i="47"/>
  <c r="O70" i="47"/>
  <c r="P70" i="47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/>
  <c r="O67" i="47"/>
  <c r="P67" i="47"/>
  <c r="O66" i="47"/>
  <c r="P66" i="47"/>
  <c r="O65" i="47"/>
  <c r="P65" i="47"/>
  <c r="O64" i="47"/>
  <c r="P64" i="47"/>
  <c r="O63" i="47"/>
  <c r="P63" i="47"/>
  <c r="O62" i="47"/>
  <c r="P62" i="47"/>
  <c r="O61" i="47"/>
  <c r="P61" i="47"/>
  <c r="O60" i="47"/>
  <c r="P60" i="47"/>
  <c r="O59" i="47"/>
  <c r="P59" i="47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/>
  <c r="O56" i="47"/>
  <c r="P56" i="47"/>
  <c r="O55" i="47"/>
  <c r="P55" i="47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/>
  <c r="O52" i="47"/>
  <c r="P52" i="47"/>
  <c r="O51" i="47"/>
  <c r="P51" i="47"/>
  <c r="O50" i="47"/>
  <c r="P50" i="47"/>
  <c r="O49" i="47"/>
  <c r="P49" i="47"/>
  <c r="O48" i="47"/>
  <c r="P48" i="47"/>
  <c r="O47" i="47"/>
  <c r="P47" i="47"/>
  <c r="O46" i="47"/>
  <c r="P46" i="47"/>
  <c r="O45" i="47"/>
  <c r="P45" i="47"/>
  <c r="O44" i="47"/>
  <c r="P44" i="47"/>
  <c r="O43" i="47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/>
  <c r="O40" i="47"/>
  <c r="P40" i="47"/>
  <c r="O39" i="47"/>
  <c r="P39" i="47"/>
  <c r="O38" i="47"/>
  <c r="P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68" i="46"/>
  <c r="P68" i="46"/>
  <c r="O67" i="46"/>
  <c r="P67" i="46"/>
  <c r="O66" i="46"/>
  <c r="P66" i="46"/>
  <c r="N65" i="46"/>
  <c r="M65" i="46"/>
  <c r="L65" i="46"/>
  <c r="K65" i="46"/>
  <c r="J65" i="46"/>
  <c r="I65" i="46"/>
  <c r="H65" i="46"/>
  <c r="G65" i="46"/>
  <c r="F65" i="46"/>
  <c r="E65" i="46"/>
  <c r="D65" i="46"/>
  <c r="O64" i="46"/>
  <c r="P64" i="46"/>
  <c r="O63" i="46"/>
  <c r="P63" i="46"/>
  <c r="O62" i="46"/>
  <c r="P62" i="46"/>
  <c r="O61" i="46"/>
  <c r="P61" i="46"/>
  <c r="O60" i="46"/>
  <c r="P60" i="46"/>
  <c r="O59" i="46"/>
  <c r="P59" i="46"/>
  <c r="O58" i="46"/>
  <c r="P58" i="46"/>
  <c r="O57" i="46"/>
  <c r="P57" i="46"/>
  <c r="O56" i="46"/>
  <c r="P56" i="46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/>
  <c r="O51" i="46"/>
  <c r="P51" i="46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/>
  <c r="O48" i="46"/>
  <c r="P48" i="46"/>
  <c r="O47" i="46"/>
  <c r="P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2" i="45"/>
  <c r="O72" i="45"/>
  <c r="N71" i="45"/>
  <c r="O71" i="45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6" i="44"/>
  <c r="O76" i="44"/>
  <c r="N75" i="44"/>
  <c r="O75" i="44"/>
  <c r="M74" i="44"/>
  <c r="L74" i="44"/>
  <c r="K74" i="44"/>
  <c r="J74" i="44"/>
  <c r="I74" i="44"/>
  <c r="H74" i="44"/>
  <c r="G74" i="44"/>
  <c r="F74" i="44"/>
  <c r="E74" i="44"/>
  <c r="D74" i="44"/>
  <c r="N73" i="44"/>
  <c r="O73" i="44"/>
  <c r="N72" i="44"/>
  <c r="O72" i="44"/>
  <c r="N71" i="44"/>
  <c r="O71" i="44"/>
  <c r="N70" i="44"/>
  <c r="O70" i="44"/>
  <c r="N69" i="44"/>
  <c r="O69" i="44"/>
  <c r="N68" i="44"/>
  <c r="O68" i="44"/>
  <c r="N67" i="44"/>
  <c r="O67" i="44"/>
  <c r="N66" i="44"/>
  <c r="O66" i="44"/>
  <c r="N65" i="44"/>
  <c r="O65" i="44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/>
  <c r="N60" i="44"/>
  <c r="O60" i="44"/>
  <c r="M59" i="44"/>
  <c r="L59" i="44"/>
  <c r="K59" i="44"/>
  <c r="J59" i="44"/>
  <c r="I59" i="44"/>
  <c r="H59" i="44"/>
  <c r="G59" i="44"/>
  <c r="F59" i="44"/>
  <c r="E59" i="44"/>
  <c r="D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8" i="43"/>
  <c r="O68" i="43"/>
  <c r="N67" i="43"/>
  <c r="O67" i="43"/>
  <c r="M66" i="43"/>
  <c r="L66" i="43"/>
  <c r="K66" i="43"/>
  <c r="J66" i="43"/>
  <c r="I66" i="43"/>
  <c r="H66" i="43"/>
  <c r="G66" i="43"/>
  <c r="F66" i="43"/>
  <c r="E66" i="43"/>
  <c r="D66" i="43"/>
  <c r="N65" i="43"/>
  <c r="O65" i="43"/>
  <c r="N64" i="43"/>
  <c r="O64" i="43"/>
  <c r="N63" i="43"/>
  <c r="O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6" i="42"/>
  <c r="O66" i="42"/>
  <c r="N65" i="42"/>
  <c r="O65" i="42"/>
  <c r="M64" i="42"/>
  <c r="L64" i="42"/>
  <c r="K64" i="42"/>
  <c r="J64" i="42"/>
  <c r="I64" i="42"/>
  <c r="H64" i="42"/>
  <c r="G64" i="42"/>
  <c r="F64" i="42"/>
  <c r="E64" i="42"/>
  <c r="D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8" i="41"/>
  <c r="O68" i="41"/>
  <c r="N67" i="41"/>
  <c r="O67" i="4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64" i="40"/>
  <c r="N66" i="40"/>
  <c r="O66" i="40"/>
  <c r="N65" i="40"/>
  <c r="O65" i="40"/>
  <c r="M64" i="40"/>
  <c r="L64" i="40"/>
  <c r="K64" i="40"/>
  <c r="J64" i="40"/>
  <c r="I64" i="40"/>
  <c r="H64" i="40"/>
  <c r="G64" i="40"/>
  <c r="F64" i="40"/>
  <c r="E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6" i="39"/>
  <c r="O66" i="39"/>
  <c r="N65" i="39"/>
  <c r="O65" i="39"/>
  <c r="M64" i="39"/>
  <c r="L64" i="39"/>
  <c r="K64" i="39"/>
  <c r="J64" i="39"/>
  <c r="I64" i="39"/>
  <c r="H64" i="39"/>
  <c r="G64" i="39"/>
  <c r="F64" i="39"/>
  <c r="E64" i="39"/>
  <c r="D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N49" i="39"/>
  <c r="O49" i="39"/>
  <c r="D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I67" i="39"/>
  <c r="H5" i="39"/>
  <c r="G5" i="39"/>
  <c r="F5" i="39"/>
  <c r="E5" i="39"/>
  <c r="E67" i="39"/>
  <c r="D5" i="39"/>
  <c r="N68" i="38"/>
  <c r="O68" i="38"/>
  <c r="N67" i="38"/>
  <c r="O67" i="38"/>
  <c r="M66" i="38"/>
  <c r="L66" i="38"/>
  <c r="K66" i="38"/>
  <c r="J66" i="38"/>
  <c r="I66" i="38"/>
  <c r="H66" i="38"/>
  <c r="G66" i="38"/>
  <c r="F66" i="38"/>
  <c r="E66" i="38"/>
  <c r="D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M55" i="38"/>
  <c r="L55" i="38"/>
  <c r="K55" i="38"/>
  <c r="J55" i="38"/>
  <c r="I55" i="38"/>
  <c r="I69" i="38"/>
  <c r="H55" i="38"/>
  <c r="G55" i="38"/>
  <c r="F55" i="38"/>
  <c r="E55" i="38"/>
  <c r="D55" i="38"/>
  <c r="N54" i="38"/>
  <c r="O54" i="38"/>
  <c r="N53" i="38"/>
  <c r="O53" i="38"/>
  <c r="N52" i="38"/>
  <c r="O52" i="38"/>
  <c r="M51" i="38"/>
  <c r="L51" i="38"/>
  <c r="K51" i="38"/>
  <c r="J51" i="38"/>
  <c r="I51" i="38"/>
  <c r="H51" i="38"/>
  <c r="G51" i="38"/>
  <c r="F51" i="38"/>
  <c r="E51" i="38"/>
  <c r="D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H69" i="38"/>
  <c r="G5" i="38"/>
  <c r="F5" i="38"/>
  <c r="E5" i="38"/>
  <c r="D5" i="38"/>
  <c r="N69" i="37"/>
  <c r="O69" i="37"/>
  <c r="N68" i="37"/>
  <c r="O68" i="37"/>
  <c r="M67" i="37"/>
  <c r="L67" i="37"/>
  <c r="K67" i="37"/>
  <c r="J67" i="37"/>
  <c r="I67" i="37"/>
  <c r="H67" i="37"/>
  <c r="G67" i="37"/>
  <c r="F67" i="37"/>
  <c r="E67" i="37"/>
  <c r="D67" i="37"/>
  <c r="N66" i="37"/>
  <c r="O66" i="37"/>
  <c r="N65" i="37"/>
  <c r="O65" i="37"/>
  <c r="N64" i="37"/>
  <c r="O64" i="37"/>
  <c r="N63" i="37"/>
  <c r="O63" i="37"/>
  <c r="N62" i="37"/>
  <c r="O62" i="37"/>
  <c r="N61" i="37"/>
  <c r="O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M51" i="37"/>
  <c r="L51" i="37"/>
  <c r="K51" i="37"/>
  <c r="J51" i="37"/>
  <c r="I51" i="37"/>
  <c r="H51" i="37"/>
  <c r="G51" i="37"/>
  <c r="F51" i="37"/>
  <c r="E51" i="37"/>
  <c r="D51" i="37"/>
  <c r="N50" i="37"/>
  <c r="O50" i="37"/>
  <c r="N49" i="37"/>
  <c r="O49" i="37"/>
  <c r="N48" i="37"/>
  <c r="O48" i="37"/>
  <c r="N47" i="37"/>
  <c r="O47" i="37"/>
  <c r="M46" i="37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/>
  <c r="N17" i="37"/>
  <c r="O17" i="37"/>
  <c r="M16" i="37"/>
  <c r="L16" i="37"/>
  <c r="K16" i="37"/>
  <c r="J16" i="37"/>
  <c r="J70" i="37"/>
  <c r="I16" i="37"/>
  <c r="H16" i="37"/>
  <c r="G16" i="37"/>
  <c r="F16" i="37"/>
  <c r="E16" i="37"/>
  <c r="D16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I70" i="37"/>
  <c r="H5" i="37"/>
  <c r="G5" i="37"/>
  <c r="F5" i="37"/>
  <c r="E5" i="37"/>
  <c r="N5" i="37"/>
  <c r="O5" i="37"/>
  <c r="D5" i="37"/>
  <c r="N67" i="36"/>
  <c r="O67" i="36"/>
  <c r="N66" i="36"/>
  <c r="O66" i="36"/>
  <c r="M65" i="36"/>
  <c r="L65" i="36"/>
  <c r="K65" i="36"/>
  <c r="J65" i="36"/>
  <c r="I65" i="36"/>
  <c r="H65" i="36"/>
  <c r="G65" i="36"/>
  <c r="F65" i="36"/>
  <c r="E65" i="36"/>
  <c r="D65" i="36"/>
  <c r="N64" i="36"/>
  <c r="O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D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M39" i="36"/>
  <c r="L39" i="36"/>
  <c r="L68" i="36"/>
  <c r="K39" i="36"/>
  <c r="J39" i="36"/>
  <c r="I39" i="36"/>
  <c r="H39" i="36"/>
  <c r="G39" i="36"/>
  <c r="F39" i="36"/>
  <c r="E39" i="36"/>
  <c r="N39" i="36"/>
  <c r="O39" i="36"/>
  <c r="D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68" i="36"/>
  <c r="L5" i="36"/>
  <c r="K5" i="36"/>
  <c r="J5" i="36"/>
  <c r="I5" i="36"/>
  <c r="H5" i="36"/>
  <c r="H68" i="36"/>
  <c r="G5" i="36"/>
  <c r="F5" i="36"/>
  <c r="E5" i="36"/>
  <c r="N5" i="36"/>
  <c r="O5" i="36"/>
  <c r="D5" i="36"/>
  <c r="N67" i="35"/>
  <c r="O67" i="35"/>
  <c r="M66" i="35"/>
  <c r="L66" i="35"/>
  <c r="K66" i="35"/>
  <c r="J66" i="35"/>
  <c r="I66" i="35"/>
  <c r="H66" i="35"/>
  <c r="G66" i="35"/>
  <c r="F66" i="35"/>
  <c r="E66" i="35"/>
  <c r="D66" i="35"/>
  <c r="N65" i="35"/>
  <c r="O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D55" i="35"/>
  <c r="N55" i="35"/>
  <c r="O55" i="35"/>
  <c r="N54" i="35"/>
  <c r="O54" i="35"/>
  <c r="N53" i="35"/>
  <c r="O53" i="35"/>
  <c r="N52" i="35"/>
  <c r="O52" i="35"/>
  <c r="M51" i="35"/>
  <c r="L51" i="35"/>
  <c r="L68" i="35"/>
  <c r="K51" i="35"/>
  <c r="J51" i="35"/>
  <c r="I51" i="35"/>
  <c r="H51" i="35"/>
  <c r="H68" i="35"/>
  <c r="G51" i="35"/>
  <c r="F51" i="35"/>
  <c r="E51" i="35"/>
  <c r="D51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M40" i="35"/>
  <c r="L40" i="35"/>
  <c r="K40" i="35"/>
  <c r="J40" i="35"/>
  <c r="I40" i="35"/>
  <c r="H40" i="35"/>
  <c r="G40" i="35"/>
  <c r="F40" i="35"/>
  <c r="E40" i="35"/>
  <c r="N40" i="35"/>
  <c r="O40" i="35"/>
  <c r="D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N16" i="35"/>
  <c r="O16" i="35"/>
  <c r="F16" i="35"/>
  <c r="E16" i="35"/>
  <c r="D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68" i="35"/>
  <c r="L5" i="35"/>
  <c r="K5" i="35"/>
  <c r="K68" i="35"/>
  <c r="J5" i="35"/>
  <c r="I5" i="35"/>
  <c r="H5" i="35"/>
  <c r="G5" i="35"/>
  <c r="G68" i="35"/>
  <c r="F5" i="35"/>
  <c r="E5" i="35"/>
  <c r="E68" i="35"/>
  <c r="D5" i="35"/>
  <c r="N5" i="35"/>
  <c r="O5" i="35"/>
  <c r="N69" i="34"/>
  <c r="O69" i="34"/>
  <c r="N68" i="34"/>
  <c r="O68" i="34"/>
  <c r="M67" i="34"/>
  <c r="L67" i="34"/>
  <c r="K67" i="34"/>
  <c r="J67" i="34"/>
  <c r="I67" i="34"/>
  <c r="H67" i="34"/>
  <c r="G67" i="34"/>
  <c r="N67" i="34"/>
  <c r="O67" i="34"/>
  <c r="F67" i="34"/>
  <c r="E67" i="34"/>
  <c r="D67" i="34"/>
  <c r="N66" i="34"/>
  <c r="O66" i="34"/>
  <c r="N65" i="34"/>
  <c r="O65" i="34"/>
  <c r="N64" i="34"/>
  <c r="O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M56" i="34"/>
  <c r="L56" i="34"/>
  <c r="K56" i="34"/>
  <c r="J56" i="34"/>
  <c r="I56" i="34"/>
  <c r="H56" i="34"/>
  <c r="G56" i="34"/>
  <c r="F56" i="34"/>
  <c r="E56" i="34"/>
  <c r="D56" i="34"/>
  <c r="N56" i="34"/>
  <c r="O56" i="34"/>
  <c r="N55" i="34"/>
  <c r="O55" i="34"/>
  <c r="N54" i="34"/>
  <c r="O54" i="34"/>
  <c r="N53" i="34"/>
  <c r="O53" i="34"/>
  <c r="N52" i="34"/>
  <c r="O52" i="34"/>
  <c r="M51" i="34"/>
  <c r="L51" i="34"/>
  <c r="K51" i="34"/>
  <c r="J51" i="34"/>
  <c r="I51" i="34"/>
  <c r="H51" i="34"/>
  <c r="G51" i="34"/>
  <c r="F51" i="34"/>
  <c r="E51" i="34"/>
  <c r="D51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M40" i="34"/>
  <c r="L40" i="34"/>
  <c r="K40" i="34"/>
  <c r="J40" i="34"/>
  <c r="I40" i="34"/>
  <c r="H40" i="34"/>
  <c r="G40" i="34"/>
  <c r="F40" i="34"/>
  <c r="N40" i="34"/>
  <c r="O40" i="34"/>
  <c r="E40" i="34"/>
  <c r="D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N29" i="34"/>
  <c r="O29" i="34"/>
  <c r="D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M70" i="34"/>
  <c r="L16" i="34"/>
  <c r="K16" i="34"/>
  <c r="J16" i="34"/>
  <c r="I16" i="34"/>
  <c r="H16" i="34"/>
  <c r="G16" i="34"/>
  <c r="F16" i="34"/>
  <c r="F70" i="34"/>
  <c r="E16" i="34"/>
  <c r="D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70" i="34"/>
  <c r="K5" i="34"/>
  <c r="K70" i="34"/>
  <c r="J5" i="34"/>
  <c r="I5" i="34"/>
  <c r="I70" i="34"/>
  <c r="H5" i="34"/>
  <c r="H70" i="34"/>
  <c r="G5" i="34"/>
  <c r="G70" i="34"/>
  <c r="F5" i="34"/>
  <c r="E5" i="34"/>
  <c r="D5" i="34"/>
  <c r="D70" i="34"/>
  <c r="N71" i="33"/>
  <c r="O71" i="33"/>
  <c r="N42" i="33"/>
  <c r="O4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52" i="33"/>
  <c r="O52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8" i="33"/>
  <c r="O8" i="33"/>
  <c r="N9" i="33"/>
  <c r="O9" i="33"/>
  <c r="E41" i="33"/>
  <c r="N41" i="33"/>
  <c r="O41" i="33"/>
  <c r="F41" i="33"/>
  <c r="G41" i="33"/>
  <c r="H41" i="33"/>
  <c r="I41" i="33"/>
  <c r="J41" i="33"/>
  <c r="K41" i="33"/>
  <c r="L41" i="33"/>
  <c r="M41" i="33"/>
  <c r="D41" i="33"/>
  <c r="E29" i="33"/>
  <c r="F29" i="33"/>
  <c r="G29" i="33"/>
  <c r="H29" i="33"/>
  <c r="I29" i="33"/>
  <c r="J29" i="33"/>
  <c r="K29" i="33"/>
  <c r="L29" i="33"/>
  <c r="M29" i="33"/>
  <c r="D29" i="33"/>
  <c r="N29" i="33"/>
  <c r="O29" i="33"/>
  <c r="E16" i="33"/>
  <c r="F16" i="33"/>
  <c r="F72" i="33"/>
  <c r="G16" i="33"/>
  <c r="H16" i="33"/>
  <c r="I16" i="33"/>
  <c r="I72" i="33"/>
  <c r="J16" i="33"/>
  <c r="K16" i="33"/>
  <c r="L16" i="33"/>
  <c r="M16" i="33"/>
  <c r="D16" i="33"/>
  <c r="E5" i="33"/>
  <c r="E72" i="33"/>
  <c r="F5" i="33"/>
  <c r="G5" i="33"/>
  <c r="G72" i="33"/>
  <c r="H5" i="33"/>
  <c r="H72" i="33"/>
  <c r="I5" i="33"/>
  <c r="J5" i="33"/>
  <c r="J72" i="33"/>
  <c r="K5" i="33"/>
  <c r="L5" i="33"/>
  <c r="L72" i="33"/>
  <c r="M5" i="33"/>
  <c r="D5" i="33"/>
  <c r="D72" i="33"/>
  <c r="E69" i="33"/>
  <c r="F69" i="33"/>
  <c r="G69" i="33"/>
  <c r="H69" i="33"/>
  <c r="I69" i="33"/>
  <c r="J69" i="33"/>
  <c r="K69" i="33"/>
  <c r="L69" i="33"/>
  <c r="M69" i="33"/>
  <c r="D69" i="33"/>
  <c r="N70" i="33"/>
  <c r="O70" i="33"/>
  <c r="N60" i="33"/>
  <c r="N61" i="33"/>
  <c r="O61" i="33"/>
  <c r="N62" i="33"/>
  <c r="O62" i="33"/>
  <c r="N63" i="33"/>
  <c r="O63" i="33"/>
  <c r="N64" i="33"/>
  <c r="O64" i="33"/>
  <c r="N65" i="33"/>
  <c r="O65" i="33"/>
  <c r="N66" i="33"/>
  <c r="N67" i="33"/>
  <c r="O67" i="33"/>
  <c r="N68" i="33"/>
  <c r="O68" i="33"/>
  <c r="N59" i="33"/>
  <c r="O59" i="33"/>
  <c r="E58" i="33"/>
  <c r="F58" i="33"/>
  <c r="G58" i="33"/>
  <c r="H58" i="33"/>
  <c r="I58" i="33"/>
  <c r="J58" i="33"/>
  <c r="K58" i="33"/>
  <c r="L58" i="33"/>
  <c r="M58" i="33"/>
  <c r="D58" i="33"/>
  <c r="N58" i="33"/>
  <c r="O58" i="33"/>
  <c r="E53" i="33"/>
  <c r="F53" i="33"/>
  <c r="G53" i="33"/>
  <c r="H53" i="33"/>
  <c r="I53" i="33"/>
  <c r="J53" i="33"/>
  <c r="K53" i="33"/>
  <c r="L53" i="33"/>
  <c r="M53" i="33"/>
  <c r="D53" i="33"/>
  <c r="N53" i="33"/>
  <c r="O53" i="33"/>
  <c r="N55" i="33"/>
  <c r="O55" i="33"/>
  <c r="N56" i="33"/>
  <c r="O56" i="33"/>
  <c r="N57" i="33"/>
  <c r="O57" i="33"/>
  <c r="N54" i="33"/>
  <c r="O54" i="33"/>
  <c r="O66" i="33"/>
  <c r="O60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7" i="33"/>
  <c r="O7" i="33"/>
  <c r="N10" i="33"/>
  <c r="O10" i="33"/>
  <c r="N11" i="33"/>
  <c r="O11" i="33"/>
  <c r="N12" i="33"/>
  <c r="O12" i="33"/>
  <c r="N13" i="33"/>
  <c r="O13" i="33"/>
  <c r="N14" i="33"/>
  <c r="O14" i="33"/>
  <c r="N15" i="33"/>
  <c r="O15" i="33"/>
  <c r="N6" i="33"/>
  <c r="O6" i="33"/>
  <c r="N17" i="33"/>
  <c r="O17" i="33"/>
  <c r="M72" i="33"/>
  <c r="J70" i="34"/>
  <c r="J68" i="35"/>
  <c r="F68" i="35"/>
  <c r="N66" i="35"/>
  <c r="O66" i="35"/>
  <c r="D68" i="35"/>
  <c r="N68" i="35"/>
  <c r="O68" i="35"/>
  <c r="J68" i="36"/>
  <c r="F68" i="36"/>
  <c r="N65" i="36"/>
  <c r="O65" i="36"/>
  <c r="K68" i="36"/>
  <c r="N54" i="36"/>
  <c r="O54" i="36"/>
  <c r="N50" i="36"/>
  <c r="O50" i="36"/>
  <c r="I68" i="36"/>
  <c r="N29" i="36"/>
  <c r="O29" i="36"/>
  <c r="N16" i="36"/>
  <c r="O16" i="36"/>
  <c r="K70" i="37"/>
  <c r="M70" i="37"/>
  <c r="L70" i="37"/>
  <c r="G70" i="37"/>
  <c r="N46" i="37"/>
  <c r="O46" i="37"/>
  <c r="H70" i="37"/>
  <c r="F70" i="37"/>
  <c r="N51" i="37"/>
  <c r="O51" i="37"/>
  <c r="N34" i="37"/>
  <c r="O34" i="37"/>
  <c r="D70" i="37"/>
  <c r="N21" i="37"/>
  <c r="O21" i="37"/>
  <c r="E70" i="37"/>
  <c r="N70" i="37"/>
  <c r="O70" i="37"/>
  <c r="N16" i="37"/>
  <c r="O16" i="37"/>
  <c r="J69" i="38"/>
  <c r="G69" i="38"/>
  <c r="K69" i="38"/>
  <c r="L69" i="38"/>
  <c r="F69" i="38"/>
  <c r="M69" i="38"/>
  <c r="N66" i="38"/>
  <c r="O66" i="38"/>
  <c r="N55" i="38"/>
  <c r="O55" i="38"/>
  <c r="N51" i="38"/>
  <c r="O51" i="38"/>
  <c r="N40" i="38"/>
  <c r="O40" i="38"/>
  <c r="N29" i="38"/>
  <c r="O29" i="38"/>
  <c r="E69" i="38"/>
  <c r="N16" i="38"/>
  <c r="O16" i="38"/>
  <c r="D69" i="38"/>
  <c r="N5" i="38"/>
  <c r="O5" i="38"/>
  <c r="N69" i="33"/>
  <c r="O69" i="33"/>
  <c r="I68" i="35"/>
  <c r="N16" i="34"/>
  <c r="O16" i="34"/>
  <c r="D68" i="36"/>
  <c r="N5" i="33"/>
  <c r="O5" i="33"/>
  <c r="K72" i="33"/>
  <c r="H67" i="39"/>
  <c r="M67" i="39"/>
  <c r="K67" i="39"/>
  <c r="L67" i="39"/>
  <c r="J67" i="39"/>
  <c r="G67" i="39"/>
  <c r="F67" i="39"/>
  <c r="N64" i="39"/>
  <c r="O64" i="39"/>
  <c r="N53" i="39"/>
  <c r="O53" i="39"/>
  <c r="N38" i="39"/>
  <c r="O38" i="39"/>
  <c r="N29" i="39"/>
  <c r="O29" i="39"/>
  <c r="N16" i="39"/>
  <c r="O16" i="39"/>
  <c r="N5" i="39"/>
  <c r="O5" i="39"/>
  <c r="D67" i="39"/>
  <c r="N67" i="39"/>
  <c r="O67" i="39"/>
  <c r="N72" i="33"/>
  <c r="O72" i="33"/>
  <c r="N5" i="34"/>
  <c r="O5" i="34"/>
  <c r="N69" i="38"/>
  <c r="O69" i="38"/>
  <c r="E68" i="36"/>
  <c r="N68" i="36"/>
  <c r="O68" i="36"/>
  <c r="N29" i="35"/>
  <c r="O29" i="35"/>
  <c r="N16" i="33"/>
  <c r="O16" i="33"/>
  <c r="G68" i="36"/>
  <c r="E70" i="34"/>
  <c r="N70" i="34"/>
  <c r="O70" i="34"/>
  <c r="N67" i="37"/>
  <c r="O67" i="37"/>
  <c r="H67" i="40"/>
  <c r="N5" i="40"/>
  <c r="O5" i="40"/>
  <c r="L67" i="40"/>
  <c r="G67" i="40"/>
  <c r="M67" i="40"/>
  <c r="N64" i="40"/>
  <c r="O64" i="40"/>
  <c r="J67" i="40"/>
  <c r="K67" i="40"/>
  <c r="F67" i="40"/>
  <c r="N29" i="40"/>
  <c r="O29" i="40"/>
  <c r="N38" i="40"/>
  <c r="O38" i="40"/>
  <c r="I67" i="40"/>
  <c r="N53" i="40"/>
  <c r="O53" i="40"/>
  <c r="D67" i="40"/>
  <c r="N49" i="40"/>
  <c r="O49" i="40"/>
  <c r="E67" i="40"/>
  <c r="N16" i="40"/>
  <c r="O16" i="40"/>
  <c r="N67" i="40"/>
  <c r="O67" i="40"/>
  <c r="M69" i="41"/>
  <c r="L69" i="41"/>
  <c r="N5" i="41"/>
  <c r="O5" i="41"/>
  <c r="N65" i="41"/>
  <c r="O65" i="41"/>
  <c r="J69" i="41"/>
  <c r="K69" i="41"/>
  <c r="G69" i="41"/>
  <c r="H69" i="41"/>
  <c r="N54" i="41"/>
  <c r="O54" i="41"/>
  <c r="F69" i="41"/>
  <c r="N50" i="41"/>
  <c r="O50" i="41"/>
  <c r="I69" i="41"/>
  <c r="N39" i="41"/>
  <c r="O39" i="41"/>
  <c r="N29" i="41"/>
  <c r="O29" i="41"/>
  <c r="E69" i="41"/>
  <c r="N16" i="41"/>
  <c r="O16" i="41"/>
  <c r="D69" i="41"/>
  <c r="N69" i="41"/>
  <c r="O69" i="41"/>
  <c r="M67" i="42"/>
  <c r="L67" i="42"/>
  <c r="N29" i="42"/>
  <c r="O29" i="42"/>
  <c r="K67" i="42"/>
  <c r="N64" i="42"/>
  <c r="O64" i="42"/>
  <c r="F67" i="42"/>
  <c r="N53" i="42"/>
  <c r="O53" i="42"/>
  <c r="J67" i="42"/>
  <c r="N49" i="42"/>
  <c r="O49" i="42"/>
  <c r="N38" i="42"/>
  <c r="O38" i="42"/>
  <c r="E67" i="42"/>
  <c r="G67" i="42"/>
  <c r="H67" i="42"/>
  <c r="I67" i="42"/>
  <c r="N16" i="42"/>
  <c r="O16" i="42"/>
  <c r="D67" i="42"/>
  <c r="N5" i="42"/>
  <c r="O5" i="42"/>
  <c r="N67" i="42"/>
  <c r="O67" i="42"/>
  <c r="M69" i="43"/>
  <c r="N66" i="43"/>
  <c r="O66" i="43"/>
  <c r="K69" i="43"/>
  <c r="L69" i="43"/>
  <c r="N51" i="43"/>
  <c r="O51" i="43"/>
  <c r="N40" i="43"/>
  <c r="O40" i="43"/>
  <c r="N29" i="43"/>
  <c r="O29" i="43"/>
  <c r="N55" i="43"/>
  <c r="O55" i="43"/>
  <c r="J69" i="43"/>
  <c r="G69" i="43"/>
  <c r="H69" i="43"/>
  <c r="I69" i="43"/>
  <c r="N16" i="43"/>
  <c r="O16" i="43"/>
  <c r="E69" i="43"/>
  <c r="D69" i="43"/>
  <c r="N5" i="43"/>
  <c r="O5" i="43"/>
  <c r="F69" i="43"/>
  <c r="N69" i="43"/>
  <c r="O69" i="43"/>
  <c r="M77" i="44"/>
  <c r="L77" i="44"/>
  <c r="N74" i="44"/>
  <c r="O74" i="44"/>
  <c r="N59" i="44"/>
  <c r="O59" i="44"/>
  <c r="K77" i="44"/>
  <c r="N63" i="44"/>
  <c r="O63" i="44"/>
  <c r="G77" i="44"/>
  <c r="J77" i="44"/>
  <c r="F77" i="44"/>
  <c r="N48" i="44"/>
  <c r="O48" i="44"/>
  <c r="N29" i="44"/>
  <c r="O29" i="44"/>
  <c r="I77" i="44"/>
  <c r="E77" i="44"/>
  <c r="H77" i="44"/>
  <c r="N16" i="44"/>
  <c r="O16" i="44"/>
  <c r="N5" i="44"/>
  <c r="O5" i="44"/>
  <c r="D77" i="44"/>
  <c r="N77" i="44"/>
  <c r="O77" i="44"/>
  <c r="L73" i="45"/>
  <c r="M73" i="45"/>
  <c r="N70" i="45"/>
  <c r="O70" i="45"/>
  <c r="K73" i="45"/>
  <c r="N55" i="45"/>
  <c r="O55" i="45"/>
  <c r="J73" i="45"/>
  <c r="G73" i="45"/>
  <c r="N59" i="45"/>
  <c r="O59" i="45"/>
  <c r="F73" i="45"/>
  <c r="H73" i="45"/>
  <c r="N44" i="45"/>
  <c r="O44" i="45"/>
  <c r="I73" i="45"/>
  <c r="N29" i="45"/>
  <c r="O29" i="45"/>
  <c r="E73" i="45"/>
  <c r="N16" i="45"/>
  <c r="O16" i="45"/>
  <c r="D73" i="45"/>
  <c r="N5" i="45"/>
  <c r="O5" i="45"/>
  <c r="N73" i="45"/>
  <c r="O73" i="45"/>
  <c r="O65" i="46"/>
  <c r="P65" i="46"/>
  <c r="O54" i="46"/>
  <c r="P54" i="46"/>
  <c r="O50" i="46"/>
  <c r="P50" i="46"/>
  <c r="O39" i="46"/>
  <c r="P39" i="46"/>
  <c r="O29" i="46"/>
  <c r="P29" i="46"/>
  <c r="H69" i="46"/>
  <c r="O16" i="46"/>
  <c r="P16" i="46"/>
  <c r="J69" i="46"/>
  <c r="I69" i="46"/>
  <c r="L69" i="46"/>
  <c r="M69" i="46"/>
  <c r="N69" i="46"/>
  <c r="F69" i="46"/>
  <c r="K69" i="46"/>
  <c r="D69" i="46"/>
  <c r="E69" i="46"/>
  <c r="G69" i="46"/>
  <c r="O5" i="46"/>
  <c r="P5" i="46"/>
  <c r="O69" i="46"/>
  <c r="P69" i="46"/>
  <c r="O69" i="47"/>
  <c r="P69" i="47"/>
  <c r="O58" i="47"/>
  <c r="P58" i="47"/>
  <c r="O54" i="47"/>
  <c r="P54" i="47"/>
  <c r="O42" i="47"/>
  <c r="P42" i="47"/>
  <c r="O30" i="47"/>
  <c r="P30" i="47"/>
  <c r="E73" i="47"/>
  <c r="F73" i="47"/>
  <c r="H73" i="47"/>
  <c r="I73" i="47"/>
  <c r="O16" i="47"/>
  <c r="P16" i="47"/>
  <c r="K73" i="47"/>
  <c r="L73" i="47"/>
  <c r="J73" i="47"/>
  <c r="M73" i="47"/>
  <c r="N73" i="47"/>
  <c r="G73" i="47"/>
  <c r="O5" i="47"/>
  <c r="P5" i="47"/>
  <c r="D73" i="47"/>
  <c r="O73" i="47"/>
  <c r="P73" i="47"/>
</calcChain>
</file>

<file path=xl/sharedStrings.xml><?xml version="1.0" encoding="utf-8"?>
<sst xmlns="http://schemas.openxmlformats.org/spreadsheetml/2006/main" count="1290" uniqueCount="166">
  <si>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</si>
  <si>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</si>
  <si>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</si>
  <si>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</si>
  <si>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</si>
  <si>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</si>
  <si>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</si>
  <si>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</si>
  <si>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</si>
  <si>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</si>
  <si>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</si>
  <si>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</si>
  <si>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</si>
  <si>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</si>
  <si>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</si>
  <si>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</si>
  <si>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</si>
  <si>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</si>
  <si>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</si>
  <si>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</si>
  <si>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</si>
  <si>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</si>
  <si>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</si>
  <si>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</si>
  <si>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</si>
  <si>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</si>
  <si>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</si>
  <si>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</si>
  <si>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</si>
  <si>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</si>
  <si>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</si>
  <si>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</si>
  <si>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State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</si>
  <si>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</si>
  <si>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</si>
  <si>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</si>
  <si>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</si>
  <si>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</si>
  <si>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</si>
  <si>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</si>
  <si>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</si>
  <si>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</si>
  <si>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</si>
  <si>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</si>
  <si>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</si>
  <si>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</si>
  <si>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</si>
  <si>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</si>
  <si>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</si>
  <si>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</si>
  <si>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</si>
  <si>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</si>
  <si>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</si>
  <si>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</si>
  <si>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</si>
  <si>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Cemetary</t>
  </si>
  <si>
    <t>Physical Environment - Other Physical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</si>
  <si>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</si>
  <si>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</si>
  <si>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</si>
  <si>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</si>
  <si>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</si>
  <si>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</si>
  <si>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</si>
  <si>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</si>
  <si>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</si>
  <si>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</si>
  <si>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</si>
  <si>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</si>
  <si>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</si>
  <si>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</si>
  <si>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</si>
  <si>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</si>
  <si>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</si>
  <si>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</si>
  <si>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</si>
  <si>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</si>
  <si>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</si>
  <si>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</si>
  <si>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</si>
  <si>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</si>
  <si>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</si>
  <si>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</si>
  <si>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</si>
  <si>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</si>
  <si>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</si>
  <si>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Winter Garden Revenues Reported by Account Code and Fund Type</t>
  </si>
  <si>
    <t>Local Fiscal Year Ended September 30, 2010</t>
  </si>
  <si>
    <t>Fire Insurance Premium Tax for Firefighters' Pension</t>
  </si>
  <si>
    <t>State Grant - Physical Environment - Sewer / Wastewater</t>
  </si>
  <si>
    <t>General Gov't (Not Court-Related) - Administrative Service Fees</t>
  </si>
  <si>
    <t>Court-Ordered Judgments and Fines - As Decided by Traffic Court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</si>
  <si>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</si>
  <si>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</si>
  <si>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</si>
  <si>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Other Physical Environment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</si>
  <si>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</si>
  <si>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</si>
  <si>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</si>
  <si>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</si>
  <si>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</si>
  <si>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</si>
  <si>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Culture / Recreation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</si>
  <si>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</si>
  <si>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</si>
  <si>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</si>
  <si>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</si>
  <si>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</si>
  <si>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</si>
  <si>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</si>
  <si>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</si>
  <si>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</si>
  <si>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</si>
  <si>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</si>
  <si>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</si>
  <si>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</si>
  <si>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</si>
  <si>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</si>
  <si>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</si>
  <si>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</si>
  <si>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</si>
  <si>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</si>
  <si>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</si>
  <si>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</si>
  <si>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</si>
  <si>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</si>
  <si>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</si>
  <si>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</si>
  <si>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Economic Environment</t>
  </si>
  <si>
    <t>Proceeds - Debt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</si>
  <si>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</si>
  <si>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</si>
  <si>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</si>
  <si>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</si>
  <si>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Water Supply System</t>
  </si>
  <si>
    <t>State Shared Revenues - Physical Environment - Water Supply System</t>
  </si>
  <si>
    <t>2018 Municipal Population:</t>
  </si>
  <si>
    <t>Local Fiscal Year Ended September 30, 2019</t>
  </si>
  <si>
    <t>Federal Grant - General Government</t>
  </si>
  <si>
    <t>Federal Grant - Physical Environment - Sewer / Wastewater</t>
  </si>
  <si>
    <t>Federal Grant - Physical Environment - Other Physical Environment</t>
  </si>
  <si>
    <t>Federal Grant - Transportation - Other Transportation</t>
  </si>
  <si>
    <t>State Grant - Physical Environment - Garbage / Solid Waste</t>
  </si>
  <si>
    <t>State Grant - Transportation - Other Transportation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</si>
  <si>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</si>
  <si>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</si>
  <si>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</si>
  <si>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</si>
  <si>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</si>
  <si>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</si>
  <si>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</si>
  <si>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</si>
  <si>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</si>
  <si>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</si>
  <si>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</si>
  <si>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</si>
  <si>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</si>
  <si>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</si>
  <si>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</si>
  <si>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</si>
  <si>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</si>
  <si>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Other Fees and Special Assessments</t>
  </si>
  <si>
    <t>State Shared Revenues - Transportation - Fuel Tax Refunds and Credits</t>
  </si>
  <si>
    <t>Public Safety - Ambulance Fees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</si>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</sst>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149</v>
      </c>
      <c r="N4" s="35" t="s">
        <v>9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SUM(D6:D15)</f>
        <v>26233100</v>
      </c>
      <c r="E5" s="27">
        <f t="shared" si="0"/>
        <v>2419240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888987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29541327</v>
      </c>
      <c r="P5" s="33">
        <f t="shared" ref="P5:P36" si="1">(O5/P$75)</f>
        <v>587.09263086768158</v>
      </c>
      <c r="Q5" s="6"/>
    </row>
    <row r="6" spans="1:134">
      <c r="A6" s="12"/>
      <c r="B6" s="25">
        <v>311</v>
      </c>
      <c r="C6" s="20" t="s">
        <v>2</v>
      </c>
      <c r="D6" s="46">
        <v>19166315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19166315</v>
      </c>
      <c r="P6" s="47">
        <f t="shared" si="1"/>
        <v>380.90375213641244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1530253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1530253</v>
      </c>
      <c r="P7" s="47">
        <f t="shared" si="1"/>
        <v>30.411641957152511</v>
      </c>
      <c r="Q7" s="9"/>
    </row>
    <row r="8" spans="1:134">
      <c r="A8" s="12"/>
      <c r="B8" s="25">
        <v>312.51</v>
      </c>
      <c r="C8" s="20" t="s">
        <v>84</v>
      </c>
      <c r="D8" s="46">
        <v>0</v>
      </c>
      <c r="E8" s="46">
        <v>383179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383179</v>
      </c>
      <c r="L8" s="46">
        <v>0</v>
      </c>
      <c r="M8" s="46">
        <v>0</v>
      </c>
      <c r="N8" s="46">
        <v>0</v>
      </c>
      <c r="O8" s="46">
        <f t="shared" si="2"/>
        <v>766358</v>
      </c>
      <c r="P8" s="47">
        <f t="shared" si="1"/>
        <v>15.230295321753648</v>
      </c>
      <c r="Q8" s="9"/>
    </row>
    <row r="9" spans="1:134">
      <c r="A9" s="12"/>
      <c r="B9" s="25">
        <v>312.52</v>
      </c>
      <c r="C9" s="20" t="s">
        <v>109</v>
      </c>
      <c r="D9" s="46">
        <v>0</v>
      </c>
      <c r="E9" s="46">
        <v>505808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505808</v>
      </c>
      <c r="L9" s="46">
        <v>0</v>
      </c>
      <c r="M9" s="46">
        <v>0</v>
      </c>
      <c r="N9" s="46">
        <v>0</v>
      </c>
      <c r="O9" s="46">
        <f t="shared" si="2"/>
        <v>1011616</v>
      </c>
      <c r="P9" s="47">
        <f t="shared" si="1"/>
        <v>20.104455661989746</v>
      </c>
      <c r="Q9" s="9"/>
    </row>
    <row r="10" spans="1:134">
      <c r="A10" s="12"/>
      <c r="B10" s="25">
        <v>314.10000000000002</v>
      </c>
      <c r="C10" s="20" t="s">
        <v>11</v>
      </c>
      <c r="D10" s="46">
        <v>4549252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4549252</v>
      </c>
      <c r="P10" s="47">
        <f t="shared" si="1"/>
        <v>90.410032195238287</v>
      </c>
      <c r="Q10" s="9"/>
    </row>
    <row r="11" spans="1:134">
      <c r="A11" s="12"/>
      <c r="B11" s="25">
        <v>314.3</v>
      </c>
      <c r="C11" s="20" t="s">
        <v>12</v>
      </c>
      <c r="D11" s="46">
        <v>591459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591459</v>
      </c>
      <c r="P11" s="47">
        <f t="shared" si="1"/>
        <v>11.75442187686315</v>
      </c>
      <c r="Q11" s="9"/>
    </row>
    <row r="12" spans="1:134">
      <c r="A12" s="12"/>
      <c r="B12" s="25">
        <v>314.39999999999998</v>
      </c>
      <c r="C12" s="20" t="s">
        <v>13</v>
      </c>
      <c r="D12" s="46">
        <v>198668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198668</v>
      </c>
      <c r="P12" s="47">
        <f t="shared" si="1"/>
        <v>3.9482491354982314</v>
      </c>
      <c r="Q12" s="9"/>
    </row>
    <row r="13" spans="1:134">
      <c r="A13" s="12"/>
      <c r="B13" s="25">
        <v>314.8</v>
      </c>
      <c r="C13" s="20" t="s">
        <v>14</v>
      </c>
      <c r="D13" s="46">
        <v>88698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88698</v>
      </c>
      <c r="P13" s="47">
        <f t="shared" si="1"/>
        <v>1.7627489168885886</v>
      </c>
      <c r="Q13" s="9"/>
    </row>
    <row r="14" spans="1:134">
      <c r="A14" s="12"/>
      <c r="B14" s="25">
        <v>315.10000000000002</v>
      </c>
      <c r="C14" s="20" t="s">
        <v>153</v>
      </c>
      <c r="D14" s="46">
        <v>1406664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1406664</v>
      </c>
      <c r="P14" s="47">
        <f t="shared" si="1"/>
        <v>27.955483127310305</v>
      </c>
      <c r="Q14" s="9"/>
    </row>
    <row r="15" spans="1:134">
      <c r="A15" s="12"/>
      <c r="B15" s="25">
        <v>316</v>
      </c>
      <c r="C15" s="20" t="s">
        <v>111</v>
      </c>
      <c r="D15" s="46">
        <v>232044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232044</v>
      </c>
      <c r="P15" s="47">
        <f t="shared" si="1"/>
        <v>4.6115505385746651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SUM(D17:D29)</f>
        <v>5307322</v>
      </c>
      <c r="E16" s="32">
        <f t="shared" si="3"/>
        <v>2925046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2921659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11154027</v>
      </c>
      <c r="P16" s="45">
        <f t="shared" si="1"/>
        <v>221.67071425732343</v>
      </c>
      <c r="Q16" s="10"/>
    </row>
    <row r="17" spans="1:17">
      <c r="A17" s="12"/>
      <c r="B17" s="25">
        <v>322</v>
      </c>
      <c r="C17" s="20" t="s">
        <v>154</v>
      </c>
      <c r="D17" s="46">
        <v>1123142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1123142</v>
      </c>
      <c r="P17" s="47">
        <f t="shared" si="1"/>
        <v>22.32087920823562</v>
      </c>
      <c r="Q17" s="9"/>
    </row>
    <row r="18" spans="1:17">
      <c r="A18" s="12"/>
      <c r="B18" s="25">
        <v>323.10000000000002</v>
      </c>
      <c r="C18" s="20" t="s">
        <v>18</v>
      </c>
      <c r="D18" s="46">
        <v>3384290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4">SUM(D18:N18)</f>
        <v>3384290</v>
      </c>
      <c r="P18" s="47">
        <f t="shared" si="1"/>
        <v>67.258038872769191</v>
      </c>
      <c r="Q18" s="9"/>
    </row>
    <row r="19" spans="1:17">
      <c r="A19" s="12"/>
      <c r="B19" s="25">
        <v>323.39999999999998</v>
      </c>
      <c r="C19" s="20" t="s">
        <v>19</v>
      </c>
      <c r="D19" s="46">
        <v>185347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185347</v>
      </c>
      <c r="P19" s="47">
        <f t="shared" si="1"/>
        <v>3.68351285822171</v>
      </c>
      <c r="Q19" s="9"/>
    </row>
    <row r="20" spans="1:17">
      <c r="A20" s="12"/>
      <c r="B20" s="25">
        <v>324.11</v>
      </c>
      <c r="C20" s="20" t="s">
        <v>20</v>
      </c>
      <c r="D20" s="46">
        <v>0</v>
      </c>
      <c r="E20" s="46">
        <v>100340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100340</v>
      </c>
      <c r="P20" s="47">
        <f t="shared" si="1"/>
        <v>1.994117413251719</v>
      </c>
      <c r="Q20" s="9"/>
    </row>
    <row r="21" spans="1:17">
      <c r="A21" s="12"/>
      <c r="B21" s="25">
        <v>324.12</v>
      </c>
      <c r="C21" s="20" t="s">
        <v>21</v>
      </c>
      <c r="D21" s="46">
        <v>0</v>
      </c>
      <c r="E21" s="46">
        <v>186581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186581</v>
      </c>
      <c r="P21" s="47">
        <f t="shared" si="1"/>
        <v>3.7080368854087999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291824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291824</v>
      </c>
      <c r="P22" s="47">
        <f t="shared" si="1"/>
        <v>5.7995945784808614</v>
      </c>
      <c r="Q22" s="9"/>
    </row>
    <row r="23" spans="1:17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362320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362320</v>
      </c>
      <c r="P23" s="47">
        <f t="shared" si="1"/>
        <v>7.2006041575579314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337841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337841</v>
      </c>
      <c r="P24" s="47">
        <f t="shared" si="1"/>
        <v>6.7141182081958739</v>
      </c>
      <c r="Q24" s="9"/>
    </row>
    <row r="25" spans="1:17">
      <c r="A25" s="12"/>
      <c r="B25" s="25">
        <v>324.32</v>
      </c>
      <c r="C25" s="20" t="s">
        <v>25</v>
      </c>
      <c r="D25" s="46">
        <v>0</v>
      </c>
      <c r="E25" s="46">
        <v>2201148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2201148</v>
      </c>
      <c r="P25" s="47">
        <f t="shared" si="1"/>
        <v>43.744743431773919</v>
      </c>
      <c r="Q25" s="9"/>
    </row>
    <row r="26" spans="1:17">
      <c r="A26" s="12"/>
      <c r="B26" s="25">
        <v>324.61</v>
      </c>
      <c r="C26" s="20" t="s">
        <v>26</v>
      </c>
      <c r="D26" s="46">
        <v>0</v>
      </c>
      <c r="E26" s="46">
        <v>99136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99136</v>
      </c>
      <c r="P26" s="47">
        <f t="shared" si="1"/>
        <v>1.9701895941810088</v>
      </c>
      <c r="Q26" s="9"/>
    </row>
    <row r="27" spans="1:17">
      <c r="A27" s="12"/>
      <c r="B27" s="25">
        <v>325.10000000000002</v>
      </c>
      <c r="C27" s="20" t="s">
        <v>27</v>
      </c>
      <c r="D27" s="46">
        <v>35409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35409</v>
      </c>
      <c r="P27" s="47">
        <f t="shared" si="1"/>
        <v>0.70370443976310659</v>
      </c>
      <c r="Q27" s="9"/>
    </row>
    <row r="28" spans="1:17">
      <c r="A28" s="12"/>
      <c r="B28" s="25">
        <v>329.1</v>
      </c>
      <c r="C28" s="20" t="s">
        <v>155</v>
      </c>
      <c r="D28" s="46">
        <v>101270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101270</v>
      </c>
      <c r="P28" s="47">
        <f t="shared" si="1"/>
        <v>2.0125998648594936</v>
      </c>
      <c r="Q28" s="9"/>
    </row>
    <row r="29" spans="1:17">
      <c r="A29" s="12"/>
      <c r="B29" s="25">
        <v>329.5</v>
      </c>
      <c r="C29" s="20" t="s">
        <v>161</v>
      </c>
      <c r="D29" s="46">
        <v>477864</v>
      </c>
      <c r="E29" s="46">
        <v>0</v>
      </c>
      <c r="F29" s="46">
        <v>0</v>
      </c>
      <c r="G29" s="46">
        <v>0</v>
      </c>
      <c r="H29" s="46">
        <v>0</v>
      </c>
      <c r="I29" s="46">
        <v>2267515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2745379</v>
      </c>
      <c r="P29" s="47">
        <f t="shared" si="1"/>
        <v>54.560574744624191</v>
      </c>
      <c r="Q29" s="9"/>
    </row>
    <row r="30" spans="1:17" ht="15.75">
      <c r="A30" s="29" t="s">
        <v>156</v>
      </c>
      <c r="B30" s="30"/>
      <c r="C30" s="31"/>
      <c r="D30" s="32">
        <f t="shared" ref="D30:N30" si="5">SUM(D31:D41)</f>
        <v>12427775</v>
      </c>
      <c r="E30" s="32">
        <f t="shared" si="5"/>
        <v>936961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102384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13467120</v>
      </c>
      <c r="P30" s="45">
        <f t="shared" si="1"/>
        <v>267.64020827536865</v>
      </c>
      <c r="Q30" s="10"/>
    </row>
    <row r="31" spans="1:17">
      <c r="A31" s="12"/>
      <c r="B31" s="25">
        <v>331.2</v>
      </c>
      <c r="C31" s="20" t="s">
        <v>29</v>
      </c>
      <c r="D31" s="46">
        <v>97947</v>
      </c>
      <c r="E31" s="46">
        <v>6332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104279</v>
      </c>
      <c r="P31" s="47">
        <f t="shared" si="1"/>
        <v>2.0723995389323902</v>
      </c>
      <c r="Q31" s="9"/>
    </row>
    <row r="32" spans="1:17">
      <c r="A32" s="12"/>
      <c r="B32" s="25">
        <v>331.49</v>
      </c>
      <c r="C32" s="20" t="s">
        <v>141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97006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6">SUM(D32:N32)</f>
        <v>97006</v>
      </c>
      <c r="P32" s="47">
        <f t="shared" si="1"/>
        <v>1.9278588179180414</v>
      </c>
      <c r="Q32" s="9"/>
    </row>
    <row r="33" spans="1:17">
      <c r="A33" s="12"/>
      <c r="B33" s="25">
        <v>334.2</v>
      </c>
      <c r="C33" s="20" t="s">
        <v>31</v>
      </c>
      <c r="D33" s="46">
        <v>0</v>
      </c>
      <c r="E33" s="46">
        <v>19681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19681</v>
      </c>
      <c r="P33" s="47">
        <f t="shared" si="1"/>
        <v>0.39113239794904409</v>
      </c>
      <c r="Q33" s="9"/>
    </row>
    <row r="34" spans="1:17">
      <c r="A34" s="12"/>
      <c r="B34" s="25">
        <v>334.34</v>
      </c>
      <c r="C34" s="20" t="s">
        <v>142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5378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5378</v>
      </c>
      <c r="P34" s="47">
        <f t="shared" si="1"/>
        <v>0.10688024166302318</v>
      </c>
      <c r="Q34" s="9"/>
    </row>
    <row r="35" spans="1:17">
      <c r="A35" s="12"/>
      <c r="B35" s="25">
        <v>335.125</v>
      </c>
      <c r="C35" s="20" t="s">
        <v>157</v>
      </c>
      <c r="D35" s="46">
        <v>2910666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2910666</v>
      </c>
      <c r="P35" s="47">
        <f t="shared" si="1"/>
        <v>57.845423109026591</v>
      </c>
      <c r="Q35" s="9"/>
    </row>
    <row r="36" spans="1:17">
      <c r="A36" s="12"/>
      <c r="B36" s="25">
        <v>335.14</v>
      </c>
      <c r="C36" s="20" t="s">
        <v>113</v>
      </c>
      <c r="D36" s="46">
        <v>43478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43478</v>
      </c>
      <c r="P36" s="47">
        <f t="shared" si="1"/>
        <v>0.86406454946540001</v>
      </c>
      <c r="Q36" s="9"/>
    </row>
    <row r="37" spans="1:17">
      <c r="A37" s="12"/>
      <c r="B37" s="25">
        <v>335.15</v>
      </c>
      <c r="C37" s="20" t="s">
        <v>114</v>
      </c>
      <c r="D37" s="46">
        <v>26923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26923</v>
      </c>
      <c r="P37" s="47">
        <f t="shared" ref="P37:P68" si="7">(O37/P$75)</f>
        <v>0.53505703724313369</v>
      </c>
      <c r="Q37" s="9"/>
    </row>
    <row r="38" spans="1:17">
      <c r="A38" s="12"/>
      <c r="B38" s="25">
        <v>335.18</v>
      </c>
      <c r="C38" s="20" t="s">
        <v>158</v>
      </c>
      <c r="D38" s="46">
        <v>9110823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9110823</v>
      </c>
      <c r="P38" s="47">
        <f t="shared" si="7"/>
        <v>181.06488731666602</v>
      </c>
      <c r="Q38" s="9"/>
    </row>
    <row r="39" spans="1:17">
      <c r="A39" s="12"/>
      <c r="B39" s="25">
        <v>335.21</v>
      </c>
      <c r="C39" s="20" t="s">
        <v>38</v>
      </c>
      <c r="D39" s="46">
        <v>35363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35363</v>
      </c>
      <c r="P39" s="47">
        <f t="shared" si="7"/>
        <v>0.70279025398465755</v>
      </c>
      <c r="Q39" s="9"/>
    </row>
    <row r="40" spans="1:17">
      <c r="A40" s="12"/>
      <c r="B40" s="25">
        <v>335.45</v>
      </c>
      <c r="C40" s="20" t="s">
        <v>162</v>
      </c>
      <c r="D40" s="46">
        <v>38812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38812</v>
      </c>
      <c r="P40" s="47">
        <f t="shared" si="7"/>
        <v>0.77133431376445805</v>
      </c>
      <c r="Q40" s="9"/>
    </row>
    <row r="41" spans="1:17">
      <c r="A41" s="12"/>
      <c r="B41" s="25">
        <v>338</v>
      </c>
      <c r="C41" s="20" t="s">
        <v>40</v>
      </c>
      <c r="D41" s="46">
        <v>163763</v>
      </c>
      <c r="E41" s="46">
        <v>910948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1074711</v>
      </c>
      <c r="P41" s="47">
        <f t="shared" si="7"/>
        <v>21.358380698755912</v>
      </c>
      <c r="Q41" s="9"/>
    </row>
    <row r="42" spans="1:17" ht="15.75">
      <c r="A42" s="29" t="s">
        <v>45</v>
      </c>
      <c r="B42" s="30"/>
      <c r="C42" s="31"/>
      <c r="D42" s="32">
        <f t="shared" ref="D42:N42" si="8">SUM(D43:D53)</f>
        <v>4717583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18563955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23281538</v>
      </c>
      <c r="P42" s="45">
        <f t="shared" si="7"/>
        <v>462.68806391351006</v>
      </c>
      <c r="Q42" s="10"/>
    </row>
    <row r="43" spans="1:17">
      <c r="A43" s="12"/>
      <c r="B43" s="25">
        <v>341.3</v>
      </c>
      <c r="C43" s="20" t="s">
        <v>116</v>
      </c>
      <c r="D43" s="46">
        <v>39800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3" si="9">SUM(D43:N43)</f>
        <v>39800</v>
      </c>
      <c r="P43" s="47">
        <f t="shared" si="7"/>
        <v>0.79096943439723355</v>
      </c>
      <c r="Q43" s="9"/>
    </row>
    <row r="44" spans="1:17">
      <c r="A44" s="12"/>
      <c r="B44" s="25">
        <v>341.9</v>
      </c>
      <c r="C44" s="20" t="s">
        <v>117</v>
      </c>
      <c r="D44" s="46">
        <v>1957946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1957946</v>
      </c>
      <c r="P44" s="47">
        <f t="shared" si="7"/>
        <v>38.911443221113714</v>
      </c>
      <c r="Q44" s="9"/>
    </row>
    <row r="45" spans="1:17">
      <c r="A45" s="12"/>
      <c r="B45" s="25">
        <v>342.1</v>
      </c>
      <c r="C45" s="20" t="s">
        <v>49</v>
      </c>
      <c r="D45" s="46">
        <v>1197000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1197000</v>
      </c>
      <c r="P45" s="47">
        <f t="shared" si="7"/>
        <v>23.788703843554991</v>
      </c>
      <c r="Q45" s="9"/>
    </row>
    <row r="46" spans="1:17">
      <c r="A46" s="12"/>
      <c r="B46" s="25">
        <v>342.2</v>
      </c>
      <c r="C46" s="20" t="s">
        <v>50</v>
      </c>
      <c r="D46" s="46">
        <v>146709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146709</v>
      </c>
      <c r="P46" s="47">
        <f t="shared" si="7"/>
        <v>2.9156365515322546</v>
      </c>
      <c r="Q46" s="9"/>
    </row>
    <row r="47" spans="1:17">
      <c r="A47" s="12"/>
      <c r="B47" s="25">
        <v>342.6</v>
      </c>
      <c r="C47" s="20" t="s">
        <v>163</v>
      </c>
      <c r="D47" s="46">
        <v>812088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812088</v>
      </c>
      <c r="P47" s="47">
        <f t="shared" si="7"/>
        <v>16.139115227155294</v>
      </c>
      <c r="Q47" s="9"/>
    </row>
    <row r="48" spans="1:17">
      <c r="A48" s="12"/>
      <c r="B48" s="25">
        <v>343.3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6450637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6450637</v>
      </c>
      <c r="P48" s="47">
        <f t="shared" si="7"/>
        <v>128.19740450733335</v>
      </c>
      <c r="Q48" s="9"/>
    </row>
    <row r="49" spans="1:17">
      <c r="A49" s="12"/>
      <c r="B49" s="25">
        <v>343.4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5731573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5731573</v>
      </c>
      <c r="P49" s="47">
        <f t="shared" si="7"/>
        <v>113.90701140744862</v>
      </c>
      <c r="Q49" s="9"/>
    </row>
    <row r="50" spans="1:17">
      <c r="A50" s="12"/>
      <c r="B50" s="25">
        <v>343.5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6342007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6342007</v>
      </c>
      <c r="P50" s="47">
        <f t="shared" si="7"/>
        <v>126.03853491792202</v>
      </c>
      <c r="Q50" s="9"/>
    </row>
    <row r="51" spans="1:17">
      <c r="A51" s="12"/>
      <c r="B51" s="25">
        <v>343.6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39738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39738</v>
      </c>
      <c r="P51" s="47">
        <f t="shared" si="7"/>
        <v>0.78973727095671531</v>
      </c>
      <c r="Q51" s="9"/>
    </row>
    <row r="52" spans="1:17">
      <c r="A52" s="12"/>
      <c r="B52" s="25">
        <v>343.8</v>
      </c>
      <c r="C52" s="20" t="s">
        <v>55</v>
      </c>
      <c r="D52" s="46">
        <v>79525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79525</v>
      </c>
      <c r="P52" s="47">
        <f t="shared" si="7"/>
        <v>1.5804483485035177</v>
      </c>
      <c r="Q52" s="9"/>
    </row>
    <row r="53" spans="1:17">
      <c r="A53" s="12"/>
      <c r="B53" s="25">
        <v>347.2</v>
      </c>
      <c r="C53" s="20" t="s">
        <v>57</v>
      </c>
      <c r="D53" s="46">
        <v>484515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484515</v>
      </c>
      <c r="P53" s="47">
        <f t="shared" si="7"/>
        <v>9.6290591835923518</v>
      </c>
      <c r="Q53" s="9"/>
    </row>
    <row r="54" spans="1:17" ht="15.75">
      <c r="A54" s="29" t="s">
        <v>46</v>
      </c>
      <c r="B54" s="30"/>
      <c r="C54" s="31"/>
      <c r="D54" s="32">
        <f t="shared" ref="D54:N54" si="10">SUM(D55:D57)</f>
        <v>71005</v>
      </c>
      <c r="E54" s="32">
        <f t="shared" si="10"/>
        <v>27496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t="shared" ref="O54:O59" si="11">SUM(D54:N54)</f>
        <v>98501</v>
      </c>
      <c r="P54" s="45">
        <f t="shared" si="7"/>
        <v>1.9575698557176358</v>
      </c>
      <c r="Q54" s="10"/>
    </row>
    <row r="55" spans="1:17">
      <c r="A55" s="13"/>
      <c r="B55" s="39">
        <v>351.5</v>
      </c>
      <c r="C55" s="21" t="s">
        <v>91</v>
      </c>
      <c r="D55" s="46">
        <v>46554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46554</v>
      </c>
      <c r="P55" s="47">
        <f t="shared" si="7"/>
        <v>0.92519575499821138</v>
      </c>
      <c r="Q55" s="9"/>
    </row>
    <row r="56" spans="1:17">
      <c r="A56" s="13"/>
      <c r="B56" s="39">
        <v>354</v>
      </c>
      <c r="C56" s="21" t="s">
        <v>63</v>
      </c>
      <c r="D56" s="46">
        <v>24451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24451</v>
      </c>
      <c r="P56" s="47">
        <f t="shared" si="7"/>
        <v>0.48592948845343614</v>
      </c>
      <c r="Q56" s="9"/>
    </row>
    <row r="57" spans="1:17">
      <c r="A57" s="13"/>
      <c r="B57" s="39">
        <v>359</v>
      </c>
      <c r="C57" s="21" t="s">
        <v>64</v>
      </c>
      <c r="D57" s="46">
        <v>0</v>
      </c>
      <c r="E57" s="46">
        <v>27496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27496</v>
      </c>
      <c r="P57" s="47">
        <f t="shared" si="7"/>
        <v>0.54644461226598828</v>
      </c>
      <c r="Q57" s="9"/>
    </row>
    <row r="58" spans="1:17" ht="15.75">
      <c r="A58" s="29" t="s">
        <v>3</v>
      </c>
      <c r="B58" s="30"/>
      <c r="C58" s="31"/>
      <c r="D58" s="32">
        <f t="shared" ref="D58:N58" si="12">SUM(D59:D68)</f>
        <v>-671965</v>
      </c>
      <c r="E58" s="32">
        <f t="shared" si="12"/>
        <v>-977551</v>
      </c>
      <c r="F58" s="32">
        <f t="shared" si="12"/>
        <v>0</v>
      </c>
      <c r="G58" s="32">
        <f t="shared" si="12"/>
        <v>-16742</v>
      </c>
      <c r="H58" s="32">
        <f t="shared" si="12"/>
        <v>0</v>
      </c>
      <c r="I58" s="32">
        <f t="shared" si="12"/>
        <v>-751596</v>
      </c>
      <c r="J58" s="32">
        <f t="shared" si="12"/>
        <v>0</v>
      </c>
      <c r="K58" s="32">
        <f t="shared" si="12"/>
        <v>-11750182</v>
      </c>
      <c r="L58" s="32">
        <f t="shared" si="12"/>
        <v>0</v>
      </c>
      <c r="M58" s="32">
        <f t="shared" si="12"/>
        <v>0</v>
      </c>
      <c r="N58" s="32">
        <f t="shared" si="12"/>
        <v>0</v>
      </c>
      <c r="O58" s="32">
        <f t="shared" si="11"/>
        <v>-14168036</v>
      </c>
      <c r="P58" s="45">
        <f t="shared" si="7"/>
        <v>-281.56993521205135</v>
      </c>
      <c r="Q58" s="10"/>
    </row>
    <row r="59" spans="1:17">
      <c r="A59" s="12"/>
      <c r="B59" s="25">
        <v>361.1</v>
      </c>
      <c r="C59" s="20" t="s">
        <v>65</v>
      </c>
      <c r="D59" s="46">
        <v>398531</v>
      </c>
      <c r="E59" s="46">
        <v>189967</v>
      </c>
      <c r="F59" s="46">
        <v>0</v>
      </c>
      <c r="G59" s="46">
        <v>9029</v>
      </c>
      <c r="H59" s="46">
        <v>0</v>
      </c>
      <c r="I59" s="46">
        <v>165698</v>
      </c>
      <c r="J59" s="46">
        <v>0</v>
      </c>
      <c r="K59" s="46">
        <v>461874</v>
      </c>
      <c r="L59" s="46">
        <v>0</v>
      </c>
      <c r="M59" s="46">
        <v>0</v>
      </c>
      <c r="N59" s="46">
        <v>0</v>
      </c>
      <c r="O59" s="46">
        <f t="shared" si="11"/>
        <v>1225099</v>
      </c>
      <c r="P59" s="47">
        <f t="shared" si="7"/>
        <v>24.347132238960214</v>
      </c>
      <c r="Q59" s="9"/>
    </row>
    <row r="60" spans="1:17">
      <c r="A60" s="12"/>
      <c r="B60" s="25">
        <v>361.2</v>
      </c>
      <c r="C60" s="20" t="s">
        <v>66</v>
      </c>
      <c r="D60" s="46">
        <v>0</v>
      </c>
      <c r="E60" s="46">
        <v>0</v>
      </c>
      <c r="F60" s="46">
        <v>0</v>
      </c>
      <c r="G60" s="46">
        <v>27195</v>
      </c>
      <c r="H60" s="46">
        <v>0</v>
      </c>
      <c r="I60" s="46">
        <v>0</v>
      </c>
      <c r="J60" s="46">
        <v>0</v>
      </c>
      <c r="K60" s="46">
        <v>1896564</v>
      </c>
      <c r="L60" s="46">
        <v>0</v>
      </c>
      <c r="M60" s="46">
        <v>0</v>
      </c>
      <c r="N60" s="46">
        <v>0</v>
      </c>
      <c r="O60" s="46">
        <f t="shared" ref="O60:O72" si="13">SUM(D60:N60)</f>
        <v>1923759</v>
      </c>
      <c r="P60" s="47">
        <f t="shared" si="7"/>
        <v>38.23202432529115</v>
      </c>
      <c r="Q60" s="9"/>
    </row>
    <row r="61" spans="1:17">
      <c r="A61" s="12"/>
      <c r="B61" s="25">
        <v>361.3</v>
      </c>
      <c r="C61" s="20" t="s">
        <v>67</v>
      </c>
      <c r="D61" s="46">
        <v>-2858991</v>
      </c>
      <c r="E61" s="46">
        <v>-1148199</v>
      </c>
      <c r="F61" s="46">
        <v>0</v>
      </c>
      <c r="G61" s="46">
        <v>-67532</v>
      </c>
      <c r="H61" s="46">
        <v>0</v>
      </c>
      <c r="I61" s="46">
        <v>-1094729</v>
      </c>
      <c r="J61" s="46">
        <v>0</v>
      </c>
      <c r="K61" s="46">
        <v>-17208328</v>
      </c>
      <c r="L61" s="46">
        <v>0</v>
      </c>
      <c r="M61" s="46">
        <v>0</v>
      </c>
      <c r="N61" s="46">
        <v>0</v>
      </c>
      <c r="O61" s="46">
        <f t="shared" si="13"/>
        <v>-22377779</v>
      </c>
      <c r="P61" s="47">
        <f t="shared" si="7"/>
        <v>-444.72711554513296</v>
      </c>
      <c r="Q61" s="9"/>
    </row>
    <row r="62" spans="1:17">
      <c r="A62" s="12"/>
      <c r="B62" s="25">
        <v>361.4</v>
      </c>
      <c r="C62" s="20" t="s">
        <v>118</v>
      </c>
      <c r="D62" s="46">
        <v>-54552</v>
      </c>
      <c r="E62" s="46">
        <v>-19319</v>
      </c>
      <c r="F62" s="46">
        <v>0</v>
      </c>
      <c r="G62" s="46">
        <v>14566</v>
      </c>
      <c r="H62" s="46">
        <v>0</v>
      </c>
      <c r="I62" s="46">
        <v>-80257</v>
      </c>
      <c r="J62" s="46">
        <v>0</v>
      </c>
      <c r="K62" s="46">
        <v>-219536</v>
      </c>
      <c r="L62" s="46">
        <v>0</v>
      </c>
      <c r="M62" s="46">
        <v>0</v>
      </c>
      <c r="N62" s="46">
        <v>0</v>
      </c>
      <c r="O62" s="46">
        <f t="shared" si="13"/>
        <v>-359098</v>
      </c>
      <c r="P62" s="47">
        <f t="shared" si="7"/>
        <v>-7.1365714058587386</v>
      </c>
      <c r="Q62" s="9"/>
    </row>
    <row r="63" spans="1:17">
      <c r="A63" s="12"/>
      <c r="B63" s="25">
        <v>362</v>
      </c>
      <c r="C63" s="20" t="s">
        <v>69</v>
      </c>
      <c r="D63" s="46">
        <v>304619</v>
      </c>
      <c r="E63" s="46">
        <v>0</v>
      </c>
      <c r="F63" s="46">
        <v>0</v>
      </c>
      <c r="G63" s="46">
        <v>0</v>
      </c>
      <c r="H63" s="46">
        <v>0</v>
      </c>
      <c r="I63" s="46">
        <v>264061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568680</v>
      </c>
      <c r="P63" s="47">
        <f t="shared" si="7"/>
        <v>11.30172105409595</v>
      </c>
      <c r="Q63" s="9"/>
    </row>
    <row r="64" spans="1:17">
      <c r="A64" s="12"/>
      <c r="B64" s="25">
        <v>364</v>
      </c>
      <c r="C64" s="20" t="s">
        <v>119</v>
      </c>
      <c r="D64" s="46">
        <v>77510</v>
      </c>
      <c r="E64" s="46">
        <v>0</v>
      </c>
      <c r="F64" s="46">
        <v>0</v>
      </c>
      <c r="G64" s="46">
        <v>0</v>
      </c>
      <c r="H64" s="46">
        <v>0</v>
      </c>
      <c r="I64" s="46">
        <v>-32216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45294</v>
      </c>
      <c r="P64" s="47">
        <f t="shared" si="7"/>
        <v>0.90015501411025878</v>
      </c>
      <c r="Q64" s="9"/>
    </row>
    <row r="65" spans="1:120">
      <c r="A65" s="12"/>
      <c r="B65" s="25">
        <v>365</v>
      </c>
      <c r="C65" s="20" t="s">
        <v>120</v>
      </c>
      <c r="D65" s="46">
        <v>4688</v>
      </c>
      <c r="E65" s="46">
        <v>0</v>
      </c>
      <c r="F65" s="46">
        <v>0</v>
      </c>
      <c r="G65" s="46">
        <v>0</v>
      </c>
      <c r="H65" s="46">
        <v>0</v>
      </c>
      <c r="I65" s="46">
        <v>15609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20297</v>
      </c>
      <c r="P65" s="47">
        <f t="shared" si="7"/>
        <v>0.40337453793870981</v>
      </c>
      <c r="Q65" s="9"/>
    </row>
    <row r="66" spans="1:120">
      <c r="A66" s="12"/>
      <c r="B66" s="25">
        <v>366</v>
      </c>
      <c r="C66" s="20" t="s">
        <v>72</v>
      </c>
      <c r="D66" s="46">
        <v>1256380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1256380</v>
      </c>
      <c r="P66" s="47">
        <f t="shared" si="7"/>
        <v>24.968798441909456</v>
      </c>
      <c r="Q66" s="9"/>
    </row>
    <row r="67" spans="1:120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3314994</v>
      </c>
      <c r="L67" s="46">
        <v>0</v>
      </c>
      <c r="M67" s="46">
        <v>0</v>
      </c>
      <c r="N67" s="46">
        <v>0</v>
      </c>
      <c r="O67" s="46">
        <f t="shared" si="13"/>
        <v>3314994</v>
      </c>
      <c r="P67" s="47">
        <f t="shared" si="7"/>
        <v>65.880877618347313</v>
      </c>
      <c r="Q67" s="9"/>
    </row>
    <row r="68" spans="1:120">
      <c r="A68" s="12"/>
      <c r="B68" s="25">
        <v>369.9</v>
      </c>
      <c r="C68" s="20" t="s">
        <v>74</v>
      </c>
      <c r="D68" s="46">
        <v>199850</v>
      </c>
      <c r="E68" s="46">
        <v>0</v>
      </c>
      <c r="F68" s="46">
        <v>0</v>
      </c>
      <c r="G68" s="46">
        <v>0</v>
      </c>
      <c r="H68" s="46">
        <v>0</v>
      </c>
      <c r="I68" s="46">
        <v>10238</v>
      </c>
      <c r="J68" s="46">
        <v>0</v>
      </c>
      <c r="K68" s="46">
        <v>4250</v>
      </c>
      <c r="L68" s="46">
        <v>0</v>
      </c>
      <c r="M68" s="46">
        <v>0</v>
      </c>
      <c r="N68" s="46">
        <v>0</v>
      </c>
      <c r="O68" s="46">
        <f t="shared" si="13"/>
        <v>214338</v>
      </c>
      <c r="P68" s="47">
        <f t="shared" si="7"/>
        <v>4.2596685082872927</v>
      </c>
      <c r="Q68" s="9"/>
    </row>
    <row r="69" spans="1:120" ht="15.75">
      <c r="A69" s="29" t="s">
        <v>47</v>
      </c>
      <c r="B69" s="30"/>
      <c r="C69" s="31"/>
      <c r="D69" s="32">
        <f t="shared" ref="D69:N69" si="14">SUM(D70:D72)</f>
        <v>57213</v>
      </c>
      <c r="E69" s="32">
        <f t="shared" si="14"/>
        <v>967761</v>
      </c>
      <c r="F69" s="32">
        <f t="shared" si="14"/>
        <v>1470996</v>
      </c>
      <c r="G69" s="32">
        <f t="shared" si="14"/>
        <v>0</v>
      </c>
      <c r="H69" s="32">
        <f t="shared" si="14"/>
        <v>0</v>
      </c>
      <c r="I69" s="32">
        <f t="shared" si="14"/>
        <v>1430328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4"/>
        <v>0</v>
      </c>
      <c r="O69" s="32">
        <f t="shared" si="13"/>
        <v>3926298</v>
      </c>
      <c r="P69" s="45">
        <f t="shared" ref="P69:P100" si="15">(O69/P$75)</f>
        <v>78.029691164195711</v>
      </c>
      <c r="Q69" s="9"/>
    </row>
    <row r="70" spans="1:120">
      <c r="A70" s="12"/>
      <c r="B70" s="25">
        <v>381</v>
      </c>
      <c r="C70" s="20" t="s">
        <v>75</v>
      </c>
      <c r="D70" s="46">
        <v>0</v>
      </c>
      <c r="E70" s="46">
        <v>967761</v>
      </c>
      <c r="F70" s="46">
        <v>1470996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2438757</v>
      </c>
      <c r="P70" s="47">
        <f t="shared" si="15"/>
        <v>48.466890575937043</v>
      </c>
      <c r="Q70" s="9"/>
    </row>
    <row r="71" spans="1:120">
      <c r="A71" s="12"/>
      <c r="B71" s="25">
        <v>383.1</v>
      </c>
      <c r="C71" s="20" t="s">
        <v>164</v>
      </c>
      <c r="D71" s="46">
        <v>57213</v>
      </c>
      <c r="E71" s="46">
        <v>0</v>
      </c>
      <c r="F71" s="46">
        <v>0</v>
      </c>
      <c r="G71" s="46">
        <v>0</v>
      </c>
      <c r="H71" s="46">
        <v>0</v>
      </c>
      <c r="I71" s="46">
        <v>32744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89957</v>
      </c>
      <c r="P71" s="47">
        <f t="shared" si="15"/>
        <v>1.7877697841726619</v>
      </c>
      <c r="Q71" s="9"/>
    </row>
    <row r="72" spans="1:120" ht="15.75" thickBot="1">
      <c r="A72" s="12"/>
      <c r="B72" s="25">
        <v>389.4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1397584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1397584</v>
      </c>
      <c r="P72" s="47">
        <f t="shared" si="15"/>
        <v>27.775030804086011</v>
      </c>
      <c r="Q72" s="9"/>
    </row>
    <row r="73" spans="1:120" ht="16.5" thickBot="1">
      <c r="A73" s="14" t="s">
        <v>59</v>
      </c>
      <c r="B73" s="23"/>
      <c r="C73" s="22"/>
      <c r="D73" s="15">
        <f t="shared" ref="D73:N73" si="16">SUM(D5,D16,D30,D42,D54,D58,D69)</f>
        <v>48142033</v>
      </c>
      <c r="E73" s="15">
        <f t="shared" si="16"/>
        <v>6298953</v>
      </c>
      <c r="F73" s="15">
        <f t="shared" si="16"/>
        <v>1470996</v>
      </c>
      <c r="G73" s="15">
        <f t="shared" si="16"/>
        <v>-16742</v>
      </c>
      <c r="H73" s="15">
        <f t="shared" si="16"/>
        <v>0</v>
      </c>
      <c r="I73" s="15">
        <f t="shared" si="16"/>
        <v>22266730</v>
      </c>
      <c r="J73" s="15">
        <f t="shared" si="16"/>
        <v>0</v>
      </c>
      <c r="K73" s="15">
        <f t="shared" si="16"/>
        <v>-10861195</v>
      </c>
      <c r="L73" s="15">
        <f t="shared" si="16"/>
        <v>0</v>
      </c>
      <c r="M73" s="15">
        <f t="shared" si="16"/>
        <v>0</v>
      </c>
      <c r="N73" s="15">
        <f t="shared" si="16"/>
        <v>0</v>
      </c>
      <c r="O73" s="15">
        <f>SUM(D73:N73)</f>
        <v>67300775</v>
      </c>
      <c r="P73" s="38">
        <f t="shared" si="15"/>
        <v>1337.5089431217457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165</v>
      </c>
      <c r="N75" s="48"/>
      <c r="O75" s="48"/>
      <c r="P75" s="43">
        <v>50318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12387914</v>
      </c>
      <c r="E5" s="27">
        <f t="shared" si="0"/>
        <v>1567125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436384</v>
      </c>
      <c r="L5" s="27">
        <f t="shared" si="0"/>
        <v>0</v>
      </c>
      <c r="M5" s="27">
        <f t="shared" si="0"/>
        <v>0</v>
      </c>
      <c r="N5" s="28">
        <f>SUM(D5:M5)</f>
        <v>14391423</v>
      </c>
      <c r="O5" s="33">
        <f t="shared" ref="O5:O36" si="1">(N5/O$71)</f>
        <v>387.15761863768427</v>
      </c>
      <c r="P5" s="6"/>
    </row>
    <row r="6" spans="1:133">
      <c r="A6" s="12"/>
      <c r="B6" s="25">
        <v>311</v>
      </c>
      <c r="C6" s="20" t="s">
        <v>2</v>
      </c>
      <c r="D6" s="46">
        <v>7790846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7790846</v>
      </c>
      <c r="O6" s="47">
        <f t="shared" si="1"/>
        <v>209.58909932207038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1130741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1130741</v>
      </c>
      <c r="O7" s="47">
        <f t="shared" si="1"/>
        <v>30.419159582481438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213806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213806</v>
      </c>
      <c r="L8" s="46">
        <v>0</v>
      </c>
      <c r="M8" s="46">
        <v>0</v>
      </c>
      <c r="N8" s="46">
        <f>SUM(D8:M8)</f>
        <v>427612</v>
      </c>
      <c r="O8" s="47">
        <f t="shared" si="1"/>
        <v>11.503604863876035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222578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222578</v>
      </c>
      <c r="L9" s="46">
        <v>0</v>
      </c>
      <c r="M9" s="46">
        <v>0</v>
      </c>
      <c r="N9" s="46">
        <f>SUM(D9:M9)</f>
        <v>445156</v>
      </c>
      <c r="O9" s="47">
        <f t="shared" si="1"/>
        <v>11.975573011944475</v>
      </c>
      <c r="P9" s="9"/>
    </row>
    <row r="10" spans="1:133">
      <c r="A10" s="12"/>
      <c r="B10" s="25">
        <v>314.10000000000002</v>
      </c>
      <c r="C10" s="20" t="s">
        <v>11</v>
      </c>
      <c r="D10" s="46">
        <v>2550293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2550293</v>
      </c>
      <c r="O10" s="47">
        <f t="shared" si="1"/>
        <v>68.607903798558056</v>
      </c>
      <c r="P10" s="9"/>
    </row>
    <row r="11" spans="1:133">
      <c r="A11" s="12"/>
      <c r="B11" s="25">
        <v>314.3</v>
      </c>
      <c r="C11" s="20" t="s">
        <v>12</v>
      </c>
      <c r="D11" s="46">
        <v>391634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391634</v>
      </c>
      <c r="O11" s="47">
        <f t="shared" si="1"/>
        <v>10.535725815129668</v>
      </c>
      <c r="P11" s="9"/>
    </row>
    <row r="12" spans="1:133">
      <c r="A12" s="12"/>
      <c r="B12" s="25">
        <v>314.39999999999998</v>
      </c>
      <c r="C12" s="20" t="s">
        <v>13</v>
      </c>
      <c r="D12" s="46">
        <v>106078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106078</v>
      </c>
      <c r="O12" s="47">
        <f t="shared" si="1"/>
        <v>2.8537070913590874</v>
      </c>
      <c r="P12" s="9"/>
    </row>
    <row r="13" spans="1:133">
      <c r="A13" s="12"/>
      <c r="B13" s="25">
        <v>314.8</v>
      </c>
      <c r="C13" s="20" t="s">
        <v>14</v>
      </c>
      <c r="D13" s="46">
        <v>45923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45923</v>
      </c>
      <c r="O13" s="47">
        <f t="shared" si="1"/>
        <v>1.2354191326805122</v>
      </c>
      <c r="P13" s="9"/>
    </row>
    <row r="14" spans="1:133">
      <c r="A14" s="12"/>
      <c r="B14" s="25">
        <v>315</v>
      </c>
      <c r="C14" s="20" t="s">
        <v>110</v>
      </c>
      <c r="D14" s="46">
        <v>1313968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1313968</v>
      </c>
      <c r="O14" s="47">
        <f t="shared" si="1"/>
        <v>35.34832669751426</v>
      </c>
      <c r="P14" s="9"/>
    </row>
    <row r="15" spans="1:133">
      <c r="A15" s="12"/>
      <c r="B15" s="25">
        <v>316</v>
      </c>
      <c r="C15" s="20" t="s">
        <v>111</v>
      </c>
      <c r="D15" s="46">
        <v>189172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189172</v>
      </c>
      <c r="O15" s="47">
        <f t="shared" si="1"/>
        <v>5.0890993220703757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3274596</v>
      </c>
      <c r="E16" s="32">
        <f t="shared" si="3"/>
        <v>1727752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3508922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8511270</v>
      </c>
      <c r="O16" s="45">
        <f t="shared" si="1"/>
        <v>228.96992359840741</v>
      </c>
      <c r="P16" s="10"/>
    </row>
    <row r="17" spans="1:16">
      <c r="A17" s="12"/>
      <c r="B17" s="25">
        <v>322</v>
      </c>
      <c r="C17" s="20" t="s">
        <v>0</v>
      </c>
      <c r="D17" s="46">
        <v>666079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666079</v>
      </c>
      <c r="O17" s="47">
        <f t="shared" si="1"/>
        <v>17.918836758850748</v>
      </c>
      <c r="P17" s="9"/>
    </row>
    <row r="18" spans="1:16">
      <c r="A18" s="12"/>
      <c r="B18" s="25">
        <v>323.10000000000002</v>
      </c>
      <c r="C18" s="20" t="s">
        <v>18</v>
      </c>
      <c r="D18" s="46">
        <v>1967896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1967896</v>
      </c>
      <c r="O18" s="47">
        <f t="shared" si="1"/>
        <v>52.940277628322391</v>
      </c>
      <c r="P18" s="9"/>
    </row>
    <row r="19" spans="1:16">
      <c r="A19" s="12"/>
      <c r="B19" s="25">
        <v>323.39999999999998</v>
      </c>
      <c r="C19" s="20" t="s">
        <v>19</v>
      </c>
      <c r="D19" s="46">
        <v>98785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98785</v>
      </c>
      <c r="O19" s="47">
        <f t="shared" si="1"/>
        <v>2.6575110298073819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195600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195600</v>
      </c>
      <c r="O20" s="47">
        <f t="shared" si="1"/>
        <v>5.2620251802431941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30034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30034</v>
      </c>
      <c r="O21" s="47">
        <f t="shared" si="1"/>
        <v>0.8079737436780372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2076074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2076074</v>
      </c>
      <c r="O22" s="47">
        <f t="shared" si="1"/>
        <v>55.850478855052188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46434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46434</v>
      </c>
      <c r="O23" s="47">
        <f t="shared" si="1"/>
        <v>1.2491660389540515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1064701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1064701</v>
      </c>
      <c r="O24" s="47">
        <f t="shared" si="1"/>
        <v>28.642553534918758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194288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194288</v>
      </c>
      <c r="O25" s="47">
        <f t="shared" si="1"/>
        <v>5.2267297966211128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200629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200629</v>
      </c>
      <c r="O26" s="47">
        <f t="shared" si="1"/>
        <v>5.3973151834714299</v>
      </c>
      <c r="P26" s="9"/>
    </row>
    <row r="27" spans="1:16">
      <c r="A27" s="12"/>
      <c r="B27" s="25">
        <v>325.10000000000002</v>
      </c>
      <c r="C27" s="20" t="s">
        <v>27</v>
      </c>
      <c r="D27" s="46">
        <v>17895</v>
      </c>
      <c r="E27" s="46">
        <v>42500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60395</v>
      </c>
      <c r="O27" s="47">
        <f t="shared" si="1"/>
        <v>1.6247444312923707</v>
      </c>
      <c r="P27" s="9"/>
    </row>
    <row r="28" spans="1:16">
      <c r="A28" s="12"/>
      <c r="B28" s="25">
        <v>329</v>
      </c>
      <c r="C28" s="20" t="s">
        <v>28</v>
      </c>
      <c r="D28" s="46">
        <v>523941</v>
      </c>
      <c r="E28" s="46">
        <v>0</v>
      </c>
      <c r="F28" s="46">
        <v>0</v>
      </c>
      <c r="G28" s="46">
        <v>0</v>
      </c>
      <c r="H28" s="46">
        <v>0</v>
      </c>
      <c r="I28" s="46">
        <v>1386414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1910355</v>
      </c>
      <c r="O28" s="47">
        <f t="shared" si="1"/>
        <v>51.392311417195742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SUM(D30:D39)</f>
        <v>6359306</v>
      </c>
      <c r="E29" s="32">
        <f t="shared" si="5"/>
        <v>1190645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7549951</v>
      </c>
      <c r="O29" s="45">
        <f t="shared" si="1"/>
        <v>203.10854944581942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32692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32692</v>
      </c>
      <c r="O30" s="47">
        <f t="shared" si="1"/>
        <v>0.87947917787582053</v>
      </c>
      <c r="P30" s="9"/>
    </row>
    <row r="31" spans="1:16">
      <c r="A31" s="12"/>
      <c r="B31" s="25">
        <v>331.7</v>
      </c>
      <c r="C31" s="20" t="s">
        <v>102</v>
      </c>
      <c r="D31" s="46">
        <v>150651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150651</v>
      </c>
      <c r="O31" s="47">
        <f t="shared" si="1"/>
        <v>4.052808565587001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838377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838377</v>
      </c>
      <c r="O32" s="47">
        <f t="shared" si="1"/>
        <v>22.553992252232863</v>
      </c>
      <c r="P32" s="9"/>
    </row>
    <row r="33" spans="1:16">
      <c r="A33" s="12"/>
      <c r="B33" s="25">
        <v>335.12</v>
      </c>
      <c r="C33" s="20" t="s">
        <v>112</v>
      </c>
      <c r="D33" s="46">
        <v>1211321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1211321</v>
      </c>
      <c r="O33" s="47">
        <f t="shared" si="1"/>
        <v>32.586920262563218</v>
      </c>
      <c r="P33" s="9"/>
    </row>
    <row r="34" spans="1:16">
      <c r="A34" s="12"/>
      <c r="B34" s="25">
        <v>335.14</v>
      </c>
      <c r="C34" s="20" t="s">
        <v>113</v>
      </c>
      <c r="D34" s="46">
        <v>44287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44287</v>
      </c>
      <c r="O34" s="47">
        <f t="shared" si="1"/>
        <v>1.1914075110298075</v>
      </c>
      <c r="P34" s="9"/>
    </row>
    <row r="35" spans="1:16">
      <c r="A35" s="12"/>
      <c r="B35" s="25">
        <v>335.15</v>
      </c>
      <c r="C35" s="20" t="s">
        <v>114</v>
      </c>
      <c r="D35" s="46">
        <v>16900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16900</v>
      </c>
      <c r="O35" s="47">
        <f t="shared" si="1"/>
        <v>0.45464327988808778</v>
      </c>
      <c r="P35" s="9"/>
    </row>
    <row r="36" spans="1:16">
      <c r="A36" s="12"/>
      <c r="B36" s="25">
        <v>335.18</v>
      </c>
      <c r="C36" s="20" t="s">
        <v>115</v>
      </c>
      <c r="D36" s="46">
        <v>4823757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4823757</v>
      </c>
      <c r="O36" s="47">
        <f t="shared" si="1"/>
        <v>129.76856235876465</v>
      </c>
      <c r="P36" s="9"/>
    </row>
    <row r="37" spans="1:16">
      <c r="A37" s="12"/>
      <c r="B37" s="25">
        <v>335.21</v>
      </c>
      <c r="C37" s="20" t="s">
        <v>38</v>
      </c>
      <c r="D37" s="46">
        <v>11507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11507</v>
      </c>
      <c r="O37" s="47">
        <f t="shared" ref="O37:O68" si="7">(N37/O$71)</f>
        <v>0.3095609598622619</v>
      </c>
      <c r="P37" s="9"/>
    </row>
    <row r="38" spans="1:16">
      <c r="A38" s="12"/>
      <c r="B38" s="25">
        <v>335.49</v>
      </c>
      <c r="C38" s="20" t="s">
        <v>39</v>
      </c>
      <c r="D38" s="46">
        <v>32393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32393</v>
      </c>
      <c r="O38" s="47">
        <f t="shared" si="7"/>
        <v>0.87143548907780044</v>
      </c>
      <c r="P38" s="9"/>
    </row>
    <row r="39" spans="1:16">
      <c r="A39" s="12"/>
      <c r="B39" s="25">
        <v>338</v>
      </c>
      <c r="C39" s="20" t="s">
        <v>40</v>
      </c>
      <c r="D39" s="46">
        <v>68490</v>
      </c>
      <c r="E39" s="46">
        <v>319576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388066</v>
      </c>
      <c r="O39" s="47">
        <f t="shared" si="7"/>
        <v>10.439739588937909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SUM(D41:D50)</f>
        <v>2900804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13698933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16599737</v>
      </c>
      <c r="O40" s="45">
        <f t="shared" si="7"/>
        <v>446.56561390293768</v>
      </c>
      <c r="P40" s="10"/>
    </row>
    <row r="41" spans="1:16">
      <c r="A41" s="12"/>
      <c r="B41" s="25">
        <v>341.3</v>
      </c>
      <c r="C41" s="20" t="s">
        <v>116</v>
      </c>
      <c r="D41" s="46">
        <v>15720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15720</v>
      </c>
      <c r="O41" s="47">
        <f t="shared" si="7"/>
        <v>0.42289895620359408</v>
      </c>
      <c r="P41" s="9"/>
    </row>
    <row r="42" spans="1:16">
      <c r="A42" s="12"/>
      <c r="B42" s="25">
        <v>341.9</v>
      </c>
      <c r="C42" s="20" t="s">
        <v>117</v>
      </c>
      <c r="D42" s="46">
        <v>1981582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1981582</v>
      </c>
      <c r="O42" s="47">
        <f t="shared" si="7"/>
        <v>53.308457979124071</v>
      </c>
      <c r="P42" s="9"/>
    </row>
    <row r="43" spans="1:16">
      <c r="A43" s="12"/>
      <c r="B43" s="25">
        <v>342.1</v>
      </c>
      <c r="C43" s="20" t="s">
        <v>49</v>
      </c>
      <c r="D43" s="46">
        <v>284101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284101</v>
      </c>
      <c r="O43" s="47">
        <f t="shared" si="7"/>
        <v>7.6428763585494455</v>
      </c>
      <c r="P43" s="9"/>
    </row>
    <row r="44" spans="1:16">
      <c r="A44" s="12"/>
      <c r="B44" s="25">
        <v>342.2</v>
      </c>
      <c r="C44" s="20" t="s">
        <v>50</v>
      </c>
      <c r="D44" s="46">
        <v>30204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30204</v>
      </c>
      <c r="O44" s="47">
        <f t="shared" si="7"/>
        <v>0.81254707844614227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4573009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4573009</v>
      </c>
      <c r="O45" s="47">
        <f t="shared" si="7"/>
        <v>123.0229473797482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4296027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4296027</v>
      </c>
      <c r="O46" s="47">
        <f t="shared" si="7"/>
        <v>115.57158614010545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4763652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4763652</v>
      </c>
      <c r="O47" s="47">
        <f t="shared" si="7"/>
        <v>128.15161949854729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66245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66245</v>
      </c>
      <c r="O48" s="47">
        <f t="shared" si="7"/>
        <v>1.7821209512536318</v>
      </c>
      <c r="P48" s="9"/>
    </row>
    <row r="49" spans="1:16">
      <c r="A49" s="12"/>
      <c r="B49" s="25">
        <v>343.8</v>
      </c>
      <c r="C49" s="20" t="s">
        <v>55</v>
      </c>
      <c r="D49" s="46">
        <v>221060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221060</v>
      </c>
      <c r="O49" s="47">
        <f t="shared" si="7"/>
        <v>5.9469493166899818</v>
      </c>
      <c r="P49" s="9"/>
    </row>
    <row r="50" spans="1:16">
      <c r="A50" s="12"/>
      <c r="B50" s="25">
        <v>347.2</v>
      </c>
      <c r="C50" s="20" t="s">
        <v>57</v>
      </c>
      <c r="D50" s="46">
        <v>368137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368137</v>
      </c>
      <c r="O50" s="47">
        <f t="shared" si="7"/>
        <v>9.9036102442698812</v>
      </c>
      <c r="P50" s="9"/>
    </row>
    <row r="51" spans="1:16" ht="15.75">
      <c r="A51" s="29" t="s">
        <v>46</v>
      </c>
      <c r="B51" s="30"/>
      <c r="C51" s="31"/>
      <c r="D51" s="32">
        <f t="shared" ref="D51:M51" si="10">SUM(D52:D54)</f>
        <v>93514</v>
      </c>
      <c r="E51" s="32">
        <f t="shared" si="10"/>
        <v>107986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201500</v>
      </c>
      <c r="O51" s="45">
        <f t="shared" si="7"/>
        <v>5.4207467986656619</v>
      </c>
      <c r="P51" s="10"/>
    </row>
    <row r="52" spans="1:16">
      <c r="A52" s="13"/>
      <c r="B52" s="39">
        <v>351.5</v>
      </c>
      <c r="C52" s="21" t="s">
        <v>91</v>
      </c>
      <c r="D52" s="46">
        <v>86509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86509</v>
      </c>
      <c r="O52" s="47">
        <f t="shared" si="7"/>
        <v>2.3272624556117507</v>
      </c>
      <c r="P52" s="9"/>
    </row>
    <row r="53" spans="1:16">
      <c r="A53" s="13"/>
      <c r="B53" s="39">
        <v>354</v>
      </c>
      <c r="C53" s="21" t="s">
        <v>63</v>
      </c>
      <c r="D53" s="46">
        <v>7005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7005</v>
      </c>
      <c r="O53" s="47">
        <f t="shared" si="7"/>
        <v>0.18844829441515118</v>
      </c>
      <c r="P53" s="9"/>
    </row>
    <row r="54" spans="1:16">
      <c r="A54" s="13"/>
      <c r="B54" s="39">
        <v>359</v>
      </c>
      <c r="C54" s="21" t="s">
        <v>64</v>
      </c>
      <c r="D54" s="46">
        <v>0</v>
      </c>
      <c r="E54" s="46">
        <v>107986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107986</v>
      </c>
      <c r="O54" s="47">
        <f t="shared" si="7"/>
        <v>2.9050360486387605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SUM(D56:D65)</f>
        <v>643739</v>
      </c>
      <c r="E55" s="32">
        <f t="shared" si="12"/>
        <v>66860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371767</v>
      </c>
      <c r="J55" s="32">
        <f t="shared" si="12"/>
        <v>0</v>
      </c>
      <c r="K55" s="32">
        <f t="shared" si="12"/>
        <v>7844884</v>
      </c>
      <c r="L55" s="32">
        <f t="shared" si="12"/>
        <v>0</v>
      </c>
      <c r="M55" s="32">
        <f t="shared" si="12"/>
        <v>0</v>
      </c>
      <c r="N55" s="32">
        <f t="shared" si="11"/>
        <v>8927250</v>
      </c>
      <c r="O55" s="45">
        <f t="shared" si="7"/>
        <v>240.16060475626816</v>
      </c>
      <c r="P55" s="10"/>
    </row>
    <row r="56" spans="1:16">
      <c r="A56" s="12"/>
      <c r="B56" s="25">
        <v>361.1</v>
      </c>
      <c r="C56" s="20" t="s">
        <v>65</v>
      </c>
      <c r="D56" s="46">
        <v>91742</v>
      </c>
      <c r="E56" s="46">
        <v>178469</v>
      </c>
      <c r="F56" s="46">
        <v>0</v>
      </c>
      <c r="G56" s="46">
        <v>0</v>
      </c>
      <c r="H56" s="46">
        <v>0</v>
      </c>
      <c r="I56" s="46">
        <v>254183</v>
      </c>
      <c r="J56" s="46">
        <v>0</v>
      </c>
      <c r="K56" s="46">
        <v>294801</v>
      </c>
      <c r="L56" s="46">
        <v>0</v>
      </c>
      <c r="M56" s="46">
        <v>0</v>
      </c>
      <c r="N56" s="46">
        <f t="shared" si="11"/>
        <v>819195</v>
      </c>
      <c r="O56" s="47">
        <f t="shared" si="7"/>
        <v>22.037958678575272</v>
      </c>
      <c r="P56" s="9"/>
    </row>
    <row r="57" spans="1:16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676467</v>
      </c>
      <c r="L57" s="46">
        <v>0</v>
      </c>
      <c r="M57" s="46">
        <v>0</v>
      </c>
      <c r="N57" s="46">
        <f t="shared" ref="N57:N65" si="13">SUM(D57:M57)</f>
        <v>676467</v>
      </c>
      <c r="O57" s="47">
        <f t="shared" si="7"/>
        <v>18.198294415151189</v>
      </c>
      <c r="P57" s="9"/>
    </row>
    <row r="58" spans="1:16">
      <c r="A58" s="12"/>
      <c r="B58" s="25">
        <v>361.3</v>
      </c>
      <c r="C58" s="20" t="s">
        <v>67</v>
      </c>
      <c r="D58" s="46">
        <v>-9436</v>
      </c>
      <c r="E58" s="46">
        <v>-99904</v>
      </c>
      <c r="F58" s="46">
        <v>0</v>
      </c>
      <c r="G58" s="46">
        <v>0</v>
      </c>
      <c r="H58" s="46">
        <v>0</v>
      </c>
      <c r="I58" s="46">
        <v>-165264</v>
      </c>
      <c r="J58" s="46">
        <v>0</v>
      </c>
      <c r="K58" s="46">
        <v>4966353</v>
      </c>
      <c r="L58" s="46">
        <v>0</v>
      </c>
      <c r="M58" s="46">
        <v>0</v>
      </c>
      <c r="N58" s="46">
        <f t="shared" si="13"/>
        <v>4691749</v>
      </c>
      <c r="O58" s="47">
        <f t="shared" si="7"/>
        <v>126.21728720542343</v>
      </c>
      <c r="P58" s="9"/>
    </row>
    <row r="59" spans="1:16">
      <c r="A59" s="12"/>
      <c r="B59" s="25">
        <v>361.4</v>
      </c>
      <c r="C59" s="20" t="s">
        <v>118</v>
      </c>
      <c r="D59" s="46">
        <v>-8181</v>
      </c>
      <c r="E59" s="46">
        <v>-13055</v>
      </c>
      <c r="F59" s="46">
        <v>0</v>
      </c>
      <c r="G59" s="46">
        <v>0</v>
      </c>
      <c r="H59" s="46">
        <v>0</v>
      </c>
      <c r="I59" s="46">
        <v>4400</v>
      </c>
      <c r="J59" s="46">
        <v>0</v>
      </c>
      <c r="K59" s="46">
        <v>-14692</v>
      </c>
      <c r="L59" s="46">
        <v>0</v>
      </c>
      <c r="M59" s="46">
        <v>0</v>
      </c>
      <c r="N59" s="46">
        <f t="shared" si="13"/>
        <v>-31528</v>
      </c>
      <c r="O59" s="47">
        <f t="shared" si="7"/>
        <v>-0.84816528569891314</v>
      </c>
      <c r="P59" s="9"/>
    </row>
    <row r="60" spans="1:16">
      <c r="A60" s="12"/>
      <c r="B60" s="25">
        <v>362</v>
      </c>
      <c r="C60" s="20" t="s">
        <v>69</v>
      </c>
      <c r="D60" s="46">
        <v>295471</v>
      </c>
      <c r="E60" s="46">
        <v>0</v>
      </c>
      <c r="F60" s="46">
        <v>0</v>
      </c>
      <c r="G60" s="46">
        <v>0</v>
      </c>
      <c r="H60" s="46">
        <v>0</v>
      </c>
      <c r="I60" s="46">
        <v>255958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551429</v>
      </c>
      <c r="O60" s="47">
        <f t="shared" si="7"/>
        <v>14.834525987302271</v>
      </c>
      <c r="P60" s="9"/>
    </row>
    <row r="61" spans="1:16">
      <c r="A61" s="12"/>
      <c r="B61" s="25">
        <v>364</v>
      </c>
      <c r="C61" s="20" t="s">
        <v>119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2417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2417</v>
      </c>
      <c r="O61" s="47">
        <f t="shared" si="7"/>
        <v>6.5022059614763802E-2</v>
      </c>
      <c r="P61" s="9"/>
    </row>
    <row r="62" spans="1:16">
      <c r="A62" s="12"/>
      <c r="B62" s="25">
        <v>365</v>
      </c>
      <c r="C62" s="20" t="s">
        <v>120</v>
      </c>
      <c r="D62" s="46">
        <v>365</v>
      </c>
      <c r="E62" s="46">
        <v>0</v>
      </c>
      <c r="F62" s="46">
        <v>0</v>
      </c>
      <c r="G62" s="46">
        <v>0</v>
      </c>
      <c r="H62" s="46">
        <v>0</v>
      </c>
      <c r="I62" s="46">
        <v>4655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5020</v>
      </c>
      <c r="O62" s="47">
        <f t="shared" si="7"/>
        <v>0.13504788550521898</v>
      </c>
      <c r="P62" s="9"/>
    </row>
    <row r="63" spans="1:16">
      <c r="A63" s="12"/>
      <c r="B63" s="25">
        <v>366</v>
      </c>
      <c r="C63" s="20" t="s">
        <v>72</v>
      </c>
      <c r="D63" s="46">
        <v>36233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36233</v>
      </c>
      <c r="O63" s="47">
        <f t="shared" si="7"/>
        <v>0.97473905089852575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1921955</v>
      </c>
      <c r="L64" s="46">
        <v>0</v>
      </c>
      <c r="M64" s="46">
        <v>0</v>
      </c>
      <c r="N64" s="46">
        <f t="shared" si="13"/>
        <v>1921955</v>
      </c>
      <c r="O64" s="47">
        <f t="shared" si="7"/>
        <v>51.704374260195848</v>
      </c>
      <c r="P64" s="9"/>
    </row>
    <row r="65" spans="1:119">
      <c r="A65" s="12"/>
      <c r="B65" s="25">
        <v>369.9</v>
      </c>
      <c r="C65" s="20" t="s">
        <v>74</v>
      </c>
      <c r="D65" s="46">
        <v>237545</v>
      </c>
      <c r="E65" s="46">
        <v>1350</v>
      </c>
      <c r="F65" s="46">
        <v>0</v>
      </c>
      <c r="G65" s="46">
        <v>0</v>
      </c>
      <c r="H65" s="46">
        <v>0</v>
      </c>
      <c r="I65" s="46">
        <v>15418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254313</v>
      </c>
      <c r="O65" s="47">
        <f t="shared" si="7"/>
        <v>6.8415204993005485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SUM(D67:D68)</f>
        <v>0</v>
      </c>
      <c r="E66" s="32">
        <f t="shared" si="14"/>
        <v>712872</v>
      </c>
      <c r="F66" s="32">
        <f t="shared" si="14"/>
        <v>1174854</v>
      </c>
      <c r="G66" s="32">
        <f t="shared" si="14"/>
        <v>0</v>
      </c>
      <c r="H66" s="32">
        <f t="shared" si="14"/>
        <v>0</v>
      </c>
      <c r="I66" s="32">
        <f t="shared" si="14"/>
        <v>265925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2153651</v>
      </c>
      <c r="O66" s="45">
        <f t="shared" si="7"/>
        <v>57.937452921553856</v>
      </c>
      <c r="P66" s="9"/>
    </row>
    <row r="67" spans="1:119">
      <c r="A67" s="12"/>
      <c r="B67" s="25">
        <v>381</v>
      </c>
      <c r="C67" s="20" t="s">
        <v>75</v>
      </c>
      <c r="D67" s="46">
        <v>0</v>
      </c>
      <c r="E67" s="46">
        <v>712872</v>
      </c>
      <c r="F67" s="46">
        <v>1174854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1887726</v>
      </c>
      <c r="O67" s="47">
        <f t="shared" si="7"/>
        <v>50.78354675562251</v>
      </c>
      <c r="P67" s="9"/>
    </row>
    <row r="68" spans="1:119" ht="15.75" thickBot="1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265925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265925</v>
      </c>
      <c r="O68" s="47">
        <f t="shared" si="7"/>
        <v>7.1539061659313461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5">SUM(D5,D16,D29,D40,D51,D55,D66)</f>
        <v>25659873</v>
      </c>
      <c r="E69" s="15">
        <f t="shared" si="15"/>
        <v>5373240</v>
      </c>
      <c r="F69" s="15">
        <f t="shared" si="15"/>
        <v>1174854</v>
      </c>
      <c r="G69" s="15">
        <f t="shared" si="15"/>
        <v>0</v>
      </c>
      <c r="H69" s="15">
        <f t="shared" si="15"/>
        <v>0</v>
      </c>
      <c r="I69" s="15">
        <f t="shared" si="15"/>
        <v>17845547</v>
      </c>
      <c r="J69" s="15">
        <f t="shared" si="15"/>
        <v>0</v>
      </c>
      <c r="K69" s="15">
        <f t="shared" si="15"/>
        <v>8281268</v>
      </c>
      <c r="L69" s="15">
        <f t="shared" si="15"/>
        <v>0</v>
      </c>
      <c r="M69" s="15">
        <f t="shared" si="15"/>
        <v>0</v>
      </c>
      <c r="N69" s="15">
        <f>SUM(D69:M69)</f>
        <v>58334782</v>
      </c>
      <c r="O69" s="38">
        <f>(N69/O$71)</f>
        <v>1569.3205100613366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122</v>
      </c>
      <c r="M71" s="48"/>
      <c r="N71" s="48"/>
      <c r="O71" s="43">
        <v>37172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12348074</v>
      </c>
      <c r="E5" s="27">
        <f t="shared" si="0"/>
        <v>1419752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407306</v>
      </c>
      <c r="L5" s="27">
        <f t="shared" si="0"/>
        <v>0</v>
      </c>
      <c r="M5" s="27">
        <f t="shared" si="0"/>
        <v>0</v>
      </c>
      <c r="N5" s="28">
        <f>SUM(D5:M5)</f>
        <v>14175132</v>
      </c>
      <c r="O5" s="33">
        <f t="shared" ref="O5:O36" si="1">(N5/O$70)</f>
        <v>393.06580151401715</v>
      </c>
      <c r="P5" s="6"/>
    </row>
    <row r="6" spans="1:133">
      <c r="A6" s="12"/>
      <c r="B6" s="25">
        <v>311</v>
      </c>
      <c r="C6" s="20" t="s">
        <v>2</v>
      </c>
      <c r="D6" s="46">
        <v>7837097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7837097</v>
      </c>
      <c r="O6" s="47">
        <f t="shared" si="1"/>
        <v>217.31683442863877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1012446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1012446</v>
      </c>
      <c r="O7" s="47">
        <f t="shared" si="1"/>
        <v>28.074369852757673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204660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204660</v>
      </c>
      <c r="L8" s="46">
        <v>0</v>
      </c>
      <c r="M8" s="46">
        <v>0</v>
      </c>
      <c r="N8" s="46">
        <f>SUM(D8:M8)</f>
        <v>409320</v>
      </c>
      <c r="O8" s="47">
        <f t="shared" si="1"/>
        <v>11.350137259795359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202646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202646</v>
      </c>
      <c r="L9" s="46">
        <v>0</v>
      </c>
      <c r="M9" s="46">
        <v>0</v>
      </c>
      <c r="N9" s="46">
        <f>SUM(D9:M9)</f>
        <v>405292</v>
      </c>
      <c r="O9" s="47">
        <f t="shared" si="1"/>
        <v>11.238443834400909</v>
      </c>
      <c r="P9" s="9"/>
    </row>
    <row r="10" spans="1:133">
      <c r="A10" s="12"/>
      <c r="B10" s="25">
        <v>314.10000000000002</v>
      </c>
      <c r="C10" s="20" t="s">
        <v>11</v>
      </c>
      <c r="D10" s="46">
        <v>2419663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2419663</v>
      </c>
      <c r="O10" s="47">
        <f t="shared" si="1"/>
        <v>67.095444083964168</v>
      </c>
      <c r="P10" s="9"/>
    </row>
    <row r="11" spans="1:133">
      <c r="A11" s="12"/>
      <c r="B11" s="25">
        <v>314.3</v>
      </c>
      <c r="C11" s="20" t="s">
        <v>12</v>
      </c>
      <c r="D11" s="46">
        <v>397413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397413</v>
      </c>
      <c r="O11" s="47">
        <f t="shared" si="1"/>
        <v>11.019965061142999</v>
      </c>
      <c r="P11" s="9"/>
    </row>
    <row r="12" spans="1:133">
      <c r="A12" s="12"/>
      <c r="B12" s="25">
        <v>314.39999999999998</v>
      </c>
      <c r="C12" s="20" t="s">
        <v>13</v>
      </c>
      <c r="D12" s="46">
        <v>97027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97027</v>
      </c>
      <c r="O12" s="47">
        <f t="shared" si="1"/>
        <v>2.6904860937803288</v>
      </c>
      <c r="P12" s="9"/>
    </row>
    <row r="13" spans="1:133">
      <c r="A13" s="12"/>
      <c r="B13" s="25">
        <v>314.8</v>
      </c>
      <c r="C13" s="20" t="s">
        <v>14</v>
      </c>
      <c r="D13" s="46">
        <v>45325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45325</v>
      </c>
      <c r="O13" s="47">
        <f t="shared" si="1"/>
        <v>1.2568283282034218</v>
      </c>
      <c r="P13" s="9"/>
    </row>
    <row r="14" spans="1:133">
      <c r="A14" s="12"/>
      <c r="B14" s="25">
        <v>315</v>
      </c>
      <c r="C14" s="20" t="s">
        <v>15</v>
      </c>
      <c r="D14" s="46">
        <v>1335434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1335434</v>
      </c>
      <c r="O14" s="47">
        <f t="shared" si="1"/>
        <v>37.030585364501015</v>
      </c>
      <c r="P14" s="9"/>
    </row>
    <row r="15" spans="1:133">
      <c r="A15" s="12"/>
      <c r="B15" s="25">
        <v>316</v>
      </c>
      <c r="C15" s="20" t="s">
        <v>16</v>
      </c>
      <c r="D15" s="46">
        <v>216115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216115</v>
      </c>
      <c r="O15" s="47">
        <f t="shared" si="1"/>
        <v>5.9927072068324874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2891714</v>
      </c>
      <c r="E16" s="32">
        <f t="shared" si="3"/>
        <v>1288842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2221153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6401709</v>
      </c>
      <c r="O16" s="45">
        <f t="shared" si="1"/>
        <v>177.51459945096082</v>
      </c>
      <c r="P16" s="10"/>
    </row>
    <row r="17" spans="1:16">
      <c r="A17" s="12"/>
      <c r="B17" s="25">
        <v>322</v>
      </c>
      <c r="C17" s="20" t="s">
        <v>0</v>
      </c>
      <c r="D17" s="46">
        <v>423966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423966</v>
      </c>
      <c r="O17" s="47">
        <f t="shared" si="1"/>
        <v>11.756259878545878</v>
      </c>
      <c r="P17" s="9"/>
    </row>
    <row r="18" spans="1:16">
      <c r="A18" s="12"/>
      <c r="B18" s="25">
        <v>323.10000000000002</v>
      </c>
      <c r="C18" s="20" t="s">
        <v>18</v>
      </c>
      <c r="D18" s="46">
        <v>2132056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2132056</v>
      </c>
      <c r="O18" s="47">
        <f t="shared" si="1"/>
        <v>59.120317222638164</v>
      </c>
      <c r="P18" s="9"/>
    </row>
    <row r="19" spans="1:16">
      <c r="A19" s="12"/>
      <c r="B19" s="25">
        <v>323.39999999999998</v>
      </c>
      <c r="C19" s="20" t="s">
        <v>19</v>
      </c>
      <c r="D19" s="46">
        <v>87856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87856</v>
      </c>
      <c r="O19" s="47">
        <f t="shared" si="1"/>
        <v>2.4361811274713694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101400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101400</v>
      </c>
      <c r="O20" s="47">
        <f t="shared" si="1"/>
        <v>2.8117461109724649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48975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48975</v>
      </c>
      <c r="O21" s="47">
        <f t="shared" si="1"/>
        <v>1.3580400964977954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801774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801774</v>
      </c>
      <c r="O22" s="47">
        <f t="shared" si="1"/>
        <v>22.232592962315948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61228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61228</v>
      </c>
      <c r="O23" s="47">
        <f t="shared" si="1"/>
        <v>1.6978066161994287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906337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906337</v>
      </c>
      <c r="O24" s="47">
        <f t="shared" si="1"/>
        <v>25.132046696059675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119737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119737</v>
      </c>
      <c r="O25" s="47">
        <f t="shared" si="1"/>
        <v>3.320217397332446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112393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112393</v>
      </c>
      <c r="O26" s="47">
        <f t="shared" si="1"/>
        <v>3.1165737736738484</v>
      </c>
      <c r="P26" s="9"/>
    </row>
    <row r="27" spans="1:16">
      <c r="A27" s="12"/>
      <c r="B27" s="25">
        <v>325.10000000000002</v>
      </c>
      <c r="C27" s="20" t="s">
        <v>27</v>
      </c>
      <c r="D27" s="46">
        <v>17963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17963</v>
      </c>
      <c r="O27" s="47">
        <f t="shared" si="1"/>
        <v>0.49810054626625627</v>
      </c>
      <c r="P27" s="9"/>
    </row>
    <row r="28" spans="1:16">
      <c r="A28" s="12"/>
      <c r="B28" s="25">
        <v>329</v>
      </c>
      <c r="C28" s="20" t="s">
        <v>28</v>
      </c>
      <c r="D28" s="46">
        <v>229873</v>
      </c>
      <c r="E28" s="46">
        <v>0</v>
      </c>
      <c r="F28" s="46">
        <v>0</v>
      </c>
      <c r="G28" s="46">
        <v>0</v>
      </c>
      <c r="H28" s="46">
        <v>0</v>
      </c>
      <c r="I28" s="46">
        <v>1358151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1588024</v>
      </c>
      <c r="O28" s="47">
        <f t="shared" si="1"/>
        <v>44.03471702298755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SUM(D30:D38)</f>
        <v>5619827</v>
      </c>
      <c r="E29" s="32">
        <f t="shared" si="5"/>
        <v>829465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6449292</v>
      </c>
      <c r="O29" s="45">
        <f t="shared" si="1"/>
        <v>178.8340404292488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293787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293787</v>
      </c>
      <c r="O30" s="47">
        <f t="shared" si="1"/>
        <v>8.1464936361367606</v>
      </c>
      <c r="P30" s="9"/>
    </row>
    <row r="31" spans="1:16">
      <c r="A31" s="12"/>
      <c r="B31" s="25">
        <v>334.7</v>
      </c>
      <c r="C31" s="20" t="s">
        <v>33</v>
      </c>
      <c r="D31" s="46">
        <v>9729</v>
      </c>
      <c r="E31" s="46">
        <v>200000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209729</v>
      </c>
      <c r="O31" s="47">
        <f t="shared" si="1"/>
        <v>5.8156282061947149</v>
      </c>
      <c r="P31" s="9"/>
    </row>
    <row r="32" spans="1:16">
      <c r="A32" s="12"/>
      <c r="B32" s="25">
        <v>335.12</v>
      </c>
      <c r="C32" s="20" t="s">
        <v>34</v>
      </c>
      <c r="D32" s="46">
        <v>951925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951925</v>
      </c>
      <c r="O32" s="47">
        <f t="shared" si="1"/>
        <v>26.396167817430609</v>
      </c>
      <c r="P32" s="9"/>
    </row>
    <row r="33" spans="1:16">
      <c r="A33" s="12"/>
      <c r="B33" s="25">
        <v>335.14</v>
      </c>
      <c r="C33" s="20" t="s">
        <v>35</v>
      </c>
      <c r="D33" s="46">
        <v>46042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46042</v>
      </c>
      <c r="O33" s="47">
        <f t="shared" si="1"/>
        <v>1.2767102015916589</v>
      </c>
      <c r="P33" s="9"/>
    </row>
    <row r="34" spans="1:16">
      <c r="A34" s="12"/>
      <c r="B34" s="25">
        <v>335.15</v>
      </c>
      <c r="C34" s="20" t="s">
        <v>36</v>
      </c>
      <c r="D34" s="46">
        <v>15798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15798</v>
      </c>
      <c r="O34" s="47">
        <f t="shared" si="1"/>
        <v>0.4380667165793195</v>
      </c>
      <c r="P34" s="9"/>
    </row>
    <row r="35" spans="1:16">
      <c r="A35" s="12"/>
      <c r="B35" s="25">
        <v>335.18</v>
      </c>
      <c r="C35" s="20" t="s">
        <v>37</v>
      </c>
      <c r="D35" s="46">
        <v>4488578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4488578</v>
      </c>
      <c r="O35" s="47">
        <f t="shared" si="1"/>
        <v>124.46490863211602</v>
      </c>
      <c r="P35" s="9"/>
    </row>
    <row r="36" spans="1:16">
      <c r="A36" s="12"/>
      <c r="B36" s="25">
        <v>335.21</v>
      </c>
      <c r="C36" s="20" t="s">
        <v>38</v>
      </c>
      <c r="D36" s="46">
        <v>8940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8940</v>
      </c>
      <c r="O36" s="47">
        <f t="shared" si="1"/>
        <v>0.2478995091922469</v>
      </c>
      <c r="P36" s="9"/>
    </row>
    <row r="37" spans="1:16">
      <c r="A37" s="12"/>
      <c r="B37" s="25">
        <v>335.49</v>
      </c>
      <c r="C37" s="20" t="s">
        <v>39</v>
      </c>
      <c r="D37" s="46">
        <v>32469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32469</v>
      </c>
      <c r="O37" s="47">
        <f t="shared" ref="O37:O68" si="7">(N37/O$70)</f>
        <v>0.90034106979452622</v>
      </c>
      <c r="P37" s="9"/>
    </row>
    <row r="38" spans="1:16">
      <c r="A38" s="12"/>
      <c r="B38" s="25">
        <v>338</v>
      </c>
      <c r="C38" s="20" t="s">
        <v>40</v>
      </c>
      <c r="D38" s="46">
        <v>66346</v>
      </c>
      <c r="E38" s="46">
        <v>335678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402024</v>
      </c>
      <c r="O38" s="47">
        <f t="shared" si="7"/>
        <v>11.14782464021296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SUM(D40:D49)</f>
        <v>2741038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13595660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16336698</v>
      </c>
      <c r="O39" s="45">
        <f t="shared" si="7"/>
        <v>453.0044089510024</v>
      </c>
      <c r="P39" s="10"/>
    </row>
    <row r="40" spans="1:16">
      <c r="A40" s="12"/>
      <c r="B40" s="25">
        <v>341.3</v>
      </c>
      <c r="C40" s="20" t="s">
        <v>90</v>
      </c>
      <c r="D40" s="46">
        <v>13780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13780</v>
      </c>
      <c r="O40" s="47">
        <f t="shared" si="7"/>
        <v>0.38210908687574524</v>
      </c>
      <c r="P40" s="9"/>
    </row>
    <row r="41" spans="1:16">
      <c r="A41" s="12"/>
      <c r="B41" s="25">
        <v>341.9</v>
      </c>
      <c r="C41" s="20" t="s">
        <v>48</v>
      </c>
      <c r="D41" s="46">
        <v>1915279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1915279</v>
      </c>
      <c r="O41" s="47">
        <f t="shared" si="7"/>
        <v>53.109253251254749</v>
      </c>
      <c r="P41" s="9"/>
    </row>
    <row r="42" spans="1:16">
      <c r="A42" s="12"/>
      <c r="B42" s="25">
        <v>342.1</v>
      </c>
      <c r="C42" s="20" t="s">
        <v>49</v>
      </c>
      <c r="D42" s="46">
        <v>232555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232555</v>
      </c>
      <c r="O42" s="47">
        <f t="shared" si="7"/>
        <v>6.448576102930982</v>
      </c>
      <c r="P42" s="9"/>
    </row>
    <row r="43" spans="1:16">
      <c r="A43" s="12"/>
      <c r="B43" s="25">
        <v>342.2</v>
      </c>
      <c r="C43" s="20" t="s">
        <v>50</v>
      </c>
      <c r="D43" s="46">
        <v>42309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42309</v>
      </c>
      <c r="O43" s="47">
        <f t="shared" si="7"/>
        <v>1.1731969054155229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4625077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4625077</v>
      </c>
      <c r="O44" s="47">
        <f t="shared" si="7"/>
        <v>128.24992374455815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4184562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4184562</v>
      </c>
      <c r="O45" s="47">
        <f t="shared" si="7"/>
        <v>116.03477248149072</v>
      </c>
      <c r="P45" s="9"/>
    </row>
    <row r="46" spans="1:16">
      <c r="A46" s="12"/>
      <c r="B46" s="25">
        <v>343.5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4721165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4721165</v>
      </c>
      <c r="O46" s="47">
        <f t="shared" si="7"/>
        <v>130.9143720710978</v>
      </c>
      <c r="P46" s="9"/>
    </row>
    <row r="47" spans="1:16">
      <c r="A47" s="12"/>
      <c r="B47" s="25">
        <v>343.6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64856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64856</v>
      </c>
      <c r="O47" s="47">
        <f t="shared" si="7"/>
        <v>1.7984083409588776</v>
      </c>
      <c r="P47" s="9"/>
    </row>
    <row r="48" spans="1:16">
      <c r="A48" s="12"/>
      <c r="B48" s="25">
        <v>343.8</v>
      </c>
      <c r="C48" s="20" t="s">
        <v>55</v>
      </c>
      <c r="D48" s="46">
        <v>199115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199115</v>
      </c>
      <c r="O48" s="47">
        <f t="shared" si="7"/>
        <v>5.5213099298449935</v>
      </c>
      <c r="P48" s="9"/>
    </row>
    <row r="49" spans="1:16">
      <c r="A49" s="12"/>
      <c r="B49" s="25">
        <v>347.2</v>
      </c>
      <c r="C49" s="20" t="s">
        <v>57</v>
      </c>
      <c r="D49" s="46">
        <v>338000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338000</v>
      </c>
      <c r="O49" s="47">
        <f t="shared" si="7"/>
        <v>9.3724870365748831</v>
      </c>
      <c r="P49" s="9"/>
    </row>
    <row r="50" spans="1:16" ht="15.75">
      <c r="A50" s="29" t="s">
        <v>46</v>
      </c>
      <c r="B50" s="30"/>
      <c r="C50" s="31"/>
      <c r="D50" s="32">
        <f t="shared" ref="D50:M50" si="10">SUM(D51:D53)</f>
        <v>74044</v>
      </c>
      <c r="E50" s="32">
        <f t="shared" si="10"/>
        <v>5531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79575</v>
      </c>
      <c r="O50" s="45">
        <f t="shared" si="7"/>
        <v>2.2065551950752851</v>
      </c>
      <c r="P50" s="10"/>
    </row>
    <row r="51" spans="1:16">
      <c r="A51" s="13"/>
      <c r="B51" s="39">
        <v>351.5</v>
      </c>
      <c r="C51" s="21" t="s">
        <v>91</v>
      </c>
      <c r="D51" s="46">
        <v>82361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82361</v>
      </c>
      <c r="O51" s="47">
        <f t="shared" si="7"/>
        <v>2.2838088899980589</v>
      </c>
      <c r="P51" s="9"/>
    </row>
    <row r="52" spans="1:16">
      <c r="A52" s="13"/>
      <c r="B52" s="39">
        <v>354</v>
      </c>
      <c r="C52" s="21" t="s">
        <v>63</v>
      </c>
      <c r="D52" s="46">
        <v>-8317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-8317</v>
      </c>
      <c r="O52" s="47">
        <f t="shared" si="7"/>
        <v>-0.23062418545323463</v>
      </c>
      <c r="P52" s="9"/>
    </row>
    <row r="53" spans="1:16">
      <c r="A53" s="13"/>
      <c r="B53" s="39">
        <v>359</v>
      </c>
      <c r="C53" s="21" t="s">
        <v>64</v>
      </c>
      <c r="D53" s="46">
        <v>0</v>
      </c>
      <c r="E53" s="46">
        <v>5531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5531</v>
      </c>
      <c r="O53" s="47">
        <f t="shared" si="7"/>
        <v>0.15337049053046059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SUM(D55:D64)</f>
        <v>467711</v>
      </c>
      <c r="E54" s="32">
        <f t="shared" si="12"/>
        <v>2224628</v>
      </c>
      <c r="F54" s="32">
        <f t="shared" si="12"/>
        <v>28</v>
      </c>
      <c r="G54" s="32">
        <f t="shared" si="12"/>
        <v>0</v>
      </c>
      <c r="H54" s="32">
        <f t="shared" si="12"/>
        <v>0</v>
      </c>
      <c r="I54" s="32">
        <f t="shared" si="12"/>
        <v>619248</v>
      </c>
      <c r="J54" s="32">
        <f t="shared" si="12"/>
        <v>0</v>
      </c>
      <c r="K54" s="32">
        <f t="shared" si="12"/>
        <v>8232348</v>
      </c>
      <c r="L54" s="32">
        <f t="shared" si="12"/>
        <v>0</v>
      </c>
      <c r="M54" s="32">
        <f t="shared" si="12"/>
        <v>0</v>
      </c>
      <c r="N54" s="32">
        <f t="shared" si="11"/>
        <v>11543963</v>
      </c>
      <c r="O54" s="45">
        <f t="shared" si="7"/>
        <v>320.10545434378724</v>
      </c>
      <c r="P54" s="10"/>
    </row>
    <row r="55" spans="1:16">
      <c r="A55" s="12"/>
      <c r="B55" s="25">
        <v>361.1</v>
      </c>
      <c r="C55" s="20" t="s">
        <v>65</v>
      </c>
      <c r="D55" s="46">
        <v>63127</v>
      </c>
      <c r="E55" s="46">
        <v>187076</v>
      </c>
      <c r="F55" s="46">
        <v>28</v>
      </c>
      <c r="G55" s="46">
        <v>0</v>
      </c>
      <c r="H55" s="46">
        <v>0</v>
      </c>
      <c r="I55" s="46">
        <v>285486</v>
      </c>
      <c r="J55" s="46">
        <v>0</v>
      </c>
      <c r="K55" s="46">
        <v>391681</v>
      </c>
      <c r="L55" s="46">
        <v>0</v>
      </c>
      <c r="M55" s="46">
        <v>0</v>
      </c>
      <c r="N55" s="46">
        <f t="shared" si="11"/>
        <v>927398</v>
      </c>
      <c r="O55" s="47">
        <f t="shared" si="7"/>
        <v>25.716052463744003</v>
      </c>
      <c r="P55" s="9"/>
    </row>
    <row r="56" spans="1:16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626415</v>
      </c>
      <c r="L56" s="46">
        <v>0</v>
      </c>
      <c r="M56" s="46">
        <v>0</v>
      </c>
      <c r="N56" s="46">
        <f t="shared" ref="N56:N64" si="13">SUM(D56:M56)</f>
        <v>626415</v>
      </c>
      <c r="O56" s="47">
        <f t="shared" si="7"/>
        <v>17.370019133183597</v>
      </c>
      <c r="P56" s="9"/>
    </row>
    <row r="57" spans="1:16">
      <c r="A57" s="12"/>
      <c r="B57" s="25">
        <v>361.3</v>
      </c>
      <c r="C57" s="20" t="s">
        <v>67</v>
      </c>
      <c r="D57" s="46">
        <v>50486</v>
      </c>
      <c r="E57" s="46">
        <v>-56817</v>
      </c>
      <c r="F57" s="46">
        <v>0</v>
      </c>
      <c r="G57" s="46">
        <v>0</v>
      </c>
      <c r="H57" s="46">
        <v>0</v>
      </c>
      <c r="I57" s="46">
        <v>16829</v>
      </c>
      <c r="J57" s="46">
        <v>0</v>
      </c>
      <c r="K57" s="46">
        <v>5516436</v>
      </c>
      <c r="L57" s="46">
        <v>0</v>
      </c>
      <c r="M57" s="46">
        <v>0</v>
      </c>
      <c r="N57" s="46">
        <f t="shared" si="13"/>
        <v>5526934</v>
      </c>
      <c r="O57" s="47">
        <f t="shared" si="7"/>
        <v>153.25774339350582</v>
      </c>
      <c r="P57" s="9"/>
    </row>
    <row r="58" spans="1:16">
      <c r="A58" s="12"/>
      <c r="B58" s="25">
        <v>361.4</v>
      </c>
      <c r="C58" s="20" t="s">
        <v>68</v>
      </c>
      <c r="D58" s="46">
        <v>14833</v>
      </c>
      <c r="E58" s="46">
        <v>52395</v>
      </c>
      <c r="F58" s="46">
        <v>0</v>
      </c>
      <c r="G58" s="46">
        <v>0</v>
      </c>
      <c r="H58" s="46">
        <v>0</v>
      </c>
      <c r="I58" s="46">
        <v>-43500</v>
      </c>
      <c r="J58" s="46">
        <v>0</v>
      </c>
      <c r="K58" s="46">
        <v>-116846</v>
      </c>
      <c r="L58" s="46">
        <v>0</v>
      </c>
      <c r="M58" s="46">
        <v>0</v>
      </c>
      <c r="N58" s="46">
        <f t="shared" si="13"/>
        <v>-93118</v>
      </c>
      <c r="O58" s="47">
        <f t="shared" si="7"/>
        <v>-2.5820924493247928</v>
      </c>
      <c r="P58" s="9"/>
    </row>
    <row r="59" spans="1:16">
      <c r="A59" s="12"/>
      <c r="B59" s="25">
        <v>362</v>
      </c>
      <c r="C59" s="20" t="s">
        <v>69</v>
      </c>
      <c r="D59" s="46">
        <v>253512</v>
      </c>
      <c r="E59" s="46">
        <v>0</v>
      </c>
      <c r="F59" s="46">
        <v>0</v>
      </c>
      <c r="G59" s="46">
        <v>0</v>
      </c>
      <c r="H59" s="46">
        <v>0</v>
      </c>
      <c r="I59" s="46">
        <v>290991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544503</v>
      </c>
      <c r="O59" s="47">
        <f t="shared" si="7"/>
        <v>15.098660677148324</v>
      </c>
      <c r="P59" s="9"/>
    </row>
    <row r="60" spans="1:16">
      <c r="A60" s="12"/>
      <c r="B60" s="25">
        <v>364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12369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12369</v>
      </c>
      <c r="O60" s="47">
        <f t="shared" si="7"/>
        <v>0.3429831128857832</v>
      </c>
      <c r="P60" s="9"/>
    </row>
    <row r="61" spans="1:16">
      <c r="A61" s="12"/>
      <c r="B61" s="25">
        <v>365</v>
      </c>
      <c r="C61" s="20" t="s">
        <v>71</v>
      </c>
      <c r="D61" s="46">
        <v>1719</v>
      </c>
      <c r="E61" s="46">
        <v>0</v>
      </c>
      <c r="F61" s="46">
        <v>0</v>
      </c>
      <c r="G61" s="46">
        <v>0</v>
      </c>
      <c r="H61" s="46">
        <v>0</v>
      </c>
      <c r="I61" s="46">
        <v>4139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5858</v>
      </c>
      <c r="O61" s="47">
        <f t="shared" si="7"/>
        <v>0.16243795579957296</v>
      </c>
      <c r="P61" s="9"/>
    </row>
    <row r="62" spans="1:16">
      <c r="A62" s="12"/>
      <c r="B62" s="25">
        <v>366</v>
      </c>
      <c r="C62" s="20" t="s">
        <v>72</v>
      </c>
      <c r="D62" s="46">
        <v>9515</v>
      </c>
      <c r="E62" s="46">
        <v>2041974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2051489</v>
      </c>
      <c r="O62" s="47">
        <f t="shared" si="7"/>
        <v>56.886254609988079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1814662</v>
      </c>
      <c r="L63" s="46">
        <v>0</v>
      </c>
      <c r="M63" s="46">
        <v>0</v>
      </c>
      <c r="N63" s="46">
        <f t="shared" si="13"/>
        <v>1814662</v>
      </c>
      <c r="O63" s="47">
        <f t="shared" si="7"/>
        <v>50.319219144275294</v>
      </c>
      <c r="P63" s="9"/>
    </row>
    <row r="64" spans="1:16">
      <c r="A64" s="12"/>
      <c r="B64" s="25">
        <v>369.9</v>
      </c>
      <c r="C64" s="20" t="s">
        <v>74</v>
      </c>
      <c r="D64" s="46">
        <v>74519</v>
      </c>
      <c r="E64" s="46">
        <v>0</v>
      </c>
      <c r="F64" s="46">
        <v>0</v>
      </c>
      <c r="G64" s="46">
        <v>0</v>
      </c>
      <c r="H64" s="46">
        <v>0</v>
      </c>
      <c r="I64" s="46">
        <v>52934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127453</v>
      </c>
      <c r="O64" s="47">
        <f t="shared" si="7"/>
        <v>3.5341763025815935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SUM(D66:D67)</f>
        <v>0</v>
      </c>
      <c r="E65" s="32">
        <f t="shared" si="14"/>
        <v>725982</v>
      </c>
      <c r="F65" s="32">
        <f t="shared" si="14"/>
        <v>1186492</v>
      </c>
      <c r="G65" s="32">
        <f t="shared" si="14"/>
        <v>0</v>
      </c>
      <c r="H65" s="32">
        <f t="shared" si="14"/>
        <v>0</v>
      </c>
      <c r="I65" s="32">
        <f t="shared" si="14"/>
        <v>1191483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3103957</v>
      </c>
      <c r="O65" s="45">
        <f t="shared" si="7"/>
        <v>86.070404569780663</v>
      </c>
      <c r="P65" s="9"/>
    </row>
    <row r="66" spans="1:119">
      <c r="A66" s="12"/>
      <c r="B66" s="25">
        <v>381</v>
      </c>
      <c r="C66" s="20" t="s">
        <v>75</v>
      </c>
      <c r="D66" s="46">
        <v>0</v>
      </c>
      <c r="E66" s="46">
        <v>725982</v>
      </c>
      <c r="F66" s="46">
        <v>1186492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1912474</v>
      </c>
      <c r="O66" s="47">
        <f t="shared" si="7"/>
        <v>53.031472700551809</v>
      </c>
      <c r="P66" s="9"/>
    </row>
    <row r="67" spans="1:119" ht="15.75" thickBot="1">
      <c r="A67" s="12"/>
      <c r="B67" s="25">
        <v>389.4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1191483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1191483</v>
      </c>
      <c r="O67" s="47">
        <f t="shared" si="7"/>
        <v>33.038931869228847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SUM(D5,D16,D29,D39,D50,D54,D65)</f>
        <v>24142408</v>
      </c>
      <c r="E68" s="15">
        <f t="shared" si="15"/>
        <v>6494200</v>
      </c>
      <c r="F68" s="15">
        <f t="shared" si="15"/>
        <v>1186520</v>
      </c>
      <c r="G68" s="15">
        <f t="shared" si="15"/>
        <v>0</v>
      </c>
      <c r="H68" s="15">
        <f t="shared" si="15"/>
        <v>0</v>
      </c>
      <c r="I68" s="15">
        <f t="shared" si="15"/>
        <v>17627544</v>
      </c>
      <c r="J68" s="15">
        <f t="shared" si="15"/>
        <v>0</v>
      </c>
      <c r="K68" s="15">
        <f t="shared" si="15"/>
        <v>8639654</v>
      </c>
      <c r="L68" s="15">
        <f t="shared" si="15"/>
        <v>0</v>
      </c>
      <c r="M68" s="15">
        <f t="shared" si="15"/>
        <v>0</v>
      </c>
      <c r="N68" s="15">
        <f>SUM(D68:M68)</f>
        <v>58090326</v>
      </c>
      <c r="O68" s="38">
        <f t="shared" si="7"/>
        <v>1610.8012644538724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98</v>
      </c>
      <c r="M70" s="48"/>
      <c r="N70" s="48"/>
      <c r="O70" s="43">
        <v>36063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12959129</v>
      </c>
      <c r="E5" s="27">
        <f t="shared" si="0"/>
        <v>1400513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385390</v>
      </c>
      <c r="L5" s="27">
        <f t="shared" si="0"/>
        <v>0</v>
      </c>
      <c r="M5" s="27">
        <f t="shared" si="0"/>
        <v>0</v>
      </c>
      <c r="N5" s="28">
        <f>SUM(D5:M5)</f>
        <v>14745032</v>
      </c>
      <c r="O5" s="33">
        <f t="shared" ref="O5:O36" si="1">(N5/O$70)</f>
        <v>417.93123777670701</v>
      </c>
      <c r="P5" s="6"/>
    </row>
    <row r="6" spans="1:133">
      <c r="A6" s="12"/>
      <c r="B6" s="25">
        <v>311</v>
      </c>
      <c r="C6" s="20" t="s">
        <v>2</v>
      </c>
      <c r="D6" s="46">
        <v>8348452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8348452</v>
      </c>
      <c r="O6" s="47">
        <f t="shared" si="1"/>
        <v>236.62741985771379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1015123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1015123</v>
      </c>
      <c r="O7" s="47">
        <f t="shared" si="1"/>
        <v>28.772512117003487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188429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188429</v>
      </c>
      <c r="L8" s="46">
        <v>0</v>
      </c>
      <c r="M8" s="46">
        <v>0</v>
      </c>
      <c r="N8" s="46">
        <f>SUM(D8:M8)</f>
        <v>376858</v>
      </c>
      <c r="O8" s="47">
        <f t="shared" si="1"/>
        <v>10.681613332955415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196961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196961</v>
      </c>
      <c r="L9" s="46">
        <v>0</v>
      </c>
      <c r="M9" s="46">
        <v>0</v>
      </c>
      <c r="N9" s="46">
        <f>SUM(D9:M9)</f>
        <v>393922</v>
      </c>
      <c r="O9" s="47">
        <f t="shared" si="1"/>
        <v>11.165273093166293</v>
      </c>
      <c r="P9" s="9"/>
    </row>
    <row r="10" spans="1:133">
      <c r="A10" s="12"/>
      <c r="B10" s="25">
        <v>314.10000000000002</v>
      </c>
      <c r="C10" s="20" t="s">
        <v>11</v>
      </c>
      <c r="D10" s="46">
        <v>2640377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2640377</v>
      </c>
      <c r="O10" s="47">
        <f t="shared" si="1"/>
        <v>74.838496641251666</v>
      </c>
      <c r="P10" s="9"/>
    </row>
    <row r="11" spans="1:133">
      <c r="A11" s="12"/>
      <c r="B11" s="25">
        <v>314.3</v>
      </c>
      <c r="C11" s="20" t="s">
        <v>12</v>
      </c>
      <c r="D11" s="46">
        <v>411017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411017</v>
      </c>
      <c r="O11" s="47">
        <f t="shared" si="1"/>
        <v>11.649811513279102</v>
      </c>
      <c r="P11" s="9"/>
    </row>
    <row r="12" spans="1:133">
      <c r="A12" s="12"/>
      <c r="B12" s="25">
        <v>314.39999999999998</v>
      </c>
      <c r="C12" s="20" t="s">
        <v>13</v>
      </c>
      <c r="D12" s="46">
        <v>76717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76717</v>
      </c>
      <c r="O12" s="47">
        <f t="shared" si="1"/>
        <v>2.1744565063348547</v>
      </c>
      <c r="P12" s="9"/>
    </row>
    <row r="13" spans="1:133">
      <c r="A13" s="12"/>
      <c r="B13" s="25">
        <v>314.8</v>
      </c>
      <c r="C13" s="20" t="s">
        <v>14</v>
      </c>
      <c r="D13" s="46">
        <v>30439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30439</v>
      </c>
      <c r="O13" s="47">
        <f t="shared" si="1"/>
        <v>0.86275899209206086</v>
      </c>
      <c r="P13" s="9"/>
    </row>
    <row r="14" spans="1:133">
      <c r="A14" s="12"/>
      <c r="B14" s="25">
        <v>315</v>
      </c>
      <c r="C14" s="20" t="s">
        <v>15</v>
      </c>
      <c r="D14" s="46">
        <v>1309236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1309236</v>
      </c>
      <c r="O14" s="47">
        <f t="shared" si="1"/>
        <v>37.108812108500324</v>
      </c>
      <c r="P14" s="9"/>
    </row>
    <row r="15" spans="1:133">
      <c r="A15" s="12"/>
      <c r="B15" s="25">
        <v>316</v>
      </c>
      <c r="C15" s="20" t="s">
        <v>16</v>
      </c>
      <c r="D15" s="46">
        <v>142891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142891</v>
      </c>
      <c r="O15" s="47">
        <f t="shared" si="1"/>
        <v>4.0500836144100223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2729487</v>
      </c>
      <c r="E16" s="32">
        <f t="shared" si="3"/>
        <v>1723147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1888908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6341542</v>
      </c>
      <c r="O16" s="45">
        <f t="shared" si="1"/>
        <v>179.74382812278563</v>
      </c>
      <c r="P16" s="10"/>
    </row>
    <row r="17" spans="1:16">
      <c r="A17" s="12"/>
      <c r="B17" s="25">
        <v>322</v>
      </c>
      <c r="C17" s="20" t="s">
        <v>0</v>
      </c>
      <c r="D17" s="46">
        <v>378917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378917</v>
      </c>
      <c r="O17" s="47">
        <f t="shared" si="1"/>
        <v>10.739973356764263</v>
      </c>
      <c r="P17" s="9"/>
    </row>
    <row r="18" spans="1:16">
      <c r="A18" s="12"/>
      <c r="B18" s="25">
        <v>323.10000000000002</v>
      </c>
      <c r="C18" s="20" t="s">
        <v>18</v>
      </c>
      <c r="D18" s="46">
        <v>2216903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2216903</v>
      </c>
      <c r="O18" s="47">
        <f t="shared" si="1"/>
        <v>62.835605566735637</v>
      </c>
      <c r="P18" s="9"/>
    </row>
    <row r="19" spans="1:16">
      <c r="A19" s="12"/>
      <c r="B19" s="25">
        <v>323.39999999999998</v>
      </c>
      <c r="C19" s="20" t="s">
        <v>19</v>
      </c>
      <c r="D19" s="46">
        <v>63498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63498</v>
      </c>
      <c r="O19" s="47">
        <f t="shared" si="1"/>
        <v>1.7997789178311272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112800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112800</v>
      </c>
      <c r="O20" s="47">
        <f t="shared" si="1"/>
        <v>3.1971882883138232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7819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7819</v>
      </c>
      <c r="O21" s="47">
        <f t="shared" si="1"/>
        <v>0.2216207023610442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496528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496528</v>
      </c>
      <c r="O22" s="47">
        <f t="shared" si="1"/>
        <v>14.073523993084097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36195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36195</v>
      </c>
      <c r="O23" s="47">
        <f t="shared" si="1"/>
        <v>1.0259062951730393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1249996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1249996</v>
      </c>
      <c r="O24" s="47">
        <f t="shared" si="1"/>
        <v>35.429721379779487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177127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177127</v>
      </c>
      <c r="O25" s="47">
        <f t="shared" si="1"/>
        <v>5.0204642725546327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126148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126148</v>
      </c>
      <c r="O26" s="47">
        <f t="shared" si="1"/>
        <v>3.5755222357642924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49257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49257</v>
      </c>
      <c r="O27" s="47">
        <f t="shared" si="1"/>
        <v>1.3961338964315071</v>
      </c>
      <c r="P27" s="9"/>
    </row>
    <row r="28" spans="1:16">
      <c r="A28" s="12"/>
      <c r="B28" s="25">
        <v>329</v>
      </c>
      <c r="C28" s="20" t="s">
        <v>28</v>
      </c>
      <c r="D28" s="46">
        <v>70169</v>
      </c>
      <c r="E28" s="46">
        <v>0</v>
      </c>
      <c r="F28" s="46">
        <v>0</v>
      </c>
      <c r="G28" s="46">
        <v>0</v>
      </c>
      <c r="H28" s="46">
        <v>0</v>
      </c>
      <c r="I28" s="46">
        <v>1356185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1426354</v>
      </c>
      <c r="O28" s="47">
        <f t="shared" si="1"/>
        <v>40.428389217992688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SUM(D30:D39)</f>
        <v>5175764</v>
      </c>
      <c r="E29" s="32">
        <f t="shared" si="5"/>
        <v>646007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20401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5842172</v>
      </c>
      <c r="O29" s="45">
        <f t="shared" si="1"/>
        <v>165.58975085740201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273686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273686</v>
      </c>
      <c r="O30" s="47">
        <f t="shared" si="1"/>
        <v>7.757319803860435</v>
      </c>
      <c r="P30" s="9"/>
    </row>
    <row r="31" spans="1:16">
      <c r="A31" s="12"/>
      <c r="B31" s="25">
        <v>334.35</v>
      </c>
      <c r="C31" s="20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20401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20401</v>
      </c>
      <c r="O31" s="47">
        <f t="shared" si="1"/>
        <v>0.57824324707349561</v>
      </c>
      <c r="P31" s="9"/>
    </row>
    <row r="32" spans="1:16">
      <c r="A32" s="12"/>
      <c r="B32" s="25">
        <v>334.39</v>
      </c>
      <c r="C32" s="20" t="s">
        <v>95</v>
      </c>
      <c r="D32" s="46">
        <v>185800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185800</v>
      </c>
      <c r="O32" s="47">
        <f t="shared" si="1"/>
        <v>5.2662906380204646</v>
      </c>
      <c r="P32" s="9"/>
    </row>
    <row r="33" spans="1:16">
      <c r="A33" s="12"/>
      <c r="B33" s="25">
        <v>335.12</v>
      </c>
      <c r="C33" s="20" t="s">
        <v>34</v>
      </c>
      <c r="D33" s="46">
        <v>845367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845367</v>
      </c>
      <c r="O33" s="47">
        <f t="shared" si="1"/>
        <v>23.960970494033617</v>
      </c>
      <c r="P33" s="9"/>
    </row>
    <row r="34" spans="1:16">
      <c r="A34" s="12"/>
      <c r="B34" s="25">
        <v>335.14</v>
      </c>
      <c r="C34" s="20" t="s">
        <v>35</v>
      </c>
      <c r="D34" s="46">
        <v>50482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50482</v>
      </c>
      <c r="O34" s="47">
        <f t="shared" si="1"/>
        <v>1.4308551344916527</v>
      </c>
      <c r="P34" s="9"/>
    </row>
    <row r="35" spans="1:16">
      <c r="A35" s="12"/>
      <c r="B35" s="25">
        <v>335.15</v>
      </c>
      <c r="C35" s="20" t="s">
        <v>36</v>
      </c>
      <c r="D35" s="46">
        <v>15473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15473</v>
      </c>
      <c r="O35" s="47">
        <f t="shared" si="1"/>
        <v>0.4385646665343953</v>
      </c>
      <c r="P35" s="9"/>
    </row>
    <row r="36" spans="1:16">
      <c r="A36" s="12"/>
      <c r="B36" s="25">
        <v>335.18</v>
      </c>
      <c r="C36" s="20" t="s">
        <v>37</v>
      </c>
      <c r="D36" s="46">
        <v>3979791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3979791</v>
      </c>
      <c r="O36" s="47">
        <f t="shared" si="1"/>
        <v>112.80266999234716</v>
      </c>
      <c r="P36" s="9"/>
    </row>
    <row r="37" spans="1:16">
      <c r="A37" s="12"/>
      <c r="B37" s="25">
        <v>335.21</v>
      </c>
      <c r="C37" s="20" t="s">
        <v>38</v>
      </c>
      <c r="D37" s="46">
        <v>5970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5970</v>
      </c>
      <c r="O37" s="47">
        <f t="shared" ref="O37:O68" si="7">(N37/O$70)</f>
        <v>0.16921289079107735</v>
      </c>
      <c r="P37" s="9"/>
    </row>
    <row r="38" spans="1:16">
      <c r="A38" s="12"/>
      <c r="B38" s="25">
        <v>335.49</v>
      </c>
      <c r="C38" s="20" t="s">
        <v>39</v>
      </c>
      <c r="D38" s="46">
        <v>27587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27587</v>
      </c>
      <c r="O38" s="47">
        <f t="shared" si="7"/>
        <v>0.78192228111448092</v>
      </c>
      <c r="P38" s="9"/>
    </row>
    <row r="39" spans="1:16">
      <c r="A39" s="12"/>
      <c r="B39" s="25">
        <v>338</v>
      </c>
      <c r="C39" s="20" t="s">
        <v>40</v>
      </c>
      <c r="D39" s="46">
        <v>65294</v>
      </c>
      <c r="E39" s="46">
        <v>372321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437615</v>
      </c>
      <c r="O39" s="47">
        <f t="shared" si="7"/>
        <v>12.403701709135229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SUM(D41:D50)</f>
        <v>2699080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13531650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16230730</v>
      </c>
      <c r="O40" s="45">
        <f t="shared" si="7"/>
        <v>460.04166548567218</v>
      </c>
      <c r="P40" s="10"/>
    </row>
    <row r="41" spans="1:16">
      <c r="A41" s="12"/>
      <c r="B41" s="25">
        <v>341.3</v>
      </c>
      <c r="C41" s="20" t="s">
        <v>90</v>
      </c>
      <c r="D41" s="46">
        <v>15275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15275</v>
      </c>
      <c r="O41" s="47">
        <f t="shared" si="7"/>
        <v>0.43295258070916359</v>
      </c>
      <c r="P41" s="9"/>
    </row>
    <row r="42" spans="1:16">
      <c r="A42" s="12"/>
      <c r="B42" s="25">
        <v>341.9</v>
      </c>
      <c r="C42" s="20" t="s">
        <v>48</v>
      </c>
      <c r="D42" s="46">
        <v>1895510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1895510</v>
      </c>
      <c r="O42" s="47">
        <f t="shared" si="7"/>
        <v>53.726084861540208</v>
      </c>
      <c r="P42" s="9"/>
    </row>
    <row r="43" spans="1:16">
      <c r="A43" s="12"/>
      <c r="B43" s="25">
        <v>342.1</v>
      </c>
      <c r="C43" s="20" t="s">
        <v>49</v>
      </c>
      <c r="D43" s="46">
        <v>243978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243978</v>
      </c>
      <c r="O43" s="47">
        <f t="shared" si="7"/>
        <v>6.9152801791332443</v>
      </c>
      <c r="P43" s="9"/>
    </row>
    <row r="44" spans="1:16">
      <c r="A44" s="12"/>
      <c r="B44" s="25">
        <v>342.2</v>
      </c>
      <c r="C44" s="20" t="s">
        <v>50</v>
      </c>
      <c r="D44" s="46">
        <v>22331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22331</v>
      </c>
      <c r="O44" s="47">
        <f t="shared" si="7"/>
        <v>0.63294691193560271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4715839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4715839</v>
      </c>
      <c r="O45" s="47">
        <f t="shared" si="7"/>
        <v>133.66511720189337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4139500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4139500</v>
      </c>
      <c r="O46" s="47">
        <f t="shared" si="7"/>
        <v>117.32944077548822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4621929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4621929</v>
      </c>
      <c r="O47" s="47">
        <f t="shared" si="7"/>
        <v>131.00334457640091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54382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54382</v>
      </c>
      <c r="O48" s="47">
        <f t="shared" si="7"/>
        <v>1.541396218928035</v>
      </c>
      <c r="P48" s="9"/>
    </row>
    <row r="49" spans="1:16">
      <c r="A49" s="12"/>
      <c r="B49" s="25">
        <v>343.8</v>
      </c>
      <c r="C49" s="20" t="s">
        <v>55</v>
      </c>
      <c r="D49" s="46">
        <v>186765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186765</v>
      </c>
      <c r="O49" s="47">
        <f t="shared" si="7"/>
        <v>5.2936424704515179</v>
      </c>
      <c r="P49" s="9"/>
    </row>
    <row r="50" spans="1:16">
      <c r="A50" s="12"/>
      <c r="B50" s="25">
        <v>347.2</v>
      </c>
      <c r="C50" s="20" t="s">
        <v>57</v>
      </c>
      <c r="D50" s="46">
        <v>335221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335221</v>
      </c>
      <c r="O50" s="47">
        <f t="shared" si="7"/>
        <v>9.5014597091919164</v>
      </c>
      <c r="P50" s="9"/>
    </row>
    <row r="51" spans="1:16" ht="15.75">
      <c r="A51" s="29" t="s">
        <v>46</v>
      </c>
      <c r="B51" s="30"/>
      <c r="C51" s="31"/>
      <c r="D51" s="32">
        <f t="shared" ref="D51:M51" si="10">SUM(D52:D54)</f>
        <v>119496</v>
      </c>
      <c r="E51" s="32">
        <f t="shared" si="10"/>
        <v>5179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124675</v>
      </c>
      <c r="O51" s="45">
        <f t="shared" si="7"/>
        <v>3.5337717184887047</v>
      </c>
      <c r="P51" s="10"/>
    </row>
    <row r="52" spans="1:16">
      <c r="A52" s="13"/>
      <c r="B52" s="39">
        <v>351.5</v>
      </c>
      <c r="C52" s="21" t="s">
        <v>91</v>
      </c>
      <c r="D52" s="46">
        <v>109232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109232</v>
      </c>
      <c r="O52" s="47">
        <f t="shared" si="7"/>
        <v>3.0960573679884358</v>
      </c>
      <c r="P52" s="9"/>
    </row>
    <row r="53" spans="1:16">
      <c r="A53" s="13"/>
      <c r="B53" s="39">
        <v>354</v>
      </c>
      <c r="C53" s="21" t="s">
        <v>63</v>
      </c>
      <c r="D53" s="46">
        <v>10264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10264</v>
      </c>
      <c r="O53" s="47">
        <f t="shared" si="7"/>
        <v>0.29092145914231454</v>
      </c>
      <c r="P53" s="9"/>
    </row>
    <row r="54" spans="1:16">
      <c r="A54" s="13"/>
      <c r="B54" s="39">
        <v>359</v>
      </c>
      <c r="C54" s="21" t="s">
        <v>64</v>
      </c>
      <c r="D54" s="46">
        <v>0</v>
      </c>
      <c r="E54" s="46">
        <v>5179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5179</v>
      </c>
      <c r="O54" s="47">
        <f t="shared" si="7"/>
        <v>0.1467928913579547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SUM(D56:D65)</f>
        <v>715613</v>
      </c>
      <c r="E55" s="32">
        <f t="shared" si="12"/>
        <v>242139</v>
      </c>
      <c r="F55" s="32">
        <f t="shared" si="12"/>
        <v>337</v>
      </c>
      <c r="G55" s="32">
        <f t="shared" si="12"/>
        <v>0</v>
      </c>
      <c r="H55" s="32">
        <f t="shared" si="12"/>
        <v>9</v>
      </c>
      <c r="I55" s="32">
        <f t="shared" si="12"/>
        <v>562555</v>
      </c>
      <c r="J55" s="32">
        <f t="shared" si="12"/>
        <v>0</v>
      </c>
      <c r="K55" s="32">
        <f t="shared" si="12"/>
        <v>3063610</v>
      </c>
      <c r="L55" s="32">
        <f t="shared" si="12"/>
        <v>0</v>
      </c>
      <c r="M55" s="32">
        <f t="shared" si="12"/>
        <v>0</v>
      </c>
      <c r="N55" s="32">
        <f t="shared" si="11"/>
        <v>4584263</v>
      </c>
      <c r="O55" s="45">
        <f t="shared" si="7"/>
        <v>129.93574445168787</v>
      </c>
      <c r="P55" s="10"/>
    </row>
    <row r="56" spans="1:16">
      <c r="A56" s="12"/>
      <c r="B56" s="25">
        <v>361.1</v>
      </c>
      <c r="C56" s="20" t="s">
        <v>65</v>
      </c>
      <c r="D56" s="46">
        <v>397309</v>
      </c>
      <c r="E56" s="46">
        <v>218671</v>
      </c>
      <c r="F56" s="46">
        <v>337</v>
      </c>
      <c r="G56" s="46">
        <v>0</v>
      </c>
      <c r="H56" s="46">
        <v>9</v>
      </c>
      <c r="I56" s="46">
        <v>307251</v>
      </c>
      <c r="J56" s="46">
        <v>0</v>
      </c>
      <c r="K56" s="46">
        <v>418250</v>
      </c>
      <c r="L56" s="46">
        <v>0</v>
      </c>
      <c r="M56" s="46">
        <v>0</v>
      </c>
      <c r="N56" s="46">
        <f t="shared" si="11"/>
        <v>1341827</v>
      </c>
      <c r="O56" s="47">
        <f t="shared" si="7"/>
        <v>38.032567104107024</v>
      </c>
      <c r="P56" s="9"/>
    </row>
    <row r="57" spans="1:16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543303</v>
      </c>
      <c r="L57" s="46">
        <v>0</v>
      </c>
      <c r="M57" s="46">
        <v>0</v>
      </c>
      <c r="N57" s="46">
        <f t="shared" ref="N57:N65" si="13">SUM(D57:M57)</f>
        <v>543303</v>
      </c>
      <c r="O57" s="47">
        <f t="shared" si="7"/>
        <v>15.399308409625577</v>
      </c>
      <c r="P57" s="9"/>
    </row>
    <row r="58" spans="1:16">
      <c r="A58" s="12"/>
      <c r="B58" s="25">
        <v>361.3</v>
      </c>
      <c r="C58" s="20" t="s">
        <v>67</v>
      </c>
      <c r="D58" s="46">
        <v>-27273</v>
      </c>
      <c r="E58" s="46">
        <v>-90936</v>
      </c>
      <c r="F58" s="46">
        <v>0</v>
      </c>
      <c r="G58" s="46">
        <v>0</v>
      </c>
      <c r="H58" s="46">
        <v>0</v>
      </c>
      <c r="I58" s="46">
        <v>-101955</v>
      </c>
      <c r="J58" s="46">
        <v>0</v>
      </c>
      <c r="K58" s="46">
        <v>-1780623</v>
      </c>
      <c r="L58" s="46">
        <v>0</v>
      </c>
      <c r="M58" s="46">
        <v>0</v>
      </c>
      <c r="N58" s="46">
        <f t="shared" si="13"/>
        <v>-2000787</v>
      </c>
      <c r="O58" s="47">
        <f t="shared" si="7"/>
        <v>-56.71004223236303</v>
      </c>
      <c r="P58" s="9"/>
    </row>
    <row r="59" spans="1:16">
      <c r="A59" s="12"/>
      <c r="B59" s="25">
        <v>361.4</v>
      </c>
      <c r="C59" s="20" t="s">
        <v>68</v>
      </c>
      <c r="D59" s="46">
        <v>25520</v>
      </c>
      <c r="E59" s="46">
        <v>87876</v>
      </c>
      <c r="F59" s="46">
        <v>0</v>
      </c>
      <c r="G59" s="46">
        <v>0</v>
      </c>
      <c r="H59" s="46">
        <v>0</v>
      </c>
      <c r="I59" s="46">
        <v>86612</v>
      </c>
      <c r="J59" s="46">
        <v>0</v>
      </c>
      <c r="K59" s="46">
        <v>842538</v>
      </c>
      <c r="L59" s="46">
        <v>0</v>
      </c>
      <c r="M59" s="46">
        <v>0</v>
      </c>
      <c r="N59" s="46">
        <f t="shared" si="13"/>
        <v>1042546</v>
      </c>
      <c r="O59" s="47">
        <f t="shared" si="7"/>
        <v>29.549786003798079</v>
      </c>
      <c r="P59" s="9"/>
    </row>
    <row r="60" spans="1:16">
      <c r="A60" s="12"/>
      <c r="B60" s="25">
        <v>362</v>
      </c>
      <c r="C60" s="20" t="s">
        <v>69</v>
      </c>
      <c r="D60" s="46">
        <v>224426</v>
      </c>
      <c r="E60" s="46">
        <v>0</v>
      </c>
      <c r="F60" s="46">
        <v>0</v>
      </c>
      <c r="G60" s="46">
        <v>0</v>
      </c>
      <c r="H60" s="46">
        <v>0</v>
      </c>
      <c r="I60" s="46">
        <v>267130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491556</v>
      </c>
      <c r="O60" s="47">
        <f t="shared" si="7"/>
        <v>13.932598282361612</v>
      </c>
      <c r="P60" s="9"/>
    </row>
    <row r="61" spans="1:16">
      <c r="A61" s="12"/>
      <c r="B61" s="25">
        <v>364</v>
      </c>
      <c r="C61" s="20" t="s">
        <v>70</v>
      </c>
      <c r="D61" s="46">
        <v>14000</v>
      </c>
      <c r="E61" s="46">
        <v>0</v>
      </c>
      <c r="F61" s="46">
        <v>0</v>
      </c>
      <c r="G61" s="46">
        <v>0</v>
      </c>
      <c r="H61" s="46">
        <v>0</v>
      </c>
      <c r="I61" s="46">
        <v>-53632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-39632</v>
      </c>
      <c r="O61" s="47">
        <f t="shared" si="7"/>
        <v>-1.1233241688160767</v>
      </c>
      <c r="P61" s="9"/>
    </row>
    <row r="62" spans="1:16">
      <c r="A62" s="12"/>
      <c r="B62" s="25">
        <v>365</v>
      </c>
      <c r="C62" s="20" t="s">
        <v>71</v>
      </c>
      <c r="D62" s="46">
        <v>3447</v>
      </c>
      <c r="E62" s="46">
        <v>0</v>
      </c>
      <c r="F62" s="46">
        <v>0</v>
      </c>
      <c r="G62" s="46">
        <v>0</v>
      </c>
      <c r="H62" s="46">
        <v>0</v>
      </c>
      <c r="I62" s="46">
        <v>3571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7018</v>
      </c>
      <c r="O62" s="47">
        <f t="shared" si="7"/>
        <v>0.19891726424987954</v>
      </c>
      <c r="P62" s="9"/>
    </row>
    <row r="63" spans="1:16">
      <c r="A63" s="12"/>
      <c r="B63" s="25">
        <v>366</v>
      </c>
      <c r="C63" s="20" t="s">
        <v>72</v>
      </c>
      <c r="D63" s="46">
        <v>15677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15677</v>
      </c>
      <c r="O63" s="47">
        <f t="shared" si="7"/>
        <v>0.44434681556645222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3037813</v>
      </c>
      <c r="L64" s="46">
        <v>0</v>
      </c>
      <c r="M64" s="46">
        <v>0</v>
      </c>
      <c r="N64" s="46">
        <f t="shared" si="13"/>
        <v>3037813</v>
      </c>
      <c r="O64" s="47">
        <f t="shared" si="7"/>
        <v>86.10337008588192</v>
      </c>
      <c r="P64" s="9"/>
    </row>
    <row r="65" spans="1:119">
      <c r="A65" s="12"/>
      <c r="B65" s="25">
        <v>369.9</v>
      </c>
      <c r="C65" s="20" t="s">
        <v>74</v>
      </c>
      <c r="D65" s="46">
        <v>62507</v>
      </c>
      <c r="E65" s="46">
        <v>26528</v>
      </c>
      <c r="F65" s="46">
        <v>0</v>
      </c>
      <c r="G65" s="46">
        <v>0</v>
      </c>
      <c r="H65" s="46">
        <v>0</v>
      </c>
      <c r="I65" s="46">
        <v>53578</v>
      </c>
      <c r="J65" s="46">
        <v>0</v>
      </c>
      <c r="K65" s="46">
        <v>2329</v>
      </c>
      <c r="L65" s="46">
        <v>0</v>
      </c>
      <c r="M65" s="46">
        <v>0</v>
      </c>
      <c r="N65" s="46">
        <f t="shared" si="13"/>
        <v>144942</v>
      </c>
      <c r="O65" s="47">
        <f t="shared" si="7"/>
        <v>4.1082168872764377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SUM(D67:D67)</f>
        <v>30123</v>
      </c>
      <c r="E66" s="32">
        <f t="shared" si="14"/>
        <v>369661</v>
      </c>
      <c r="F66" s="32">
        <f t="shared" si="14"/>
        <v>1231158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1630942</v>
      </c>
      <c r="O66" s="45">
        <f t="shared" si="7"/>
        <v>46.227204444318474</v>
      </c>
      <c r="P66" s="9"/>
    </row>
    <row r="67" spans="1:119" ht="15.75" thickBot="1">
      <c r="A67" s="12"/>
      <c r="B67" s="25">
        <v>381</v>
      </c>
      <c r="C67" s="20" t="s">
        <v>75</v>
      </c>
      <c r="D67" s="46">
        <v>30123</v>
      </c>
      <c r="E67" s="46">
        <v>369661</v>
      </c>
      <c r="F67" s="46">
        <v>1231158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1630942</v>
      </c>
      <c r="O67" s="47">
        <f t="shared" si="7"/>
        <v>46.227204444318474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SUM(D5,D16,D29,D40,D51,D55,D66)</f>
        <v>24428692</v>
      </c>
      <c r="E68" s="15">
        <f t="shared" si="15"/>
        <v>4386646</v>
      </c>
      <c r="F68" s="15">
        <f t="shared" si="15"/>
        <v>1231495</v>
      </c>
      <c r="G68" s="15">
        <f t="shared" si="15"/>
        <v>0</v>
      </c>
      <c r="H68" s="15">
        <f t="shared" si="15"/>
        <v>9</v>
      </c>
      <c r="I68" s="15">
        <f t="shared" si="15"/>
        <v>16003514</v>
      </c>
      <c r="J68" s="15">
        <f t="shared" si="15"/>
        <v>0</v>
      </c>
      <c r="K68" s="15">
        <f t="shared" si="15"/>
        <v>3449000</v>
      </c>
      <c r="L68" s="15">
        <f t="shared" si="15"/>
        <v>0</v>
      </c>
      <c r="M68" s="15">
        <f t="shared" si="15"/>
        <v>0</v>
      </c>
      <c r="N68" s="15">
        <f>SUM(D68:M68)</f>
        <v>49499356</v>
      </c>
      <c r="O68" s="38">
        <f t="shared" si="7"/>
        <v>1403.003202857062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96</v>
      </c>
      <c r="M70" s="48"/>
      <c r="N70" s="48"/>
      <c r="O70" s="43">
        <v>35281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13585448</v>
      </c>
      <c r="E5" s="27">
        <f t="shared" si="0"/>
        <v>1412003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394817</v>
      </c>
      <c r="L5" s="27">
        <f t="shared" si="0"/>
        <v>0</v>
      </c>
      <c r="M5" s="27">
        <f t="shared" si="0"/>
        <v>0</v>
      </c>
      <c r="N5" s="28">
        <f>SUM(D5:M5)</f>
        <v>15392268</v>
      </c>
      <c r="O5" s="33">
        <f t="shared" ref="O5:O36" si="1">(N5/O$72)</f>
        <v>445.27505207127979</v>
      </c>
      <c r="P5" s="6"/>
    </row>
    <row r="6" spans="1:133">
      <c r="A6" s="12"/>
      <c r="B6" s="25">
        <v>311</v>
      </c>
      <c r="C6" s="20" t="s">
        <v>2</v>
      </c>
      <c r="D6" s="46">
        <v>8741248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8741248</v>
      </c>
      <c r="O6" s="47">
        <f t="shared" si="1"/>
        <v>252.87109465401528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1017186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1017186</v>
      </c>
      <c r="O7" s="47">
        <f t="shared" si="1"/>
        <v>29.425653783846332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187725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187725</v>
      </c>
      <c r="L8" s="46">
        <v>0</v>
      </c>
      <c r="M8" s="46">
        <v>0</v>
      </c>
      <c r="N8" s="46">
        <f>SUM(D8:M8)</f>
        <v>375450</v>
      </c>
      <c r="O8" s="47">
        <f t="shared" si="1"/>
        <v>10.861201110853969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207092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207092</v>
      </c>
      <c r="L9" s="46">
        <v>0</v>
      </c>
      <c r="M9" s="46">
        <v>0</v>
      </c>
      <c r="N9" s="46">
        <f>SUM(D9:M9)</f>
        <v>414184</v>
      </c>
      <c r="O9" s="47">
        <f t="shared" si="1"/>
        <v>11.981717195093728</v>
      </c>
      <c r="P9" s="9"/>
    </row>
    <row r="10" spans="1:133">
      <c r="A10" s="12"/>
      <c r="B10" s="25">
        <v>314.10000000000002</v>
      </c>
      <c r="C10" s="20" t="s">
        <v>11</v>
      </c>
      <c r="D10" s="46">
        <v>2803332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2803332</v>
      </c>
      <c r="O10" s="47">
        <f t="shared" si="1"/>
        <v>81.096158296690575</v>
      </c>
      <c r="P10" s="9"/>
    </row>
    <row r="11" spans="1:133">
      <c r="A11" s="12"/>
      <c r="B11" s="25">
        <v>314.3</v>
      </c>
      <c r="C11" s="20" t="s">
        <v>12</v>
      </c>
      <c r="D11" s="46">
        <v>357566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357566</v>
      </c>
      <c r="O11" s="47">
        <f t="shared" si="1"/>
        <v>10.343844017588522</v>
      </c>
      <c r="P11" s="9"/>
    </row>
    <row r="12" spans="1:133">
      <c r="A12" s="12"/>
      <c r="B12" s="25">
        <v>314.39999999999998</v>
      </c>
      <c r="C12" s="20" t="s">
        <v>13</v>
      </c>
      <c r="D12" s="46">
        <v>59160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59160</v>
      </c>
      <c r="O12" s="47">
        <f t="shared" si="1"/>
        <v>1.7114093959731544</v>
      </c>
      <c r="P12" s="9"/>
    </row>
    <row r="13" spans="1:133">
      <c r="A13" s="12"/>
      <c r="B13" s="25">
        <v>314.8</v>
      </c>
      <c r="C13" s="20" t="s">
        <v>14</v>
      </c>
      <c r="D13" s="46">
        <v>34497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34497</v>
      </c>
      <c r="O13" s="47">
        <f t="shared" si="1"/>
        <v>0.99794607729692197</v>
      </c>
      <c r="P13" s="9"/>
    </row>
    <row r="14" spans="1:133">
      <c r="A14" s="12"/>
      <c r="B14" s="25">
        <v>315</v>
      </c>
      <c r="C14" s="20" t="s">
        <v>15</v>
      </c>
      <c r="D14" s="46">
        <v>1386589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1386589</v>
      </c>
      <c r="O14" s="47">
        <f t="shared" si="1"/>
        <v>40.11192432307336</v>
      </c>
      <c r="P14" s="9"/>
    </row>
    <row r="15" spans="1:133">
      <c r="A15" s="12"/>
      <c r="B15" s="25">
        <v>316</v>
      </c>
      <c r="C15" s="20" t="s">
        <v>16</v>
      </c>
      <c r="D15" s="46">
        <v>203056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203056</v>
      </c>
      <c r="O15" s="47">
        <f t="shared" si="1"/>
        <v>5.8741032168479519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3019107</v>
      </c>
      <c r="E16" s="32">
        <f t="shared" si="3"/>
        <v>1882977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2182129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7084213</v>
      </c>
      <c r="O16" s="45">
        <f t="shared" si="1"/>
        <v>204.93557625549641</v>
      </c>
      <c r="P16" s="10"/>
    </row>
    <row r="17" spans="1:16">
      <c r="A17" s="12"/>
      <c r="B17" s="25">
        <v>322</v>
      </c>
      <c r="C17" s="20" t="s">
        <v>0</v>
      </c>
      <c r="D17" s="46">
        <v>473053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473053</v>
      </c>
      <c r="O17" s="47">
        <f t="shared" si="1"/>
        <v>13.68470840083314</v>
      </c>
      <c r="P17" s="9"/>
    </row>
    <row r="18" spans="1:16">
      <c r="A18" s="12"/>
      <c r="B18" s="25">
        <v>323.10000000000002</v>
      </c>
      <c r="C18" s="20" t="s">
        <v>18</v>
      </c>
      <c r="D18" s="46">
        <v>2382046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2382046</v>
      </c>
      <c r="O18" s="47">
        <f t="shared" si="1"/>
        <v>68.908990974311507</v>
      </c>
      <c r="P18" s="9"/>
    </row>
    <row r="19" spans="1:16">
      <c r="A19" s="12"/>
      <c r="B19" s="25">
        <v>323.39999999999998</v>
      </c>
      <c r="C19" s="20" t="s">
        <v>19</v>
      </c>
      <c r="D19" s="46">
        <v>63513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63513</v>
      </c>
      <c r="O19" s="47">
        <f t="shared" si="1"/>
        <v>1.8373351076139783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136800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136800</v>
      </c>
      <c r="O20" s="47">
        <f t="shared" si="1"/>
        <v>3.9574172645221015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111972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111972</v>
      </c>
      <c r="O21" s="47">
        <f t="shared" si="1"/>
        <v>3.2391807451978707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761462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761462</v>
      </c>
      <c r="O22" s="47">
        <f t="shared" si="1"/>
        <v>22.02794492015737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68404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68404</v>
      </c>
      <c r="O23" s="47">
        <f t="shared" si="1"/>
        <v>1.9788243462161537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1266918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1266918</v>
      </c>
      <c r="O24" s="47">
        <f t="shared" si="1"/>
        <v>36.650023142791021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122542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122542</v>
      </c>
      <c r="O25" s="47">
        <f t="shared" si="1"/>
        <v>3.5449548715575099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152988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152988</v>
      </c>
      <c r="O26" s="47">
        <f t="shared" si="1"/>
        <v>4.4257116408238835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91757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91757</v>
      </c>
      <c r="O27" s="47">
        <f t="shared" si="1"/>
        <v>2.6543913445961582</v>
      </c>
      <c r="P27" s="9"/>
    </row>
    <row r="28" spans="1:16">
      <c r="A28" s="12"/>
      <c r="B28" s="25">
        <v>329</v>
      </c>
      <c r="C28" s="20" t="s">
        <v>28</v>
      </c>
      <c r="D28" s="46">
        <v>100495</v>
      </c>
      <c r="E28" s="46">
        <v>0</v>
      </c>
      <c r="F28" s="46">
        <v>0</v>
      </c>
      <c r="G28" s="46">
        <v>0</v>
      </c>
      <c r="H28" s="46">
        <v>0</v>
      </c>
      <c r="I28" s="46">
        <v>1352263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1452758</v>
      </c>
      <c r="O28" s="47">
        <f t="shared" si="1"/>
        <v>42.026093496875724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SUM(D30:D39)</f>
        <v>4606809</v>
      </c>
      <c r="E29" s="32">
        <f t="shared" si="5"/>
        <v>653851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183612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5444272</v>
      </c>
      <c r="O29" s="45">
        <f t="shared" si="1"/>
        <v>157.49456144411016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207631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207631</v>
      </c>
      <c r="O30" s="47">
        <f t="shared" si="1"/>
        <v>6.006451052996991</v>
      </c>
      <c r="P30" s="9"/>
    </row>
    <row r="31" spans="1:16">
      <c r="A31" s="12"/>
      <c r="B31" s="25">
        <v>334.35</v>
      </c>
      <c r="C31" s="20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183612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183612</v>
      </c>
      <c r="O31" s="47">
        <f t="shared" si="1"/>
        <v>5.3116176810923399</v>
      </c>
      <c r="P31" s="9"/>
    </row>
    <row r="32" spans="1:16">
      <c r="A32" s="12"/>
      <c r="B32" s="25">
        <v>334.7</v>
      </c>
      <c r="C32" s="20" t="s">
        <v>33</v>
      </c>
      <c r="D32" s="46">
        <v>46271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46271</v>
      </c>
      <c r="O32" s="47">
        <f t="shared" si="1"/>
        <v>1.3385501041425596</v>
      </c>
      <c r="P32" s="9"/>
    </row>
    <row r="33" spans="1:16">
      <c r="A33" s="12"/>
      <c r="B33" s="25">
        <v>335.12</v>
      </c>
      <c r="C33" s="20" t="s">
        <v>34</v>
      </c>
      <c r="D33" s="46">
        <v>781985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781985</v>
      </c>
      <c r="O33" s="47">
        <f t="shared" si="1"/>
        <v>22.621644295302012</v>
      </c>
      <c r="P33" s="9"/>
    </row>
    <row r="34" spans="1:16">
      <c r="A34" s="12"/>
      <c r="B34" s="25">
        <v>335.14</v>
      </c>
      <c r="C34" s="20" t="s">
        <v>35</v>
      </c>
      <c r="D34" s="46">
        <v>40482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40482</v>
      </c>
      <c r="O34" s="47">
        <f t="shared" si="1"/>
        <v>1.171083082619764</v>
      </c>
      <c r="P34" s="9"/>
    </row>
    <row r="35" spans="1:16">
      <c r="A35" s="12"/>
      <c r="B35" s="25">
        <v>335.15</v>
      </c>
      <c r="C35" s="20" t="s">
        <v>36</v>
      </c>
      <c r="D35" s="46">
        <v>16471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16471</v>
      </c>
      <c r="O35" s="47">
        <f t="shared" si="1"/>
        <v>0.47648113862531821</v>
      </c>
      <c r="P35" s="9"/>
    </row>
    <row r="36" spans="1:16">
      <c r="A36" s="12"/>
      <c r="B36" s="25">
        <v>335.18</v>
      </c>
      <c r="C36" s="20" t="s">
        <v>37</v>
      </c>
      <c r="D36" s="46">
        <v>3637662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3637662</v>
      </c>
      <c r="O36" s="47">
        <f t="shared" si="1"/>
        <v>105.23206433695904</v>
      </c>
      <c r="P36" s="9"/>
    </row>
    <row r="37" spans="1:16">
      <c r="A37" s="12"/>
      <c r="B37" s="25">
        <v>335.21</v>
      </c>
      <c r="C37" s="20" t="s">
        <v>38</v>
      </c>
      <c r="D37" s="46">
        <v>5090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5090</v>
      </c>
      <c r="O37" s="47">
        <f t="shared" ref="O37:O68" si="7">(N37/O$72)</f>
        <v>0.14724600786854894</v>
      </c>
      <c r="P37" s="9"/>
    </row>
    <row r="38" spans="1:16">
      <c r="A38" s="12"/>
      <c r="B38" s="25">
        <v>335.49</v>
      </c>
      <c r="C38" s="20" t="s">
        <v>39</v>
      </c>
      <c r="D38" s="46">
        <v>28993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28993</v>
      </c>
      <c r="O38" s="47">
        <f t="shared" si="7"/>
        <v>0.83872367507521406</v>
      </c>
      <c r="P38" s="9"/>
    </row>
    <row r="39" spans="1:16">
      <c r="A39" s="12"/>
      <c r="B39" s="25">
        <v>338</v>
      </c>
      <c r="C39" s="20" t="s">
        <v>40</v>
      </c>
      <c r="D39" s="46">
        <v>49855</v>
      </c>
      <c r="E39" s="46">
        <v>446220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496075</v>
      </c>
      <c r="O39" s="47">
        <f t="shared" si="7"/>
        <v>14.350700069428372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SUM(D41:D50)</f>
        <v>2793277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12937719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15730996</v>
      </c>
      <c r="O40" s="45">
        <f t="shared" si="7"/>
        <v>455.07394121731079</v>
      </c>
      <c r="P40" s="10"/>
    </row>
    <row r="41" spans="1:16">
      <c r="A41" s="12"/>
      <c r="B41" s="25">
        <v>341.3</v>
      </c>
      <c r="C41" s="20" t="s">
        <v>90</v>
      </c>
      <c r="D41" s="46">
        <v>13337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13337</v>
      </c>
      <c r="O41" s="47">
        <f t="shared" si="7"/>
        <v>0.38581925480212914</v>
      </c>
      <c r="P41" s="9"/>
    </row>
    <row r="42" spans="1:16">
      <c r="A42" s="12"/>
      <c r="B42" s="25">
        <v>341.9</v>
      </c>
      <c r="C42" s="20" t="s">
        <v>48</v>
      </c>
      <c r="D42" s="46">
        <v>1878097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1878097</v>
      </c>
      <c r="O42" s="47">
        <f t="shared" si="7"/>
        <v>54.330507984262901</v>
      </c>
      <c r="P42" s="9"/>
    </row>
    <row r="43" spans="1:16">
      <c r="A43" s="12"/>
      <c r="B43" s="25">
        <v>342.1</v>
      </c>
      <c r="C43" s="20" t="s">
        <v>49</v>
      </c>
      <c r="D43" s="46">
        <v>342875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342875</v>
      </c>
      <c r="O43" s="47">
        <f t="shared" si="7"/>
        <v>9.918855588984032</v>
      </c>
      <c r="P43" s="9"/>
    </row>
    <row r="44" spans="1:16">
      <c r="A44" s="12"/>
      <c r="B44" s="25">
        <v>342.2</v>
      </c>
      <c r="C44" s="20" t="s">
        <v>50</v>
      </c>
      <c r="D44" s="46">
        <v>50637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50637</v>
      </c>
      <c r="O44" s="47">
        <f t="shared" si="7"/>
        <v>1.4648518861374682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4222543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4222543</v>
      </c>
      <c r="O45" s="47">
        <f t="shared" si="7"/>
        <v>122.15178778060634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4117508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4117508</v>
      </c>
      <c r="O46" s="47">
        <f t="shared" si="7"/>
        <v>119.11328396204583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4525318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4525318</v>
      </c>
      <c r="O47" s="47">
        <f t="shared" si="7"/>
        <v>130.91061096968295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72350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72350</v>
      </c>
      <c r="O48" s="47">
        <f t="shared" si="7"/>
        <v>2.0929761629252486</v>
      </c>
      <c r="P48" s="9"/>
    </row>
    <row r="49" spans="1:16">
      <c r="A49" s="12"/>
      <c r="B49" s="25">
        <v>343.8</v>
      </c>
      <c r="C49" s="20" t="s">
        <v>55</v>
      </c>
      <c r="D49" s="46">
        <v>206975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206975</v>
      </c>
      <c r="O49" s="47">
        <f t="shared" si="7"/>
        <v>5.9874739643601016</v>
      </c>
      <c r="P49" s="9"/>
    </row>
    <row r="50" spans="1:16">
      <c r="A50" s="12"/>
      <c r="B50" s="25">
        <v>347.2</v>
      </c>
      <c r="C50" s="20" t="s">
        <v>57</v>
      </c>
      <c r="D50" s="46">
        <v>301356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301356</v>
      </c>
      <c r="O50" s="47">
        <f t="shared" si="7"/>
        <v>8.7177736635038183</v>
      </c>
      <c r="P50" s="9"/>
    </row>
    <row r="51" spans="1:16" ht="15.75">
      <c r="A51" s="29" t="s">
        <v>46</v>
      </c>
      <c r="B51" s="30"/>
      <c r="C51" s="31"/>
      <c r="D51" s="32">
        <f t="shared" ref="D51:M51" si="10">SUM(D52:D55)</f>
        <v>179807</v>
      </c>
      <c r="E51" s="32">
        <f t="shared" si="10"/>
        <v>4881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184688</v>
      </c>
      <c r="O51" s="45">
        <f t="shared" si="7"/>
        <v>5.3427447350150432</v>
      </c>
      <c r="P51" s="10"/>
    </row>
    <row r="52" spans="1:16">
      <c r="A52" s="13"/>
      <c r="B52" s="39">
        <v>351.1</v>
      </c>
      <c r="C52" s="21" t="s">
        <v>61</v>
      </c>
      <c r="D52" s="46">
        <v>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57</v>
      </c>
      <c r="O52" s="47">
        <f t="shared" si="7"/>
        <v>1.6489238602175422E-3</v>
      </c>
      <c r="P52" s="9"/>
    </row>
    <row r="53" spans="1:16">
      <c r="A53" s="13"/>
      <c r="B53" s="39">
        <v>351.5</v>
      </c>
      <c r="C53" s="21" t="s">
        <v>91</v>
      </c>
      <c r="D53" s="46">
        <v>163361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163361</v>
      </c>
      <c r="O53" s="47">
        <f t="shared" si="7"/>
        <v>4.7257868548947002</v>
      </c>
      <c r="P53" s="9"/>
    </row>
    <row r="54" spans="1:16">
      <c r="A54" s="13"/>
      <c r="B54" s="39">
        <v>354</v>
      </c>
      <c r="C54" s="21" t="s">
        <v>63</v>
      </c>
      <c r="D54" s="46">
        <v>16389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16389</v>
      </c>
      <c r="O54" s="47">
        <f t="shared" si="7"/>
        <v>0.47410900254570704</v>
      </c>
      <c r="P54" s="9"/>
    </row>
    <row r="55" spans="1:16">
      <c r="A55" s="13"/>
      <c r="B55" s="39">
        <v>359</v>
      </c>
      <c r="C55" s="21" t="s">
        <v>64</v>
      </c>
      <c r="D55" s="46">
        <v>0</v>
      </c>
      <c r="E55" s="46">
        <v>4881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4881</v>
      </c>
      <c r="O55" s="47">
        <f t="shared" si="7"/>
        <v>0.14119995371441796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SUM(D57:D66)</f>
        <v>666949</v>
      </c>
      <c r="E56" s="32">
        <f t="shared" si="12"/>
        <v>1671572</v>
      </c>
      <c r="F56" s="32">
        <f t="shared" si="12"/>
        <v>595</v>
      </c>
      <c r="G56" s="32">
        <f t="shared" si="12"/>
        <v>22</v>
      </c>
      <c r="H56" s="32">
        <f t="shared" si="12"/>
        <v>72</v>
      </c>
      <c r="I56" s="32">
        <f t="shared" si="12"/>
        <v>1634463</v>
      </c>
      <c r="J56" s="32">
        <f t="shared" si="12"/>
        <v>0</v>
      </c>
      <c r="K56" s="32">
        <f t="shared" si="12"/>
        <v>5758644</v>
      </c>
      <c r="L56" s="32">
        <f t="shared" si="12"/>
        <v>0</v>
      </c>
      <c r="M56" s="32">
        <f t="shared" si="12"/>
        <v>0</v>
      </c>
      <c r="N56" s="32">
        <f t="shared" si="11"/>
        <v>9732317</v>
      </c>
      <c r="O56" s="45">
        <f t="shared" si="7"/>
        <v>281.54122309650546</v>
      </c>
      <c r="P56" s="10"/>
    </row>
    <row r="57" spans="1:16">
      <c r="A57" s="12"/>
      <c r="B57" s="25">
        <v>361.1</v>
      </c>
      <c r="C57" s="20" t="s">
        <v>65</v>
      </c>
      <c r="D57" s="46">
        <v>185591</v>
      </c>
      <c r="E57" s="46">
        <v>371369</v>
      </c>
      <c r="F57" s="46">
        <v>595</v>
      </c>
      <c r="G57" s="46">
        <v>22</v>
      </c>
      <c r="H57" s="46">
        <v>72</v>
      </c>
      <c r="I57" s="46">
        <v>437880</v>
      </c>
      <c r="J57" s="46">
        <v>0</v>
      </c>
      <c r="K57" s="46">
        <v>441804</v>
      </c>
      <c r="L57" s="46">
        <v>0</v>
      </c>
      <c r="M57" s="46">
        <v>0</v>
      </c>
      <c r="N57" s="46">
        <f t="shared" si="11"/>
        <v>1437333</v>
      </c>
      <c r="O57" s="47">
        <f t="shared" si="7"/>
        <v>41.579871557509833</v>
      </c>
      <c r="P57" s="9"/>
    </row>
    <row r="58" spans="1:16">
      <c r="A58" s="12"/>
      <c r="B58" s="25">
        <v>361.2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467140</v>
      </c>
      <c r="L58" s="46">
        <v>0</v>
      </c>
      <c r="M58" s="46">
        <v>0</v>
      </c>
      <c r="N58" s="46">
        <f t="shared" ref="N58:N66" si="13">SUM(D58:M58)</f>
        <v>467140</v>
      </c>
      <c r="O58" s="47">
        <f t="shared" si="7"/>
        <v>13.513654246702153</v>
      </c>
      <c r="P58" s="9"/>
    </row>
    <row r="59" spans="1:16">
      <c r="A59" s="12"/>
      <c r="B59" s="25">
        <v>361.3</v>
      </c>
      <c r="C59" s="20" t="s">
        <v>67</v>
      </c>
      <c r="D59" s="46">
        <v>-47721</v>
      </c>
      <c r="E59" s="46">
        <v>-79443</v>
      </c>
      <c r="F59" s="46">
        <v>0</v>
      </c>
      <c r="G59" s="46">
        <v>0</v>
      </c>
      <c r="H59" s="46">
        <v>0</v>
      </c>
      <c r="I59" s="46">
        <v>50503</v>
      </c>
      <c r="J59" s="46">
        <v>0</v>
      </c>
      <c r="K59" s="46">
        <v>1279938</v>
      </c>
      <c r="L59" s="46">
        <v>0</v>
      </c>
      <c r="M59" s="46">
        <v>0</v>
      </c>
      <c r="N59" s="46">
        <f t="shared" si="13"/>
        <v>1203277</v>
      </c>
      <c r="O59" s="47">
        <f t="shared" si="7"/>
        <v>34.808985188613747</v>
      </c>
      <c r="P59" s="9"/>
    </row>
    <row r="60" spans="1:16">
      <c r="A60" s="12"/>
      <c r="B60" s="25">
        <v>361.4</v>
      </c>
      <c r="C60" s="20" t="s">
        <v>68</v>
      </c>
      <c r="D60" s="46">
        <v>143699</v>
      </c>
      <c r="E60" s="46">
        <v>279521</v>
      </c>
      <c r="F60" s="46">
        <v>0</v>
      </c>
      <c r="G60" s="46">
        <v>0</v>
      </c>
      <c r="H60" s="46">
        <v>0</v>
      </c>
      <c r="I60" s="46">
        <v>219404</v>
      </c>
      <c r="J60" s="46">
        <v>0</v>
      </c>
      <c r="K60" s="46">
        <v>434784</v>
      </c>
      <c r="L60" s="46">
        <v>0</v>
      </c>
      <c r="M60" s="46">
        <v>0</v>
      </c>
      <c r="N60" s="46">
        <f t="shared" si="13"/>
        <v>1077408</v>
      </c>
      <c r="O60" s="47">
        <f t="shared" si="7"/>
        <v>31.167785234899331</v>
      </c>
      <c r="P60" s="9"/>
    </row>
    <row r="61" spans="1:16">
      <c r="A61" s="12"/>
      <c r="B61" s="25">
        <v>362</v>
      </c>
      <c r="C61" s="20" t="s">
        <v>69</v>
      </c>
      <c r="D61" s="46">
        <v>167579</v>
      </c>
      <c r="E61" s="46">
        <v>0</v>
      </c>
      <c r="F61" s="46">
        <v>0</v>
      </c>
      <c r="G61" s="46">
        <v>0</v>
      </c>
      <c r="H61" s="46">
        <v>0</v>
      </c>
      <c r="I61" s="46">
        <v>706592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874171</v>
      </c>
      <c r="O61" s="47">
        <f t="shared" si="7"/>
        <v>25.288445961582966</v>
      </c>
      <c r="P61" s="9"/>
    </row>
    <row r="62" spans="1:16">
      <c r="A62" s="12"/>
      <c r="B62" s="25">
        <v>364</v>
      </c>
      <c r="C62" s="20" t="s">
        <v>70</v>
      </c>
      <c r="D62" s="46">
        <v>41971</v>
      </c>
      <c r="E62" s="46">
        <v>0</v>
      </c>
      <c r="F62" s="46">
        <v>0</v>
      </c>
      <c r="G62" s="46">
        <v>0</v>
      </c>
      <c r="H62" s="46">
        <v>0</v>
      </c>
      <c r="I62" s="46">
        <v>25112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67083</v>
      </c>
      <c r="O62" s="47">
        <f t="shared" si="7"/>
        <v>1.9406098125433928</v>
      </c>
      <c r="P62" s="9"/>
    </row>
    <row r="63" spans="1:16">
      <c r="A63" s="12"/>
      <c r="B63" s="25">
        <v>365</v>
      </c>
      <c r="C63" s="20" t="s">
        <v>71</v>
      </c>
      <c r="D63" s="46">
        <v>4436</v>
      </c>
      <c r="E63" s="46">
        <v>0</v>
      </c>
      <c r="F63" s="46">
        <v>0</v>
      </c>
      <c r="G63" s="46">
        <v>0</v>
      </c>
      <c r="H63" s="46">
        <v>0</v>
      </c>
      <c r="I63" s="46">
        <v>1833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6269</v>
      </c>
      <c r="O63" s="47">
        <f t="shared" si="7"/>
        <v>0.1813526961351539</v>
      </c>
      <c r="P63" s="9"/>
    </row>
    <row r="64" spans="1:16">
      <c r="A64" s="12"/>
      <c r="B64" s="25">
        <v>366</v>
      </c>
      <c r="C64" s="20" t="s">
        <v>72</v>
      </c>
      <c r="D64" s="46">
        <v>11497</v>
      </c>
      <c r="E64" s="46">
        <v>1100125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1111622</v>
      </c>
      <c r="O64" s="47">
        <f t="shared" si="7"/>
        <v>32.157544549872718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3131885</v>
      </c>
      <c r="L65" s="46">
        <v>0</v>
      </c>
      <c r="M65" s="46">
        <v>0</v>
      </c>
      <c r="N65" s="46">
        <f t="shared" si="13"/>
        <v>3131885</v>
      </c>
      <c r="O65" s="47">
        <f t="shared" si="7"/>
        <v>90.60070006942837</v>
      </c>
      <c r="P65" s="9"/>
    </row>
    <row r="66" spans="1:119">
      <c r="A66" s="12"/>
      <c r="B66" s="25">
        <v>369.9</v>
      </c>
      <c r="C66" s="20" t="s">
        <v>74</v>
      </c>
      <c r="D66" s="46">
        <v>159897</v>
      </c>
      <c r="E66" s="46">
        <v>0</v>
      </c>
      <c r="F66" s="46">
        <v>0</v>
      </c>
      <c r="G66" s="46">
        <v>0</v>
      </c>
      <c r="H66" s="46">
        <v>0</v>
      </c>
      <c r="I66" s="46">
        <v>193139</v>
      </c>
      <c r="J66" s="46">
        <v>0</v>
      </c>
      <c r="K66" s="46">
        <v>3093</v>
      </c>
      <c r="L66" s="46">
        <v>0</v>
      </c>
      <c r="M66" s="46">
        <v>0</v>
      </c>
      <c r="N66" s="46">
        <f t="shared" si="13"/>
        <v>356129</v>
      </c>
      <c r="O66" s="47">
        <f t="shared" si="7"/>
        <v>10.302273779217774</v>
      </c>
      <c r="P66" s="9"/>
    </row>
    <row r="67" spans="1:119" ht="15.75">
      <c r="A67" s="29" t="s">
        <v>47</v>
      </c>
      <c r="B67" s="30"/>
      <c r="C67" s="31"/>
      <c r="D67" s="32">
        <f t="shared" ref="D67:M67" si="14">SUM(D68:D69)</f>
        <v>30133</v>
      </c>
      <c r="E67" s="32">
        <f t="shared" si="14"/>
        <v>417598</v>
      </c>
      <c r="F67" s="32">
        <f t="shared" si="14"/>
        <v>1243361</v>
      </c>
      <c r="G67" s="32">
        <f t="shared" si="14"/>
        <v>0</v>
      </c>
      <c r="H67" s="32">
        <f t="shared" si="14"/>
        <v>0</v>
      </c>
      <c r="I67" s="32">
        <f t="shared" si="14"/>
        <v>7825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1698917</v>
      </c>
      <c r="O67" s="45">
        <f t="shared" si="7"/>
        <v>49.147101365424668</v>
      </c>
      <c r="P67" s="9"/>
    </row>
    <row r="68" spans="1:119">
      <c r="A68" s="12"/>
      <c r="B68" s="25">
        <v>381</v>
      </c>
      <c r="C68" s="20" t="s">
        <v>75</v>
      </c>
      <c r="D68" s="46">
        <v>30133</v>
      </c>
      <c r="E68" s="46">
        <v>417598</v>
      </c>
      <c r="F68" s="46">
        <v>1243361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1691092</v>
      </c>
      <c r="O68" s="47">
        <f t="shared" si="7"/>
        <v>48.920735940754454</v>
      </c>
      <c r="P68" s="9"/>
    </row>
    <row r="69" spans="1:119" ht="15.75" thickBot="1">
      <c r="A69" s="12"/>
      <c r="B69" s="25">
        <v>389.4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7825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7825</v>
      </c>
      <c r="O69" s="47">
        <f>(N69/O$72)</f>
        <v>0.22636542467021523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5">SUM(D5,D16,D29,D40,D51,D56,D67)</f>
        <v>24881530</v>
      </c>
      <c r="E70" s="15">
        <f t="shared" si="15"/>
        <v>6042882</v>
      </c>
      <c r="F70" s="15">
        <f t="shared" si="15"/>
        <v>1243956</v>
      </c>
      <c r="G70" s="15">
        <f t="shared" si="15"/>
        <v>22</v>
      </c>
      <c r="H70" s="15">
        <f t="shared" si="15"/>
        <v>72</v>
      </c>
      <c r="I70" s="15">
        <f t="shared" si="15"/>
        <v>16945748</v>
      </c>
      <c r="J70" s="15">
        <f t="shared" si="15"/>
        <v>0</v>
      </c>
      <c r="K70" s="15">
        <f t="shared" si="15"/>
        <v>6153461</v>
      </c>
      <c r="L70" s="15">
        <f t="shared" si="15"/>
        <v>0</v>
      </c>
      <c r="M70" s="15">
        <f t="shared" si="15"/>
        <v>0</v>
      </c>
      <c r="N70" s="15">
        <f>SUM(D70:M70)</f>
        <v>55267671</v>
      </c>
      <c r="O70" s="38">
        <f>(N70/O$72)</f>
        <v>1598.8102001851423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92</v>
      </c>
      <c r="M72" s="48"/>
      <c r="N72" s="48"/>
      <c r="O72" s="43">
        <v>34568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13116385</v>
      </c>
      <c r="E5" s="27">
        <f t="shared" si="0"/>
        <v>1476598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479939</v>
      </c>
      <c r="L5" s="27">
        <f t="shared" si="0"/>
        <v>0</v>
      </c>
      <c r="M5" s="27">
        <f t="shared" si="0"/>
        <v>0</v>
      </c>
      <c r="N5" s="28">
        <f>SUM(D5:M5)</f>
        <v>15072922</v>
      </c>
      <c r="O5" s="33">
        <f t="shared" ref="O5:O36" si="1">(N5/O$74)</f>
        <v>486.4272759544325</v>
      </c>
      <c r="P5" s="6"/>
    </row>
    <row r="6" spans="1:133">
      <c r="A6" s="12"/>
      <c r="B6" s="25">
        <v>311</v>
      </c>
      <c r="C6" s="20" t="s">
        <v>2</v>
      </c>
      <c r="D6" s="46">
        <v>8722152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8722152</v>
      </c>
      <c r="O6" s="47">
        <f t="shared" si="1"/>
        <v>281.47778100493753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996659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996659</v>
      </c>
      <c r="O7" s="47">
        <f t="shared" si="1"/>
        <v>32.163778358666541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284104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284104</v>
      </c>
      <c r="L8" s="46">
        <v>0</v>
      </c>
      <c r="M8" s="46">
        <v>0</v>
      </c>
      <c r="N8" s="46">
        <f>SUM(D8:M8)</f>
        <v>568208</v>
      </c>
      <c r="O8" s="47">
        <f t="shared" si="1"/>
        <v>18.336980023880983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195835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195835</v>
      </c>
      <c r="L9" s="46">
        <v>0</v>
      </c>
      <c r="M9" s="46">
        <v>0</v>
      </c>
      <c r="N9" s="46">
        <f>SUM(D9:M9)</f>
        <v>391670</v>
      </c>
      <c r="O9" s="47">
        <f t="shared" si="1"/>
        <v>12.639816697324685</v>
      </c>
      <c r="P9" s="9"/>
    </row>
    <row r="10" spans="1:133">
      <c r="A10" s="12"/>
      <c r="B10" s="25">
        <v>314.10000000000002</v>
      </c>
      <c r="C10" s="20" t="s">
        <v>11</v>
      </c>
      <c r="D10" s="46">
        <v>2253662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2253662</v>
      </c>
      <c r="O10" s="47">
        <f t="shared" si="1"/>
        <v>72.729273566334271</v>
      </c>
      <c r="P10" s="9"/>
    </row>
    <row r="11" spans="1:133">
      <c r="A11" s="12"/>
      <c r="B11" s="25">
        <v>314.3</v>
      </c>
      <c r="C11" s="20" t="s">
        <v>12</v>
      </c>
      <c r="D11" s="46">
        <v>374124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374124</v>
      </c>
      <c r="O11" s="47">
        <f t="shared" si="1"/>
        <v>12.073579242908316</v>
      </c>
      <c r="P11" s="9"/>
    </row>
    <row r="12" spans="1:133">
      <c r="A12" s="12"/>
      <c r="B12" s="25">
        <v>314.39999999999998</v>
      </c>
      <c r="C12" s="20" t="s">
        <v>13</v>
      </c>
      <c r="D12" s="46">
        <v>51408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51408</v>
      </c>
      <c r="O12" s="47">
        <f t="shared" si="1"/>
        <v>1.6590182979959338</v>
      </c>
      <c r="P12" s="9"/>
    </row>
    <row r="13" spans="1:133">
      <c r="A13" s="12"/>
      <c r="B13" s="25">
        <v>314.8</v>
      </c>
      <c r="C13" s="20" t="s">
        <v>14</v>
      </c>
      <c r="D13" s="46">
        <v>31241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31241</v>
      </c>
      <c r="O13" s="47">
        <f t="shared" si="1"/>
        <v>1.0081969858327686</v>
      </c>
      <c r="P13" s="9"/>
    </row>
    <row r="14" spans="1:133">
      <c r="A14" s="12"/>
      <c r="B14" s="25">
        <v>315</v>
      </c>
      <c r="C14" s="20" t="s">
        <v>15</v>
      </c>
      <c r="D14" s="46">
        <v>1455478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1455478</v>
      </c>
      <c r="O14" s="47">
        <f t="shared" si="1"/>
        <v>46.970600574434442</v>
      </c>
      <c r="P14" s="9"/>
    </row>
    <row r="15" spans="1:133">
      <c r="A15" s="12"/>
      <c r="B15" s="25">
        <v>316</v>
      </c>
      <c r="C15" s="20" t="s">
        <v>16</v>
      </c>
      <c r="D15" s="46">
        <v>228320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228320</v>
      </c>
      <c r="O15" s="47">
        <f t="shared" si="1"/>
        <v>7.3682512021170172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2825737</v>
      </c>
      <c r="E16" s="32">
        <f t="shared" si="3"/>
        <v>1872009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599129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5296875</v>
      </c>
      <c r="O16" s="45">
        <f t="shared" si="1"/>
        <v>170.93861942104755</v>
      </c>
      <c r="P16" s="10"/>
    </row>
    <row r="17" spans="1:16">
      <c r="A17" s="12"/>
      <c r="B17" s="25">
        <v>322</v>
      </c>
      <c r="C17" s="20" t="s">
        <v>0</v>
      </c>
      <c r="D17" s="46">
        <v>509071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509071</v>
      </c>
      <c r="O17" s="47">
        <f t="shared" si="1"/>
        <v>16.428534546745411</v>
      </c>
      <c r="P17" s="9"/>
    </row>
    <row r="18" spans="1:16">
      <c r="A18" s="12"/>
      <c r="B18" s="25">
        <v>323.10000000000002</v>
      </c>
      <c r="C18" s="20" t="s">
        <v>18</v>
      </c>
      <c r="D18" s="46">
        <v>2157770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2157770</v>
      </c>
      <c r="O18" s="47">
        <f t="shared" si="1"/>
        <v>69.634685513279763</v>
      </c>
      <c r="P18" s="9"/>
    </row>
    <row r="19" spans="1:16">
      <c r="A19" s="12"/>
      <c r="B19" s="25">
        <v>323.39999999999998</v>
      </c>
      <c r="C19" s="20" t="s">
        <v>19</v>
      </c>
      <c r="D19" s="46">
        <v>84870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84870</v>
      </c>
      <c r="O19" s="47">
        <f t="shared" si="1"/>
        <v>2.7388905024687773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115800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115800</v>
      </c>
      <c r="O20" s="47">
        <f t="shared" si="1"/>
        <v>3.7370510213960695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22349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22349</v>
      </c>
      <c r="O21" s="47">
        <f t="shared" si="1"/>
        <v>0.72123793849033468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329692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329692</v>
      </c>
      <c r="O22" s="47">
        <f t="shared" si="1"/>
        <v>10.639687610933617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265012</v>
      </c>
      <c r="O23" s="47">
        <f t="shared" si="1"/>
        <v>8.5523606673766412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685731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685731</v>
      </c>
      <c r="O24" s="47">
        <f t="shared" si="1"/>
        <v>22.129635008229258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901026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901026</v>
      </c>
      <c r="O25" s="47">
        <f t="shared" si="1"/>
        <v>29.077548649433634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129503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129503</v>
      </c>
      <c r="O26" s="47">
        <f t="shared" si="1"/>
        <v>4.1792687255946044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17600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17600</v>
      </c>
      <c r="O27" s="47">
        <f t="shared" si="1"/>
        <v>0.56798012069577564</v>
      </c>
      <c r="P27" s="9"/>
    </row>
    <row r="28" spans="1:16">
      <c r="A28" s="12"/>
      <c r="B28" s="25">
        <v>329</v>
      </c>
      <c r="C28" s="20" t="s">
        <v>28</v>
      </c>
      <c r="D28" s="46">
        <v>74026</v>
      </c>
      <c r="E28" s="46">
        <v>0</v>
      </c>
      <c r="F28" s="46">
        <v>0</v>
      </c>
      <c r="G28" s="46">
        <v>0</v>
      </c>
      <c r="H28" s="46">
        <v>0</v>
      </c>
      <c r="I28" s="46">
        <v>4425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78451</v>
      </c>
      <c r="O28" s="47">
        <f t="shared" si="1"/>
        <v>2.5317391164036533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SUM(D30:D40)</f>
        <v>4658815</v>
      </c>
      <c r="E29" s="32">
        <f t="shared" si="5"/>
        <v>598932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53197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5310944</v>
      </c>
      <c r="O29" s="45">
        <f t="shared" si="1"/>
        <v>171.39264853002871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121159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6">SUM(D30:M30)</f>
        <v>121159</v>
      </c>
      <c r="O30" s="47">
        <f t="shared" si="1"/>
        <v>3.9099945138283796</v>
      </c>
      <c r="P30" s="9"/>
    </row>
    <row r="31" spans="1:16">
      <c r="A31" s="12"/>
      <c r="B31" s="25">
        <v>334.2</v>
      </c>
      <c r="C31" s="20" t="s">
        <v>31</v>
      </c>
      <c r="D31" s="46">
        <v>1621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1621</v>
      </c>
      <c r="O31" s="47">
        <f t="shared" si="1"/>
        <v>5.2312259979991609E-2</v>
      </c>
      <c r="P31" s="9"/>
    </row>
    <row r="32" spans="1:16">
      <c r="A32" s="12"/>
      <c r="B32" s="25">
        <v>334.31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53197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53197</v>
      </c>
      <c r="O32" s="47">
        <f t="shared" si="1"/>
        <v>1.7167521864007487</v>
      </c>
      <c r="P32" s="9"/>
    </row>
    <row r="33" spans="1:16">
      <c r="A33" s="12"/>
      <c r="B33" s="25">
        <v>334.7</v>
      </c>
      <c r="C33" s="20" t="s">
        <v>33</v>
      </c>
      <c r="D33" s="46">
        <v>200000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200000</v>
      </c>
      <c r="O33" s="47">
        <f t="shared" si="1"/>
        <v>6.4543195533610866</v>
      </c>
      <c r="P33" s="9"/>
    </row>
    <row r="34" spans="1:16">
      <c r="A34" s="12"/>
      <c r="B34" s="25">
        <v>335.12</v>
      </c>
      <c r="C34" s="20" t="s">
        <v>34</v>
      </c>
      <c r="D34" s="46">
        <v>772249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772249</v>
      </c>
      <c r="O34" s="47">
        <f t="shared" si="1"/>
        <v>24.921709103817729</v>
      </c>
      <c r="P34" s="9"/>
    </row>
    <row r="35" spans="1:16">
      <c r="A35" s="12"/>
      <c r="B35" s="25">
        <v>335.14</v>
      </c>
      <c r="C35" s="20" t="s">
        <v>35</v>
      </c>
      <c r="D35" s="46">
        <v>51608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51608</v>
      </c>
      <c r="O35" s="47">
        <f t="shared" si="1"/>
        <v>1.6654726175492949</v>
      </c>
      <c r="P35" s="9"/>
    </row>
    <row r="36" spans="1:16">
      <c r="A36" s="12"/>
      <c r="B36" s="25">
        <v>335.15</v>
      </c>
      <c r="C36" s="20" t="s">
        <v>36</v>
      </c>
      <c r="D36" s="46">
        <v>16132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16132</v>
      </c>
      <c r="O36" s="47">
        <f t="shared" si="1"/>
        <v>0.5206054151741053</v>
      </c>
      <c r="P36" s="9"/>
    </row>
    <row r="37" spans="1:16">
      <c r="A37" s="12"/>
      <c r="B37" s="25">
        <v>335.18</v>
      </c>
      <c r="C37" s="20" t="s">
        <v>37</v>
      </c>
      <c r="D37" s="46">
        <v>3530583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3530583</v>
      </c>
      <c r="O37" s="47">
        <f t="shared" ref="O37:O68" si="7">(N37/O$74)</f>
        <v>113.93755445832123</v>
      </c>
      <c r="P37" s="9"/>
    </row>
    <row r="38" spans="1:16">
      <c r="A38" s="12"/>
      <c r="B38" s="25">
        <v>335.21</v>
      </c>
      <c r="C38" s="20" t="s">
        <v>38</v>
      </c>
      <c r="D38" s="46">
        <v>3720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3720</v>
      </c>
      <c r="O38" s="47">
        <f t="shared" si="7"/>
        <v>0.12005034369251621</v>
      </c>
      <c r="P38" s="9"/>
    </row>
    <row r="39" spans="1:16">
      <c r="A39" s="12"/>
      <c r="B39" s="25">
        <v>335.49</v>
      </c>
      <c r="C39" s="20" t="s">
        <v>39</v>
      </c>
      <c r="D39" s="46">
        <v>28011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28011</v>
      </c>
      <c r="O39" s="47">
        <f t="shared" si="7"/>
        <v>0.90395972504598698</v>
      </c>
      <c r="P39" s="9"/>
    </row>
    <row r="40" spans="1:16">
      <c r="A40" s="12"/>
      <c r="B40" s="25">
        <v>338</v>
      </c>
      <c r="C40" s="20" t="s">
        <v>40</v>
      </c>
      <c r="D40" s="46">
        <v>54891</v>
      </c>
      <c r="E40" s="46">
        <v>477773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532664</v>
      </c>
      <c r="O40" s="47">
        <f t="shared" si="7"/>
        <v>17.189918352857649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SUM(D42:D52)</f>
        <v>2909532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14580418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17489950</v>
      </c>
      <c r="O41" s="45">
        <f t="shared" si="7"/>
        <v>564.42863136153869</v>
      </c>
      <c r="P41" s="10"/>
    </row>
    <row r="42" spans="1:16">
      <c r="A42" s="12"/>
      <c r="B42" s="25">
        <v>341.9</v>
      </c>
      <c r="C42" s="20" t="s">
        <v>48</v>
      </c>
      <c r="D42" s="46">
        <v>2150590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9">SUM(D42:M42)</f>
        <v>2150590</v>
      </c>
      <c r="O42" s="47">
        <f t="shared" si="7"/>
        <v>69.402975441314098</v>
      </c>
      <c r="P42" s="9"/>
    </row>
    <row r="43" spans="1:16">
      <c r="A43" s="12"/>
      <c r="B43" s="25">
        <v>342.1</v>
      </c>
      <c r="C43" s="20" t="s">
        <v>49</v>
      </c>
      <c r="D43" s="46">
        <v>278269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278269</v>
      </c>
      <c r="O43" s="47">
        <f t="shared" si="7"/>
        <v>8.9801852389711811</v>
      </c>
      <c r="P43" s="9"/>
    </row>
    <row r="44" spans="1:16">
      <c r="A44" s="12"/>
      <c r="B44" s="25">
        <v>342.2</v>
      </c>
      <c r="C44" s="20" t="s">
        <v>50</v>
      </c>
      <c r="D44" s="46">
        <v>46042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46042</v>
      </c>
      <c r="O44" s="47">
        <f t="shared" si="7"/>
        <v>1.4858489043792558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4431730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4431730</v>
      </c>
      <c r="O45" s="47">
        <f t="shared" si="7"/>
        <v>143.01900797108465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4049733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4049733</v>
      </c>
      <c r="O46" s="47">
        <f t="shared" si="7"/>
        <v>130.69135443895829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4695560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4695560</v>
      </c>
      <c r="O47" s="47">
        <f t="shared" si="7"/>
        <v>151.53322360990092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63565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63565</v>
      </c>
      <c r="O48" s="47">
        <f t="shared" si="7"/>
        <v>2.0513441120469875</v>
      </c>
      <c r="P48" s="9"/>
    </row>
    <row r="49" spans="1:16">
      <c r="A49" s="12"/>
      <c r="B49" s="25">
        <v>343.8</v>
      </c>
      <c r="C49" s="20" t="s">
        <v>55</v>
      </c>
      <c r="D49" s="46">
        <v>189965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189965</v>
      </c>
      <c r="O49" s="47">
        <f t="shared" si="7"/>
        <v>6.1304740697711946</v>
      </c>
      <c r="P49" s="9"/>
    </row>
    <row r="50" spans="1:16">
      <c r="A50" s="12"/>
      <c r="B50" s="25">
        <v>343.9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1339830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1339830</v>
      </c>
      <c r="O50" s="47">
        <f t="shared" si="7"/>
        <v>43.238454835898928</v>
      </c>
      <c r="P50" s="9"/>
    </row>
    <row r="51" spans="1:16">
      <c r="A51" s="12"/>
      <c r="B51" s="25">
        <v>347.2</v>
      </c>
      <c r="C51" s="20" t="s">
        <v>57</v>
      </c>
      <c r="D51" s="46">
        <v>243145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243145</v>
      </c>
      <c r="O51" s="47">
        <f t="shared" si="7"/>
        <v>7.8466776390099078</v>
      </c>
      <c r="P51" s="9"/>
    </row>
    <row r="52" spans="1:16">
      <c r="A52" s="12"/>
      <c r="B52" s="25">
        <v>347.5</v>
      </c>
      <c r="C52" s="20" t="s">
        <v>58</v>
      </c>
      <c r="D52" s="46">
        <v>1521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1521</v>
      </c>
      <c r="O52" s="47">
        <f t="shared" si="7"/>
        <v>4.9085100203311069E-2</v>
      </c>
      <c r="P52" s="9"/>
    </row>
    <row r="53" spans="1:16" ht="15.75">
      <c r="A53" s="29" t="s">
        <v>46</v>
      </c>
      <c r="B53" s="30"/>
      <c r="C53" s="31"/>
      <c r="D53" s="32">
        <f t="shared" ref="D53:M53" si="10">SUM(D54:D57)</f>
        <v>327111</v>
      </c>
      <c r="E53" s="32">
        <f t="shared" si="10"/>
        <v>19384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346495</v>
      </c>
      <c r="O53" s="45">
        <f t="shared" si="7"/>
        <v>11.18194726820925</v>
      </c>
      <c r="P53" s="10"/>
    </row>
    <row r="54" spans="1:16">
      <c r="A54" s="13"/>
      <c r="B54" s="39">
        <v>351.1</v>
      </c>
      <c r="C54" s="21" t="s">
        <v>61</v>
      </c>
      <c r="D54" s="46">
        <v>295397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295397</v>
      </c>
      <c r="O54" s="47">
        <f t="shared" si="7"/>
        <v>9.5329331655210243</v>
      </c>
      <c r="P54" s="9"/>
    </row>
    <row r="55" spans="1:16">
      <c r="A55" s="13"/>
      <c r="B55" s="39">
        <v>351.3</v>
      </c>
      <c r="C55" s="21" t="s">
        <v>62</v>
      </c>
      <c r="D55" s="46">
        <v>14420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14420</v>
      </c>
      <c r="O55" s="47">
        <f t="shared" si="7"/>
        <v>0.46535643979733438</v>
      </c>
      <c r="P55" s="9"/>
    </row>
    <row r="56" spans="1:16">
      <c r="A56" s="13"/>
      <c r="B56" s="39">
        <v>354</v>
      </c>
      <c r="C56" s="21" t="s">
        <v>63</v>
      </c>
      <c r="D56" s="46">
        <v>17294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17294</v>
      </c>
      <c r="O56" s="47">
        <f t="shared" si="7"/>
        <v>0.55810501177913319</v>
      </c>
      <c r="P56" s="9"/>
    </row>
    <row r="57" spans="1:16">
      <c r="A57" s="13"/>
      <c r="B57" s="39">
        <v>359</v>
      </c>
      <c r="C57" s="21" t="s">
        <v>64</v>
      </c>
      <c r="D57" s="46">
        <v>0</v>
      </c>
      <c r="E57" s="46">
        <v>19384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19384</v>
      </c>
      <c r="O57" s="47">
        <f t="shared" si="7"/>
        <v>0.62555265111175651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SUM(D59:D68)</f>
        <v>1762381</v>
      </c>
      <c r="E58" s="32">
        <f t="shared" si="12"/>
        <v>1378247</v>
      </c>
      <c r="F58" s="32">
        <f t="shared" si="12"/>
        <v>813</v>
      </c>
      <c r="G58" s="32">
        <f t="shared" si="12"/>
        <v>-1026</v>
      </c>
      <c r="H58" s="32">
        <f t="shared" si="12"/>
        <v>0</v>
      </c>
      <c r="I58" s="32">
        <f t="shared" si="12"/>
        <v>1878445</v>
      </c>
      <c r="J58" s="32">
        <f t="shared" si="12"/>
        <v>0</v>
      </c>
      <c r="K58" s="32">
        <f t="shared" si="12"/>
        <v>1795140</v>
      </c>
      <c r="L58" s="32">
        <f t="shared" si="12"/>
        <v>0</v>
      </c>
      <c r="M58" s="32">
        <f t="shared" si="12"/>
        <v>0</v>
      </c>
      <c r="N58" s="32">
        <f t="shared" si="11"/>
        <v>6814000</v>
      </c>
      <c r="O58" s="45">
        <f t="shared" si="7"/>
        <v>219.89866718301224</v>
      </c>
      <c r="P58" s="10"/>
    </row>
    <row r="59" spans="1:16">
      <c r="A59" s="12"/>
      <c r="B59" s="25">
        <v>361.1</v>
      </c>
      <c r="C59" s="20" t="s">
        <v>65</v>
      </c>
      <c r="D59" s="46">
        <v>299119</v>
      </c>
      <c r="E59" s="46">
        <v>809518</v>
      </c>
      <c r="F59" s="46">
        <v>813</v>
      </c>
      <c r="G59" s="46">
        <v>-1026</v>
      </c>
      <c r="H59" s="46">
        <v>0</v>
      </c>
      <c r="I59" s="46">
        <v>921303</v>
      </c>
      <c r="J59" s="46">
        <v>0</v>
      </c>
      <c r="K59" s="46">
        <v>446675</v>
      </c>
      <c r="L59" s="46">
        <v>0</v>
      </c>
      <c r="M59" s="46">
        <v>0</v>
      </c>
      <c r="N59" s="46">
        <f t="shared" si="11"/>
        <v>2476402</v>
      </c>
      <c r="O59" s="47">
        <f t="shared" si="7"/>
        <v>79.917449252912505</v>
      </c>
      <c r="P59" s="9"/>
    </row>
    <row r="60" spans="1:16">
      <c r="A60" s="12"/>
      <c r="B60" s="25">
        <v>361.2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450959</v>
      </c>
      <c r="L60" s="46">
        <v>0</v>
      </c>
      <c r="M60" s="46">
        <v>0</v>
      </c>
      <c r="N60" s="46">
        <f t="shared" ref="N60:N68" si="13">SUM(D60:M60)</f>
        <v>450959</v>
      </c>
      <c r="O60" s="47">
        <f t="shared" si="7"/>
        <v>14.553167457320813</v>
      </c>
      <c r="P60" s="9"/>
    </row>
    <row r="61" spans="1:16">
      <c r="A61" s="12"/>
      <c r="B61" s="25">
        <v>361.3</v>
      </c>
      <c r="C61" s="20" t="s">
        <v>67</v>
      </c>
      <c r="D61" s="46">
        <v>10847</v>
      </c>
      <c r="E61" s="46">
        <v>82485</v>
      </c>
      <c r="F61" s="46">
        <v>0</v>
      </c>
      <c r="G61" s="46">
        <v>0</v>
      </c>
      <c r="H61" s="46">
        <v>0</v>
      </c>
      <c r="I61" s="46">
        <v>-40081</v>
      </c>
      <c r="J61" s="46">
        <v>0</v>
      </c>
      <c r="K61" s="46">
        <v>-1497773</v>
      </c>
      <c r="L61" s="46">
        <v>0</v>
      </c>
      <c r="M61" s="46">
        <v>0</v>
      </c>
      <c r="N61" s="46">
        <f t="shared" si="13"/>
        <v>-1444522</v>
      </c>
      <c r="O61" s="47">
        <f t="shared" si="7"/>
        <v>-46.617032949301318</v>
      </c>
      <c r="P61" s="9"/>
    </row>
    <row r="62" spans="1:16">
      <c r="A62" s="12"/>
      <c r="B62" s="25">
        <v>361.4</v>
      </c>
      <c r="C62" s="20" t="s">
        <v>68</v>
      </c>
      <c r="D62" s="46">
        <v>166680</v>
      </c>
      <c r="E62" s="46">
        <v>496244</v>
      </c>
      <c r="F62" s="46">
        <v>0</v>
      </c>
      <c r="G62" s="46">
        <v>0</v>
      </c>
      <c r="H62" s="46">
        <v>0</v>
      </c>
      <c r="I62" s="46">
        <v>719448</v>
      </c>
      <c r="J62" s="46">
        <v>0</v>
      </c>
      <c r="K62" s="46">
        <v>-382162</v>
      </c>
      <c r="L62" s="46">
        <v>0</v>
      </c>
      <c r="M62" s="46">
        <v>0</v>
      </c>
      <c r="N62" s="46">
        <f t="shared" si="13"/>
        <v>1000210</v>
      </c>
      <c r="O62" s="47">
        <f t="shared" si="7"/>
        <v>32.278374802336465</v>
      </c>
      <c r="P62" s="9"/>
    </row>
    <row r="63" spans="1:16">
      <c r="A63" s="12"/>
      <c r="B63" s="25">
        <v>362</v>
      </c>
      <c r="C63" s="20" t="s">
        <v>69</v>
      </c>
      <c r="D63" s="46">
        <v>154128</v>
      </c>
      <c r="E63" s="46">
        <v>0</v>
      </c>
      <c r="F63" s="46">
        <v>0</v>
      </c>
      <c r="G63" s="46">
        <v>0</v>
      </c>
      <c r="H63" s="46">
        <v>0</v>
      </c>
      <c r="I63" s="46">
        <v>233791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387919</v>
      </c>
      <c r="O63" s="47">
        <f t="shared" si="7"/>
        <v>12.518765934101397</v>
      </c>
      <c r="P63" s="9"/>
    </row>
    <row r="64" spans="1:16">
      <c r="A64" s="12"/>
      <c r="B64" s="25">
        <v>364</v>
      </c>
      <c r="C64" s="20" t="s">
        <v>70</v>
      </c>
      <c r="D64" s="46">
        <v>1039963</v>
      </c>
      <c r="E64" s="46">
        <v>-10000</v>
      </c>
      <c r="F64" s="46">
        <v>0</v>
      </c>
      <c r="G64" s="46">
        <v>0</v>
      </c>
      <c r="H64" s="46">
        <v>0</v>
      </c>
      <c r="I64" s="46">
        <v>-16512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1013451</v>
      </c>
      <c r="O64" s="47">
        <f t="shared" si="7"/>
        <v>32.705683028366735</v>
      </c>
      <c r="P64" s="9"/>
    </row>
    <row r="65" spans="1:119">
      <c r="A65" s="12"/>
      <c r="B65" s="25">
        <v>365</v>
      </c>
      <c r="C65" s="20" t="s">
        <v>71</v>
      </c>
      <c r="D65" s="46">
        <v>10862</v>
      </c>
      <c r="E65" s="46">
        <v>0</v>
      </c>
      <c r="F65" s="46">
        <v>0</v>
      </c>
      <c r="G65" s="46">
        <v>0</v>
      </c>
      <c r="H65" s="46">
        <v>0</v>
      </c>
      <c r="I65" s="46">
        <v>1754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12616</v>
      </c>
      <c r="O65" s="47">
        <f t="shared" si="7"/>
        <v>0.40713847742601739</v>
      </c>
      <c r="P65" s="9"/>
    </row>
    <row r="66" spans="1:119">
      <c r="A66" s="12"/>
      <c r="B66" s="25">
        <v>366</v>
      </c>
      <c r="C66" s="20" t="s">
        <v>72</v>
      </c>
      <c r="D66" s="46">
        <v>3290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3290</v>
      </c>
      <c r="O66" s="47">
        <f t="shared" si="7"/>
        <v>0.10617355665278988</v>
      </c>
      <c r="P66" s="9"/>
    </row>
    <row r="67" spans="1:119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2771943</v>
      </c>
      <c r="L67" s="46">
        <v>0</v>
      </c>
      <c r="M67" s="46">
        <v>0</v>
      </c>
      <c r="N67" s="46">
        <f t="shared" si="13"/>
        <v>2771943</v>
      </c>
      <c r="O67" s="47">
        <f t="shared" si="7"/>
        <v>89.455029528511957</v>
      </c>
      <c r="P67" s="9"/>
    </row>
    <row r="68" spans="1:119">
      <c r="A68" s="12"/>
      <c r="B68" s="25">
        <v>369.9</v>
      </c>
      <c r="C68" s="20" t="s">
        <v>74</v>
      </c>
      <c r="D68" s="46">
        <v>77492</v>
      </c>
      <c r="E68" s="46">
        <v>0</v>
      </c>
      <c r="F68" s="46">
        <v>0</v>
      </c>
      <c r="G68" s="46">
        <v>0</v>
      </c>
      <c r="H68" s="46">
        <v>0</v>
      </c>
      <c r="I68" s="46">
        <v>58742</v>
      </c>
      <c r="J68" s="46">
        <v>0</v>
      </c>
      <c r="K68" s="46">
        <v>5498</v>
      </c>
      <c r="L68" s="46">
        <v>0</v>
      </c>
      <c r="M68" s="46">
        <v>0</v>
      </c>
      <c r="N68" s="46">
        <f t="shared" si="13"/>
        <v>141732</v>
      </c>
      <c r="O68" s="47">
        <f t="shared" si="7"/>
        <v>4.5739180946848679</v>
      </c>
      <c r="P68" s="9"/>
    </row>
    <row r="69" spans="1:119" ht="15.75">
      <c r="A69" s="29" t="s">
        <v>47</v>
      </c>
      <c r="B69" s="30"/>
      <c r="C69" s="31"/>
      <c r="D69" s="32">
        <f t="shared" ref="D69:M69" si="14">SUM(D70:D71)</f>
        <v>0</v>
      </c>
      <c r="E69" s="32">
        <f t="shared" si="14"/>
        <v>362900</v>
      </c>
      <c r="F69" s="32">
        <f t="shared" si="14"/>
        <v>1281148</v>
      </c>
      <c r="G69" s="32">
        <f t="shared" si="14"/>
        <v>0</v>
      </c>
      <c r="H69" s="32">
        <f t="shared" si="14"/>
        <v>30042</v>
      </c>
      <c r="I69" s="32">
        <f t="shared" si="14"/>
        <v>133724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1807814</v>
      </c>
      <c r="O69" s="45">
        <f>(N69/O$74)</f>
        <v>58.3410462451996</v>
      </c>
      <c r="P69" s="9"/>
    </row>
    <row r="70" spans="1:119">
      <c r="A70" s="12"/>
      <c r="B70" s="25">
        <v>381</v>
      </c>
      <c r="C70" s="20" t="s">
        <v>75</v>
      </c>
      <c r="D70" s="46">
        <v>0</v>
      </c>
      <c r="E70" s="46">
        <v>362900</v>
      </c>
      <c r="F70" s="46">
        <v>1281148</v>
      </c>
      <c r="G70" s="46">
        <v>0</v>
      </c>
      <c r="H70" s="46">
        <v>30042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1674090</v>
      </c>
      <c r="O70" s="47">
        <f>(N70/O$74)</f>
        <v>54.025559105431313</v>
      </c>
      <c r="P70" s="9"/>
    </row>
    <row r="71" spans="1:119" ht="15.75" thickBot="1">
      <c r="A71" s="12"/>
      <c r="B71" s="25">
        <v>389.4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133724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133724</v>
      </c>
      <c r="O71" s="47">
        <f>(N71/O$74)</f>
        <v>4.3154871397682903</v>
      </c>
      <c r="P71" s="9"/>
    </row>
    <row r="72" spans="1:119" ht="16.5" thickBot="1">
      <c r="A72" s="14" t="s">
        <v>59</v>
      </c>
      <c r="B72" s="23"/>
      <c r="C72" s="22"/>
      <c r="D72" s="15">
        <f t="shared" ref="D72:M72" si="15">SUM(D5,D16,D29,D41,D53,D58,D69)</f>
        <v>25599961</v>
      </c>
      <c r="E72" s="15">
        <f t="shared" si="15"/>
        <v>5708070</v>
      </c>
      <c r="F72" s="15">
        <f t="shared" si="15"/>
        <v>1281961</v>
      </c>
      <c r="G72" s="15">
        <f t="shared" si="15"/>
        <v>-1026</v>
      </c>
      <c r="H72" s="15">
        <f t="shared" si="15"/>
        <v>30042</v>
      </c>
      <c r="I72" s="15">
        <f t="shared" si="15"/>
        <v>17244913</v>
      </c>
      <c r="J72" s="15">
        <f t="shared" si="15"/>
        <v>0</v>
      </c>
      <c r="K72" s="15">
        <f t="shared" si="15"/>
        <v>2275079</v>
      </c>
      <c r="L72" s="15">
        <f t="shared" si="15"/>
        <v>0</v>
      </c>
      <c r="M72" s="15">
        <f t="shared" si="15"/>
        <v>0</v>
      </c>
      <c r="N72" s="15">
        <f>SUM(D72:M72)</f>
        <v>52139000</v>
      </c>
      <c r="O72" s="38">
        <f>(N72/O$74)</f>
        <v>1682.6088359634687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83</v>
      </c>
      <c r="M74" s="48"/>
      <c r="N74" s="48"/>
      <c r="O74" s="43">
        <v>30987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12559888</v>
      </c>
      <c r="E5" s="27">
        <f t="shared" si="0"/>
        <v>1379662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375416</v>
      </c>
      <c r="L5" s="27">
        <f t="shared" si="0"/>
        <v>0</v>
      </c>
      <c r="M5" s="27">
        <f t="shared" si="0"/>
        <v>0</v>
      </c>
      <c r="N5" s="28">
        <f>SUM(D5:M5)</f>
        <v>14314966</v>
      </c>
      <c r="O5" s="33">
        <f t="shared" ref="O5:O36" si="1">(N5/O$72)</f>
        <v>464.19891043517737</v>
      </c>
      <c r="P5" s="6"/>
    </row>
    <row r="6" spans="1:133">
      <c r="A6" s="12"/>
      <c r="B6" s="25">
        <v>311</v>
      </c>
      <c r="C6" s="20" t="s">
        <v>2</v>
      </c>
      <c r="D6" s="46">
        <v>8351424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8351424</v>
      </c>
      <c r="O6" s="47">
        <f t="shared" si="1"/>
        <v>270.81600622608471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1004246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1004246</v>
      </c>
      <c r="O7" s="47">
        <f t="shared" si="1"/>
        <v>32.565211751734871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190908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190908</v>
      </c>
      <c r="L8" s="46">
        <v>0</v>
      </c>
      <c r="M8" s="46">
        <v>0</v>
      </c>
      <c r="N8" s="46">
        <f>SUM(D8:M8)</f>
        <v>381816</v>
      </c>
      <c r="O8" s="47">
        <f t="shared" si="1"/>
        <v>12.381347687917504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184508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184508</v>
      </c>
      <c r="L9" s="46">
        <v>0</v>
      </c>
      <c r="M9" s="46">
        <v>0</v>
      </c>
      <c r="N9" s="46">
        <f>SUM(D9:M9)</f>
        <v>369016</v>
      </c>
      <c r="O9" s="47">
        <f t="shared" si="1"/>
        <v>11.966275374537908</v>
      </c>
      <c r="P9" s="9"/>
    </row>
    <row r="10" spans="1:133">
      <c r="A10" s="12"/>
      <c r="B10" s="25">
        <v>314.10000000000002</v>
      </c>
      <c r="C10" s="20" t="s">
        <v>11</v>
      </c>
      <c r="D10" s="46">
        <v>2156980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2156980</v>
      </c>
      <c r="O10" s="47">
        <f t="shared" si="1"/>
        <v>69.945521758868921</v>
      </c>
      <c r="P10" s="9"/>
    </row>
    <row r="11" spans="1:133">
      <c r="A11" s="12"/>
      <c r="B11" s="25">
        <v>314.3</v>
      </c>
      <c r="C11" s="20" t="s">
        <v>12</v>
      </c>
      <c r="D11" s="46">
        <v>368081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368081</v>
      </c>
      <c r="O11" s="47">
        <f t="shared" si="1"/>
        <v>11.935955639146508</v>
      </c>
      <c r="P11" s="9"/>
    </row>
    <row r="12" spans="1:133">
      <c r="A12" s="12"/>
      <c r="B12" s="25">
        <v>314.39999999999998</v>
      </c>
      <c r="C12" s="20" t="s">
        <v>13</v>
      </c>
      <c r="D12" s="46">
        <v>52113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52113</v>
      </c>
      <c r="O12" s="47">
        <f t="shared" si="1"/>
        <v>1.6898955833711655</v>
      </c>
      <c r="P12" s="9"/>
    </row>
    <row r="13" spans="1:133">
      <c r="A13" s="12"/>
      <c r="B13" s="25">
        <v>314.8</v>
      </c>
      <c r="C13" s="20" t="s">
        <v>14</v>
      </c>
      <c r="D13" s="46">
        <v>38053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38053</v>
      </c>
      <c r="O13" s="47">
        <f t="shared" si="1"/>
        <v>1.2339645891432649</v>
      </c>
      <c r="P13" s="9"/>
    </row>
    <row r="14" spans="1:133">
      <c r="A14" s="12"/>
      <c r="B14" s="25">
        <v>315</v>
      </c>
      <c r="C14" s="20" t="s">
        <v>15</v>
      </c>
      <c r="D14" s="46">
        <v>1386894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1386894</v>
      </c>
      <c r="O14" s="47">
        <f t="shared" si="1"/>
        <v>44.973539140022048</v>
      </c>
      <c r="P14" s="9"/>
    </row>
    <row r="15" spans="1:133">
      <c r="A15" s="12"/>
      <c r="B15" s="25">
        <v>316</v>
      </c>
      <c r="C15" s="20" t="s">
        <v>16</v>
      </c>
      <c r="D15" s="46">
        <v>206343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206343</v>
      </c>
      <c r="O15" s="47">
        <f t="shared" si="1"/>
        <v>6.6911926843504768</v>
      </c>
      <c r="P15" s="9"/>
    </row>
    <row r="16" spans="1:133" ht="15.75">
      <c r="A16" s="29" t="s">
        <v>100</v>
      </c>
      <c r="B16" s="30"/>
      <c r="C16" s="31"/>
      <c r="D16" s="32">
        <f t="shared" ref="D16:M16" si="3">SUM(D17:D20)</f>
        <v>3257290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7225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3264515</v>
      </c>
      <c r="O16" s="45">
        <f t="shared" si="1"/>
        <v>105.86014008690577</v>
      </c>
      <c r="P16" s="10"/>
    </row>
    <row r="17" spans="1:16">
      <c r="A17" s="12"/>
      <c r="B17" s="25">
        <v>322</v>
      </c>
      <c r="C17" s="20" t="s">
        <v>0</v>
      </c>
      <c r="D17" s="46">
        <v>904358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904358</v>
      </c>
      <c r="O17" s="47">
        <f t="shared" si="1"/>
        <v>29.326091186198845</v>
      </c>
      <c r="P17" s="9"/>
    </row>
    <row r="18" spans="1:16">
      <c r="A18" s="12"/>
      <c r="B18" s="25">
        <v>323.10000000000002</v>
      </c>
      <c r="C18" s="20" t="s">
        <v>18</v>
      </c>
      <c r="D18" s="46">
        <v>1840516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1840516</v>
      </c>
      <c r="O18" s="47">
        <f t="shared" si="1"/>
        <v>59.683377650950128</v>
      </c>
      <c r="P18" s="9"/>
    </row>
    <row r="19" spans="1:16">
      <c r="A19" s="12"/>
      <c r="B19" s="25">
        <v>323.39999999999998</v>
      </c>
      <c r="C19" s="20" t="s">
        <v>19</v>
      </c>
      <c r="D19" s="46">
        <v>66425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66425</v>
      </c>
      <c r="O19" s="47">
        <f t="shared" si="1"/>
        <v>2.1539983137687271</v>
      </c>
      <c r="P19" s="9"/>
    </row>
    <row r="20" spans="1:16">
      <c r="A20" s="12"/>
      <c r="B20" s="25">
        <v>329</v>
      </c>
      <c r="C20" s="20" t="s">
        <v>101</v>
      </c>
      <c r="D20" s="46">
        <v>445991</v>
      </c>
      <c r="E20" s="46">
        <v>0</v>
      </c>
      <c r="F20" s="46">
        <v>0</v>
      </c>
      <c r="G20" s="46">
        <v>0</v>
      </c>
      <c r="H20" s="46">
        <v>0</v>
      </c>
      <c r="I20" s="46">
        <v>7225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453216</v>
      </c>
      <c r="O20" s="47">
        <f t="shared" si="1"/>
        <v>14.696672935988067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SUM(D22:D33)</f>
        <v>5336959</v>
      </c>
      <c r="E21" s="32">
        <f t="shared" si="5"/>
        <v>621076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130528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6088563</v>
      </c>
      <c r="O21" s="45">
        <f t="shared" si="1"/>
        <v>197.43702574745444</v>
      </c>
      <c r="P21" s="10"/>
    </row>
    <row r="22" spans="1:16">
      <c r="A22" s="12"/>
      <c r="B22" s="25">
        <v>331.2</v>
      </c>
      <c r="C22" s="20" t="s">
        <v>29</v>
      </c>
      <c r="D22" s="46">
        <v>0</v>
      </c>
      <c r="E22" s="46">
        <v>30584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6">SUM(D22:M22)</f>
        <v>30584</v>
      </c>
      <c r="O22" s="47">
        <f t="shared" si="1"/>
        <v>0.99176340878137359</v>
      </c>
      <c r="P22" s="9"/>
    </row>
    <row r="23" spans="1:16">
      <c r="A23" s="12"/>
      <c r="B23" s="25">
        <v>331.7</v>
      </c>
      <c r="C23" s="20" t="s">
        <v>102</v>
      </c>
      <c r="D23" s="46">
        <v>454108</v>
      </c>
      <c r="E23" s="46">
        <v>132893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587001</v>
      </c>
      <c r="O23" s="47">
        <f t="shared" si="1"/>
        <v>19.034989298916919</v>
      </c>
      <c r="P23" s="9"/>
    </row>
    <row r="24" spans="1:16">
      <c r="A24" s="12"/>
      <c r="B24" s="25">
        <v>334.2</v>
      </c>
      <c r="C24" s="20" t="s">
        <v>31</v>
      </c>
      <c r="D24" s="46">
        <v>5604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5604</v>
      </c>
      <c r="O24" s="47">
        <f t="shared" si="1"/>
        <v>0.18172384720150464</v>
      </c>
      <c r="P24" s="9"/>
    </row>
    <row r="25" spans="1:16">
      <c r="A25" s="12"/>
      <c r="B25" s="25">
        <v>334.31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130528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130528</v>
      </c>
      <c r="O25" s="47">
        <f t="shared" si="1"/>
        <v>4.2326999156884364</v>
      </c>
      <c r="P25" s="9"/>
    </row>
    <row r="26" spans="1:16">
      <c r="A26" s="12"/>
      <c r="B26" s="25">
        <v>334.7</v>
      </c>
      <c r="C26" s="20" t="s">
        <v>33</v>
      </c>
      <c r="D26" s="46">
        <v>121762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121762</v>
      </c>
      <c r="O26" s="47">
        <f t="shared" si="1"/>
        <v>3.9484402360723783</v>
      </c>
      <c r="P26" s="9"/>
    </row>
    <row r="27" spans="1:16">
      <c r="A27" s="12"/>
      <c r="B27" s="25">
        <v>335.12</v>
      </c>
      <c r="C27" s="20" t="s">
        <v>34</v>
      </c>
      <c r="D27" s="46">
        <v>851149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851149</v>
      </c>
      <c r="O27" s="47">
        <f t="shared" si="1"/>
        <v>27.600655035994553</v>
      </c>
      <c r="P27" s="9"/>
    </row>
    <row r="28" spans="1:16">
      <c r="A28" s="12"/>
      <c r="B28" s="25">
        <v>335.14</v>
      </c>
      <c r="C28" s="20" t="s">
        <v>35</v>
      </c>
      <c r="D28" s="46">
        <v>45445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45445</v>
      </c>
      <c r="O28" s="47">
        <f t="shared" si="1"/>
        <v>1.4736688501199819</v>
      </c>
      <c r="P28" s="9"/>
    </row>
    <row r="29" spans="1:16">
      <c r="A29" s="12"/>
      <c r="B29" s="25">
        <v>335.15</v>
      </c>
      <c r="C29" s="20" t="s">
        <v>36</v>
      </c>
      <c r="D29" s="46">
        <v>13000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13000</v>
      </c>
      <c r="O29" s="47">
        <f t="shared" si="1"/>
        <v>0.4215578182761528</v>
      </c>
      <c r="P29" s="9"/>
    </row>
    <row r="30" spans="1:16">
      <c r="A30" s="12"/>
      <c r="B30" s="25">
        <v>335.18</v>
      </c>
      <c r="C30" s="20" t="s">
        <v>37</v>
      </c>
      <c r="D30" s="46">
        <v>3779419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3779419</v>
      </c>
      <c r="O30" s="47">
        <f t="shared" si="1"/>
        <v>122.55720215318763</v>
      </c>
      <c r="P30" s="9"/>
    </row>
    <row r="31" spans="1:16">
      <c r="A31" s="12"/>
      <c r="B31" s="25">
        <v>335.21</v>
      </c>
      <c r="C31" s="20" t="s">
        <v>38</v>
      </c>
      <c r="D31" s="46">
        <v>3460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3460</v>
      </c>
      <c r="O31" s="47">
        <f t="shared" si="1"/>
        <v>0.1121992347104222</v>
      </c>
      <c r="P31" s="9"/>
    </row>
    <row r="32" spans="1:16">
      <c r="A32" s="12"/>
      <c r="B32" s="25">
        <v>335.49</v>
      </c>
      <c r="C32" s="20" t="s">
        <v>39</v>
      </c>
      <c r="D32" s="46">
        <v>27990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27990</v>
      </c>
      <c r="O32" s="47">
        <f t="shared" si="1"/>
        <v>0.90764641027303972</v>
      </c>
      <c r="P32" s="9"/>
    </row>
    <row r="33" spans="1:16">
      <c r="A33" s="12"/>
      <c r="B33" s="25">
        <v>338</v>
      </c>
      <c r="C33" s="20" t="s">
        <v>40</v>
      </c>
      <c r="D33" s="46">
        <v>35022</v>
      </c>
      <c r="E33" s="46">
        <v>457599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492621</v>
      </c>
      <c r="O33" s="47">
        <f t="shared" si="1"/>
        <v>15.974479538232051</v>
      </c>
      <c r="P33" s="9"/>
    </row>
    <row r="34" spans="1:16" ht="15.75">
      <c r="A34" s="29" t="s">
        <v>45</v>
      </c>
      <c r="B34" s="30"/>
      <c r="C34" s="31"/>
      <c r="D34" s="32">
        <f t="shared" ref="D34:M34" si="7">SUM(D35:D45)</f>
        <v>2943724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14179818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17123542</v>
      </c>
      <c r="O34" s="45">
        <f t="shared" si="1"/>
        <v>555.27407743692845</v>
      </c>
      <c r="P34" s="10"/>
    </row>
    <row r="35" spans="1:16">
      <c r="A35" s="12"/>
      <c r="B35" s="25">
        <v>341.9</v>
      </c>
      <c r="C35" s="20" t="s">
        <v>48</v>
      </c>
      <c r="D35" s="46">
        <v>2237664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8" si="8">SUM(D35:M35)</f>
        <v>2237664</v>
      </c>
      <c r="O35" s="47">
        <f t="shared" si="1"/>
        <v>72.56190414423763</v>
      </c>
      <c r="P35" s="9"/>
    </row>
    <row r="36" spans="1:16">
      <c r="A36" s="12"/>
      <c r="B36" s="25">
        <v>342.1</v>
      </c>
      <c r="C36" s="20" t="s">
        <v>49</v>
      </c>
      <c r="D36" s="46">
        <v>243562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243562</v>
      </c>
      <c r="O36" s="47">
        <f t="shared" si="1"/>
        <v>7.8981127180751018</v>
      </c>
      <c r="P36" s="9"/>
    </row>
    <row r="37" spans="1:16">
      <c r="A37" s="12"/>
      <c r="B37" s="25">
        <v>342.2</v>
      </c>
      <c r="C37" s="20" t="s">
        <v>50</v>
      </c>
      <c r="D37" s="46">
        <v>100802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100802</v>
      </c>
      <c r="O37" s="47">
        <f t="shared" ref="O37:O68" si="9">(N37/O$72)</f>
        <v>3.2687593229132887</v>
      </c>
      <c r="P37" s="9"/>
    </row>
    <row r="38" spans="1:16">
      <c r="A38" s="12"/>
      <c r="B38" s="25">
        <v>343.3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4487567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4487567</v>
      </c>
      <c r="O38" s="47">
        <f t="shared" si="9"/>
        <v>145.52068876062</v>
      </c>
      <c r="P38" s="9"/>
    </row>
    <row r="39" spans="1:16">
      <c r="A39" s="12"/>
      <c r="B39" s="25">
        <v>343.4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3770551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3770551</v>
      </c>
      <c r="O39" s="47">
        <f t="shared" si="9"/>
        <v>122.26963486607433</v>
      </c>
      <c r="P39" s="9"/>
    </row>
    <row r="40" spans="1:16">
      <c r="A40" s="12"/>
      <c r="B40" s="25">
        <v>343.5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4574028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4574028</v>
      </c>
      <c r="O40" s="47">
        <f t="shared" si="9"/>
        <v>148.32440495492574</v>
      </c>
      <c r="P40" s="9"/>
    </row>
    <row r="41" spans="1:16">
      <c r="A41" s="12"/>
      <c r="B41" s="25">
        <v>343.6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53705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53705</v>
      </c>
      <c r="O41" s="47">
        <f t="shared" si="9"/>
        <v>1.7415202023477527</v>
      </c>
      <c r="P41" s="9"/>
    </row>
    <row r="42" spans="1:16">
      <c r="A42" s="12"/>
      <c r="B42" s="25">
        <v>343.8</v>
      </c>
      <c r="C42" s="20" t="s">
        <v>55</v>
      </c>
      <c r="D42" s="46">
        <v>185925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185925</v>
      </c>
      <c r="O42" s="47">
        <f t="shared" si="9"/>
        <v>6.0290874894610544</v>
      </c>
      <c r="P42" s="9"/>
    </row>
    <row r="43" spans="1:16">
      <c r="A43" s="12"/>
      <c r="B43" s="25">
        <v>343.9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1293967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1293967</v>
      </c>
      <c r="O43" s="47">
        <f t="shared" si="9"/>
        <v>41.960146572410665</v>
      </c>
      <c r="P43" s="9"/>
    </row>
    <row r="44" spans="1:16">
      <c r="A44" s="12"/>
      <c r="B44" s="25">
        <v>347.2</v>
      </c>
      <c r="C44" s="20" t="s">
        <v>57</v>
      </c>
      <c r="D44" s="46">
        <v>173282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173282</v>
      </c>
      <c r="O44" s="47">
        <f t="shared" si="9"/>
        <v>5.6191062974252546</v>
      </c>
      <c r="P44" s="9"/>
    </row>
    <row r="45" spans="1:16">
      <c r="A45" s="12"/>
      <c r="B45" s="25">
        <v>347.5</v>
      </c>
      <c r="C45" s="20" t="s">
        <v>58</v>
      </c>
      <c r="D45" s="46">
        <v>2489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2489</v>
      </c>
      <c r="O45" s="47">
        <f t="shared" si="9"/>
        <v>8.0712108437641872E-2</v>
      </c>
      <c r="P45" s="9"/>
    </row>
    <row r="46" spans="1:16" ht="15.75">
      <c r="A46" s="29" t="s">
        <v>46</v>
      </c>
      <c r="B46" s="30"/>
      <c r="C46" s="31"/>
      <c r="D46" s="32">
        <f t="shared" ref="D46:M46" si="10">SUM(D47:D50)</f>
        <v>411098</v>
      </c>
      <c r="E46" s="32">
        <f t="shared" si="10"/>
        <v>37419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1784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450301</v>
      </c>
      <c r="O46" s="45">
        <f t="shared" si="9"/>
        <v>14.602146702120761</v>
      </c>
      <c r="P46" s="10"/>
    </row>
    <row r="47" spans="1:16">
      <c r="A47" s="13"/>
      <c r="B47" s="39">
        <v>351.1</v>
      </c>
      <c r="C47" s="21" t="s">
        <v>61</v>
      </c>
      <c r="D47" s="46">
        <v>382318</v>
      </c>
      <c r="E47" s="46">
        <v>0</v>
      </c>
      <c r="F47" s="46">
        <v>0</v>
      </c>
      <c r="G47" s="46">
        <v>0</v>
      </c>
      <c r="H47" s="46">
        <v>0</v>
      </c>
      <c r="I47" s="46">
        <v>1784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384102</v>
      </c>
      <c r="O47" s="47">
        <f t="shared" si="9"/>
        <v>12.455477008885142</v>
      </c>
      <c r="P47" s="9"/>
    </row>
    <row r="48" spans="1:16">
      <c r="A48" s="13"/>
      <c r="B48" s="39">
        <v>351.3</v>
      </c>
      <c r="C48" s="21" t="s">
        <v>62</v>
      </c>
      <c r="D48" s="46">
        <v>17309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17309</v>
      </c>
      <c r="O48" s="47">
        <f t="shared" si="9"/>
        <v>0.56128802127245603</v>
      </c>
      <c r="P48" s="9"/>
    </row>
    <row r="49" spans="1:16">
      <c r="A49" s="13"/>
      <c r="B49" s="39">
        <v>354</v>
      </c>
      <c r="C49" s="21" t="s">
        <v>63</v>
      </c>
      <c r="D49" s="46">
        <v>11471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11471</v>
      </c>
      <c r="O49" s="47">
        <f t="shared" si="9"/>
        <v>0.37197613334198065</v>
      </c>
      <c r="P49" s="9"/>
    </row>
    <row r="50" spans="1:16">
      <c r="A50" s="13"/>
      <c r="B50" s="39">
        <v>359</v>
      </c>
      <c r="C50" s="21" t="s">
        <v>64</v>
      </c>
      <c r="D50" s="46">
        <v>0</v>
      </c>
      <c r="E50" s="46">
        <v>37419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37419</v>
      </c>
      <c r="O50" s="47">
        <f t="shared" si="9"/>
        <v>1.2134055386211817</v>
      </c>
      <c r="P50" s="9"/>
    </row>
    <row r="51" spans="1:16" ht="15.75">
      <c r="A51" s="29" t="s">
        <v>3</v>
      </c>
      <c r="B51" s="30"/>
      <c r="C51" s="31"/>
      <c r="D51" s="32">
        <f t="shared" ref="D51:M51" si="11">SUM(D52:D66)</f>
        <v>829885</v>
      </c>
      <c r="E51" s="32">
        <f t="shared" si="11"/>
        <v>6984142</v>
      </c>
      <c r="F51" s="32">
        <f t="shared" si="11"/>
        <v>5421</v>
      </c>
      <c r="G51" s="32">
        <f t="shared" si="11"/>
        <v>284050</v>
      </c>
      <c r="H51" s="32">
        <f t="shared" si="11"/>
        <v>0</v>
      </c>
      <c r="I51" s="32">
        <f t="shared" si="11"/>
        <v>3683432</v>
      </c>
      <c r="J51" s="32">
        <f t="shared" si="11"/>
        <v>0</v>
      </c>
      <c r="K51" s="32">
        <f t="shared" si="11"/>
        <v>-808126</v>
      </c>
      <c r="L51" s="32">
        <f t="shared" si="11"/>
        <v>0</v>
      </c>
      <c r="M51" s="32">
        <f t="shared" si="11"/>
        <v>0</v>
      </c>
      <c r="N51" s="32">
        <f>SUM(D51:M51)</f>
        <v>10978804</v>
      </c>
      <c r="O51" s="45">
        <f t="shared" si="9"/>
        <v>356.01543550165383</v>
      </c>
      <c r="P51" s="10"/>
    </row>
    <row r="52" spans="1:16">
      <c r="A52" s="12"/>
      <c r="B52" s="25">
        <v>361.1</v>
      </c>
      <c r="C52" s="20" t="s">
        <v>65</v>
      </c>
      <c r="D52" s="46">
        <v>643978</v>
      </c>
      <c r="E52" s="46">
        <v>1354328</v>
      </c>
      <c r="F52" s="46">
        <v>5421</v>
      </c>
      <c r="G52" s="46">
        <v>179565</v>
      </c>
      <c r="H52" s="46">
        <v>0</v>
      </c>
      <c r="I52" s="46">
        <v>1419937</v>
      </c>
      <c r="J52" s="46">
        <v>0</v>
      </c>
      <c r="K52" s="46">
        <v>622324</v>
      </c>
      <c r="L52" s="46">
        <v>0</v>
      </c>
      <c r="M52" s="46">
        <v>0</v>
      </c>
      <c r="N52" s="46">
        <f>SUM(D52:M52)</f>
        <v>4225553</v>
      </c>
      <c r="O52" s="47">
        <f t="shared" si="9"/>
        <v>137.02422336078862</v>
      </c>
      <c r="P52" s="9"/>
    </row>
    <row r="53" spans="1:16">
      <c r="A53" s="12"/>
      <c r="B53" s="25">
        <v>361.2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480333</v>
      </c>
      <c r="L53" s="46">
        <v>0</v>
      </c>
      <c r="M53" s="46">
        <v>0</v>
      </c>
      <c r="N53" s="46">
        <f t="shared" ref="N53:N66" si="12">SUM(D53:M53)</f>
        <v>480333</v>
      </c>
      <c r="O53" s="47">
        <f t="shared" si="9"/>
        <v>15.576010117387639</v>
      </c>
      <c r="P53" s="9"/>
    </row>
    <row r="54" spans="1:16">
      <c r="A54" s="12"/>
      <c r="B54" s="25">
        <v>361.3</v>
      </c>
      <c r="C54" s="20" t="s">
        <v>67</v>
      </c>
      <c r="D54" s="46">
        <v>-64259</v>
      </c>
      <c r="E54" s="46">
        <v>-24008</v>
      </c>
      <c r="F54" s="46">
        <v>0</v>
      </c>
      <c r="G54" s="46">
        <v>69760</v>
      </c>
      <c r="H54" s="46">
        <v>0</v>
      </c>
      <c r="I54" s="46">
        <v>10352</v>
      </c>
      <c r="J54" s="46">
        <v>0</v>
      </c>
      <c r="K54" s="46">
        <v>-4443152</v>
      </c>
      <c r="L54" s="46">
        <v>0</v>
      </c>
      <c r="M54" s="46">
        <v>0</v>
      </c>
      <c r="N54" s="46">
        <f t="shared" si="12"/>
        <v>-4451307</v>
      </c>
      <c r="O54" s="47">
        <f t="shared" si="9"/>
        <v>-144.34486672287437</v>
      </c>
      <c r="P54" s="9"/>
    </row>
    <row r="55" spans="1:16">
      <c r="A55" s="12"/>
      <c r="B55" s="25">
        <v>361.4</v>
      </c>
      <c r="C55" s="20" t="s">
        <v>68</v>
      </c>
      <c r="D55" s="46">
        <v>80204</v>
      </c>
      <c r="E55" s="46">
        <v>223716</v>
      </c>
      <c r="F55" s="46">
        <v>0</v>
      </c>
      <c r="G55" s="46">
        <v>31845</v>
      </c>
      <c r="H55" s="46">
        <v>0</v>
      </c>
      <c r="I55" s="46">
        <v>345964</v>
      </c>
      <c r="J55" s="46">
        <v>0</v>
      </c>
      <c r="K55" s="46">
        <v>21571</v>
      </c>
      <c r="L55" s="46">
        <v>0</v>
      </c>
      <c r="M55" s="46">
        <v>0</v>
      </c>
      <c r="N55" s="46">
        <f t="shared" si="12"/>
        <v>703300</v>
      </c>
      <c r="O55" s="47">
        <f t="shared" si="9"/>
        <v>22.806277968739867</v>
      </c>
      <c r="P55" s="9"/>
    </row>
    <row r="56" spans="1:16">
      <c r="A56" s="12"/>
      <c r="B56" s="25">
        <v>362</v>
      </c>
      <c r="C56" s="20" t="s">
        <v>69</v>
      </c>
      <c r="D56" s="46">
        <v>130532</v>
      </c>
      <c r="E56" s="46">
        <v>0</v>
      </c>
      <c r="F56" s="46">
        <v>0</v>
      </c>
      <c r="G56" s="46">
        <v>0</v>
      </c>
      <c r="H56" s="46">
        <v>0</v>
      </c>
      <c r="I56" s="46">
        <v>252958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383490</v>
      </c>
      <c r="O56" s="47">
        <f t="shared" si="9"/>
        <v>12.435631363901679</v>
      </c>
      <c r="P56" s="9"/>
    </row>
    <row r="57" spans="1:16">
      <c r="A57" s="12"/>
      <c r="B57" s="25">
        <v>363.11</v>
      </c>
      <c r="C57" s="20" t="s">
        <v>27</v>
      </c>
      <c r="D57" s="46">
        <v>0</v>
      </c>
      <c r="E57" s="46">
        <v>70000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70000</v>
      </c>
      <c r="O57" s="47">
        <f t="shared" si="9"/>
        <v>2.269926713794669</v>
      </c>
      <c r="P57" s="9"/>
    </row>
    <row r="58" spans="1:16">
      <c r="A58" s="12"/>
      <c r="B58" s="25">
        <v>363.22</v>
      </c>
      <c r="C58" s="20" t="s">
        <v>103</v>
      </c>
      <c r="D58" s="46">
        <v>0</v>
      </c>
      <c r="E58" s="46">
        <v>243256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243256</v>
      </c>
      <c r="O58" s="47">
        <f t="shared" si="9"/>
        <v>7.8881898955833716</v>
      </c>
      <c r="P58" s="9"/>
    </row>
    <row r="59" spans="1:16">
      <c r="A59" s="12"/>
      <c r="B59" s="25">
        <v>363.23</v>
      </c>
      <c r="C59" s="20" t="s">
        <v>104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1178103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1178103</v>
      </c>
      <c r="O59" s="47">
        <f t="shared" si="9"/>
        <v>38.202963875737723</v>
      </c>
      <c r="P59" s="9"/>
    </row>
    <row r="60" spans="1:16">
      <c r="A60" s="12"/>
      <c r="B60" s="25">
        <v>363.24</v>
      </c>
      <c r="C60" s="20" t="s">
        <v>105</v>
      </c>
      <c r="D60" s="46">
        <v>0</v>
      </c>
      <c r="E60" s="46">
        <v>2637909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2637909</v>
      </c>
      <c r="O60" s="47">
        <f t="shared" si="9"/>
        <v>85.540858680848302</v>
      </c>
      <c r="P60" s="9"/>
    </row>
    <row r="61" spans="1:16">
      <c r="A61" s="12"/>
      <c r="B61" s="25">
        <v>363.27</v>
      </c>
      <c r="C61" s="20" t="s">
        <v>106</v>
      </c>
      <c r="D61" s="46">
        <v>0</v>
      </c>
      <c r="E61" s="46">
        <v>222772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222772</v>
      </c>
      <c r="O61" s="47">
        <f t="shared" si="9"/>
        <v>7.2239444840780855</v>
      </c>
      <c r="P61" s="9"/>
    </row>
    <row r="62" spans="1:16">
      <c r="A62" s="12"/>
      <c r="B62" s="25">
        <v>364</v>
      </c>
      <c r="C62" s="20" t="s">
        <v>70</v>
      </c>
      <c r="D62" s="46">
        <v>16460</v>
      </c>
      <c r="E62" s="46">
        <v>0</v>
      </c>
      <c r="F62" s="46">
        <v>0</v>
      </c>
      <c r="G62" s="46">
        <v>0</v>
      </c>
      <c r="H62" s="46">
        <v>0</v>
      </c>
      <c r="I62" s="46">
        <v>76315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92775</v>
      </c>
      <c r="O62" s="47">
        <f t="shared" si="9"/>
        <v>3.008463583890006</v>
      </c>
      <c r="P62" s="9"/>
    </row>
    <row r="63" spans="1:16">
      <c r="A63" s="12"/>
      <c r="B63" s="25">
        <v>365</v>
      </c>
      <c r="C63" s="20" t="s">
        <v>71</v>
      </c>
      <c r="D63" s="46">
        <v>2379</v>
      </c>
      <c r="E63" s="46">
        <v>0</v>
      </c>
      <c r="F63" s="46">
        <v>0</v>
      </c>
      <c r="G63" s="46">
        <v>0</v>
      </c>
      <c r="H63" s="46">
        <v>0</v>
      </c>
      <c r="I63" s="46">
        <v>5483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7862</v>
      </c>
      <c r="O63" s="47">
        <f t="shared" si="9"/>
        <v>0.2549451974836241</v>
      </c>
      <c r="P63" s="9"/>
    </row>
    <row r="64" spans="1:16">
      <c r="A64" s="12"/>
      <c r="B64" s="25">
        <v>366</v>
      </c>
      <c r="C64" s="20" t="s">
        <v>72</v>
      </c>
      <c r="D64" s="46">
        <v>22970</v>
      </c>
      <c r="E64" s="46">
        <v>2256169</v>
      </c>
      <c r="F64" s="46">
        <v>0</v>
      </c>
      <c r="G64" s="46">
        <v>2880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2282019</v>
      </c>
      <c r="O64" s="47">
        <f t="shared" si="9"/>
        <v>74.000226992671386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2510798</v>
      </c>
      <c r="L65" s="46">
        <v>0</v>
      </c>
      <c r="M65" s="46">
        <v>0</v>
      </c>
      <c r="N65" s="46">
        <f t="shared" si="12"/>
        <v>2510798</v>
      </c>
      <c r="O65" s="47">
        <f t="shared" si="9"/>
        <v>81.418963616317527</v>
      </c>
      <c r="P65" s="9"/>
    </row>
    <row r="66" spans="1:119">
      <c r="A66" s="12"/>
      <c r="B66" s="25">
        <v>369.9</v>
      </c>
      <c r="C66" s="20" t="s">
        <v>74</v>
      </c>
      <c r="D66" s="46">
        <v>-2379</v>
      </c>
      <c r="E66" s="46">
        <v>0</v>
      </c>
      <c r="F66" s="46">
        <v>0</v>
      </c>
      <c r="G66" s="46">
        <v>0</v>
      </c>
      <c r="H66" s="46">
        <v>0</v>
      </c>
      <c r="I66" s="46">
        <v>394320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391941</v>
      </c>
      <c r="O66" s="47">
        <f t="shared" si="9"/>
        <v>12.709676373305662</v>
      </c>
      <c r="P66" s="9"/>
    </row>
    <row r="67" spans="1:119" ht="15.75">
      <c r="A67" s="29" t="s">
        <v>47</v>
      </c>
      <c r="B67" s="30"/>
      <c r="C67" s="31"/>
      <c r="D67" s="32">
        <f t="shared" ref="D67:M67" si="13">SUM(D68:D69)</f>
        <v>0</v>
      </c>
      <c r="E67" s="32">
        <f t="shared" si="13"/>
        <v>913972</v>
      </c>
      <c r="F67" s="32">
        <f t="shared" si="13"/>
        <v>1248467</v>
      </c>
      <c r="G67" s="32">
        <f t="shared" si="13"/>
        <v>1000000</v>
      </c>
      <c r="H67" s="32">
        <f t="shared" si="13"/>
        <v>0</v>
      </c>
      <c r="I67" s="32">
        <f t="shared" si="13"/>
        <v>153215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3315654</v>
      </c>
      <c r="O67" s="45">
        <f t="shared" si="9"/>
        <v>107.5184512614307</v>
      </c>
      <c r="P67" s="9"/>
    </row>
    <row r="68" spans="1:119">
      <c r="A68" s="12"/>
      <c r="B68" s="25">
        <v>381</v>
      </c>
      <c r="C68" s="20" t="s">
        <v>75</v>
      </c>
      <c r="D68" s="46">
        <v>0</v>
      </c>
      <c r="E68" s="46">
        <v>913972</v>
      </c>
      <c r="F68" s="46">
        <v>1248467</v>
      </c>
      <c r="G68" s="46">
        <v>1000000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3162439</v>
      </c>
      <c r="O68" s="47">
        <f t="shared" si="9"/>
        <v>102.55006809780141</v>
      </c>
      <c r="P68" s="9"/>
    </row>
    <row r="69" spans="1:119" ht="15.75" thickBot="1">
      <c r="A69" s="12"/>
      <c r="B69" s="25">
        <v>389.4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153215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153215</v>
      </c>
      <c r="O69" s="47">
        <f>(N69/O$72)</f>
        <v>4.9683831636292881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4">SUM(D5,D16,D21,D34,D46,D51,D67)</f>
        <v>25338844</v>
      </c>
      <c r="E70" s="15">
        <f t="shared" si="14"/>
        <v>9936271</v>
      </c>
      <c r="F70" s="15">
        <f t="shared" si="14"/>
        <v>1253888</v>
      </c>
      <c r="G70" s="15">
        <f t="shared" si="14"/>
        <v>1284050</v>
      </c>
      <c r="H70" s="15">
        <f t="shared" si="14"/>
        <v>0</v>
      </c>
      <c r="I70" s="15">
        <f t="shared" si="14"/>
        <v>18156002</v>
      </c>
      <c r="J70" s="15">
        <f t="shared" si="14"/>
        <v>0</v>
      </c>
      <c r="K70" s="15">
        <f t="shared" si="14"/>
        <v>-432710</v>
      </c>
      <c r="L70" s="15">
        <f t="shared" si="14"/>
        <v>0</v>
      </c>
      <c r="M70" s="15">
        <f t="shared" si="14"/>
        <v>0</v>
      </c>
      <c r="N70" s="15">
        <f>SUM(D70:M70)</f>
        <v>55536345</v>
      </c>
      <c r="O70" s="38">
        <f>(N70/O$72)</f>
        <v>1800.9061871716713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107</v>
      </c>
      <c r="M72" s="48"/>
      <c r="N72" s="48"/>
      <c r="O72" s="43">
        <v>30838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149</v>
      </c>
      <c r="N4" s="35" t="s">
        <v>9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SUM(D6:D15)</f>
        <v>24207546</v>
      </c>
      <c r="E5" s="27">
        <f t="shared" si="0"/>
        <v>2228279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812194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27248019</v>
      </c>
      <c r="P5" s="33">
        <f t="shared" ref="P5:P36" si="1">(O5/P$71)</f>
        <v>573.94458135860975</v>
      </c>
      <c r="Q5" s="6"/>
    </row>
    <row r="6" spans="1:134">
      <c r="A6" s="12"/>
      <c r="B6" s="25">
        <v>311</v>
      </c>
      <c r="C6" s="20" t="s">
        <v>2</v>
      </c>
      <c r="D6" s="46">
        <v>17737535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17737535</v>
      </c>
      <c r="P6" s="47">
        <f t="shared" si="1"/>
        <v>373.61843075302789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1416085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1416085</v>
      </c>
      <c r="P7" s="47">
        <f t="shared" si="1"/>
        <v>29.828014744602424</v>
      </c>
      <c r="Q7" s="9"/>
    </row>
    <row r="8" spans="1:134">
      <c r="A8" s="12"/>
      <c r="B8" s="25">
        <v>312.51</v>
      </c>
      <c r="C8" s="20" t="s">
        <v>84</v>
      </c>
      <c r="D8" s="46">
        <v>0</v>
      </c>
      <c r="E8" s="46">
        <v>361652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361652</v>
      </c>
      <c r="L8" s="46">
        <v>0</v>
      </c>
      <c r="M8" s="46">
        <v>0</v>
      </c>
      <c r="N8" s="46">
        <v>0</v>
      </c>
      <c r="O8" s="46">
        <f t="shared" si="2"/>
        <v>723304</v>
      </c>
      <c r="P8" s="47">
        <f t="shared" si="1"/>
        <v>15.235471300684571</v>
      </c>
      <c r="Q8" s="9"/>
    </row>
    <row r="9" spans="1:134">
      <c r="A9" s="12"/>
      <c r="B9" s="25">
        <v>312.52</v>
      </c>
      <c r="C9" s="20" t="s">
        <v>109</v>
      </c>
      <c r="D9" s="46">
        <v>0</v>
      </c>
      <c r="E9" s="46">
        <v>450542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450542</v>
      </c>
      <c r="L9" s="46">
        <v>0</v>
      </c>
      <c r="M9" s="46">
        <v>0</v>
      </c>
      <c r="N9" s="46">
        <v>0</v>
      </c>
      <c r="O9" s="46">
        <f t="shared" si="2"/>
        <v>901084</v>
      </c>
      <c r="P9" s="47">
        <f t="shared" si="1"/>
        <v>18.980179041600842</v>
      </c>
      <c r="Q9" s="9"/>
    </row>
    <row r="10" spans="1:134">
      <c r="A10" s="12"/>
      <c r="B10" s="25">
        <v>314.10000000000002</v>
      </c>
      <c r="C10" s="20" t="s">
        <v>11</v>
      </c>
      <c r="D10" s="46">
        <v>4170184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4170184</v>
      </c>
      <c r="P10" s="47">
        <f t="shared" si="1"/>
        <v>87.839578725645083</v>
      </c>
      <c r="Q10" s="9"/>
    </row>
    <row r="11" spans="1:134">
      <c r="A11" s="12"/>
      <c r="B11" s="25">
        <v>314.3</v>
      </c>
      <c r="C11" s="20" t="s">
        <v>12</v>
      </c>
      <c r="D11" s="46">
        <v>563863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563863</v>
      </c>
      <c r="P11" s="47">
        <f t="shared" si="1"/>
        <v>11.877051079515535</v>
      </c>
      <c r="Q11" s="9"/>
    </row>
    <row r="12" spans="1:134">
      <c r="A12" s="12"/>
      <c r="B12" s="25">
        <v>314.39999999999998</v>
      </c>
      <c r="C12" s="20" t="s">
        <v>13</v>
      </c>
      <c r="D12" s="46">
        <v>182924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182924</v>
      </c>
      <c r="P12" s="47">
        <f t="shared" si="1"/>
        <v>3.8530595050026331</v>
      </c>
      <c r="Q12" s="9"/>
    </row>
    <row r="13" spans="1:134">
      <c r="A13" s="12"/>
      <c r="B13" s="25">
        <v>314.8</v>
      </c>
      <c r="C13" s="20" t="s">
        <v>14</v>
      </c>
      <c r="D13" s="46">
        <v>72756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72756</v>
      </c>
      <c r="P13" s="47">
        <f t="shared" si="1"/>
        <v>1.5325118483412323</v>
      </c>
      <c r="Q13" s="9"/>
    </row>
    <row r="14" spans="1:134">
      <c r="A14" s="12"/>
      <c r="B14" s="25">
        <v>315.10000000000002</v>
      </c>
      <c r="C14" s="20" t="s">
        <v>153</v>
      </c>
      <c r="D14" s="46">
        <v>1235944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1235944</v>
      </c>
      <c r="P14" s="47">
        <f t="shared" si="1"/>
        <v>26.033575566087414</v>
      </c>
      <c r="Q14" s="9"/>
    </row>
    <row r="15" spans="1:134">
      <c r="A15" s="12"/>
      <c r="B15" s="25">
        <v>316</v>
      </c>
      <c r="C15" s="20" t="s">
        <v>111</v>
      </c>
      <c r="D15" s="46">
        <v>244340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244340</v>
      </c>
      <c r="P15" s="47">
        <f t="shared" si="1"/>
        <v>5.1467087941021594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SUM(D17:D28)</f>
        <v>5545835</v>
      </c>
      <c r="E16" s="32">
        <f t="shared" si="3"/>
        <v>2973890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3240226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11759951</v>
      </c>
      <c r="P16" s="45">
        <f t="shared" si="1"/>
        <v>247.70828857293313</v>
      </c>
      <c r="Q16" s="10"/>
    </row>
    <row r="17" spans="1:17">
      <c r="A17" s="12"/>
      <c r="B17" s="25">
        <v>322</v>
      </c>
      <c r="C17" s="20" t="s">
        <v>154</v>
      </c>
      <c r="D17" s="46">
        <v>1813702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1813702</v>
      </c>
      <c r="P17" s="47">
        <f t="shared" si="1"/>
        <v>38.203307003686149</v>
      </c>
      <c r="Q17" s="9"/>
    </row>
    <row r="18" spans="1:17">
      <c r="A18" s="12"/>
      <c r="B18" s="25">
        <v>323.10000000000002</v>
      </c>
      <c r="C18" s="20" t="s">
        <v>18</v>
      </c>
      <c r="D18" s="46">
        <v>2917425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2917425</v>
      </c>
      <c r="P18" s="47">
        <f t="shared" si="1"/>
        <v>61.451816745655606</v>
      </c>
      <c r="Q18" s="9"/>
    </row>
    <row r="19" spans="1:17">
      <c r="A19" s="12"/>
      <c r="B19" s="25">
        <v>323.39999999999998</v>
      </c>
      <c r="C19" s="20" t="s">
        <v>19</v>
      </c>
      <c r="D19" s="46">
        <v>121052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121052</v>
      </c>
      <c r="P19" s="47">
        <f t="shared" si="1"/>
        <v>2.5498051606108478</v>
      </c>
      <c r="Q19" s="9"/>
    </row>
    <row r="20" spans="1:17">
      <c r="A20" s="12"/>
      <c r="B20" s="25">
        <v>324.11</v>
      </c>
      <c r="C20" s="20" t="s">
        <v>20</v>
      </c>
      <c r="D20" s="46">
        <v>0</v>
      </c>
      <c r="E20" s="46">
        <v>264770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264770</v>
      </c>
      <c r="P20" s="47">
        <f t="shared" si="1"/>
        <v>5.5770405476566616</v>
      </c>
      <c r="Q20" s="9"/>
    </row>
    <row r="21" spans="1:17">
      <c r="A21" s="12"/>
      <c r="B21" s="25">
        <v>324.12</v>
      </c>
      <c r="C21" s="20" t="s">
        <v>21</v>
      </c>
      <c r="D21" s="46">
        <v>0</v>
      </c>
      <c r="E21" s="46">
        <v>452709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452709</v>
      </c>
      <c r="P21" s="47">
        <f t="shared" si="1"/>
        <v>9.5357345971563987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1055286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1055286</v>
      </c>
      <c r="P22" s="47">
        <f t="shared" si="1"/>
        <v>22.228246445497632</v>
      </c>
      <c r="Q22" s="9"/>
    </row>
    <row r="23" spans="1:17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150034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150034</v>
      </c>
      <c r="P23" s="47">
        <f t="shared" si="1"/>
        <v>3.1602738283307006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1014962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1014962</v>
      </c>
      <c r="P24" s="47">
        <f t="shared" si="1"/>
        <v>21.37887309110058</v>
      </c>
      <c r="Q24" s="9"/>
    </row>
    <row r="25" spans="1:17">
      <c r="A25" s="12"/>
      <c r="B25" s="25">
        <v>324.32</v>
      </c>
      <c r="C25" s="20" t="s">
        <v>25</v>
      </c>
      <c r="D25" s="46">
        <v>0</v>
      </c>
      <c r="E25" s="46">
        <v>882656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882656</v>
      </c>
      <c r="P25" s="47">
        <f t="shared" si="1"/>
        <v>18.592016850974197</v>
      </c>
      <c r="Q25" s="9"/>
    </row>
    <row r="26" spans="1:17">
      <c r="A26" s="12"/>
      <c r="B26" s="25">
        <v>324.61</v>
      </c>
      <c r="C26" s="20" t="s">
        <v>26</v>
      </c>
      <c r="D26" s="46">
        <v>0</v>
      </c>
      <c r="E26" s="46">
        <v>358793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358793</v>
      </c>
      <c r="P26" s="47">
        <f t="shared" si="1"/>
        <v>7.5575144813059509</v>
      </c>
      <c r="Q26" s="9"/>
    </row>
    <row r="27" spans="1:17">
      <c r="A27" s="12"/>
      <c r="B27" s="25">
        <v>325.10000000000002</v>
      </c>
      <c r="C27" s="20" t="s">
        <v>27</v>
      </c>
      <c r="D27" s="46">
        <v>34914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34914</v>
      </c>
      <c r="P27" s="47">
        <f t="shared" si="1"/>
        <v>0.73541864139020541</v>
      </c>
      <c r="Q27" s="9"/>
    </row>
    <row r="28" spans="1:17">
      <c r="A28" s="12"/>
      <c r="B28" s="25">
        <v>329.1</v>
      </c>
      <c r="C28" s="20" t="s">
        <v>155</v>
      </c>
      <c r="D28" s="46">
        <v>658742</v>
      </c>
      <c r="E28" s="46">
        <v>0</v>
      </c>
      <c r="F28" s="46">
        <v>0</v>
      </c>
      <c r="G28" s="46">
        <v>0</v>
      </c>
      <c r="H28" s="46">
        <v>0</v>
      </c>
      <c r="I28" s="46">
        <v>2034906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2693648</v>
      </c>
      <c r="P28" s="47">
        <f t="shared" si="1"/>
        <v>56.738241179568192</v>
      </c>
      <c r="Q28" s="9"/>
    </row>
    <row r="29" spans="1:17" ht="15.75">
      <c r="A29" s="29" t="s">
        <v>156</v>
      </c>
      <c r="B29" s="30"/>
      <c r="C29" s="31"/>
      <c r="D29" s="32">
        <f t="shared" ref="D29:N29" si="5">SUM(D30:D38)</f>
        <v>9977430</v>
      </c>
      <c r="E29" s="32">
        <f t="shared" si="5"/>
        <v>829762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 t="shared" ref="O29:O39" si="6">SUM(D29:N29)</f>
        <v>10807192</v>
      </c>
      <c r="P29" s="45">
        <f t="shared" si="1"/>
        <v>227.63964191679833</v>
      </c>
      <c r="Q29" s="10"/>
    </row>
    <row r="30" spans="1:17">
      <c r="A30" s="12"/>
      <c r="B30" s="25">
        <v>331.1</v>
      </c>
      <c r="C30" s="20" t="s">
        <v>138</v>
      </c>
      <c r="D30" s="46">
        <v>110418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110418</v>
      </c>
      <c r="P30" s="47">
        <f t="shared" si="1"/>
        <v>2.3258135860979463</v>
      </c>
      <c r="Q30" s="9"/>
    </row>
    <row r="31" spans="1:17">
      <c r="A31" s="12"/>
      <c r="B31" s="25">
        <v>331.2</v>
      </c>
      <c r="C31" s="20" t="s">
        <v>29</v>
      </c>
      <c r="D31" s="46">
        <v>345574</v>
      </c>
      <c r="E31" s="46">
        <v>38349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383923</v>
      </c>
      <c r="P31" s="47">
        <f t="shared" si="1"/>
        <v>8.0868457082675089</v>
      </c>
      <c r="Q31" s="9"/>
    </row>
    <row r="32" spans="1:17">
      <c r="A32" s="12"/>
      <c r="B32" s="25">
        <v>335.125</v>
      </c>
      <c r="C32" s="20" t="s">
        <v>157</v>
      </c>
      <c r="D32" s="46">
        <v>2502304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2502304</v>
      </c>
      <c r="P32" s="47">
        <f t="shared" si="1"/>
        <v>52.707825171142709</v>
      </c>
      <c r="Q32" s="9"/>
    </row>
    <row r="33" spans="1:17">
      <c r="A33" s="12"/>
      <c r="B33" s="25">
        <v>335.14</v>
      </c>
      <c r="C33" s="20" t="s">
        <v>113</v>
      </c>
      <c r="D33" s="46">
        <v>45704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45704</v>
      </c>
      <c r="P33" s="47">
        <f t="shared" si="1"/>
        <v>0.96269615587151136</v>
      </c>
      <c r="Q33" s="9"/>
    </row>
    <row r="34" spans="1:17">
      <c r="A34" s="12"/>
      <c r="B34" s="25">
        <v>335.15</v>
      </c>
      <c r="C34" s="20" t="s">
        <v>114</v>
      </c>
      <c r="D34" s="46">
        <v>24734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24734</v>
      </c>
      <c r="P34" s="47">
        <f t="shared" si="1"/>
        <v>0.52098999473407059</v>
      </c>
      <c r="Q34" s="9"/>
    </row>
    <row r="35" spans="1:17">
      <c r="A35" s="12"/>
      <c r="B35" s="25">
        <v>335.18</v>
      </c>
      <c r="C35" s="20" t="s">
        <v>158</v>
      </c>
      <c r="D35" s="46">
        <v>6751697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6751697</v>
      </c>
      <c r="P35" s="47">
        <f t="shared" si="1"/>
        <v>142.21583991574514</v>
      </c>
      <c r="Q35" s="9"/>
    </row>
    <row r="36" spans="1:17">
      <c r="A36" s="12"/>
      <c r="B36" s="25">
        <v>335.21</v>
      </c>
      <c r="C36" s="20" t="s">
        <v>38</v>
      </c>
      <c r="D36" s="46">
        <v>19550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19550</v>
      </c>
      <c r="P36" s="47">
        <f t="shared" si="1"/>
        <v>0.41179568193786203</v>
      </c>
      <c r="Q36" s="9"/>
    </row>
    <row r="37" spans="1:17">
      <c r="A37" s="12"/>
      <c r="B37" s="25">
        <v>335.48</v>
      </c>
      <c r="C37" s="20" t="s">
        <v>39</v>
      </c>
      <c r="D37" s="46">
        <v>41932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41932</v>
      </c>
      <c r="P37" s="47">
        <f t="shared" ref="P37:P68" si="7">(O37/P$71)</f>
        <v>0.88324381253291206</v>
      </c>
      <c r="Q37" s="9"/>
    </row>
    <row r="38" spans="1:17">
      <c r="A38" s="12"/>
      <c r="B38" s="25">
        <v>338</v>
      </c>
      <c r="C38" s="20" t="s">
        <v>40</v>
      </c>
      <c r="D38" s="46">
        <v>135517</v>
      </c>
      <c r="E38" s="46">
        <v>791413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926930</v>
      </c>
      <c r="P38" s="47">
        <f t="shared" si="7"/>
        <v>19.524591890468667</v>
      </c>
      <c r="Q38" s="9"/>
    </row>
    <row r="39" spans="1:17" ht="15.75">
      <c r="A39" s="29" t="s">
        <v>45</v>
      </c>
      <c r="B39" s="30"/>
      <c r="C39" s="31"/>
      <c r="D39" s="32">
        <f t="shared" ref="D39:N39" si="8">SUM(D40:D49)</f>
        <v>4266661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17968570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6"/>
        <v>22235231</v>
      </c>
      <c r="P39" s="45">
        <f t="shared" si="7"/>
        <v>468.35662980516059</v>
      </c>
      <c r="Q39" s="10"/>
    </row>
    <row r="40" spans="1:17">
      <c r="A40" s="12"/>
      <c r="B40" s="25">
        <v>341.3</v>
      </c>
      <c r="C40" s="20" t="s">
        <v>116</v>
      </c>
      <c r="D40" s="46">
        <v>45265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9" si="9">SUM(D40:N40)</f>
        <v>45265</v>
      </c>
      <c r="P40" s="47">
        <f t="shared" si="7"/>
        <v>0.95344918378093735</v>
      </c>
      <c r="Q40" s="9"/>
    </row>
    <row r="41" spans="1:17">
      <c r="A41" s="12"/>
      <c r="B41" s="25">
        <v>341.9</v>
      </c>
      <c r="C41" s="20" t="s">
        <v>117</v>
      </c>
      <c r="D41" s="46">
        <v>2122955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2122955</v>
      </c>
      <c r="P41" s="47">
        <f t="shared" si="7"/>
        <v>44.717324907846233</v>
      </c>
      <c r="Q41" s="9"/>
    </row>
    <row r="42" spans="1:17">
      <c r="A42" s="12"/>
      <c r="B42" s="25">
        <v>342.1</v>
      </c>
      <c r="C42" s="20" t="s">
        <v>49</v>
      </c>
      <c r="D42" s="46">
        <v>1353741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1353741</v>
      </c>
      <c r="P42" s="47">
        <f t="shared" si="7"/>
        <v>28.51481832543444</v>
      </c>
      <c r="Q42" s="9"/>
    </row>
    <row r="43" spans="1:17">
      <c r="A43" s="12"/>
      <c r="B43" s="25">
        <v>342.2</v>
      </c>
      <c r="C43" s="20" t="s">
        <v>50</v>
      </c>
      <c r="D43" s="46">
        <v>182267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182267</v>
      </c>
      <c r="P43" s="47">
        <f t="shared" si="7"/>
        <v>3.8392206424433915</v>
      </c>
      <c r="Q43" s="9"/>
    </row>
    <row r="44" spans="1:17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6194156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6194156</v>
      </c>
      <c r="P44" s="47">
        <f t="shared" si="7"/>
        <v>130.47195365982097</v>
      </c>
      <c r="Q44" s="9"/>
    </row>
    <row r="45" spans="1:17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5602534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5602534</v>
      </c>
      <c r="P45" s="47">
        <f t="shared" si="7"/>
        <v>118.01019483938916</v>
      </c>
      <c r="Q45" s="9"/>
    </row>
    <row r="46" spans="1:17">
      <c r="A46" s="12"/>
      <c r="B46" s="25">
        <v>343.5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6167403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6167403</v>
      </c>
      <c r="P46" s="47">
        <f t="shared" si="7"/>
        <v>129.90843601895736</v>
      </c>
      <c r="Q46" s="9"/>
    </row>
    <row r="47" spans="1:17">
      <c r="A47" s="12"/>
      <c r="B47" s="25">
        <v>343.6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4477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4477</v>
      </c>
      <c r="P47" s="47">
        <f t="shared" si="7"/>
        <v>9.4302264349657716E-2</v>
      </c>
      <c r="Q47" s="9"/>
    </row>
    <row r="48" spans="1:17">
      <c r="A48" s="12"/>
      <c r="B48" s="25">
        <v>343.8</v>
      </c>
      <c r="C48" s="20" t="s">
        <v>55</v>
      </c>
      <c r="D48" s="46">
        <v>160070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160070</v>
      </c>
      <c r="P48" s="47">
        <f t="shared" si="7"/>
        <v>3.3716692996313848</v>
      </c>
      <c r="Q48" s="9"/>
    </row>
    <row r="49" spans="1:17">
      <c r="A49" s="12"/>
      <c r="B49" s="25">
        <v>347.2</v>
      </c>
      <c r="C49" s="20" t="s">
        <v>57</v>
      </c>
      <c r="D49" s="46">
        <v>402363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402363</v>
      </c>
      <c r="P49" s="47">
        <f t="shared" si="7"/>
        <v>8.4752606635071093</v>
      </c>
      <c r="Q49" s="9"/>
    </row>
    <row r="50" spans="1:17" ht="15.75">
      <c r="A50" s="29" t="s">
        <v>46</v>
      </c>
      <c r="B50" s="30"/>
      <c r="C50" s="31"/>
      <c r="D50" s="32">
        <f t="shared" ref="D50:N50" si="10">SUM(D51:D53)</f>
        <v>57463</v>
      </c>
      <c r="E50" s="32">
        <f t="shared" si="10"/>
        <v>54379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10"/>
        <v>0</v>
      </c>
      <c r="O50" s="32">
        <f t="shared" ref="O50:O55" si="11">SUM(D50:N50)</f>
        <v>111842</v>
      </c>
      <c r="P50" s="45">
        <f t="shared" si="7"/>
        <v>2.3558083201685096</v>
      </c>
      <c r="Q50" s="10"/>
    </row>
    <row r="51" spans="1:17">
      <c r="A51" s="13"/>
      <c r="B51" s="39">
        <v>351.1</v>
      </c>
      <c r="C51" s="21" t="s">
        <v>61</v>
      </c>
      <c r="D51" s="46">
        <v>53525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53525</v>
      </c>
      <c r="P51" s="47">
        <f t="shared" si="7"/>
        <v>1.1274354923644023</v>
      </c>
      <c r="Q51" s="9"/>
    </row>
    <row r="52" spans="1:17">
      <c r="A52" s="13"/>
      <c r="B52" s="39">
        <v>354</v>
      </c>
      <c r="C52" s="21" t="s">
        <v>63</v>
      </c>
      <c r="D52" s="46">
        <v>3938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3938</v>
      </c>
      <c r="P52" s="47">
        <f t="shared" si="7"/>
        <v>8.2948920484465505E-2</v>
      </c>
      <c r="Q52" s="9"/>
    </row>
    <row r="53" spans="1:17">
      <c r="A53" s="13"/>
      <c r="B53" s="39">
        <v>359</v>
      </c>
      <c r="C53" s="21" t="s">
        <v>64</v>
      </c>
      <c r="D53" s="46">
        <v>0</v>
      </c>
      <c r="E53" s="46">
        <v>54379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54379</v>
      </c>
      <c r="P53" s="47">
        <f t="shared" si="7"/>
        <v>1.1454239073196419</v>
      </c>
      <c r="Q53" s="9"/>
    </row>
    <row r="54" spans="1:17" ht="15.75">
      <c r="A54" s="29" t="s">
        <v>3</v>
      </c>
      <c r="B54" s="30"/>
      <c r="C54" s="31"/>
      <c r="D54" s="32">
        <f t="shared" ref="D54:N54" si="12">SUM(D55:D64)</f>
        <v>394995</v>
      </c>
      <c r="E54" s="32">
        <f t="shared" si="12"/>
        <v>44605</v>
      </c>
      <c r="F54" s="32">
        <f t="shared" si="12"/>
        <v>0</v>
      </c>
      <c r="G54" s="32">
        <f t="shared" si="12"/>
        <v>8884</v>
      </c>
      <c r="H54" s="32">
        <f t="shared" si="12"/>
        <v>0</v>
      </c>
      <c r="I54" s="32">
        <f t="shared" si="12"/>
        <v>1315997</v>
      </c>
      <c r="J54" s="32">
        <f t="shared" si="12"/>
        <v>0</v>
      </c>
      <c r="K54" s="32">
        <f t="shared" si="12"/>
        <v>19695951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11"/>
        <v>21460432</v>
      </c>
      <c r="P54" s="45">
        <f t="shared" si="7"/>
        <v>452.03648235913641</v>
      </c>
      <c r="Q54" s="10"/>
    </row>
    <row r="55" spans="1:17">
      <c r="A55" s="12"/>
      <c r="B55" s="25">
        <v>361.1</v>
      </c>
      <c r="C55" s="20" t="s">
        <v>65</v>
      </c>
      <c r="D55" s="46">
        <v>437284</v>
      </c>
      <c r="E55" s="46">
        <v>219532</v>
      </c>
      <c r="F55" s="46">
        <v>0</v>
      </c>
      <c r="G55" s="46">
        <v>29972</v>
      </c>
      <c r="H55" s="46">
        <v>0</v>
      </c>
      <c r="I55" s="46">
        <v>219223</v>
      </c>
      <c r="J55" s="46">
        <v>0</v>
      </c>
      <c r="K55" s="46">
        <v>389731</v>
      </c>
      <c r="L55" s="46">
        <v>0</v>
      </c>
      <c r="M55" s="46">
        <v>0</v>
      </c>
      <c r="N55" s="46">
        <v>0</v>
      </c>
      <c r="O55" s="46">
        <f t="shared" si="11"/>
        <v>1295742</v>
      </c>
      <c r="P55" s="47">
        <f t="shared" si="7"/>
        <v>27.293143759873619</v>
      </c>
      <c r="Q55" s="9"/>
    </row>
    <row r="56" spans="1:17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1780</v>
      </c>
      <c r="H56" s="46">
        <v>0</v>
      </c>
      <c r="I56" s="46">
        <v>0</v>
      </c>
      <c r="J56" s="46">
        <v>0</v>
      </c>
      <c r="K56" s="46">
        <v>1687937</v>
      </c>
      <c r="L56" s="46">
        <v>0</v>
      </c>
      <c r="M56" s="46">
        <v>0</v>
      </c>
      <c r="N56" s="46">
        <v>0</v>
      </c>
      <c r="O56" s="46">
        <f t="shared" ref="O56:O64" si="13">SUM(D56:N56)</f>
        <v>1689717</v>
      </c>
      <c r="P56" s="47">
        <f t="shared" si="7"/>
        <v>35.591721958925753</v>
      </c>
      <c r="Q56" s="9"/>
    </row>
    <row r="57" spans="1:17">
      <c r="A57" s="12"/>
      <c r="B57" s="25">
        <v>361.3</v>
      </c>
      <c r="C57" s="20" t="s">
        <v>67</v>
      </c>
      <c r="D57" s="46">
        <v>-757040</v>
      </c>
      <c r="E57" s="46">
        <v>-364067</v>
      </c>
      <c r="F57" s="46">
        <v>0</v>
      </c>
      <c r="G57" s="46">
        <v>-52194</v>
      </c>
      <c r="H57" s="46">
        <v>0</v>
      </c>
      <c r="I57" s="46">
        <v>-334476</v>
      </c>
      <c r="J57" s="46">
        <v>0</v>
      </c>
      <c r="K57" s="46">
        <v>14068137</v>
      </c>
      <c r="L57" s="46">
        <v>0</v>
      </c>
      <c r="M57" s="46">
        <v>0</v>
      </c>
      <c r="N57" s="46">
        <v>0</v>
      </c>
      <c r="O57" s="46">
        <f t="shared" si="13"/>
        <v>12560360</v>
      </c>
      <c r="P57" s="47">
        <f t="shared" si="7"/>
        <v>264.56787783043706</v>
      </c>
      <c r="Q57" s="9"/>
    </row>
    <row r="58" spans="1:17">
      <c r="A58" s="12"/>
      <c r="B58" s="25">
        <v>361.4</v>
      </c>
      <c r="C58" s="20" t="s">
        <v>118</v>
      </c>
      <c r="D58" s="46">
        <v>396743</v>
      </c>
      <c r="E58" s="46">
        <v>189140</v>
      </c>
      <c r="F58" s="46">
        <v>0</v>
      </c>
      <c r="G58" s="46">
        <v>29326</v>
      </c>
      <c r="H58" s="46">
        <v>0</v>
      </c>
      <c r="I58" s="46">
        <v>17128</v>
      </c>
      <c r="J58" s="46">
        <v>0</v>
      </c>
      <c r="K58" s="46">
        <v>175663</v>
      </c>
      <c r="L58" s="46">
        <v>0</v>
      </c>
      <c r="M58" s="46">
        <v>0</v>
      </c>
      <c r="N58" s="46">
        <v>0</v>
      </c>
      <c r="O58" s="46">
        <f t="shared" si="13"/>
        <v>808000</v>
      </c>
      <c r="P58" s="47">
        <f t="shared" si="7"/>
        <v>17.019483938915219</v>
      </c>
      <c r="Q58" s="9"/>
    </row>
    <row r="59" spans="1:17">
      <c r="A59" s="12"/>
      <c r="B59" s="25">
        <v>362</v>
      </c>
      <c r="C59" s="20" t="s">
        <v>69</v>
      </c>
      <c r="D59" s="46">
        <v>214034</v>
      </c>
      <c r="E59" s="46">
        <v>0</v>
      </c>
      <c r="F59" s="46">
        <v>0</v>
      </c>
      <c r="G59" s="46">
        <v>0</v>
      </c>
      <c r="H59" s="46">
        <v>0</v>
      </c>
      <c r="I59" s="46">
        <v>285116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499150</v>
      </c>
      <c r="P59" s="47">
        <f t="shared" si="7"/>
        <v>10.513954713006846</v>
      </c>
      <c r="Q59" s="9"/>
    </row>
    <row r="60" spans="1:17">
      <c r="A60" s="12"/>
      <c r="B60" s="25">
        <v>364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1099978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1099978</v>
      </c>
      <c r="P60" s="47">
        <f t="shared" si="7"/>
        <v>23.169626119010005</v>
      </c>
      <c r="Q60" s="9"/>
    </row>
    <row r="61" spans="1:17">
      <c r="A61" s="12"/>
      <c r="B61" s="25">
        <v>365</v>
      </c>
      <c r="C61" s="20" t="s">
        <v>120</v>
      </c>
      <c r="D61" s="46">
        <v>1103</v>
      </c>
      <c r="E61" s="46">
        <v>0</v>
      </c>
      <c r="F61" s="46">
        <v>0</v>
      </c>
      <c r="G61" s="46">
        <v>0</v>
      </c>
      <c r="H61" s="46">
        <v>0</v>
      </c>
      <c r="I61" s="46">
        <v>12842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13945</v>
      </c>
      <c r="P61" s="47">
        <f t="shared" si="7"/>
        <v>0.29373354397051077</v>
      </c>
      <c r="Q61" s="9"/>
    </row>
    <row r="62" spans="1:17">
      <c r="A62" s="12"/>
      <c r="B62" s="25">
        <v>366</v>
      </c>
      <c r="C62" s="20" t="s">
        <v>72</v>
      </c>
      <c r="D62" s="46">
        <v>5060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5060</v>
      </c>
      <c r="P62" s="47">
        <f t="shared" si="7"/>
        <v>0.10658241179568194</v>
      </c>
      <c r="Q62" s="9"/>
    </row>
    <row r="63" spans="1:17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3374483</v>
      </c>
      <c r="L63" s="46">
        <v>0</v>
      </c>
      <c r="M63" s="46">
        <v>0</v>
      </c>
      <c r="N63" s="46">
        <v>0</v>
      </c>
      <c r="O63" s="46">
        <f t="shared" si="13"/>
        <v>3374483</v>
      </c>
      <c r="P63" s="47">
        <f t="shared" si="7"/>
        <v>71.079157451290158</v>
      </c>
      <c r="Q63" s="9"/>
    </row>
    <row r="64" spans="1:17">
      <c r="A64" s="12"/>
      <c r="B64" s="25">
        <v>369.9</v>
      </c>
      <c r="C64" s="20" t="s">
        <v>74</v>
      </c>
      <c r="D64" s="46">
        <v>97811</v>
      </c>
      <c r="E64" s="46">
        <v>0</v>
      </c>
      <c r="F64" s="46">
        <v>0</v>
      </c>
      <c r="G64" s="46">
        <v>0</v>
      </c>
      <c r="H64" s="46">
        <v>0</v>
      </c>
      <c r="I64" s="46">
        <v>16186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113997</v>
      </c>
      <c r="P64" s="47">
        <f t="shared" si="7"/>
        <v>2.4012006319115322</v>
      </c>
      <c r="Q64" s="9"/>
    </row>
    <row r="65" spans="1:120" ht="15.75">
      <c r="A65" s="29" t="s">
        <v>47</v>
      </c>
      <c r="B65" s="30"/>
      <c r="C65" s="31"/>
      <c r="D65" s="32">
        <f t="shared" ref="D65:N65" si="14">SUM(D66:D68)</f>
        <v>0</v>
      </c>
      <c r="E65" s="32">
        <f t="shared" si="14"/>
        <v>816411</v>
      </c>
      <c r="F65" s="32">
        <f t="shared" si="14"/>
        <v>1265787</v>
      </c>
      <c r="G65" s="32">
        <f t="shared" si="14"/>
        <v>16087000</v>
      </c>
      <c r="H65" s="32">
        <f t="shared" si="14"/>
        <v>0</v>
      </c>
      <c r="I65" s="32">
        <f t="shared" si="14"/>
        <v>4088822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4"/>
        <v>0</v>
      </c>
      <c r="O65" s="32">
        <f>SUM(D65:N65)</f>
        <v>22258020</v>
      </c>
      <c r="P65" s="45">
        <f t="shared" si="7"/>
        <v>468.83665086887834</v>
      </c>
      <c r="Q65" s="9"/>
    </row>
    <row r="66" spans="1:120">
      <c r="A66" s="12"/>
      <c r="B66" s="25">
        <v>381</v>
      </c>
      <c r="C66" s="20" t="s">
        <v>75</v>
      </c>
      <c r="D66" s="46">
        <v>0</v>
      </c>
      <c r="E66" s="46">
        <v>816411</v>
      </c>
      <c r="F66" s="46">
        <v>1265787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2082198</v>
      </c>
      <c r="P66" s="47">
        <f t="shared" si="7"/>
        <v>43.858830963665085</v>
      </c>
      <c r="Q66" s="9"/>
    </row>
    <row r="67" spans="1:120">
      <c r="A67" s="12"/>
      <c r="B67" s="25">
        <v>384</v>
      </c>
      <c r="C67" s="20" t="s">
        <v>129</v>
      </c>
      <c r="D67" s="46">
        <v>0</v>
      </c>
      <c r="E67" s="46">
        <v>0</v>
      </c>
      <c r="F67" s="46">
        <v>0</v>
      </c>
      <c r="G67" s="46">
        <v>16087000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16087000</v>
      </c>
      <c r="P67" s="47">
        <f t="shared" si="7"/>
        <v>338.85202738283306</v>
      </c>
      <c r="Q67" s="9"/>
    </row>
    <row r="68" spans="1:120" ht="15.75" thickBot="1">
      <c r="A68" s="12"/>
      <c r="B68" s="25">
        <v>389.4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4088822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4088822</v>
      </c>
      <c r="P68" s="47">
        <f t="shared" si="7"/>
        <v>86.125792522380195</v>
      </c>
      <c r="Q68" s="9"/>
    </row>
    <row r="69" spans="1:120" ht="16.5" thickBot="1">
      <c r="A69" s="14" t="s">
        <v>59</v>
      </c>
      <c r="B69" s="23"/>
      <c r="C69" s="22"/>
      <c r="D69" s="15">
        <f t="shared" ref="D69:N69" si="15">SUM(D5,D16,D29,D39,D50,D54,D65)</f>
        <v>44449930</v>
      </c>
      <c r="E69" s="15">
        <f t="shared" si="15"/>
        <v>6947326</v>
      </c>
      <c r="F69" s="15">
        <f t="shared" si="15"/>
        <v>1265787</v>
      </c>
      <c r="G69" s="15">
        <f t="shared" si="15"/>
        <v>16095884</v>
      </c>
      <c r="H69" s="15">
        <f t="shared" si="15"/>
        <v>0</v>
      </c>
      <c r="I69" s="15">
        <f t="shared" si="15"/>
        <v>26613615</v>
      </c>
      <c r="J69" s="15">
        <f t="shared" si="15"/>
        <v>0</v>
      </c>
      <c r="K69" s="15">
        <f t="shared" si="15"/>
        <v>20508145</v>
      </c>
      <c r="L69" s="15">
        <f t="shared" si="15"/>
        <v>0</v>
      </c>
      <c r="M69" s="15">
        <f t="shared" si="15"/>
        <v>0</v>
      </c>
      <c r="N69" s="15">
        <f t="shared" si="15"/>
        <v>0</v>
      </c>
      <c r="O69" s="15">
        <f>SUM(D69:N69)</f>
        <v>115880687</v>
      </c>
      <c r="P69" s="38">
        <f>(O69/P$71)</f>
        <v>2440.8780832016851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8" t="s">
        <v>159</v>
      </c>
      <c r="N71" s="48"/>
      <c r="O71" s="48"/>
      <c r="P71" s="43">
        <v>47475</v>
      </c>
    </row>
    <row r="72" spans="1:120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20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22527894</v>
      </c>
      <c r="E5" s="27">
        <f t="shared" si="0"/>
        <v>2095678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755093</v>
      </c>
      <c r="L5" s="27">
        <f t="shared" si="0"/>
        <v>0</v>
      </c>
      <c r="M5" s="27">
        <f t="shared" si="0"/>
        <v>0</v>
      </c>
      <c r="N5" s="28">
        <f>SUM(D5:M5)</f>
        <v>25378665</v>
      </c>
      <c r="O5" s="33">
        <f t="shared" ref="O5:O36" si="1">(N5/O$75)</f>
        <v>523.60611937527074</v>
      </c>
      <c r="P5" s="6"/>
    </row>
    <row r="6" spans="1:133">
      <c r="A6" s="12"/>
      <c r="B6" s="25">
        <v>311</v>
      </c>
      <c r="C6" s="20" t="s">
        <v>2</v>
      </c>
      <c r="D6" s="46">
        <v>16169770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16169770</v>
      </c>
      <c r="O6" s="47">
        <f t="shared" si="1"/>
        <v>333.61055520023109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1340585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1340585</v>
      </c>
      <c r="O7" s="47">
        <f t="shared" si="1"/>
        <v>27.65860653201015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314757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314757</v>
      </c>
      <c r="L8" s="46">
        <v>0</v>
      </c>
      <c r="M8" s="46">
        <v>0</v>
      </c>
      <c r="N8" s="46">
        <f>SUM(D8:M8)</f>
        <v>629514</v>
      </c>
      <c r="O8" s="47">
        <f t="shared" si="1"/>
        <v>12.98797169324723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440336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440336</v>
      </c>
      <c r="L9" s="46">
        <v>0</v>
      </c>
      <c r="M9" s="46">
        <v>0</v>
      </c>
      <c r="N9" s="46">
        <f>SUM(D9:M9)</f>
        <v>880672</v>
      </c>
      <c r="O9" s="47">
        <f t="shared" si="1"/>
        <v>18.169799253130869</v>
      </c>
      <c r="P9" s="9"/>
    </row>
    <row r="10" spans="1:133">
      <c r="A10" s="12"/>
      <c r="B10" s="25">
        <v>314.10000000000002</v>
      </c>
      <c r="C10" s="20" t="s">
        <v>11</v>
      </c>
      <c r="D10" s="46">
        <v>4046185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4046185</v>
      </c>
      <c r="O10" s="47">
        <f t="shared" si="1"/>
        <v>83.479853101982712</v>
      </c>
      <c r="P10" s="9"/>
    </row>
    <row r="11" spans="1:133">
      <c r="A11" s="12"/>
      <c r="B11" s="25">
        <v>314.3</v>
      </c>
      <c r="C11" s="20" t="s">
        <v>12</v>
      </c>
      <c r="D11" s="46">
        <v>547691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547691</v>
      </c>
      <c r="O11" s="47">
        <f t="shared" si="1"/>
        <v>11.299820503827188</v>
      </c>
      <c r="P11" s="9"/>
    </row>
    <row r="12" spans="1:133">
      <c r="A12" s="12"/>
      <c r="B12" s="25">
        <v>314.39999999999998</v>
      </c>
      <c r="C12" s="20" t="s">
        <v>13</v>
      </c>
      <c r="D12" s="46">
        <v>164833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164833</v>
      </c>
      <c r="O12" s="47">
        <f t="shared" si="1"/>
        <v>3.4007922589696506</v>
      </c>
      <c r="P12" s="9"/>
    </row>
    <row r="13" spans="1:133">
      <c r="A13" s="12"/>
      <c r="B13" s="25">
        <v>314.8</v>
      </c>
      <c r="C13" s="20" t="s">
        <v>14</v>
      </c>
      <c r="D13" s="46">
        <v>59989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59989</v>
      </c>
      <c r="O13" s="47">
        <f t="shared" si="1"/>
        <v>1.2376776908952114</v>
      </c>
      <c r="P13" s="9"/>
    </row>
    <row r="14" spans="1:133">
      <c r="A14" s="12"/>
      <c r="B14" s="25">
        <v>315</v>
      </c>
      <c r="C14" s="20" t="s">
        <v>110</v>
      </c>
      <c r="D14" s="46">
        <v>1293781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1293781</v>
      </c>
      <c r="O14" s="47">
        <f t="shared" si="1"/>
        <v>26.69295838577235</v>
      </c>
      <c r="P14" s="9"/>
    </row>
    <row r="15" spans="1:133">
      <c r="A15" s="12"/>
      <c r="B15" s="25">
        <v>316</v>
      </c>
      <c r="C15" s="20" t="s">
        <v>111</v>
      </c>
      <c r="D15" s="46">
        <v>245645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245645</v>
      </c>
      <c r="O15" s="47">
        <f t="shared" si="1"/>
        <v>5.0680847552043575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6374508</v>
      </c>
      <c r="E16" s="32">
        <f t="shared" si="3"/>
        <v>3537416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2522929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12434853</v>
      </c>
      <c r="O16" s="45">
        <f t="shared" si="1"/>
        <v>256.5527037900514</v>
      </c>
      <c r="P16" s="10"/>
    </row>
    <row r="17" spans="1:16">
      <c r="A17" s="12"/>
      <c r="B17" s="25">
        <v>322</v>
      </c>
      <c r="C17" s="20" t="s">
        <v>0</v>
      </c>
      <c r="D17" s="46">
        <v>2938432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2938432</v>
      </c>
      <c r="O17" s="47">
        <f t="shared" si="1"/>
        <v>60.624976789287999</v>
      </c>
      <c r="P17" s="9"/>
    </row>
    <row r="18" spans="1:16">
      <c r="A18" s="12"/>
      <c r="B18" s="25">
        <v>323.10000000000002</v>
      </c>
      <c r="C18" s="20" t="s">
        <v>18</v>
      </c>
      <c r="D18" s="46">
        <v>2840906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2840906</v>
      </c>
      <c r="O18" s="47">
        <f t="shared" si="1"/>
        <v>58.612845323815222</v>
      </c>
      <c r="P18" s="9"/>
    </row>
    <row r="19" spans="1:16">
      <c r="A19" s="12"/>
      <c r="B19" s="25">
        <v>323.39999999999998</v>
      </c>
      <c r="C19" s="20" t="s">
        <v>19</v>
      </c>
      <c r="D19" s="46">
        <v>116607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116607</v>
      </c>
      <c r="O19" s="47">
        <f t="shared" si="1"/>
        <v>2.4058057727619717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374821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374821</v>
      </c>
      <c r="O20" s="47">
        <f t="shared" si="1"/>
        <v>7.7332109183189255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553559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553559</v>
      </c>
      <c r="O21" s="47">
        <f t="shared" si="1"/>
        <v>11.420887577626937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753209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753209</v>
      </c>
      <c r="O22" s="47">
        <f t="shared" si="1"/>
        <v>15.540015267490562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158033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158033</v>
      </c>
      <c r="O23" s="47">
        <f t="shared" si="1"/>
        <v>3.260496399760672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1286152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1286152</v>
      </c>
      <c r="O24" s="47">
        <f t="shared" si="1"/>
        <v>26.535558810786277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804939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804939</v>
      </c>
      <c r="O25" s="47">
        <f t="shared" si="1"/>
        <v>16.607295384678867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517945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517945</v>
      </c>
      <c r="O26" s="47">
        <f t="shared" si="1"/>
        <v>10.686108646763911</v>
      </c>
      <c r="P26" s="9"/>
    </row>
    <row r="27" spans="1:16">
      <c r="A27" s="12"/>
      <c r="B27" s="25">
        <v>325.10000000000002</v>
      </c>
      <c r="C27" s="20" t="s">
        <v>27</v>
      </c>
      <c r="D27" s="46">
        <v>34668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34668</v>
      </c>
      <c r="O27" s="47">
        <f t="shared" si="1"/>
        <v>0.71526130103777674</v>
      </c>
      <c r="P27" s="9"/>
    </row>
    <row r="28" spans="1:16">
      <c r="A28" s="12"/>
      <c r="B28" s="25">
        <v>329</v>
      </c>
      <c r="C28" s="20" t="s">
        <v>28</v>
      </c>
      <c r="D28" s="46">
        <v>443895</v>
      </c>
      <c r="E28" s="46">
        <v>0</v>
      </c>
      <c r="F28" s="46">
        <v>0</v>
      </c>
      <c r="G28" s="46">
        <v>0</v>
      </c>
      <c r="H28" s="46">
        <v>0</v>
      </c>
      <c r="I28" s="46">
        <v>1611687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5">SUM(D28:M28)</f>
        <v>2055582</v>
      </c>
      <c r="O28" s="47">
        <f t="shared" si="1"/>
        <v>42.410241597722255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SUM(D30:D43)</f>
        <v>9078868</v>
      </c>
      <c r="E29" s="32">
        <f t="shared" si="6"/>
        <v>706723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9785591</v>
      </c>
      <c r="O29" s="45">
        <f t="shared" si="1"/>
        <v>201.89380841362521</v>
      </c>
      <c r="P29" s="10"/>
    </row>
    <row r="30" spans="1:16">
      <c r="A30" s="12"/>
      <c r="B30" s="25">
        <v>331.1</v>
      </c>
      <c r="C30" s="20" t="s">
        <v>138</v>
      </c>
      <c r="D30" s="46">
        <v>159136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159136</v>
      </c>
      <c r="O30" s="47">
        <f t="shared" si="1"/>
        <v>3.2832532133941283</v>
      </c>
      <c r="P30" s="9"/>
    </row>
    <row r="31" spans="1:16">
      <c r="A31" s="12"/>
      <c r="B31" s="25">
        <v>331.2</v>
      </c>
      <c r="C31" s="20" t="s">
        <v>29</v>
      </c>
      <c r="D31" s="46">
        <v>516224</v>
      </c>
      <c r="E31" s="46">
        <v>64625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580849</v>
      </c>
      <c r="O31" s="47">
        <f t="shared" si="1"/>
        <v>11.983927871422971</v>
      </c>
      <c r="P31" s="9"/>
    </row>
    <row r="32" spans="1:16">
      <c r="A32" s="12"/>
      <c r="B32" s="25">
        <v>331.39</v>
      </c>
      <c r="C32" s="20" t="s">
        <v>140</v>
      </c>
      <c r="D32" s="46">
        <v>956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956</v>
      </c>
      <c r="O32" s="47">
        <f t="shared" si="1"/>
        <v>1.9723947265262332E-2</v>
      </c>
      <c r="P32" s="9"/>
    </row>
    <row r="33" spans="1:16">
      <c r="A33" s="12"/>
      <c r="B33" s="25">
        <v>331.49</v>
      </c>
      <c r="C33" s="20" t="s">
        <v>141</v>
      </c>
      <c r="D33" s="46">
        <v>11423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11423</v>
      </c>
      <c r="O33" s="47">
        <f t="shared" si="1"/>
        <v>0.23567641172708328</v>
      </c>
      <c r="P33" s="9"/>
    </row>
    <row r="34" spans="1:16">
      <c r="A34" s="12"/>
      <c r="B34" s="25">
        <v>331.7</v>
      </c>
      <c r="C34" s="20" t="s">
        <v>102</v>
      </c>
      <c r="D34" s="46">
        <v>16870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16870</v>
      </c>
      <c r="O34" s="47">
        <f t="shared" si="1"/>
        <v>0.34805752130227569</v>
      </c>
      <c r="P34" s="9"/>
    </row>
    <row r="35" spans="1:16">
      <c r="A35" s="12"/>
      <c r="B35" s="25">
        <v>334.2</v>
      </c>
      <c r="C35" s="20" t="s">
        <v>31</v>
      </c>
      <c r="D35" s="46">
        <v>0</v>
      </c>
      <c r="E35" s="46">
        <v>10480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10480</v>
      </c>
      <c r="O35" s="47">
        <f t="shared" si="1"/>
        <v>0.21622067713383814</v>
      </c>
      <c r="P35" s="9"/>
    </row>
    <row r="36" spans="1:16">
      <c r="A36" s="12"/>
      <c r="B36" s="25">
        <v>334.5</v>
      </c>
      <c r="C36" s="20" t="s">
        <v>128</v>
      </c>
      <c r="D36" s="46">
        <v>952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952</v>
      </c>
      <c r="O36" s="47">
        <f t="shared" si="1"/>
        <v>1.9641420289257052E-2</v>
      </c>
      <c r="P36" s="9"/>
    </row>
    <row r="37" spans="1:16">
      <c r="A37" s="12"/>
      <c r="B37" s="25">
        <v>335.12</v>
      </c>
      <c r="C37" s="20" t="s">
        <v>112</v>
      </c>
      <c r="D37" s="46">
        <v>2082828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2082828</v>
      </c>
      <c r="O37" s="47">
        <f t="shared" ref="O37:O68" si="8">(N37/O$75)</f>
        <v>42.972374094782232</v>
      </c>
      <c r="P37" s="9"/>
    </row>
    <row r="38" spans="1:16">
      <c r="A38" s="12"/>
      <c r="B38" s="25">
        <v>335.14</v>
      </c>
      <c r="C38" s="20" t="s">
        <v>113</v>
      </c>
      <c r="D38" s="46">
        <v>42731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42731</v>
      </c>
      <c r="O38" s="47">
        <f t="shared" si="8"/>
        <v>0.88161505292042341</v>
      </c>
      <c r="P38" s="9"/>
    </row>
    <row r="39" spans="1:16">
      <c r="A39" s="12"/>
      <c r="B39" s="25">
        <v>335.15</v>
      </c>
      <c r="C39" s="20" t="s">
        <v>114</v>
      </c>
      <c r="D39" s="46">
        <v>22381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22381</v>
      </c>
      <c r="O39" s="47">
        <f t="shared" si="8"/>
        <v>0.46175906249355259</v>
      </c>
      <c r="P39" s="9"/>
    </row>
    <row r="40" spans="1:16">
      <c r="A40" s="12"/>
      <c r="B40" s="25">
        <v>335.18</v>
      </c>
      <c r="C40" s="20" t="s">
        <v>115</v>
      </c>
      <c r="D40" s="46">
        <v>6016341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6016341</v>
      </c>
      <c r="O40" s="47">
        <f t="shared" si="8"/>
        <v>124.12760733664817</v>
      </c>
      <c r="P40" s="9"/>
    </row>
    <row r="41" spans="1:16">
      <c r="A41" s="12"/>
      <c r="B41" s="25">
        <v>335.21</v>
      </c>
      <c r="C41" s="20" t="s">
        <v>38</v>
      </c>
      <c r="D41" s="46">
        <v>26903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26903</v>
      </c>
      <c r="O41" s="47">
        <f t="shared" si="8"/>
        <v>0.55505580886752359</v>
      </c>
      <c r="P41" s="9"/>
    </row>
    <row r="42" spans="1:16">
      <c r="A42" s="12"/>
      <c r="B42" s="25">
        <v>335.49</v>
      </c>
      <c r="C42" s="20" t="s">
        <v>39</v>
      </c>
      <c r="D42" s="46">
        <v>40849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40849</v>
      </c>
      <c r="O42" s="47">
        <f t="shared" si="8"/>
        <v>0.84278611070993836</v>
      </c>
      <c r="P42" s="9"/>
    </row>
    <row r="43" spans="1:16">
      <c r="A43" s="12"/>
      <c r="B43" s="25">
        <v>338</v>
      </c>
      <c r="C43" s="20" t="s">
        <v>40</v>
      </c>
      <c r="D43" s="46">
        <v>141274</v>
      </c>
      <c r="E43" s="46">
        <v>631618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772892</v>
      </c>
      <c r="O43" s="47">
        <f t="shared" si="8"/>
        <v>15.946109884668552</v>
      </c>
      <c r="P43" s="9"/>
    </row>
    <row r="44" spans="1:16" ht="15.75">
      <c r="A44" s="29" t="s">
        <v>45</v>
      </c>
      <c r="B44" s="30"/>
      <c r="C44" s="31"/>
      <c r="D44" s="32">
        <f t="shared" ref="D44:M44" si="9">SUM(D45:D54)</f>
        <v>4604745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17617361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22222106</v>
      </c>
      <c r="O44" s="45">
        <f t="shared" si="8"/>
        <v>458.48080216220677</v>
      </c>
      <c r="P44" s="10"/>
    </row>
    <row r="45" spans="1:16">
      <c r="A45" s="12"/>
      <c r="B45" s="25">
        <v>341.3</v>
      </c>
      <c r="C45" s="20" t="s">
        <v>116</v>
      </c>
      <c r="D45" s="46">
        <v>37133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4" si="10">SUM(D45:M45)</f>
        <v>37133</v>
      </c>
      <c r="O45" s="47">
        <f t="shared" si="8"/>
        <v>0.76611855000103157</v>
      </c>
      <c r="P45" s="9"/>
    </row>
    <row r="46" spans="1:16">
      <c r="A46" s="12"/>
      <c r="B46" s="25">
        <v>341.9</v>
      </c>
      <c r="C46" s="20" t="s">
        <v>117</v>
      </c>
      <c r="D46" s="46">
        <v>2194742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2194742</v>
      </c>
      <c r="O46" s="47">
        <f t="shared" si="8"/>
        <v>45.281355092946008</v>
      </c>
      <c r="P46" s="9"/>
    </row>
    <row r="47" spans="1:16">
      <c r="A47" s="12"/>
      <c r="B47" s="25">
        <v>342.1</v>
      </c>
      <c r="C47" s="20" t="s">
        <v>49</v>
      </c>
      <c r="D47" s="46">
        <v>1408248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1408248</v>
      </c>
      <c r="O47" s="47">
        <f t="shared" si="8"/>
        <v>29.054612226371496</v>
      </c>
      <c r="P47" s="9"/>
    </row>
    <row r="48" spans="1:16">
      <c r="A48" s="12"/>
      <c r="B48" s="25">
        <v>342.2</v>
      </c>
      <c r="C48" s="20" t="s">
        <v>50</v>
      </c>
      <c r="D48" s="46">
        <v>272307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272307</v>
      </c>
      <c r="O48" s="47">
        <f t="shared" si="8"/>
        <v>5.6181683137675629</v>
      </c>
      <c r="P48" s="9"/>
    </row>
    <row r="49" spans="1:16">
      <c r="A49" s="12"/>
      <c r="B49" s="25">
        <v>343.3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6077692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6077692</v>
      </c>
      <c r="O49" s="47">
        <f t="shared" si="8"/>
        <v>125.39338546287318</v>
      </c>
      <c r="P49" s="9"/>
    </row>
    <row r="50" spans="1:16">
      <c r="A50" s="12"/>
      <c r="B50" s="25">
        <v>343.4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5550450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5550450</v>
      </c>
      <c r="O50" s="47">
        <f t="shared" si="8"/>
        <v>114.51546349212899</v>
      </c>
      <c r="P50" s="9"/>
    </row>
    <row r="51" spans="1:16">
      <c r="A51" s="12"/>
      <c r="B51" s="25">
        <v>343.5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5945955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5945955</v>
      </c>
      <c r="O51" s="47">
        <f t="shared" si="8"/>
        <v>122.67542140337123</v>
      </c>
      <c r="P51" s="9"/>
    </row>
    <row r="52" spans="1:16">
      <c r="A52" s="12"/>
      <c r="B52" s="25">
        <v>343.6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43264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43264</v>
      </c>
      <c r="O52" s="47">
        <f t="shared" si="8"/>
        <v>0.89261177247312717</v>
      </c>
      <c r="P52" s="9"/>
    </row>
    <row r="53" spans="1:16">
      <c r="A53" s="12"/>
      <c r="B53" s="25">
        <v>343.8</v>
      </c>
      <c r="C53" s="20" t="s">
        <v>55</v>
      </c>
      <c r="D53" s="46">
        <v>383815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383815</v>
      </c>
      <c r="O53" s="47">
        <f t="shared" si="8"/>
        <v>7.9187728238668011</v>
      </c>
      <c r="P53" s="9"/>
    </row>
    <row r="54" spans="1:16">
      <c r="A54" s="12"/>
      <c r="B54" s="25">
        <v>347.2</v>
      </c>
      <c r="C54" s="20" t="s">
        <v>57</v>
      </c>
      <c r="D54" s="46">
        <v>308500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308500</v>
      </c>
      <c r="O54" s="47">
        <f t="shared" si="8"/>
        <v>6.3648930244073529</v>
      </c>
      <c r="P54" s="9"/>
    </row>
    <row r="55" spans="1:16" ht="15.75">
      <c r="A55" s="29" t="s">
        <v>46</v>
      </c>
      <c r="B55" s="30"/>
      <c r="C55" s="31"/>
      <c r="D55" s="32">
        <f t="shared" ref="D55:M55" si="11">SUM(D56:D58)</f>
        <v>69352</v>
      </c>
      <c r="E55" s="32">
        <f t="shared" si="11"/>
        <v>18759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0" si="12">SUM(D55:M55)</f>
        <v>88111</v>
      </c>
      <c r="O55" s="45">
        <f t="shared" si="8"/>
        <v>1.8178835957003445</v>
      </c>
      <c r="P55" s="10"/>
    </row>
    <row r="56" spans="1:16">
      <c r="A56" s="13"/>
      <c r="B56" s="39">
        <v>351.5</v>
      </c>
      <c r="C56" s="21" t="s">
        <v>91</v>
      </c>
      <c r="D56" s="46">
        <v>33259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33259</v>
      </c>
      <c r="O56" s="47">
        <f t="shared" si="8"/>
        <v>0.68619117373991623</v>
      </c>
      <c r="P56" s="9"/>
    </row>
    <row r="57" spans="1:16">
      <c r="A57" s="13"/>
      <c r="B57" s="39">
        <v>354</v>
      </c>
      <c r="C57" s="21" t="s">
        <v>63</v>
      </c>
      <c r="D57" s="46">
        <v>36093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36093</v>
      </c>
      <c r="O57" s="47">
        <f t="shared" si="8"/>
        <v>0.74466153623965836</v>
      </c>
      <c r="P57" s="9"/>
    </row>
    <row r="58" spans="1:16">
      <c r="A58" s="13"/>
      <c r="B58" s="39">
        <v>359</v>
      </c>
      <c r="C58" s="21" t="s">
        <v>64</v>
      </c>
      <c r="D58" s="46">
        <v>0</v>
      </c>
      <c r="E58" s="46">
        <v>18759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18759</v>
      </c>
      <c r="O58" s="47">
        <f t="shared" si="8"/>
        <v>0.38703088572076999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SUM(D60:D69)</f>
        <v>2421017</v>
      </c>
      <c r="E59" s="32">
        <f t="shared" si="13"/>
        <v>815427</v>
      </c>
      <c r="F59" s="32">
        <f t="shared" si="13"/>
        <v>0</v>
      </c>
      <c r="G59" s="32">
        <f t="shared" si="13"/>
        <v>134438</v>
      </c>
      <c r="H59" s="32">
        <f t="shared" si="13"/>
        <v>0</v>
      </c>
      <c r="I59" s="32">
        <f t="shared" si="13"/>
        <v>1167201</v>
      </c>
      <c r="J59" s="32">
        <f t="shared" si="13"/>
        <v>0</v>
      </c>
      <c r="K59" s="32">
        <f t="shared" si="13"/>
        <v>10111479</v>
      </c>
      <c r="L59" s="32">
        <f t="shared" si="13"/>
        <v>0</v>
      </c>
      <c r="M59" s="32">
        <f t="shared" si="13"/>
        <v>0</v>
      </c>
      <c r="N59" s="32">
        <f t="shared" si="12"/>
        <v>14649562</v>
      </c>
      <c r="O59" s="45">
        <f t="shared" si="8"/>
        <v>302.24601291547174</v>
      </c>
      <c r="P59" s="10"/>
    </row>
    <row r="60" spans="1:16">
      <c r="A60" s="12"/>
      <c r="B60" s="25">
        <v>361.1</v>
      </c>
      <c r="C60" s="20" t="s">
        <v>65</v>
      </c>
      <c r="D60" s="46">
        <v>774791</v>
      </c>
      <c r="E60" s="46">
        <v>410328</v>
      </c>
      <c r="F60" s="46">
        <v>0</v>
      </c>
      <c r="G60" s="46">
        <v>62520</v>
      </c>
      <c r="H60" s="46">
        <v>0</v>
      </c>
      <c r="I60" s="46">
        <v>452133</v>
      </c>
      <c r="J60" s="46">
        <v>0</v>
      </c>
      <c r="K60" s="46">
        <v>380873</v>
      </c>
      <c r="L60" s="46">
        <v>0</v>
      </c>
      <c r="M60" s="46">
        <v>0</v>
      </c>
      <c r="N60" s="46">
        <f t="shared" si="12"/>
        <v>2080645</v>
      </c>
      <c r="O60" s="47">
        <f t="shared" si="8"/>
        <v>42.927334997627348</v>
      </c>
      <c r="P60" s="9"/>
    </row>
    <row r="61" spans="1:16">
      <c r="A61" s="12"/>
      <c r="B61" s="25">
        <v>361.2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1394185</v>
      </c>
      <c r="L61" s="46">
        <v>0</v>
      </c>
      <c r="M61" s="46">
        <v>0</v>
      </c>
      <c r="N61" s="46">
        <f t="shared" ref="N61:N69" si="14">SUM(D61:M61)</f>
        <v>1394185</v>
      </c>
      <c r="O61" s="47">
        <f t="shared" si="8"/>
        <v>28.764468010480925</v>
      </c>
      <c r="P61" s="9"/>
    </row>
    <row r="62" spans="1:16">
      <c r="A62" s="12"/>
      <c r="B62" s="25">
        <v>361.3</v>
      </c>
      <c r="C62" s="20" t="s">
        <v>67</v>
      </c>
      <c r="D62" s="46">
        <v>396470</v>
      </c>
      <c r="E62" s="46">
        <v>204261</v>
      </c>
      <c r="F62" s="46">
        <v>0</v>
      </c>
      <c r="G62" s="46">
        <v>36263</v>
      </c>
      <c r="H62" s="46">
        <v>0</v>
      </c>
      <c r="I62" s="46">
        <v>24840</v>
      </c>
      <c r="J62" s="46">
        <v>0</v>
      </c>
      <c r="K62" s="46">
        <v>5313682</v>
      </c>
      <c r="L62" s="46">
        <v>0</v>
      </c>
      <c r="M62" s="46">
        <v>0</v>
      </c>
      <c r="N62" s="46">
        <f t="shared" si="14"/>
        <v>5975516</v>
      </c>
      <c r="O62" s="47">
        <f t="shared" si="8"/>
        <v>123.28531638779425</v>
      </c>
      <c r="P62" s="9"/>
    </row>
    <row r="63" spans="1:16">
      <c r="A63" s="12"/>
      <c r="B63" s="25">
        <v>361.4</v>
      </c>
      <c r="C63" s="20" t="s">
        <v>118</v>
      </c>
      <c r="D63" s="46">
        <v>415637</v>
      </c>
      <c r="E63" s="46">
        <v>200838</v>
      </c>
      <c r="F63" s="46">
        <v>0</v>
      </c>
      <c r="G63" s="46">
        <v>35655</v>
      </c>
      <c r="H63" s="46">
        <v>0</v>
      </c>
      <c r="I63" s="46">
        <v>407496</v>
      </c>
      <c r="J63" s="46">
        <v>0</v>
      </c>
      <c r="K63" s="46">
        <v>-160152</v>
      </c>
      <c r="L63" s="46">
        <v>0</v>
      </c>
      <c r="M63" s="46">
        <v>0</v>
      </c>
      <c r="N63" s="46">
        <f t="shared" si="14"/>
        <v>899474</v>
      </c>
      <c r="O63" s="47">
        <f t="shared" si="8"/>
        <v>18.557717303843695</v>
      </c>
      <c r="P63" s="9"/>
    </row>
    <row r="64" spans="1:16">
      <c r="A64" s="12"/>
      <c r="B64" s="25">
        <v>362</v>
      </c>
      <c r="C64" s="20" t="s">
        <v>69</v>
      </c>
      <c r="D64" s="46">
        <v>211415</v>
      </c>
      <c r="E64" s="46">
        <v>0</v>
      </c>
      <c r="F64" s="46">
        <v>0</v>
      </c>
      <c r="G64" s="46">
        <v>0</v>
      </c>
      <c r="H64" s="46">
        <v>0</v>
      </c>
      <c r="I64" s="46">
        <v>284102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495517</v>
      </c>
      <c r="O64" s="47">
        <f t="shared" si="8"/>
        <v>10.223379892302296</v>
      </c>
      <c r="P64" s="9"/>
    </row>
    <row r="65" spans="1:119">
      <c r="A65" s="12"/>
      <c r="B65" s="25">
        <v>364</v>
      </c>
      <c r="C65" s="20" t="s">
        <v>119</v>
      </c>
      <c r="D65" s="46">
        <v>458272</v>
      </c>
      <c r="E65" s="46">
        <v>0</v>
      </c>
      <c r="F65" s="46">
        <v>0</v>
      </c>
      <c r="G65" s="46">
        <v>0</v>
      </c>
      <c r="H65" s="46">
        <v>0</v>
      </c>
      <c r="I65" s="46">
        <v>-16455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441817</v>
      </c>
      <c r="O65" s="47">
        <f t="shared" si="8"/>
        <v>9.1154552394313892</v>
      </c>
      <c r="P65" s="9"/>
    </row>
    <row r="66" spans="1:119">
      <c r="A66" s="12"/>
      <c r="B66" s="25">
        <v>365</v>
      </c>
      <c r="C66" s="20" t="s">
        <v>120</v>
      </c>
      <c r="D66" s="46">
        <v>4684</v>
      </c>
      <c r="E66" s="46">
        <v>0</v>
      </c>
      <c r="F66" s="46">
        <v>0</v>
      </c>
      <c r="G66" s="46">
        <v>0</v>
      </c>
      <c r="H66" s="46">
        <v>0</v>
      </c>
      <c r="I66" s="46">
        <v>7119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11803</v>
      </c>
      <c r="O66" s="47">
        <f t="shared" si="8"/>
        <v>0.24351647444758506</v>
      </c>
      <c r="P66" s="9"/>
    </row>
    <row r="67" spans="1:119">
      <c r="A67" s="12"/>
      <c r="B67" s="25">
        <v>366</v>
      </c>
      <c r="C67" s="20" t="s">
        <v>72</v>
      </c>
      <c r="D67" s="46">
        <v>2486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2486</v>
      </c>
      <c r="O67" s="47">
        <f t="shared" si="8"/>
        <v>5.1290515587282592E-2</v>
      </c>
      <c r="P67" s="9"/>
    </row>
    <row r="68" spans="1:119">
      <c r="A68" s="12"/>
      <c r="B68" s="25">
        <v>368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3182891</v>
      </c>
      <c r="L68" s="46">
        <v>0</v>
      </c>
      <c r="M68" s="46">
        <v>0</v>
      </c>
      <c r="N68" s="46">
        <f t="shared" si="14"/>
        <v>3182891</v>
      </c>
      <c r="O68" s="47">
        <f t="shared" si="8"/>
        <v>65.668592296106794</v>
      </c>
      <c r="P68" s="9"/>
    </row>
    <row r="69" spans="1:119">
      <c r="A69" s="12"/>
      <c r="B69" s="25">
        <v>369.9</v>
      </c>
      <c r="C69" s="20" t="s">
        <v>74</v>
      </c>
      <c r="D69" s="46">
        <v>157262</v>
      </c>
      <c r="E69" s="46">
        <v>0</v>
      </c>
      <c r="F69" s="46">
        <v>0</v>
      </c>
      <c r="G69" s="46">
        <v>0</v>
      </c>
      <c r="H69" s="46">
        <v>0</v>
      </c>
      <c r="I69" s="46">
        <v>7966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165228</v>
      </c>
      <c r="O69" s="47">
        <f>(N69/O$75)</f>
        <v>3.4089417978501722</v>
      </c>
      <c r="P69" s="9"/>
    </row>
    <row r="70" spans="1:119" ht="15.75">
      <c r="A70" s="29" t="s">
        <v>47</v>
      </c>
      <c r="B70" s="30"/>
      <c r="C70" s="31"/>
      <c r="D70" s="32">
        <f t="shared" ref="D70:M70" si="15">SUM(D71:D72)</f>
        <v>0</v>
      </c>
      <c r="E70" s="32">
        <f t="shared" si="15"/>
        <v>637249</v>
      </c>
      <c r="F70" s="32">
        <f t="shared" si="15"/>
        <v>1270594</v>
      </c>
      <c r="G70" s="32">
        <f t="shared" si="15"/>
        <v>0</v>
      </c>
      <c r="H70" s="32">
        <f t="shared" si="15"/>
        <v>0</v>
      </c>
      <c r="I70" s="32">
        <f t="shared" si="15"/>
        <v>3852028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5759871</v>
      </c>
      <c r="O70" s="45">
        <f>(N70/O$75)</f>
        <v>118.83618395262951</v>
      </c>
      <c r="P70" s="9"/>
    </row>
    <row r="71" spans="1:119">
      <c r="A71" s="12"/>
      <c r="B71" s="25">
        <v>381</v>
      </c>
      <c r="C71" s="20" t="s">
        <v>75</v>
      </c>
      <c r="D71" s="46">
        <v>0</v>
      </c>
      <c r="E71" s="46">
        <v>637249</v>
      </c>
      <c r="F71" s="46">
        <v>1270594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1907843</v>
      </c>
      <c r="O71" s="47">
        <f>(N71/O$75)</f>
        <v>39.362128370711176</v>
      </c>
      <c r="P71" s="9"/>
    </row>
    <row r="72" spans="1:119" ht="15.75" thickBot="1">
      <c r="A72" s="12"/>
      <c r="B72" s="25">
        <v>389.4</v>
      </c>
      <c r="C72" s="20" t="s">
        <v>121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3852028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3852028</v>
      </c>
      <c r="O72" s="47">
        <f>(N72/O$75)</f>
        <v>79.474055581918336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6">SUM(D5,D16,D29,D44,D55,D59,D70)</f>
        <v>45076384</v>
      </c>
      <c r="E73" s="15">
        <f t="shared" si="16"/>
        <v>7811252</v>
      </c>
      <c r="F73" s="15">
        <f t="shared" si="16"/>
        <v>1270594</v>
      </c>
      <c r="G73" s="15">
        <f t="shared" si="16"/>
        <v>134438</v>
      </c>
      <c r="H73" s="15">
        <f t="shared" si="16"/>
        <v>0</v>
      </c>
      <c r="I73" s="15">
        <f t="shared" si="16"/>
        <v>25159519</v>
      </c>
      <c r="J73" s="15">
        <f t="shared" si="16"/>
        <v>0</v>
      </c>
      <c r="K73" s="15">
        <f t="shared" si="16"/>
        <v>10866572</v>
      </c>
      <c r="L73" s="15">
        <f t="shared" si="16"/>
        <v>0</v>
      </c>
      <c r="M73" s="15">
        <f t="shared" si="16"/>
        <v>0</v>
      </c>
      <c r="N73" s="15">
        <f>SUM(D73:M73)</f>
        <v>90318759</v>
      </c>
      <c r="O73" s="38">
        <f>(N73/O$75)</f>
        <v>1863.4335142049558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146</v>
      </c>
      <c r="M75" s="48"/>
      <c r="N75" s="48"/>
      <c r="O75" s="43">
        <v>48469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20554664</v>
      </c>
      <c r="E5" s="27">
        <f t="shared" si="0"/>
        <v>2173821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665085</v>
      </c>
      <c r="L5" s="27">
        <f t="shared" si="0"/>
        <v>0</v>
      </c>
      <c r="M5" s="27">
        <f t="shared" si="0"/>
        <v>0</v>
      </c>
      <c r="N5" s="28">
        <f>SUM(D5:M5)</f>
        <v>23393570</v>
      </c>
      <c r="O5" s="33">
        <f t="shared" ref="O5:O36" si="1">(N5/O$79)</f>
        <v>495.1544078738491</v>
      </c>
      <c r="P5" s="6"/>
    </row>
    <row r="6" spans="1:133">
      <c r="A6" s="12"/>
      <c r="B6" s="25">
        <v>311</v>
      </c>
      <c r="C6" s="20" t="s">
        <v>2</v>
      </c>
      <c r="D6" s="46">
        <v>14525067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14525067</v>
      </c>
      <c r="O6" s="47">
        <f t="shared" si="1"/>
        <v>307.44135887395493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1508736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1508736</v>
      </c>
      <c r="O7" s="47">
        <f t="shared" si="1"/>
        <v>31.934299925918086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256120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256120</v>
      </c>
      <c r="L8" s="46">
        <v>0</v>
      </c>
      <c r="M8" s="46">
        <v>0</v>
      </c>
      <c r="N8" s="46">
        <f>SUM(D8:M8)</f>
        <v>512240</v>
      </c>
      <c r="O8" s="47">
        <f t="shared" si="1"/>
        <v>10.842205524394116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408965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408965</v>
      </c>
      <c r="L9" s="46">
        <v>0</v>
      </c>
      <c r="M9" s="46">
        <v>0</v>
      </c>
      <c r="N9" s="46">
        <f>SUM(D9:M9)</f>
        <v>817930</v>
      </c>
      <c r="O9" s="47">
        <f t="shared" si="1"/>
        <v>17.312519843369667</v>
      </c>
      <c r="P9" s="9"/>
    </row>
    <row r="10" spans="1:133">
      <c r="A10" s="12"/>
      <c r="B10" s="25">
        <v>314.10000000000002</v>
      </c>
      <c r="C10" s="20" t="s">
        <v>11</v>
      </c>
      <c r="D10" s="46">
        <v>3826424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3826424</v>
      </c>
      <c r="O10" s="47">
        <f t="shared" si="1"/>
        <v>80.991089004127417</v>
      </c>
      <c r="P10" s="9"/>
    </row>
    <row r="11" spans="1:133">
      <c r="A11" s="12"/>
      <c r="B11" s="25">
        <v>314.3</v>
      </c>
      <c r="C11" s="20" t="s">
        <v>12</v>
      </c>
      <c r="D11" s="46">
        <v>506126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506126</v>
      </c>
      <c r="O11" s="47">
        <f t="shared" si="1"/>
        <v>10.712795004762409</v>
      </c>
      <c r="P11" s="9"/>
    </row>
    <row r="12" spans="1:133">
      <c r="A12" s="12"/>
      <c r="B12" s="25">
        <v>314.39999999999998</v>
      </c>
      <c r="C12" s="20" t="s">
        <v>13</v>
      </c>
      <c r="D12" s="46">
        <v>159097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159097</v>
      </c>
      <c r="O12" s="47">
        <f t="shared" si="1"/>
        <v>3.3674886231347232</v>
      </c>
      <c r="P12" s="9"/>
    </row>
    <row r="13" spans="1:133">
      <c r="A13" s="12"/>
      <c r="B13" s="25">
        <v>314.8</v>
      </c>
      <c r="C13" s="20" t="s">
        <v>14</v>
      </c>
      <c r="D13" s="46">
        <v>62386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62386</v>
      </c>
      <c r="O13" s="47">
        <f t="shared" si="1"/>
        <v>1.320478357498148</v>
      </c>
      <c r="P13" s="9"/>
    </row>
    <row r="14" spans="1:133">
      <c r="A14" s="12"/>
      <c r="B14" s="25">
        <v>315</v>
      </c>
      <c r="C14" s="20" t="s">
        <v>110</v>
      </c>
      <c r="D14" s="46">
        <v>1225583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1225583</v>
      </c>
      <c r="O14" s="47">
        <f t="shared" si="1"/>
        <v>25.941009630648747</v>
      </c>
      <c r="P14" s="9"/>
    </row>
    <row r="15" spans="1:133">
      <c r="A15" s="12"/>
      <c r="B15" s="25">
        <v>316</v>
      </c>
      <c r="C15" s="20" t="s">
        <v>111</v>
      </c>
      <c r="D15" s="46">
        <v>249981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249981</v>
      </c>
      <c r="O15" s="47">
        <f t="shared" si="1"/>
        <v>5.2911630860408509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5679476</v>
      </c>
      <c r="E16" s="32">
        <f t="shared" si="3"/>
        <v>2739594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3118795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11537865</v>
      </c>
      <c r="O16" s="45">
        <f t="shared" si="1"/>
        <v>244.21346174198328</v>
      </c>
      <c r="P16" s="10"/>
    </row>
    <row r="17" spans="1:16">
      <c r="A17" s="12"/>
      <c r="B17" s="25">
        <v>322</v>
      </c>
      <c r="C17" s="20" t="s">
        <v>0</v>
      </c>
      <c r="D17" s="46">
        <v>1917920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1917920</v>
      </c>
      <c r="O17" s="47">
        <f t="shared" si="1"/>
        <v>40.595195258757542</v>
      </c>
      <c r="P17" s="9"/>
    </row>
    <row r="18" spans="1:16">
      <c r="A18" s="12"/>
      <c r="B18" s="25">
        <v>323.10000000000002</v>
      </c>
      <c r="C18" s="20" t="s">
        <v>18</v>
      </c>
      <c r="D18" s="46">
        <v>2884807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2884807</v>
      </c>
      <c r="O18" s="47">
        <f t="shared" si="1"/>
        <v>61.06057783892475</v>
      </c>
      <c r="P18" s="9"/>
    </row>
    <row r="19" spans="1:16">
      <c r="A19" s="12"/>
      <c r="B19" s="25">
        <v>323.39999999999998</v>
      </c>
      <c r="C19" s="20" t="s">
        <v>19</v>
      </c>
      <c r="D19" s="46">
        <v>128849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128849</v>
      </c>
      <c r="O19" s="47">
        <f t="shared" si="1"/>
        <v>2.7272515610117471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315400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315400</v>
      </c>
      <c r="O20" s="47">
        <f t="shared" si="1"/>
        <v>6.6758387130913324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212706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212706</v>
      </c>
      <c r="O21" s="47">
        <f t="shared" si="1"/>
        <v>4.5021907080114296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990604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990604</v>
      </c>
      <c r="O22" s="47">
        <f t="shared" si="1"/>
        <v>20.967382791829824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525174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525174</v>
      </c>
      <c r="O23" s="47">
        <f t="shared" si="1"/>
        <v>11.115969943909409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1060945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1060945</v>
      </c>
      <c r="O24" s="47">
        <f t="shared" si="1"/>
        <v>22.456238755423854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677426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677426</v>
      </c>
      <c r="O25" s="47">
        <f t="shared" si="1"/>
        <v>14.338575510636046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473117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473117</v>
      </c>
      <c r="O26" s="47">
        <f t="shared" si="1"/>
        <v>10.014117896073659</v>
      </c>
      <c r="P26" s="9"/>
    </row>
    <row r="27" spans="1:16">
      <c r="A27" s="12"/>
      <c r="B27" s="25">
        <v>325.10000000000002</v>
      </c>
      <c r="C27" s="20" t="s">
        <v>27</v>
      </c>
      <c r="D27" s="46">
        <v>35008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35008</v>
      </c>
      <c r="O27" s="47">
        <f t="shared" si="1"/>
        <v>0.74098846438776589</v>
      </c>
      <c r="P27" s="9"/>
    </row>
    <row r="28" spans="1:16">
      <c r="A28" s="12"/>
      <c r="B28" s="25">
        <v>329</v>
      </c>
      <c r="C28" s="20" t="s">
        <v>28</v>
      </c>
      <c r="D28" s="46">
        <v>712892</v>
      </c>
      <c r="E28" s="46">
        <v>0</v>
      </c>
      <c r="F28" s="46">
        <v>0</v>
      </c>
      <c r="G28" s="46">
        <v>0</v>
      </c>
      <c r="H28" s="46">
        <v>0</v>
      </c>
      <c r="I28" s="46">
        <v>1603017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2315909</v>
      </c>
      <c r="O28" s="47">
        <f t="shared" si="1"/>
        <v>49.019134299925916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SUM(D30:D47)</f>
        <v>10397627</v>
      </c>
      <c r="E29" s="32">
        <f t="shared" si="5"/>
        <v>531354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1590485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12519466</v>
      </c>
      <c r="O29" s="45">
        <f t="shared" si="1"/>
        <v>264.9902846862102</v>
      </c>
      <c r="P29" s="10"/>
    </row>
    <row r="30" spans="1:16">
      <c r="A30" s="12"/>
      <c r="B30" s="25">
        <v>331.1</v>
      </c>
      <c r="C30" s="20" t="s">
        <v>138</v>
      </c>
      <c r="D30" s="46">
        <v>8223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8223</v>
      </c>
      <c r="O30" s="47">
        <f t="shared" si="1"/>
        <v>0.17405016403852258</v>
      </c>
      <c r="P30" s="9"/>
    </row>
    <row r="31" spans="1:16">
      <c r="A31" s="12"/>
      <c r="B31" s="25">
        <v>331.2</v>
      </c>
      <c r="C31" s="20" t="s">
        <v>29</v>
      </c>
      <c r="D31" s="46">
        <v>365061</v>
      </c>
      <c r="E31" s="46">
        <v>14078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379139</v>
      </c>
      <c r="O31" s="47">
        <f t="shared" si="1"/>
        <v>8.0249550216954173</v>
      </c>
      <c r="P31" s="9"/>
    </row>
    <row r="32" spans="1:16">
      <c r="A32" s="12"/>
      <c r="B32" s="25">
        <v>331.35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913553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913553</v>
      </c>
      <c r="O32" s="47">
        <f t="shared" si="1"/>
        <v>19.336501217060007</v>
      </c>
      <c r="P32" s="9"/>
    </row>
    <row r="33" spans="1:16">
      <c r="A33" s="12"/>
      <c r="B33" s="25">
        <v>331.39</v>
      </c>
      <c r="C33" s="20" t="s">
        <v>140</v>
      </c>
      <c r="D33" s="46">
        <v>20829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20829</v>
      </c>
      <c r="O33" s="47">
        <f t="shared" si="1"/>
        <v>0.44087204995237589</v>
      </c>
      <c r="P33" s="9"/>
    </row>
    <row r="34" spans="1:16">
      <c r="A34" s="12"/>
      <c r="B34" s="25">
        <v>331.49</v>
      </c>
      <c r="C34" s="20" t="s">
        <v>141</v>
      </c>
      <c r="D34" s="46">
        <v>63487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63487</v>
      </c>
      <c r="O34" s="47">
        <f t="shared" si="1"/>
        <v>1.3437824108371257</v>
      </c>
      <c r="P34" s="9"/>
    </row>
    <row r="35" spans="1:16">
      <c r="A35" s="12"/>
      <c r="B35" s="25">
        <v>331.7</v>
      </c>
      <c r="C35" s="20" t="s">
        <v>102</v>
      </c>
      <c r="D35" s="46">
        <v>78732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78732</v>
      </c>
      <c r="O35" s="47">
        <f t="shared" si="1"/>
        <v>1.6664620594771933</v>
      </c>
      <c r="P35" s="9"/>
    </row>
    <row r="36" spans="1:16">
      <c r="A36" s="12"/>
      <c r="B36" s="25">
        <v>334.2</v>
      </c>
      <c r="C36" s="20" t="s">
        <v>31</v>
      </c>
      <c r="D36" s="46">
        <v>1241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1241</v>
      </c>
      <c r="O36" s="47">
        <f t="shared" si="1"/>
        <v>2.6267329876177373E-2</v>
      </c>
      <c r="P36" s="9"/>
    </row>
    <row r="37" spans="1:16">
      <c r="A37" s="12"/>
      <c r="B37" s="25">
        <v>334.31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627035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627035</v>
      </c>
      <c r="O37" s="47">
        <f t="shared" ref="O37:O68" si="7">(N37/O$79)</f>
        <v>13.271986453592973</v>
      </c>
      <c r="P37" s="9"/>
    </row>
    <row r="38" spans="1:16">
      <c r="A38" s="12"/>
      <c r="B38" s="25">
        <v>334.34</v>
      </c>
      <c r="C38" s="20" t="s">
        <v>142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49897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49897</v>
      </c>
      <c r="O38" s="47">
        <f t="shared" si="7"/>
        <v>1.0561329241189543</v>
      </c>
      <c r="P38" s="9"/>
    </row>
    <row r="39" spans="1:16">
      <c r="A39" s="12"/>
      <c r="B39" s="25">
        <v>334.39</v>
      </c>
      <c r="C39" s="20" t="s">
        <v>95</v>
      </c>
      <c r="D39" s="46">
        <v>14008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8">SUM(D39:M39)</f>
        <v>14008</v>
      </c>
      <c r="O39" s="47">
        <f t="shared" si="7"/>
        <v>0.29649698380781037</v>
      </c>
      <c r="P39" s="9"/>
    </row>
    <row r="40" spans="1:16">
      <c r="A40" s="12"/>
      <c r="B40" s="25">
        <v>334.49</v>
      </c>
      <c r="C40" s="20" t="s">
        <v>143</v>
      </c>
      <c r="D40" s="46">
        <v>6805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6805</v>
      </c>
      <c r="O40" s="47">
        <f t="shared" si="7"/>
        <v>0.14403640596888559</v>
      </c>
      <c r="P40" s="9"/>
    </row>
    <row r="41" spans="1:16">
      <c r="A41" s="12"/>
      <c r="B41" s="25">
        <v>335.12</v>
      </c>
      <c r="C41" s="20" t="s">
        <v>112</v>
      </c>
      <c r="D41" s="46">
        <v>2228301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2228301</v>
      </c>
      <c r="O41" s="47">
        <f t="shared" si="7"/>
        <v>47.164800507990265</v>
      </c>
      <c r="P41" s="9"/>
    </row>
    <row r="42" spans="1:16">
      <c r="A42" s="12"/>
      <c r="B42" s="25">
        <v>335.14</v>
      </c>
      <c r="C42" s="20" t="s">
        <v>113</v>
      </c>
      <c r="D42" s="46">
        <v>39823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39823</v>
      </c>
      <c r="O42" s="47">
        <f t="shared" si="7"/>
        <v>0.84290401100645573</v>
      </c>
      <c r="P42" s="9"/>
    </row>
    <row r="43" spans="1:16">
      <c r="A43" s="12"/>
      <c r="B43" s="25">
        <v>335.15</v>
      </c>
      <c r="C43" s="20" t="s">
        <v>114</v>
      </c>
      <c r="D43" s="46">
        <v>21808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21808</v>
      </c>
      <c r="O43" s="47">
        <f t="shared" si="7"/>
        <v>0.46159381945179384</v>
      </c>
      <c r="P43" s="9"/>
    </row>
    <row r="44" spans="1:16">
      <c r="A44" s="12"/>
      <c r="B44" s="25">
        <v>335.18</v>
      </c>
      <c r="C44" s="20" t="s">
        <v>115</v>
      </c>
      <c r="D44" s="46">
        <v>7376234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7376234</v>
      </c>
      <c r="O44" s="47">
        <f t="shared" si="7"/>
        <v>156.1272938935337</v>
      </c>
      <c r="P44" s="9"/>
    </row>
    <row r="45" spans="1:16">
      <c r="A45" s="12"/>
      <c r="B45" s="25">
        <v>335.21</v>
      </c>
      <c r="C45" s="20" t="s">
        <v>38</v>
      </c>
      <c r="D45" s="46">
        <v>21540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21540</v>
      </c>
      <c r="O45" s="47">
        <f t="shared" si="7"/>
        <v>0.45592126150915441</v>
      </c>
      <c r="P45" s="9"/>
    </row>
    <row r="46" spans="1:16">
      <c r="A46" s="12"/>
      <c r="B46" s="25">
        <v>335.49</v>
      </c>
      <c r="C46" s="20" t="s">
        <v>39</v>
      </c>
      <c r="D46" s="46">
        <v>43509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43509</v>
      </c>
      <c r="O46" s="47">
        <f t="shared" si="7"/>
        <v>0.92092284897872789</v>
      </c>
      <c r="P46" s="9"/>
    </row>
    <row r="47" spans="1:16">
      <c r="A47" s="12"/>
      <c r="B47" s="25">
        <v>338</v>
      </c>
      <c r="C47" s="20" t="s">
        <v>40</v>
      </c>
      <c r="D47" s="46">
        <v>108026</v>
      </c>
      <c r="E47" s="46">
        <v>517276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625302</v>
      </c>
      <c r="O47" s="47">
        <f t="shared" si="7"/>
        <v>13.235305323314636</v>
      </c>
      <c r="P47" s="9"/>
    </row>
    <row r="48" spans="1:16" ht="15.75">
      <c r="A48" s="29" t="s">
        <v>45</v>
      </c>
      <c r="B48" s="30"/>
      <c r="C48" s="31"/>
      <c r="D48" s="32">
        <f t="shared" ref="D48:M48" si="9">SUM(D49:D58)</f>
        <v>4377195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17050834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21428029</v>
      </c>
      <c r="O48" s="45">
        <f t="shared" si="7"/>
        <v>453.55125410096309</v>
      </c>
      <c r="P48" s="10"/>
    </row>
    <row r="49" spans="1:16">
      <c r="A49" s="12"/>
      <c r="B49" s="25">
        <v>341.3</v>
      </c>
      <c r="C49" s="20" t="s">
        <v>116</v>
      </c>
      <c r="D49" s="46">
        <v>38315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8" si="10">SUM(D49:M49)</f>
        <v>38315</v>
      </c>
      <c r="O49" s="47">
        <f t="shared" si="7"/>
        <v>0.81098528944861892</v>
      </c>
      <c r="P49" s="9"/>
    </row>
    <row r="50" spans="1:16">
      <c r="A50" s="12"/>
      <c r="B50" s="25">
        <v>341.9</v>
      </c>
      <c r="C50" s="20" t="s">
        <v>117</v>
      </c>
      <c r="D50" s="46">
        <v>2360891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2360891</v>
      </c>
      <c r="O50" s="47">
        <f t="shared" si="7"/>
        <v>49.971235051328186</v>
      </c>
      <c r="P50" s="9"/>
    </row>
    <row r="51" spans="1:16">
      <c r="A51" s="12"/>
      <c r="B51" s="25">
        <v>342.1</v>
      </c>
      <c r="C51" s="20" t="s">
        <v>49</v>
      </c>
      <c r="D51" s="46">
        <v>931539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931539</v>
      </c>
      <c r="O51" s="47">
        <f t="shared" si="7"/>
        <v>19.717197587046247</v>
      </c>
      <c r="P51" s="9"/>
    </row>
    <row r="52" spans="1:16">
      <c r="A52" s="12"/>
      <c r="B52" s="25">
        <v>342.2</v>
      </c>
      <c r="C52" s="20" t="s">
        <v>50</v>
      </c>
      <c r="D52" s="46">
        <v>156377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156377</v>
      </c>
      <c r="O52" s="47">
        <f t="shared" si="7"/>
        <v>3.3099163932691291</v>
      </c>
      <c r="P52" s="9"/>
    </row>
    <row r="53" spans="1:16">
      <c r="A53" s="12"/>
      <c r="B53" s="25">
        <v>343.3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5836692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5836692</v>
      </c>
      <c r="O53" s="47">
        <f t="shared" si="7"/>
        <v>123.54094613186581</v>
      </c>
      <c r="P53" s="9"/>
    </row>
    <row r="54" spans="1:16">
      <c r="A54" s="12"/>
      <c r="B54" s="25">
        <v>343.4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5416064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5416064</v>
      </c>
      <c r="O54" s="47">
        <f t="shared" si="7"/>
        <v>114.63782410837126</v>
      </c>
      <c r="P54" s="9"/>
    </row>
    <row r="55" spans="1:16">
      <c r="A55" s="12"/>
      <c r="B55" s="25">
        <v>343.5</v>
      </c>
      <c r="C55" s="20" t="s">
        <v>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5722764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5722764</v>
      </c>
      <c r="O55" s="47">
        <f t="shared" si="7"/>
        <v>121.12951635093661</v>
      </c>
      <c r="P55" s="9"/>
    </row>
    <row r="56" spans="1:16">
      <c r="A56" s="12"/>
      <c r="B56" s="25">
        <v>343.6</v>
      </c>
      <c r="C56" s="20" t="s">
        <v>54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75314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75314</v>
      </c>
      <c r="O56" s="47">
        <f t="shared" si="7"/>
        <v>1.5941157794475607</v>
      </c>
      <c r="P56" s="9"/>
    </row>
    <row r="57" spans="1:16">
      <c r="A57" s="12"/>
      <c r="B57" s="25">
        <v>343.8</v>
      </c>
      <c r="C57" s="20" t="s">
        <v>55</v>
      </c>
      <c r="D57" s="46">
        <v>397100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397100</v>
      </c>
      <c r="O57" s="47">
        <f t="shared" si="7"/>
        <v>8.4051222351571599</v>
      </c>
      <c r="P57" s="9"/>
    </row>
    <row r="58" spans="1:16">
      <c r="A58" s="12"/>
      <c r="B58" s="25">
        <v>347.2</v>
      </c>
      <c r="C58" s="20" t="s">
        <v>57</v>
      </c>
      <c r="D58" s="46">
        <v>492973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492973</v>
      </c>
      <c r="O58" s="47">
        <f t="shared" si="7"/>
        <v>10.434395174092497</v>
      </c>
      <c r="P58" s="9"/>
    </row>
    <row r="59" spans="1:16" ht="15.75">
      <c r="A59" s="29" t="s">
        <v>46</v>
      </c>
      <c r="B59" s="30"/>
      <c r="C59" s="31"/>
      <c r="D59" s="32">
        <f t="shared" ref="D59:M59" si="11">SUM(D60:D62)</f>
        <v>25423</v>
      </c>
      <c r="E59" s="32">
        <f t="shared" si="11"/>
        <v>26007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51430</v>
      </c>
      <c r="O59" s="45">
        <f t="shared" si="7"/>
        <v>1.0885808022012911</v>
      </c>
      <c r="P59" s="10"/>
    </row>
    <row r="60" spans="1:16">
      <c r="A60" s="13"/>
      <c r="B60" s="39">
        <v>351.5</v>
      </c>
      <c r="C60" s="21" t="s">
        <v>91</v>
      </c>
      <c r="D60" s="46">
        <v>45036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45036</v>
      </c>
      <c r="O60" s="47">
        <f t="shared" si="7"/>
        <v>0.95324372949518466</v>
      </c>
      <c r="P60" s="9"/>
    </row>
    <row r="61" spans="1:16">
      <c r="A61" s="13"/>
      <c r="B61" s="39">
        <v>354</v>
      </c>
      <c r="C61" s="21" t="s">
        <v>63</v>
      </c>
      <c r="D61" s="46">
        <v>-19613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-19613</v>
      </c>
      <c r="O61" s="47">
        <f t="shared" si="7"/>
        <v>-0.4151338766006985</v>
      </c>
      <c r="P61" s="9"/>
    </row>
    <row r="62" spans="1:16">
      <c r="A62" s="13"/>
      <c r="B62" s="39">
        <v>359</v>
      </c>
      <c r="C62" s="21" t="s">
        <v>64</v>
      </c>
      <c r="D62" s="46">
        <v>0</v>
      </c>
      <c r="E62" s="46">
        <v>26007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26007</v>
      </c>
      <c r="O62" s="47">
        <f t="shared" si="7"/>
        <v>0.55047094930680496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SUM(D64:D73)</f>
        <v>3216902</v>
      </c>
      <c r="E63" s="32">
        <f t="shared" si="13"/>
        <v>938155</v>
      </c>
      <c r="F63" s="32">
        <f t="shared" si="13"/>
        <v>0</v>
      </c>
      <c r="G63" s="32">
        <f t="shared" si="13"/>
        <v>138909</v>
      </c>
      <c r="H63" s="32">
        <f t="shared" si="13"/>
        <v>0</v>
      </c>
      <c r="I63" s="32">
        <f t="shared" si="13"/>
        <v>2989127</v>
      </c>
      <c r="J63" s="32">
        <f t="shared" si="13"/>
        <v>0</v>
      </c>
      <c r="K63" s="32">
        <f t="shared" si="13"/>
        <v>5885665</v>
      </c>
      <c r="L63" s="32">
        <f t="shared" si="13"/>
        <v>0</v>
      </c>
      <c r="M63" s="32">
        <f t="shared" si="13"/>
        <v>0</v>
      </c>
      <c r="N63" s="32">
        <f t="shared" si="12"/>
        <v>13168758</v>
      </c>
      <c r="O63" s="45">
        <f t="shared" si="7"/>
        <v>278.73336861043498</v>
      </c>
      <c r="P63" s="10"/>
    </row>
    <row r="64" spans="1:16">
      <c r="A64" s="12"/>
      <c r="B64" s="25">
        <v>361.1</v>
      </c>
      <c r="C64" s="20" t="s">
        <v>65</v>
      </c>
      <c r="D64" s="46">
        <v>704528</v>
      </c>
      <c r="E64" s="46">
        <v>502081</v>
      </c>
      <c r="F64" s="46">
        <v>0</v>
      </c>
      <c r="G64" s="46">
        <v>61491</v>
      </c>
      <c r="H64" s="46">
        <v>0</v>
      </c>
      <c r="I64" s="46">
        <v>612397</v>
      </c>
      <c r="J64" s="46">
        <v>0</v>
      </c>
      <c r="K64" s="46">
        <v>497625</v>
      </c>
      <c r="L64" s="46">
        <v>0</v>
      </c>
      <c r="M64" s="46">
        <v>0</v>
      </c>
      <c r="N64" s="46">
        <f t="shared" si="12"/>
        <v>2378122</v>
      </c>
      <c r="O64" s="47">
        <f t="shared" si="7"/>
        <v>50.335950894274525</v>
      </c>
      <c r="P64" s="9"/>
    </row>
    <row r="65" spans="1:119">
      <c r="A65" s="12"/>
      <c r="B65" s="25">
        <v>361.2</v>
      </c>
      <c r="C65" s="20" t="s">
        <v>66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1657262</v>
      </c>
      <c r="L65" s="46">
        <v>0</v>
      </c>
      <c r="M65" s="46">
        <v>0</v>
      </c>
      <c r="N65" s="46">
        <f t="shared" ref="N65:N73" si="14">SUM(D65:M65)</f>
        <v>1657262</v>
      </c>
      <c r="O65" s="47">
        <f t="shared" si="7"/>
        <v>35.078040004233252</v>
      </c>
      <c r="P65" s="9"/>
    </row>
    <row r="66" spans="1:119">
      <c r="A66" s="12"/>
      <c r="B66" s="25">
        <v>361.3</v>
      </c>
      <c r="C66" s="20" t="s">
        <v>67</v>
      </c>
      <c r="D66" s="46">
        <v>732675</v>
      </c>
      <c r="E66" s="46">
        <v>434517</v>
      </c>
      <c r="F66" s="46">
        <v>0</v>
      </c>
      <c r="G66" s="46">
        <v>77142</v>
      </c>
      <c r="H66" s="46">
        <v>0</v>
      </c>
      <c r="I66" s="46">
        <v>722916</v>
      </c>
      <c r="J66" s="46">
        <v>0</v>
      </c>
      <c r="K66" s="46">
        <v>1310733</v>
      </c>
      <c r="L66" s="46">
        <v>0</v>
      </c>
      <c r="M66" s="46">
        <v>0</v>
      </c>
      <c r="N66" s="46">
        <f t="shared" si="14"/>
        <v>3277983</v>
      </c>
      <c r="O66" s="47">
        <f t="shared" si="7"/>
        <v>69.382643665996397</v>
      </c>
      <c r="P66" s="9"/>
    </row>
    <row r="67" spans="1:119">
      <c r="A67" s="12"/>
      <c r="B67" s="25">
        <v>361.4</v>
      </c>
      <c r="C67" s="20" t="s">
        <v>118</v>
      </c>
      <c r="D67" s="46">
        <v>13944</v>
      </c>
      <c r="E67" s="46">
        <v>1557</v>
      </c>
      <c r="F67" s="46">
        <v>0</v>
      </c>
      <c r="G67" s="46">
        <v>276</v>
      </c>
      <c r="H67" s="46">
        <v>0</v>
      </c>
      <c r="I67" s="46">
        <v>-15304</v>
      </c>
      <c r="J67" s="46">
        <v>0</v>
      </c>
      <c r="K67" s="46">
        <v>-485167</v>
      </c>
      <c r="L67" s="46">
        <v>0</v>
      </c>
      <c r="M67" s="46">
        <v>0</v>
      </c>
      <c r="N67" s="46">
        <f t="shared" si="14"/>
        <v>-484694</v>
      </c>
      <c r="O67" s="47">
        <f t="shared" si="7"/>
        <v>-10.259159699439094</v>
      </c>
      <c r="P67" s="9"/>
    </row>
    <row r="68" spans="1:119">
      <c r="A68" s="12"/>
      <c r="B68" s="25">
        <v>362</v>
      </c>
      <c r="C68" s="20" t="s">
        <v>69</v>
      </c>
      <c r="D68" s="46">
        <v>355302</v>
      </c>
      <c r="E68" s="46">
        <v>0</v>
      </c>
      <c r="F68" s="46">
        <v>0</v>
      </c>
      <c r="G68" s="46">
        <v>0</v>
      </c>
      <c r="H68" s="46">
        <v>0</v>
      </c>
      <c r="I68" s="46">
        <v>279808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635110</v>
      </c>
      <c r="O68" s="47">
        <f t="shared" si="7"/>
        <v>13.442904011006455</v>
      </c>
      <c r="P68" s="9"/>
    </row>
    <row r="69" spans="1:119">
      <c r="A69" s="12"/>
      <c r="B69" s="25">
        <v>364</v>
      </c>
      <c r="C69" s="20" t="s">
        <v>119</v>
      </c>
      <c r="D69" s="46">
        <v>21830</v>
      </c>
      <c r="E69" s="46">
        <v>0</v>
      </c>
      <c r="F69" s="46">
        <v>0</v>
      </c>
      <c r="G69" s="46">
        <v>0</v>
      </c>
      <c r="H69" s="46">
        <v>0</v>
      </c>
      <c r="I69" s="46">
        <v>1373844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1395674</v>
      </c>
      <c r="O69" s="47">
        <f t="shared" ref="O69:O77" si="15">(N69/O$79)</f>
        <v>29.541200126997566</v>
      </c>
      <c r="P69" s="9"/>
    </row>
    <row r="70" spans="1:119">
      <c r="A70" s="12"/>
      <c r="B70" s="25">
        <v>365</v>
      </c>
      <c r="C70" s="20" t="s">
        <v>120</v>
      </c>
      <c r="D70" s="46">
        <v>4643</v>
      </c>
      <c r="E70" s="46">
        <v>0</v>
      </c>
      <c r="F70" s="46">
        <v>0</v>
      </c>
      <c r="G70" s="46">
        <v>0</v>
      </c>
      <c r="H70" s="46">
        <v>0</v>
      </c>
      <c r="I70" s="46">
        <v>9473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14116</v>
      </c>
      <c r="O70" s="47">
        <f t="shared" si="15"/>
        <v>0.29878293999365013</v>
      </c>
      <c r="P70" s="9"/>
    </row>
    <row r="71" spans="1:119">
      <c r="A71" s="12"/>
      <c r="B71" s="25">
        <v>366</v>
      </c>
      <c r="C71" s="20" t="s">
        <v>72</v>
      </c>
      <c r="D71" s="46">
        <v>1241860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1241860</v>
      </c>
      <c r="O71" s="47">
        <f t="shared" si="15"/>
        <v>26.285532860620172</v>
      </c>
      <c r="P71" s="9"/>
    </row>
    <row r="72" spans="1:119">
      <c r="A72" s="12"/>
      <c r="B72" s="25">
        <v>368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2905212</v>
      </c>
      <c r="L72" s="46">
        <v>0</v>
      </c>
      <c r="M72" s="46">
        <v>0</v>
      </c>
      <c r="N72" s="46">
        <f t="shared" si="14"/>
        <v>2905212</v>
      </c>
      <c r="O72" s="47">
        <f t="shared" si="15"/>
        <v>61.492475394221614</v>
      </c>
      <c r="P72" s="9"/>
    </row>
    <row r="73" spans="1:119">
      <c r="A73" s="12"/>
      <c r="B73" s="25">
        <v>369.9</v>
      </c>
      <c r="C73" s="20" t="s">
        <v>74</v>
      </c>
      <c r="D73" s="46">
        <v>142120</v>
      </c>
      <c r="E73" s="46">
        <v>0</v>
      </c>
      <c r="F73" s="46">
        <v>0</v>
      </c>
      <c r="G73" s="46">
        <v>0</v>
      </c>
      <c r="H73" s="46">
        <v>0</v>
      </c>
      <c r="I73" s="46">
        <v>5993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148113</v>
      </c>
      <c r="O73" s="47">
        <f t="shared" si="15"/>
        <v>3.1349984125304267</v>
      </c>
      <c r="P73" s="9"/>
    </row>
    <row r="74" spans="1:119" ht="15.75">
      <c r="A74" s="29" t="s">
        <v>47</v>
      </c>
      <c r="B74" s="30"/>
      <c r="C74" s="31"/>
      <c r="D74" s="32">
        <f t="shared" ref="D74:M74" si="16">SUM(D75:D76)</f>
        <v>0</v>
      </c>
      <c r="E74" s="32">
        <f t="shared" si="16"/>
        <v>523564</v>
      </c>
      <c r="F74" s="32">
        <f t="shared" si="16"/>
        <v>1267831</v>
      </c>
      <c r="G74" s="32">
        <f t="shared" si="16"/>
        <v>0</v>
      </c>
      <c r="H74" s="32">
        <f t="shared" si="16"/>
        <v>0</v>
      </c>
      <c r="I74" s="32">
        <f t="shared" si="16"/>
        <v>1722277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3513672</v>
      </c>
      <c r="O74" s="45">
        <f t="shared" si="15"/>
        <v>74.371298550111121</v>
      </c>
      <c r="P74" s="9"/>
    </row>
    <row r="75" spans="1:119">
      <c r="A75" s="12"/>
      <c r="B75" s="25">
        <v>381</v>
      </c>
      <c r="C75" s="20" t="s">
        <v>75</v>
      </c>
      <c r="D75" s="46">
        <v>0</v>
      </c>
      <c r="E75" s="46">
        <v>523564</v>
      </c>
      <c r="F75" s="46">
        <v>1267831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1791395</v>
      </c>
      <c r="O75" s="47">
        <f t="shared" si="15"/>
        <v>37.91713408826331</v>
      </c>
      <c r="P75" s="9"/>
    </row>
    <row r="76" spans="1:119" ht="15.75" thickBot="1">
      <c r="A76" s="12"/>
      <c r="B76" s="25">
        <v>389.4</v>
      </c>
      <c r="C76" s="20" t="s">
        <v>121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1722277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1722277</v>
      </c>
      <c r="O76" s="47">
        <f t="shared" si="15"/>
        <v>36.454164461847817</v>
      </c>
      <c r="P76" s="9"/>
    </row>
    <row r="77" spans="1:119" ht="16.5" thickBot="1">
      <c r="A77" s="14" t="s">
        <v>59</v>
      </c>
      <c r="B77" s="23"/>
      <c r="C77" s="22"/>
      <c r="D77" s="15">
        <f t="shared" ref="D77:M77" si="17">SUM(D5,D16,D29,D48,D59,D63,D74)</f>
        <v>44251287</v>
      </c>
      <c r="E77" s="15">
        <f t="shared" si="17"/>
        <v>6932495</v>
      </c>
      <c r="F77" s="15">
        <f t="shared" si="17"/>
        <v>1267831</v>
      </c>
      <c r="G77" s="15">
        <f t="shared" si="17"/>
        <v>138909</v>
      </c>
      <c r="H77" s="15">
        <f t="shared" si="17"/>
        <v>0</v>
      </c>
      <c r="I77" s="15">
        <f t="shared" si="17"/>
        <v>26471518</v>
      </c>
      <c r="J77" s="15">
        <f t="shared" si="17"/>
        <v>0</v>
      </c>
      <c r="K77" s="15">
        <f t="shared" si="17"/>
        <v>6550750</v>
      </c>
      <c r="L77" s="15">
        <f t="shared" si="17"/>
        <v>0</v>
      </c>
      <c r="M77" s="15">
        <f t="shared" si="17"/>
        <v>0</v>
      </c>
      <c r="N77" s="15">
        <f>SUM(D77:M77)</f>
        <v>85612790</v>
      </c>
      <c r="O77" s="38">
        <f t="shared" si="15"/>
        <v>1812.1026563657531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144</v>
      </c>
      <c r="M79" s="48"/>
      <c r="N79" s="48"/>
      <c r="O79" s="43">
        <v>47245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18020702</v>
      </c>
      <c r="E5" s="27">
        <f t="shared" si="0"/>
        <v>2077525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612706</v>
      </c>
      <c r="L5" s="27">
        <f t="shared" si="0"/>
        <v>0</v>
      </c>
      <c r="M5" s="27">
        <f t="shared" si="0"/>
        <v>0</v>
      </c>
      <c r="N5" s="28">
        <f>SUM(D5:M5)</f>
        <v>20710933</v>
      </c>
      <c r="O5" s="33">
        <f t="shared" ref="O5:O36" si="1">(N5/O$71)</f>
        <v>460.90871258484475</v>
      </c>
      <c r="P5" s="6"/>
    </row>
    <row r="6" spans="1:133">
      <c r="A6" s="12"/>
      <c r="B6" s="25">
        <v>311</v>
      </c>
      <c r="C6" s="20" t="s">
        <v>2</v>
      </c>
      <c r="D6" s="46">
        <v>12430487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12430487</v>
      </c>
      <c r="O6" s="47">
        <f t="shared" si="1"/>
        <v>276.63262490263713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1464819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1464819</v>
      </c>
      <c r="O7" s="47">
        <f t="shared" si="1"/>
        <v>32.598620229219982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251630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251630</v>
      </c>
      <c r="L8" s="46">
        <v>0</v>
      </c>
      <c r="M8" s="46">
        <v>0</v>
      </c>
      <c r="N8" s="46">
        <f>SUM(D8:M8)</f>
        <v>503260</v>
      </c>
      <c r="O8" s="47">
        <f t="shared" si="1"/>
        <v>11.199732947590965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361076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361076</v>
      </c>
      <c r="L9" s="46">
        <v>0</v>
      </c>
      <c r="M9" s="46">
        <v>0</v>
      </c>
      <c r="N9" s="46">
        <f>SUM(D9:M9)</f>
        <v>722152</v>
      </c>
      <c r="O9" s="47">
        <f t="shared" si="1"/>
        <v>16.071035940803384</v>
      </c>
      <c r="P9" s="9"/>
    </row>
    <row r="10" spans="1:133">
      <c r="A10" s="12"/>
      <c r="B10" s="25">
        <v>314.10000000000002</v>
      </c>
      <c r="C10" s="20" t="s">
        <v>11</v>
      </c>
      <c r="D10" s="46">
        <v>3419809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3419809</v>
      </c>
      <c r="O10" s="47">
        <f t="shared" si="1"/>
        <v>76.105685990875713</v>
      </c>
      <c r="P10" s="9"/>
    </row>
    <row r="11" spans="1:133">
      <c r="A11" s="12"/>
      <c r="B11" s="25">
        <v>314.3</v>
      </c>
      <c r="C11" s="20" t="s">
        <v>12</v>
      </c>
      <c r="D11" s="46">
        <v>488059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488059</v>
      </c>
      <c r="O11" s="47">
        <f t="shared" si="1"/>
        <v>10.861444308445533</v>
      </c>
      <c r="P11" s="9"/>
    </row>
    <row r="12" spans="1:133">
      <c r="A12" s="12"/>
      <c r="B12" s="25">
        <v>314.39999999999998</v>
      </c>
      <c r="C12" s="20" t="s">
        <v>13</v>
      </c>
      <c r="D12" s="46">
        <v>134335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134335</v>
      </c>
      <c r="O12" s="47">
        <f t="shared" si="1"/>
        <v>2.9895404473127853</v>
      </c>
      <c r="P12" s="9"/>
    </row>
    <row r="13" spans="1:133">
      <c r="A13" s="12"/>
      <c r="B13" s="25">
        <v>314.8</v>
      </c>
      <c r="C13" s="20" t="s">
        <v>14</v>
      </c>
      <c r="D13" s="46">
        <v>60761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60761</v>
      </c>
      <c r="O13" s="47">
        <f t="shared" si="1"/>
        <v>1.3521976187826861</v>
      </c>
      <c r="P13" s="9"/>
    </row>
    <row r="14" spans="1:133">
      <c r="A14" s="12"/>
      <c r="B14" s="25">
        <v>315</v>
      </c>
      <c r="C14" s="20" t="s">
        <v>110</v>
      </c>
      <c r="D14" s="46">
        <v>1229609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1229609</v>
      </c>
      <c r="O14" s="47">
        <f t="shared" si="1"/>
        <v>27.364170468454436</v>
      </c>
      <c r="P14" s="9"/>
    </row>
    <row r="15" spans="1:133">
      <c r="A15" s="12"/>
      <c r="B15" s="25">
        <v>316</v>
      </c>
      <c r="C15" s="20" t="s">
        <v>111</v>
      </c>
      <c r="D15" s="46">
        <v>257642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257642</v>
      </c>
      <c r="O15" s="47">
        <f t="shared" si="1"/>
        <v>5.7336597307221542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5856463</v>
      </c>
      <c r="E16" s="32">
        <f t="shared" si="3"/>
        <v>4383506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3254965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13494934</v>
      </c>
      <c r="O16" s="45">
        <f t="shared" si="1"/>
        <v>300.32121953933461</v>
      </c>
      <c r="P16" s="10"/>
    </row>
    <row r="17" spans="1:16">
      <c r="A17" s="12"/>
      <c r="B17" s="25">
        <v>322</v>
      </c>
      <c r="C17" s="20" t="s">
        <v>0</v>
      </c>
      <c r="D17" s="46">
        <v>2335549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2335549</v>
      </c>
      <c r="O17" s="47">
        <f t="shared" si="1"/>
        <v>51.976165572493599</v>
      </c>
      <c r="P17" s="9"/>
    </row>
    <row r="18" spans="1:16">
      <c r="A18" s="12"/>
      <c r="B18" s="25">
        <v>323.10000000000002</v>
      </c>
      <c r="C18" s="20" t="s">
        <v>18</v>
      </c>
      <c r="D18" s="46">
        <v>2588510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2588510</v>
      </c>
      <c r="O18" s="47">
        <f t="shared" si="1"/>
        <v>57.605652609324579</v>
      </c>
      <c r="P18" s="9"/>
    </row>
    <row r="19" spans="1:16">
      <c r="A19" s="12"/>
      <c r="B19" s="25">
        <v>323.39999999999998</v>
      </c>
      <c r="C19" s="20" t="s">
        <v>19</v>
      </c>
      <c r="D19" s="46">
        <v>105584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105584</v>
      </c>
      <c r="O19" s="47">
        <f t="shared" si="1"/>
        <v>2.3497051296316904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422502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422502</v>
      </c>
      <c r="O20" s="47">
        <f t="shared" si="1"/>
        <v>9.4025147435184149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234830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234830</v>
      </c>
      <c r="O21" s="47">
        <f t="shared" si="1"/>
        <v>5.2259931011461003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1566493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1566493</v>
      </c>
      <c r="O22" s="47">
        <f t="shared" si="1"/>
        <v>34.861310782241013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134083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134083</v>
      </c>
      <c r="O23" s="47">
        <f t="shared" si="1"/>
        <v>2.9839323467230443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1717152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1717152</v>
      </c>
      <c r="O24" s="47">
        <f t="shared" si="1"/>
        <v>38.214131523311451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1406765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1406765</v>
      </c>
      <c r="O25" s="47">
        <f t="shared" si="1"/>
        <v>31.30666518304217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602257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602257</v>
      </c>
      <c r="O26" s="47">
        <f t="shared" si="1"/>
        <v>13.40284855902971</v>
      </c>
      <c r="P26" s="9"/>
    </row>
    <row r="27" spans="1:16">
      <c r="A27" s="12"/>
      <c r="B27" s="25">
        <v>325.10000000000002</v>
      </c>
      <c r="C27" s="20" t="s">
        <v>27</v>
      </c>
      <c r="D27" s="46">
        <v>20571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20571</v>
      </c>
      <c r="O27" s="47">
        <f t="shared" si="1"/>
        <v>0.45779459218871704</v>
      </c>
      <c r="P27" s="9"/>
    </row>
    <row r="28" spans="1:16">
      <c r="A28" s="12"/>
      <c r="B28" s="25">
        <v>329</v>
      </c>
      <c r="C28" s="20" t="s">
        <v>28</v>
      </c>
      <c r="D28" s="46">
        <v>806249</v>
      </c>
      <c r="E28" s="46">
        <v>0</v>
      </c>
      <c r="F28" s="46">
        <v>0</v>
      </c>
      <c r="G28" s="46">
        <v>0</v>
      </c>
      <c r="H28" s="46">
        <v>0</v>
      </c>
      <c r="I28" s="46">
        <v>1554389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2360638</v>
      </c>
      <c r="O28" s="47">
        <f t="shared" si="1"/>
        <v>52.534505396684096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SUM(D30:D39)</f>
        <v>9611080</v>
      </c>
      <c r="E29" s="32">
        <f t="shared" si="5"/>
        <v>470523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56136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10137739</v>
      </c>
      <c r="O29" s="45">
        <f t="shared" si="1"/>
        <v>225.6089685100701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14616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14616</v>
      </c>
      <c r="O30" s="47">
        <f t="shared" si="1"/>
        <v>0.32526983420496275</v>
      </c>
      <c r="P30" s="9"/>
    </row>
    <row r="31" spans="1:16">
      <c r="A31" s="12"/>
      <c r="B31" s="25">
        <v>331.31</v>
      </c>
      <c r="C31" s="20" t="s">
        <v>134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56136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56136</v>
      </c>
      <c r="O31" s="47">
        <f t="shared" si="1"/>
        <v>1.249271169467008</v>
      </c>
      <c r="P31" s="9"/>
    </row>
    <row r="32" spans="1:16">
      <c r="A32" s="12"/>
      <c r="B32" s="25">
        <v>334.5</v>
      </c>
      <c r="C32" s="20" t="s">
        <v>128</v>
      </c>
      <c r="D32" s="46">
        <v>372913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372913</v>
      </c>
      <c r="O32" s="47">
        <f t="shared" si="1"/>
        <v>8.2989429175475689</v>
      </c>
      <c r="P32" s="9"/>
    </row>
    <row r="33" spans="1:16">
      <c r="A33" s="12"/>
      <c r="B33" s="25">
        <v>335.12</v>
      </c>
      <c r="C33" s="20" t="s">
        <v>112</v>
      </c>
      <c r="D33" s="46">
        <v>2037764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2037764</v>
      </c>
      <c r="O33" s="47">
        <f t="shared" si="1"/>
        <v>45.349148770446199</v>
      </c>
      <c r="P33" s="9"/>
    </row>
    <row r="34" spans="1:16">
      <c r="A34" s="12"/>
      <c r="B34" s="25">
        <v>335.14</v>
      </c>
      <c r="C34" s="20" t="s">
        <v>113</v>
      </c>
      <c r="D34" s="46">
        <v>42960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42960</v>
      </c>
      <c r="O34" s="47">
        <f t="shared" si="1"/>
        <v>0.95604762434627799</v>
      </c>
      <c r="P34" s="9"/>
    </row>
    <row r="35" spans="1:16">
      <c r="A35" s="12"/>
      <c r="B35" s="25">
        <v>335.15</v>
      </c>
      <c r="C35" s="20" t="s">
        <v>114</v>
      </c>
      <c r="D35" s="46">
        <v>21668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21668</v>
      </c>
      <c r="O35" s="47">
        <f t="shared" si="1"/>
        <v>0.4822076332480249</v>
      </c>
      <c r="P35" s="9"/>
    </row>
    <row r="36" spans="1:16">
      <c r="A36" s="12"/>
      <c r="B36" s="25">
        <v>335.18</v>
      </c>
      <c r="C36" s="20" t="s">
        <v>115</v>
      </c>
      <c r="D36" s="46">
        <v>6999989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6999989</v>
      </c>
      <c r="O36" s="47">
        <f t="shared" si="1"/>
        <v>155.78032713920106</v>
      </c>
      <c r="P36" s="9"/>
    </row>
    <row r="37" spans="1:16">
      <c r="A37" s="12"/>
      <c r="B37" s="25">
        <v>335.31</v>
      </c>
      <c r="C37" s="20" t="s">
        <v>135</v>
      </c>
      <c r="D37" s="46">
        <v>19020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19020</v>
      </c>
      <c r="O37" s="47">
        <f t="shared" ref="O37:O68" si="7">(N37/O$71)</f>
        <v>0.42327806832090797</v>
      </c>
      <c r="P37" s="9"/>
    </row>
    <row r="38" spans="1:16">
      <c r="A38" s="12"/>
      <c r="B38" s="25">
        <v>335.49</v>
      </c>
      <c r="C38" s="20" t="s">
        <v>39</v>
      </c>
      <c r="D38" s="46">
        <v>37100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37100</v>
      </c>
      <c r="O38" s="47">
        <f t="shared" si="7"/>
        <v>0.82563703126738619</v>
      </c>
      <c r="P38" s="9"/>
    </row>
    <row r="39" spans="1:16">
      <c r="A39" s="12"/>
      <c r="B39" s="25">
        <v>338</v>
      </c>
      <c r="C39" s="20" t="s">
        <v>40</v>
      </c>
      <c r="D39" s="46">
        <v>79666</v>
      </c>
      <c r="E39" s="46">
        <v>455907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535573</v>
      </c>
      <c r="O39" s="47">
        <f t="shared" si="7"/>
        <v>11.918838322020697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SUM(D41:D50)</f>
        <v>4411748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16698399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21110147</v>
      </c>
      <c r="O40" s="45">
        <f t="shared" si="7"/>
        <v>469.79296761989542</v>
      </c>
      <c r="P40" s="10"/>
    </row>
    <row r="41" spans="1:16">
      <c r="A41" s="12"/>
      <c r="B41" s="25">
        <v>341.3</v>
      </c>
      <c r="C41" s="20" t="s">
        <v>116</v>
      </c>
      <c r="D41" s="46">
        <v>40060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40060</v>
      </c>
      <c r="O41" s="47">
        <f t="shared" si="7"/>
        <v>0.8915099588294203</v>
      </c>
      <c r="P41" s="9"/>
    </row>
    <row r="42" spans="1:16">
      <c r="A42" s="12"/>
      <c r="B42" s="25">
        <v>341.9</v>
      </c>
      <c r="C42" s="20" t="s">
        <v>117</v>
      </c>
      <c r="D42" s="46">
        <v>2374139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2374139</v>
      </c>
      <c r="O42" s="47">
        <f t="shared" si="7"/>
        <v>52.834961611216201</v>
      </c>
      <c r="P42" s="9"/>
    </row>
    <row r="43" spans="1:16">
      <c r="A43" s="12"/>
      <c r="B43" s="25">
        <v>342.1</v>
      </c>
      <c r="C43" s="20" t="s">
        <v>49</v>
      </c>
      <c r="D43" s="46">
        <v>1070372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1070372</v>
      </c>
      <c r="O43" s="47">
        <f t="shared" si="7"/>
        <v>23.820451763658617</v>
      </c>
      <c r="P43" s="9"/>
    </row>
    <row r="44" spans="1:16">
      <c r="A44" s="12"/>
      <c r="B44" s="25">
        <v>342.2</v>
      </c>
      <c r="C44" s="20" t="s">
        <v>50</v>
      </c>
      <c r="D44" s="46">
        <v>180812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180812</v>
      </c>
      <c r="O44" s="47">
        <f t="shared" si="7"/>
        <v>4.0238566818738182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5793759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5793759</v>
      </c>
      <c r="O45" s="47">
        <f t="shared" si="7"/>
        <v>128.93644152664962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5266202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5266202</v>
      </c>
      <c r="O46" s="47">
        <f t="shared" si="7"/>
        <v>117.19599421386447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5562802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5562802</v>
      </c>
      <c r="O47" s="47">
        <f t="shared" si="7"/>
        <v>123.79663959051965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75636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75636</v>
      </c>
      <c r="O48" s="47">
        <f t="shared" si="7"/>
        <v>1.6832313341493268</v>
      </c>
      <c r="P48" s="9"/>
    </row>
    <row r="49" spans="1:16">
      <c r="A49" s="12"/>
      <c r="B49" s="25">
        <v>343.8</v>
      </c>
      <c r="C49" s="20" t="s">
        <v>55</v>
      </c>
      <c r="D49" s="46">
        <v>263445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263445</v>
      </c>
      <c r="O49" s="47">
        <f t="shared" si="7"/>
        <v>5.8628018248581286</v>
      </c>
      <c r="P49" s="9"/>
    </row>
    <row r="50" spans="1:16">
      <c r="A50" s="12"/>
      <c r="B50" s="25">
        <v>347.2</v>
      </c>
      <c r="C50" s="20" t="s">
        <v>57</v>
      </c>
      <c r="D50" s="46">
        <v>482920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482920</v>
      </c>
      <c r="O50" s="47">
        <f t="shared" si="7"/>
        <v>10.747079114276177</v>
      </c>
      <c r="P50" s="9"/>
    </row>
    <row r="51" spans="1:16" ht="15.75">
      <c r="A51" s="29" t="s">
        <v>46</v>
      </c>
      <c r="B51" s="30"/>
      <c r="C51" s="31"/>
      <c r="D51" s="32">
        <f t="shared" ref="D51:M51" si="10">SUM(D52:D54)</f>
        <v>49950</v>
      </c>
      <c r="E51" s="32">
        <f t="shared" si="10"/>
        <v>54388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104338</v>
      </c>
      <c r="O51" s="45">
        <f t="shared" si="7"/>
        <v>2.321976187826861</v>
      </c>
      <c r="P51" s="10"/>
    </row>
    <row r="52" spans="1:16">
      <c r="A52" s="13"/>
      <c r="B52" s="39">
        <v>351.5</v>
      </c>
      <c r="C52" s="21" t="s">
        <v>91</v>
      </c>
      <c r="D52" s="46">
        <v>43554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43554</v>
      </c>
      <c r="O52" s="47">
        <f t="shared" si="7"/>
        <v>0.96926671859352398</v>
      </c>
      <c r="P52" s="9"/>
    </row>
    <row r="53" spans="1:16">
      <c r="A53" s="13"/>
      <c r="B53" s="39">
        <v>354</v>
      </c>
      <c r="C53" s="21" t="s">
        <v>63</v>
      </c>
      <c r="D53" s="46">
        <v>6396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6396</v>
      </c>
      <c r="O53" s="47">
        <f t="shared" si="7"/>
        <v>0.14233893401580061</v>
      </c>
      <c r="P53" s="9"/>
    </row>
    <row r="54" spans="1:16">
      <c r="A54" s="13"/>
      <c r="B54" s="39">
        <v>359</v>
      </c>
      <c r="C54" s="21" t="s">
        <v>64</v>
      </c>
      <c r="D54" s="46">
        <v>0</v>
      </c>
      <c r="E54" s="46">
        <v>54388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54388</v>
      </c>
      <c r="O54" s="47">
        <f t="shared" si="7"/>
        <v>1.2103705352175365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SUM(D56:D65)</f>
        <v>902139</v>
      </c>
      <c r="E55" s="32">
        <f t="shared" si="12"/>
        <v>870885</v>
      </c>
      <c r="F55" s="32">
        <f t="shared" si="12"/>
        <v>0</v>
      </c>
      <c r="G55" s="32">
        <f t="shared" si="12"/>
        <v>10355</v>
      </c>
      <c r="H55" s="32">
        <f t="shared" si="12"/>
        <v>0</v>
      </c>
      <c r="I55" s="32">
        <f t="shared" si="12"/>
        <v>408377</v>
      </c>
      <c r="J55" s="32">
        <f t="shared" si="12"/>
        <v>0</v>
      </c>
      <c r="K55" s="32">
        <f t="shared" si="12"/>
        <v>9437432</v>
      </c>
      <c r="L55" s="32">
        <f t="shared" si="12"/>
        <v>0</v>
      </c>
      <c r="M55" s="32">
        <f t="shared" si="12"/>
        <v>0</v>
      </c>
      <c r="N55" s="32">
        <f t="shared" si="11"/>
        <v>11629188</v>
      </c>
      <c r="O55" s="45">
        <f t="shared" si="7"/>
        <v>258.80022254367418</v>
      </c>
      <c r="P55" s="10"/>
    </row>
    <row r="56" spans="1:16">
      <c r="A56" s="12"/>
      <c r="B56" s="25">
        <v>361.1</v>
      </c>
      <c r="C56" s="20" t="s">
        <v>65</v>
      </c>
      <c r="D56" s="46">
        <v>401335</v>
      </c>
      <c r="E56" s="46">
        <v>306835</v>
      </c>
      <c r="F56" s="46">
        <v>0</v>
      </c>
      <c r="G56" s="46">
        <v>40816</v>
      </c>
      <c r="H56" s="46">
        <v>0</v>
      </c>
      <c r="I56" s="46">
        <v>393464</v>
      </c>
      <c r="J56" s="46">
        <v>0</v>
      </c>
      <c r="K56" s="46">
        <v>382642</v>
      </c>
      <c r="L56" s="46">
        <v>0</v>
      </c>
      <c r="M56" s="46">
        <v>0</v>
      </c>
      <c r="N56" s="46">
        <f t="shared" si="11"/>
        <v>1525092</v>
      </c>
      <c r="O56" s="47">
        <f t="shared" si="7"/>
        <v>33.939957716701905</v>
      </c>
      <c r="P56" s="9"/>
    </row>
    <row r="57" spans="1:16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1357383</v>
      </c>
      <c r="L57" s="46">
        <v>0</v>
      </c>
      <c r="M57" s="46">
        <v>0</v>
      </c>
      <c r="N57" s="46">
        <f t="shared" ref="N57:N65" si="13">SUM(D57:M57)</f>
        <v>1357383</v>
      </c>
      <c r="O57" s="47">
        <f t="shared" si="7"/>
        <v>30.207700011127184</v>
      </c>
      <c r="P57" s="9"/>
    </row>
    <row r="58" spans="1:16">
      <c r="A58" s="12"/>
      <c r="B58" s="25">
        <v>361.3</v>
      </c>
      <c r="C58" s="20" t="s">
        <v>67</v>
      </c>
      <c r="D58" s="46">
        <v>-167235</v>
      </c>
      <c r="E58" s="46">
        <v>-145226</v>
      </c>
      <c r="F58" s="46">
        <v>0</v>
      </c>
      <c r="G58" s="46">
        <v>-23631</v>
      </c>
      <c r="H58" s="46">
        <v>0</v>
      </c>
      <c r="I58" s="46">
        <v>-198962</v>
      </c>
      <c r="J58" s="46">
        <v>0</v>
      </c>
      <c r="K58" s="46">
        <v>5435078</v>
      </c>
      <c r="L58" s="46">
        <v>0</v>
      </c>
      <c r="M58" s="46">
        <v>0</v>
      </c>
      <c r="N58" s="46">
        <f t="shared" si="13"/>
        <v>4900024</v>
      </c>
      <c r="O58" s="47">
        <f t="shared" si="7"/>
        <v>109.04693446088795</v>
      </c>
      <c r="P58" s="9"/>
    </row>
    <row r="59" spans="1:16">
      <c r="A59" s="12"/>
      <c r="B59" s="25">
        <v>361.4</v>
      </c>
      <c r="C59" s="20" t="s">
        <v>118</v>
      </c>
      <c r="D59" s="46">
        <v>-52735</v>
      </c>
      <c r="E59" s="46">
        <v>-40724</v>
      </c>
      <c r="F59" s="46">
        <v>0</v>
      </c>
      <c r="G59" s="46">
        <v>-6830</v>
      </c>
      <c r="H59" s="46">
        <v>0</v>
      </c>
      <c r="I59" s="46">
        <v>-82763</v>
      </c>
      <c r="J59" s="46">
        <v>0</v>
      </c>
      <c r="K59" s="46">
        <v>-158919</v>
      </c>
      <c r="L59" s="46">
        <v>0</v>
      </c>
      <c r="M59" s="46">
        <v>0</v>
      </c>
      <c r="N59" s="46">
        <f t="shared" si="13"/>
        <v>-341971</v>
      </c>
      <c r="O59" s="47">
        <f t="shared" si="7"/>
        <v>-7.6103482808501166</v>
      </c>
      <c r="P59" s="9"/>
    </row>
    <row r="60" spans="1:16">
      <c r="A60" s="12"/>
      <c r="B60" s="25">
        <v>362</v>
      </c>
      <c r="C60" s="20" t="s">
        <v>69</v>
      </c>
      <c r="D60" s="46">
        <v>331413</v>
      </c>
      <c r="E60" s="46">
        <v>0</v>
      </c>
      <c r="F60" s="46">
        <v>0</v>
      </c>
      <c r="G60" s="46">
        <v>0</v>
      </c>
      <c r="H60" s="46">
        <v>0</v>
      </c>
      <c r="I60" s="46">
        <v>265203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596616</v>
      </c>
      <c r="O60" s="47">
        <f t="shared" si="7"/>
        <v>13.277311672415712</v>
      </c>
      <c r="P60" s="9"/>
    </row>
    <row r="61" spans="1:16">
      <c r="A61" s="12"/>
      <c r="B61" s="25">
        <v>364</v>
      </c>
      <c r="C61" s="20" t="s">
        <v>119</v>
      </c>
      <c r="D61" s="46">
        <v>38316</v>
      </c>
      <c r="E61" s="46">
        <v>0</v>
      </c>
      <c r="F61" s="46">
        <v>0</v>
      </c>
      <c r="G61" s="46">
        <v>0</v>
      </c>
      <c r="H61" s="46">
        <v>0</v>
      </c>
      <c r="I61" s="46">
        <v>8229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46545</v>
      </c>
      <c r="O61" s="47">
        <f t="shared" si="7"/>
        <v>1.0358295315455659</v>
      </c>
      <c r="P61" s="9"/>
    </row>
    <row r="62" spans="1:16">
      <c r="A62" s="12"/>
      <c r="B62" s="25">
        <v>365</v>
      </c>
      <c r="C62" s="20" t="s">
        <v>120</v>
      </c>
      <c r="D62" s="46">
        <v>977</v>
      </c>
      <c r="E62" s="46">
        <v>0</v>
      </c>
      <c r="F62" s="46">
        <v>0</v>
      </c>
      <c r="G62" s="46">
        <v>0</v>
      </c>
      <c r="H62" s="46">
        <v>0</v>
      </c>
      <c r="I62" s="46">
        <v>11693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12670</v>
      </c>
      <c r="O62" s="47">
        <f t="shared" si="7"/>
        <v>0.28196283520640925</v>
      </c>
      <c r="P62" s="9"/>
    </row>
    <row r="63" spans="1:16">
      <c r="A63" s="12"/>
      <c r="B63" s="25">
        <v>366</v>
      </c>
      <c r="C63" s="20" t="s">
        <v>72</v>
      </c>
      <c r="D63" s="46">
        <v>232701</v>
      </c>
      <c r="E63" s="46">
        <v>750000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982701</v>
      </c>
      <c r="O63" s="47">
        <f t="shared" si="7"/>
        <v>21.869389117614332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2421248</v>
      </c>
      <c r="L64" s="46">
        <v>0</v>
      </c>
      <c r="M64" s="46">
        <v>0</v>
      </c>
      <c r="N64" s="46">
        <f t="shared" si="13"/>
        <v>2421248</v>
      </c>
      <c r="O64" s="47">
        <f t="shared" si="7"/>
        <v>53.883342605986428</v>
      </c>
      <c r="P64" s="9"/>
    </row>
    <row r="65" spans="1:119">
      <c r="A65" s="12"/>
      <c r="B65" s="25">
        <v>369.9</v>
      </c>
      <c r="C65" s="20" t="s">
        <v>74</v>
      </c>
      <c r="D65" s="46">
        <v>117367</v>
      </c>
      <c r="E65" s="46">
        <v>0</v>
      </c>
      <c r="F65" s="46">
        <v>0</v>
      </c>
      <c r="G65" s="46">
        <v>0</v>
      </c>
      <c r="H65" s="46">
        <v>0</v>
      </c>
      <c r="I65" s="46">
        <v>11513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128880</v>
      </c>
      <c r="O65" s="47">
        <f t="shared" si="7"/>
        <v>2.8681428730388339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SUM(D67:D68)</f>
        <v>0</v>
      </c>
      <c r="E66" s="32">
        <f t="shared" si="14"/>
        <v>464268</v>
      </c>
      <c r="F66" s="32">
        <f t="shared" si="14"/>
        <v>1266546</v>
      </c>
      <c r="G66" s="32">
        <f t="shared" si="14"/>
        <v>0</v>
      </c>
      <c r="H66" s="32">
        <f t="shared" si="14"/>
        <v>0</v>
      </c>
      <c r="I66" s="32">
        <f t="shared" si="14"/>
        <v>3538517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5269331</v>
      </c>
      <c r="O66" s="45">
        <f t="shared" si="7"/>
        <v>117.26562812952042</v>
      </c>
      <c r="P66" s="9"/>
    </row>
    <row r="67" spans="1:119">
      <c r="A67" s="12"/>
      <c r="B67" s="25">
        <v>381</v>
      </c>
      <c r="C67" s="20" t="s">
        <v>75</v>
      </c>
      <c r="D67" s="46">
        <v>0</v>
      </c>
      <c r="E67" s="46">
        <v>464268</v>
      </c>
      <c r="F67" s="46">
        <v>1266546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1730814</v>
      </c>
      <c r="O67" s="47">
        <f t="shared" si="7"/>
        <v>38.518170690998112</v>
      </c>
      <c r="P67" s="9"/>
    </row>
    <row r="68" spans="1:119" ht="15.75" thickBot="1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3538517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3538517</v>
      </c>
      <c r="O68" s="47">
        <f t="shared" si="7"/>
        <v>78.747457438522304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5">SUM(D5,D16,D29,D40,D51,D55,D66)</f>
        <v>38852082</v>
      </c>
      <c r="E69" s="15">
        <f t="shared" si="15"/>
        <v>8321095</v>
      </c>
      <c r="F69" s="15">
        <f t="shared" si="15"/>
        <v>1266546</v>
      </c>
      <c r="G69" s="15">
        <f t="shared" si="15"/>
        <v>10355</v>
      </c>
      <c r="H69" s="15">
        <f t="shared" si="15"/>
        <v>0</v>
      </c>
      <c r="I69" s="15">
        <f t="shared" si="15"/>
        <v>23956394</v>
      </c>
      <c r="J69" s="15">
        <f t="shared" si="15"/>
        <v>0</v>
      </c>
      <c r="K69" s="15">
        <f t="shared" si="15"/>
        <v>10050138</v>
      </c>
      <c r="L69" s="15">
        <f t="shared" si="15"/>
        <v>0</v>
      </c>
      <c r="M69" s="15">
        <f t="shared" si="15"/>
        <v>0</v>
      </c>
      <c r="N69" s="15">
        <f>SUM(D69:M69)</f>
        <v>82456610</v>
      </c>
      <c r="O69" s="38">
        <f>(N69/O$71)</f>
        <v>1835.0196951151663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136</v>
      </c>
      <c r="M71" s="48"/>
      <c r="N71" s="48"/>
      <c r="O71" s="43">
        <v>44935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16800823</v>
      </c>
      <c r="E5" s="27">
        <f t="shared" si="0"/>
        <v>1965351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569430</v>
      </c>
      <c r="L5" s="27">
        <f t="shared" si="0"/>
        <v>0</v>
      </c>
      <c r="M5" s="27">
        <f t="shared" si="0"/>
        <v>0</v>
      </c>
      <c r="N5" s="28">
        <f>SUM(D5:M5)</f>
        <v>19335604</v>
      </c>
      <c r="O5" s="33">
        <f t="shared" ref="O5:O36" si="1">(N5/O$69)</f>
        <v>450.09436904955891</v>
      </c>
      <c r="P5" s="6"/>
    </row>
    <row r="6" spans="1:133">
      <c r="A6" s="12"/>
      <c r="B6" s="25">
        <v>311</v>
      </c>
      <c r="C6" s="20" t="s">
        <v>2</v>
      </c>
      <c r="D6" s="46">
        <v>11306597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11306597</v>
      </c>
      <c r="O6" s="47">
        <f t="shared" si="1"/>
        <v>263.19506971763775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1395921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1395921</v>
      </c>
      <c r="O7" s="47">
        <f t="shared" si="1"/>
        <v>32.494261970716266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231822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231822</v>
      </c>
      <c r="L8" s="46">
        <v>0</v>
      </c>
      <c r="M8" s="46">
        <v>0</v>
      </c>
      <c r="N8" s="46">
        <f>SUM(D8:M8)</f>
        <v>463644</v>
      </c>
      <c r="O8" s="47">
        <f t="shared" si="1"/>
        <v>10.792709327498311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337608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337608</v>
      </c>
      <c r="L9" s="46">
        <v>0</v>
      </c>
      <c r="M9" s="46">
        <v>0</v>
      </c>
      <c r="N9" s="46">
        <f>SUM(D9:M9)</f>
        <v>675216</v>
      </c>
      <c r="O9" s="47">
        <f t="shared" si="1"/>
        <v>15.717684303638352</v>
      </c>
      <c r="P9" s="9"/>
    </row>
    <row r="10" spans="1:133">
      <c r="A10" s="12"/>
      <c r="B10" s="25">
        <v>314.10000000000002</v>
      </c>
      <c r="C10" s="20" t="s">
        <v>11</v>
      </c>
      <c r="D10" s="46">
        <v>3364551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3364551</v>
      </c>
      <c r="O10" s="47">
        <f t="shared" si="1"/>
        <v>78.320049349379644</v>
      </c>
      <c r="P10" s="9"/>
    </row>
    <row r="11" spans="1:133">
      <c r="A11" s="12"/>
      <c r="B11" s="25">
        <v>314.3</v>
      </c>
      <c r="C11" s="20" t="s">
        <v>12</v>
      </c>
      <c r="D11" s="46">
        <v>502458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502458</v>
      </c>
      <c r="O11" s="47">
        <f t="shared" si="1"/>
        <v>11.696221979096348</v>
      </c>
      <c r="P11" s="9"/>
    </row>
    <row r="12" spans="1:133">
      <c r="A12" s="12"/>
      <c r="B12" s="25">
        <v>314.39999999999998</v>
      </c>
      <c r="C12" s="20" t="s">
        <v>13</v>
      </c>
      <c r="D12" s="46">
        <v>123558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123558</v>
      </c>
      <c r="O12" s="47">
        <f t="shared" si="1"/>
        <v>2.8761842687213388</v>
      </c>
      <c r="P12" s="9"/>
    </row>
    <row r="13" spans="1:133">
      <c r="A13" s="12"/>
      <c r="B13" s="25">
        <v>314.8</v>
      </c>
      <c r="C13" s="20" t="s">
        <v>14</v>
      </c>
      <c r="D13" s="46">
        <v>63709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63709</v>
      </c>
      <c r="O13" s="47">
        <f t="shared" si="1"/>
        <v>1.4830186922414395</v>
      </c>
      <c r="P13" s="9"/>
    </row>
    <row r="14" spans="1:133">
      <c r="A14" s="12"/>
      <c r="B14" s="25">
        <v>315</v>
      </c>
      <c r="C14" s="20" t="s">
        <v>110</v>
      </c>
      <c r="D14" s="46">
        <v>1236498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1236498</v>
      </c>
      <c r="O14" s="47">
        <f t="shared" si="1"/>
        <v>28.783211899718335</v>
      </c>
      <c r="P14" s="9"/>
    </row>
    <row r="15" spans="1:133">
      <c r="A15" s="12"/>
      <c r="B15" s="25">
        <v>316</v>
      </c>
      <c r="C15" s="20" t="s">
        <v>111</v>
      </c>
      <c r="D15" s="46">
        <v>203452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203452</v>
      </c>
      <c r="O15" s="47">
        <f t="shared" si="1"/>
        <v>4.7359575409111017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5256491</v>
      </c>
      <c r="E16" s="32">
        <f t="shared" si="3"/>
        <v>3978486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3431033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12666010</v>
      </c>
      <c r="O16" s="45">
        <f t="shared" si="1"/>
        <v>294.83949812612025</v>
      </c>
      <c r="P16" s="10"/>
    </row>
    <row r="17" spans="1:16">
      <c r="A17" s="12"/>
      <c r="B17" s="25">
        <v>322</v>
      </c>
      <c r="C17" s="20" t="s">
        <v>0</v>
      </c>
      <c r="D17" s="46">
        <v>2084603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2084603</v>
      </c>
      <c r="O17" s="47">
        <f t="shared" si="1"/>
        <v>48.525407947112363</v>
      </c>
      <c r="P17" s="9"/>
    </row>
    <row r="18" spans="1:16">
      <c r="A18" s="12"/>
      <c r="B18" s="25">
        <v>323.10000000000002</v>
      </c>
      <c r="C18" s="20" t="s">
        <v>18</v>
      </c>
      <c r="D18" s="46">
        <v>2335885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2335885</v>
      </c>
      <c r="O18" s="47">
        <f t="shared" si="1"/>
        <v>54.374752671151562</v>
      </c>
      <c r="P18" s="9"/>
    </row>
    <row r="19" spans="1:16">
      <c r="A19" s="12"/>
      <c r="B19" s="25">
        <v>323.39999999999998</v>
      </c>
      <c r="C19" s="20" t="s">
        <v>19</v>
      </c>
      <c r="D19" s="46">
        <v>100557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100557</v>
      </c>
      <c r="O19" s="47">
        <f t="shared" si="1"/>
        <v>2.3407667776251775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374330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374330</v>
      </c>
      <c r="O20" s="47">
        <f t="shared" si="1"/>
        <v>8.7136572080355688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551407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551407</v>
      </c>
      <c r="O21" s="47">
        <f t="shared" si="1"/>
        <v>12.835657254591588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1594843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1594843</v>
      </c>
      <c r="O22" s="47">
        <f t="shared" si="1"/>
        <v>37.124770129658515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323547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323547</v>
      </c>
      <c r="O23" s="47">
        <f t="shared" si="1"/>
        <v>7.5315300635489653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1509193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1509193</v>
      </c>
      <c r="O24" s="47">
        <f t="shared" si="1"/>
        <v>35.131008636141438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1025349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1025349</v>
      </c>
      <c r="O25" s="47">
        <f t="shared" si="1"/>
        <v>23.86808352149724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518207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518207</v>
      </c>
      <c r="O26" s="47">
        <f t="shared" si="1"/>
        <v>12.062827347005284</v>
      </c>
      <c r="P26" s="9"/>
    </row>
    <row r="27" spans="1:16">
      <c r="A27" s="12"/>
      <c r="B27" s="25">
        <v>325.10000000000002</v>
      </c>
      <c r="C27" s="20" t="s">
        <v>27</v>
      </c>
      <c r="D27" s="46">
        <v>20615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20615</v>
      </c>
      <c r="O27" s="47">
        <f t="shared" si="1"/>
        <v>0.47987616099071206</v>
      </c>
      <c r="P27" s="9"/>
    </row>
    <row r="28" spans="1:16">
      <c r="A28" s="12"/>
      <c r="B28" s="25">
        <v>329</v>
      </c>
      <c r="C28" s="20" t="s">
        <v>28</v>
      </c>
      <c r="D28" s="46">
        <v>714831</v>
      </c>
      <c r="E28" s="46">
        <v>0</v>
      </c>
      <c r="F28" s="46">
        <v>0</v>
      </c>
      <c r="G28" s="46">
        <v>0</v>
      </c>
      <c r="H28" s="46">
        <v>0</v>
      </c>
      <c r="I28" s="46">
        <v>1512643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2227474</v>
      </c>
      <c r="O28" s="47">
        <f t="shared" si="1"/>
        <v>51.851160408761842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SUM(D30:D37)</f>
        <v>8423260</v>
      </c>
      <c r="E29" s="32">
        <f t="shared" si="5"/>
        <v>425712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8848972</v>
      </c>
      <c r="O29" s="45">
        <f t="shared" si="1"/>
        <v>205.98645219860796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21805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21805</v>
      </c>
      <c r="O30" s="47">
        <f t="shared" si="1"/>
        <v>0.50757699201564277</v>
      </c>
      <c r="P30" s="9"/>
    </row>
    <row r="31" spans="1:16">
      <c r="A31" s="12"/>
      <c r="B31" s="25">
        <v>335.12</v>
      </c>
      <c r="C31" s="20" t="s">
        <v>112</v>
      </c>
      <c r="D31" s="46">
        <v>1888514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1888514</v>
      </c>
      <c r="O31" s="47">
        <f t="shared" si="1"/>
        <v>43.960846388416861</v>
      </c>
      <c r="P31" s="9"/>
    </row>
    <row r="32" spans="1:16">
      <c r="A32" s="12"/>
      <c r="B32" s="25">
        <v>335.14</v>
      </c>
      <c r="C32" s="20" t="s">
        <v>113</v>
      </c>
      <c r="D32" s="46">
        <v>42156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42156</v>
      </c>
      <c r="O32" s="47">
        <f t="shared" si="1"/>
        <v>0.98130775856048791</v>
      </c>
      <c r="P32" s="9"/>
    </row>
    <row r="33" spans="1:16">
      <c r="A33" s="12"/>
      <c r="B33" s="25">
        <v>335.15</v>
      </c>
      <c r="C33" s="20" t="s">
        <v>114</v>
      </c>
      <c r="D33" s="46">
        <v>18912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18912</v>
      </c>
      <c r="O33" s="47">
        <f t="shared" si="1"/>
        <v>0.44023371121301708</v>
      </c>
      <c r="P33" s="9"/>
    </row>
    <row r="34" spans="1:16">
      <c r="A34" s="12"/>
      <c r="B34" s="25">
        <v>335.18</v>
      </c>
      <c r="C34" s="20" t="s">
        <v>115</v>
      </c>
      <c r="D34" s="46">
        <v>6357957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6357957</v>
      </c>
      <c r="O34" s="47">
        <f t="shared" si="1"/>
        <v>148.00058195023161</v>
      </c>
      <c r="P34" s="9"/>
    </row>
    <row r="35" spans="1:16">
      <c r="A35" s="12"/>
      <c r="B35" s="25">
        <v>335.21</v>
      </c>
      <c r="C35" s="20" t="s">
        <v>38</v>
      </c>
      <c r="D35" s="46">
        <v>18564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18564</v>
      </c>
      <c r="O35" s="47">
        <f t="shared" si="1"/>
        <v>0.43213296398891965</v>
      </c>
      <c r="P35" s="9"/>
    </row>
    <row r="36" spans="1:16">
      <c r="A36" s="12"/>
      <c r="B36" s="25">
        <v>335.49</v>
      </c>
      <c r="C36" s="20" t="s">
        <v>39</v>
      </c>
      <c r="D36" s="46">
        <v>38717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38717</v>
      </c>
      <c r="O36" s="47">
        <f t="shared" si="1"/>
        <v>0.90125468469936454</v>
      </c>
      <c r="P36" s="9"/>
    </row>
    <row r="37" spans="1:16">
      <c r="A37" s="12"/>
      <c r="B37" s="25">
        <v>338</v>
      </c>
      <c r="C37" s="20" t="s">
        <v>40</v>
      </c>
      <c r="D37" s="46">
        <v>58440</v>
      </c>
      <c r="E37" s="46">
        <v>403907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462347</v>
      </c>
      <c r="O37" s="47">
        <f t="shared" ref="O37:O67" si="7">(N37/O$69)</f>
        <v>10.762517749482065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SUM(D39:D48)</f>
        <v>4032878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16032754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20065632</v>
      </c>
      <c r="O38" s="45">
        <f t="shared" si="7"/>
        <v>467.08796759701113</v>
      </c>
      <c r="P38" s="10"/>
    </row>
    <row r="39" spans="1:16">
      <c r="A39" s="12"/>
      <c r="B39" s="25">
        <v>341.3</v>
      </c>
      <c r="C39" s="20" t="s">
        <v>116</v>
      </c>
      <c r="D39" s="46">
        <v>33840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33840</v>
      </c>
      <c r="O39" s="47">
        <f t="shared" si="7"/>
        <v>0.78772783351567777</v>
      </c>
      <c r="P39" s="9"/>
    </row>
    <row r="40" spans="1:16">
      <c r="A40" s="12"/>
      <c r="B40" s="25">
        <v>341.9</v>
      </c>
      <c r="C40" s="20" t="s">
        <v>117</v>
      </c>
      <c r="D40" s="46">
        <v>2214230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2214230</v>
      </c>
      <c r="O40" s="47">
        <f t="shared" si="7"/>
        <v>51.542866454060849</v>
      </c>
      <c r="P40" s="9"/>
    </row>
    <row r="41" spans="1:16">
      <c r="A41" s="12"/>
      <c r="B41" s="25">
        <v>342.1</v>
      </c>
      <c r="C41" s="20" t="s">
        <v>49</v>
      </c>
      <c r="D41" s="46">
        <v>843693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843693</v>
      </c>
      <c r="O41" s="47">
        <f t="shared" si="7"/>
        <v>19.639493470518403</v>
      </c>
      <c r="P41" s="9"/>
    </row>
    <row r="42" spans="1:16">
      <c r="A42" s="12"/>
      <c r="B42" s="25">
        <v>342.2</v>
      </c>
      <c r="C42" s="20" t="s">
        <v>50</v>
      </c>
      <c r="D42" s="46">
        <v>216853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216853</v>
      </c>
      <c r="O42" s="47">
        <f t="shared" si="7"/>
        <v>5.047906143066645</v>
      </c>
      <c r="P42" s="9"/>
    </row>
    <row r="43" spans="1:16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5738153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5738153</v>
      </c>
      <c r="O43" s="47">
        <f t="shared" si="7"/>
        <v>133.57277869596592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4925429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4925429</v>
      </c>
      <c r="O44" s="47">
        <f t="shared" si="7"/>
        <v>114.6541818943644</v>
      </c>
      <c r="P44" s="9"/>
    </row>
    <row r="45" spans="1:16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5300966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5300966</v>
      </c>
      <c r="O45" s="47">
        <f t="shared" si="7"/>
        <v>123.39593565958239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68206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68206</v>
      </c>
      <c r="O46" s="47">
        <f t="shared" si="7"/>
        <v>1.5876998999045602</v>
      </c>
      <c r="P46" s="9"/>
    </row>
    <row r="47" spans="1:16">
      <c r="A47" s="12"/>
      <c r="B47" s="25">
        <v>343.8</v>
      </c>
      <c r="C47" s="20" t="s">
        <v>55</v>
      </c>
      <c r="D47" s="46">
        <v>261740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261740</v>
      </c>
      <c r="O47" s="47">
        <f t="shared" si="7"/>
        <v>6.092786144928886</v>
      </c>
      <c r="P47" s="9"/>
    </row>
    <row r="48" spans="1:16">
      <c r="A48" s="12"/>
      <c r="B48" s="25">
        <v>347.2</v>
      </c>
      <c r="C48" s="20" t="s">
        <v>57</v>
      </c>
      <c r="D48" s="46">
        <v>462522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462522</v>
      </c>
      <c r="O48" s="47">
        <f t="shared" si="7"/>
        <v>10.766591401103378</v>
      </c>
      <c r="P48" s="9"/>
    </row>
    <row r="49" spans="1:16" ht="15.75">
      <c r="A49" s="29" t="s">
        <v>46</v>
      </c>
      <c r="B49" s="30"/>
      <c r="C49" s="31"/>
      <c r="D49" s="32">
        <f t="shared" ref="D49:M49" si="10">SUM(D50:D52)</f>
        <v>56873</v>
      </c>
      <c r="E49" s="32">
        <f t="shared" si="10"/>
        <v>11542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68415</v>
      </c>
      <c r="O49" s="45">
        <f t="shared" si="7"/>
        <v>1.5925650038408716</v>
      </c>
      <c r="P49" s="10"/>
    </row>
    <row r="50" spans="1:16">
      <c r="A50" s="13"/>
      <c r="B50" s="39">
        <v>351.5</v>
      </c>
      <c r="C50" s="21" t="s">
        <v>91</v>
      </c>
      <c r="D50" s="46">
        <v>47816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47816</v>
      </c>
      <c r="O50" s="47">
        <f t="shared" si="7"/>
        <v>1.1130612909983939</v>
      </c>
      <c r="P50" s="9"/>
    </row>
    <row r="51" spans="1:16">
      <c r="A51" s="13"/>
      <c r="B51" s="39">
        <v>354</v>
      </c>
      <c r="C51" s="21" t="s">
        <v>63</v>
      </c>
      <c r="D51" s="46">
        <v>9057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9057</v>
      </c>
      <c r="O51" s="47">
        <f t="shared" si="7"/>
        <v>0.21082892990991411</v>
      </c>
      <c r="P51" s="9"/>
    </row>
    <row r="52" spans="1:16">
      <c r="A52" s="13"/>
      <c r="B52" s="39">
        <v>359</v>
      </c>
      <c r="C52" s="21" t="s">
        <v>64</v>
      </c>
      <c r="D52" s="46">
        <v>0</v>
      </c>
      <c r="E52" s="46">
        <v>11542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11542</v>
      </c>
      <c r="O52" s="47">
        <f t="shared" si="7"/>
        <v>0.26867478293256358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SUM(D54:D63)</f>
        <v>1025353</v>
      </c>
      <c r="E53" s="32">
        <f t="shared" si="12"/>
        <v>464344</v>
      </c>
      <c r="F53" s="32">
        <f t="shared" si="12"/>
        <v>0</v>
      </c>
      <c r="G53" s="32">
        <f t="shared" si="12"/>
        <v>6548</v>
      </c>
      <c r="H53" s="32">
        <f t="shared" si="12"/>
        <v>0</v>
      </c>
      <c r="I53" s="32">
        <f t="shared" si="12"/>
        <v>424447</v>
      </c>
      <c r="J53" s="32">
        <f t="shared" si="12"/>
        <v>0</v>
      </c>
      <c r="K53" s="32">
        <f t="shared" si="12"/>
        <v>8915960</v>
      </c>
      <c r="L53" s="32">
        <f t="shared" si="12"/>
        <v>0</v>
      </c>
      <c r="M53" s="32">
        <f t="shared" si="12"/>
        <v>0</v>
      </c>
      <c r="N53" s="32">
        <f t="shared" si="11"/>
        <v>10836652</v>
      </c>
      <c r="O53" s="45">
        <f t="shared" si="7"/>
        <v>252.2556856537629</v>
      </c>
      <c r="P53" s="10"/>
    </row>
    <row r="54" spans="1:16">
      <c r="A54" s="12"/>
      <c r="B54" s="25">
        <v>361.1</v>
      </c>
      <c r="C54" s="20" t="s">
        <v>65</v>
      </c>
      <c r="D54" s="46">
        <v>193358</v>
      </c>
      <c r="E54" s="46">
        <v>187346</v>
      </c>
      <c r="F54" s="46">
        <v>0</v>
      </c>
      <c r="G54" s="46">
        <v>15227</v>
      </c>
      <c r="H54" s="46">
        <v>0</v>
      </c>
      <c r="I54" s="46">
        <v>331520</v>
      </c>
      <c r="J54" s="46">
        <v>0</v>
      </c>
      <c r="K54" s="46">
        <v>344498</v>
      </c>
      <c r="L54" s="46">
        <v>0</v>
      </c>
      <c r="M54" s="46">
        <v>0</v>
      </c>
      <c r="N54" s="46">
        <f t="shared" si="11"/>
        <v>1071949</v>
      </c>
      <c r="O54" s="47">
        <f t="shared" si="7"/>
        <v>24.952838753229823</v>
      </c>
      <c r="P54" s="9"/>
    </row>
    <row r="55" spans="1:16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1688181</v>
      </c>
      <c r="L55" s="46">
        <v>0</v>
      </c>
      <c r="M55" s="46">
        <v>0</v>
      </c>
      <c r="N55" s="46">
        <f t="shared" ref="N55:N63" si="13">SUM(D55:M55)</f>
        <v>1688181</v>
      </c>
      <c r="O55" s="47">
        <f t="shared" si="7"/>
        <v>39.297492958402195</v>
      </c>
      <c r="P55" s="9"/>
    </row>
    <row r="56" spans="1:16">
      <c r="A56" s="12"/>
      <c r="B56" s="25">
        <v>361.3</v>
      </c>
      <c r="C56" s="20" t="s">
        <v>67</v>
      </c>
      <c r="D56" s="46">
        <v>-106390</v>
      </c>
      <c r="E56" s="46">
        <v>-118879</v>
      </c>
      <c r="F56" s="46">
        <v>0</v>
      </c>
      <c r="G56" s="46">
        <v>-9988</v>
      </c>
      <c r="H56" s="46">
        <v>0</v>
      </c>
      <c r="I56" s="46">
        <v>-220244</v>
      </c>
      <c r="J56" s="46">
        <v>0</v>
      </c>
      <c r="K56" s="46">
        <v>4414298</v>
      </c>
      <c r="L56" s="46">
        <v>0</v>
      </c>
      <c r="M56" s="46">
        <v>0</v>
      </c>
      <c r="N56" s="46">
        <f t="shared" si="13"/>
        <v>3958797</v>
      </c>
      <c r="O56" s="47">
        <f t="shared" si="7"/>
        <v>92.152913242859469</v>
      </c>
      <c r="P56" s="9"/>
    </row>
    <row r="57" spans="1:16">
      <c r="A57" s="12"/>
      <c r="B57" s="25">
        <v>361.4</v>
      </c>
      <c r="C57" s="20" t="s">
        <v>118</v>
      </c>
      <c r="D57" s="46">
        <v>14377</v>
      </c>
      <c r="E57" s="46">
        <v>16006</v>
      </c>
      <c r="F57" s="46">
        <v>0</v>
      </c>
      <c r="G57" s="46">
        <v>1309</v>
      </c>
      <c r="H57" s="46">
        <v>0</v>
      </c>
      <c r="I57" s="46">
        <v>29166</v>
      </c>
      <c r="J57" s="46">
        <v>0</v>
      </c>
      <c r="K57" s="46">
        <v>235151</v>
      </c>
      <c r="L57" s="46">
        <v>0</v>
      </c>
      <c r="M57" s="46">
        <v>0</v>
      </c>
      <c r="N57" s="46">
        <f t="shared" si="13"/>
        <v>296009</v>
      </c>
      <c r="O57" s="47">
        <f t="shared" si="7"/>
        <v>6.8905002444190977</v>
      </c>
      <c r="P57" s="9"/>
    </row>
    <row r="58" spans="1:16">
      <c r="A58" s="12"/>
      <c r="B58" s="25">
        <v>362</v>
      </c>
      <c r="C58" s="20" t="s">
        <v>69</v>
      </c>
      <c r="D58" s="46">
        <v>267358</v>
      </c>
      <c r="E58" s="46">
        <v>0</v>
      </c>
      <c r="F58" s="46">
        <v>0</v>
      </c>
      <c r="G58" s="46">
        <v>0</v>
      </c>
      <c r="H58" s="46">
        <v>0</v>
      </c>
      <c r="I58" s="46">
        <v>253353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520711</v>
      </c>
      <c r="O58" s="47">
        <f t="shared" si="7"/>
        <v>12.121115482203962</v>
      </c>
      <c r="P58" s="9"/>
    </row>
    <row r="59" spans="1:16">
      <c r="A59" s="12"/>
      <c r="B59" s="25">
        <v>364</v>
      </c>
      <c r="C59" s="20" t="s">
        <v>119</v>
      </c>
      <c r="D59" s="46">
        <v>8624</v>
      </c>
      <c r="E59" s="46">
        <v>0</v>
      </c>
      <c r="F59" s="46">
        <v>0</v>
      </c>
      <c r="G59" s="46">
        <v>0</v>
      </c>
      <c r="H59" s="46">
        <v>0</v>
      </c>
      <c r="I59" s="46">
        <v>-11261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-2637</v>
      </c>
      <c r="O59" s="47">
        <f t="shared" si="7"/>
        <v>-6.1384110430875952E-2</v>
      </c>
      <c r="P59" s="9"/>
    </row>
    <row r="60" spans="1:16">
      <c r="A60" s="12"/>
      <c r="B60" s="25">
        <v>365</v>
      </c>
      <c r="C60" s="20" t="s">
        <v>120</v>
      </c>
      <c r="D60" s="46">
        <v>200320</v>
      </c>
      <c r="E60" s="46">
        <v>0</v>
      </c>
      <c r="F60" s="46">
        <v>0</v>
      </c>
      <c r="G60" s="46">
        <v>0</v>
      </c>
      <c r="H60" s="46">
        <v>0</v>
      </c>
      <c r="I60" s="46">
        <v>23994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224314</v>
      </c>
      <c r="O60" s="47">
        <f t="shared" si="7"/>
        <v>5.2215833701901815</v>
      </c>
      <c r="P60" s="9"/>
    </row>
    <row r="61" spans="1:16">
      <c r="A61" s="12"/>
      <c r="B61" s="25">
        <v>366</v>
      </c>
      <c r="C61" s="20" t="s">
        <v>72</v>
      </c>
      <c r="D61" s="46">
        <v>23402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23402</v>
      </c>
      <c r="O61" s="47">
        <f t="shared" si="7"/>
        <v>0.54475197281128518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2233832</v>
      </c>
      <c r="L62" s="46">
        <v>0</v>
      </c>
      <c r="M62" s="46">
        <v>0</v>
      </c>
      <c r="N62" s="46">
        <f t="shared" si="13"/>
        <v>2233832</v>
      </c>
      <c r="O62" s="47">
        <f t="shared" si="7"/>
        <v>51.999161991666476</v>
      </c>
      <c r="P62" s="9"/>
    </row>
    <row r="63" spans="1:16">
      <c r="A63" s="12"/>
      <c r="B63" s="25">
        <v>369.9</v>
      </c>
      <c r="C63" s="20" t="s">
        <v>74</v>
      </c>
      <c r="D63" s="46">
        <v>424304</v>
      </c>
      <c r="E63" s="46">
        <v>379871</v>
      </c>
      <c r="F63" s="46">
        <v>0</v>
      </c>
      <c r="G63" s="46">
        <v>0</v>
      </c>
      <c r="H63" s="46">
        <v>0</v>
      </c>
      <c r="I63" s="46">
        <v>17919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822094</v>
      </c>
      <c r="O63" s="47">
        <f t="shared" si="7"/>
        <v>19.136711748411276</v>
      </c>
      <c r="P63" s="9"/>
    </row>
    <row r="64" spans="1:16" ht="15.75">
      <c r="A64" s="29" t="s">
        <v>47</v>
      </c>
      <c r="B64" s="30"/>
      <c r="C64" s="31"/>
      <c r="D64" s="32">
        <f t="shared" ref="D64:M64" si="14">SUM(D65:D66)</f>
        <v>0</v>
      </c>
      <c r="E64" s="32">
        <f t="shared" si="14"/>
        <v>417214</v>
      </c>
      <c r="F64" s="32">
        <f t="shared" si="14"/>
        <v>1270032</v>
      </c>
      <c r="G64" s="32">
        <f t="shared" si="14"/>
        <v>0</v>
      </c>
      <c r="H64" s="32">
        <f t="shared" si="14"/>
        <v>0</v>
      </c>
      <c r="I64" s="32">
        <f t="shared" si="14"/>
        <v>4948230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6635476</v>
      </c>
      <c r="O64" s="45">
        <f t="shared" si="7"/>
        <v>154.46067180334737</v>
      </c>
      <c r="P64" s="9"/>
    </row>
    <row r="65" spans="1:119">
      <c r="A65" s="12"/>
      <c r="B65" s="25">
        <v>381</v>
      </c>
      <c r="C65" s="20" t="s">
        <v>75</v>
      </c>
      <c r="D65" s="46">
        <v>0</v>
      </c>
      <c r="E65" s="46">
        <v>417214</v>
      </c>
      <c r="F65" s="46">
        <v>1270032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1687246</v>
      </c>
      <c r="O65" s="47">
        <f t="shared" si="7"/>
        <v>39.275728019739752</v>
      </c>
      <c r="P65" s="9"/>
    </row>
    <row r="66" spans="1:119" ht="15.75" thickBot="1">
      <c r="A66" s="12"/>
      <c r="B66" s="25">
        <v>389.4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4948230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4948230</v>
      </c>
      <c r="O66" s="47">
        <f t="shared" si="7"/>
        <v>115.18494378360762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SUM(D5,D16,D29,D38,D49,D53,D64)</f>
        <v>35595678</v>
      </c>
      <c r="E67" s="15">
        <f t="shared" si="15"/>
        <v>7262649</v>
      </c>
      <c r="F67" s="15">
        <f t="shared" si="15"/>
        <v>1270032</v>
      </c>
      <c r="G67" s="15">
        <f t="shared" si="15"/>
        <v>6548</v>
      </c>
      <c r="H67" s="15">
        <f t="shared" si="15"/>
        <v>0</v>
      </c>
      <c r="I67" s="15">
        <f t="shared" si="15"/>
        <v>24836464</v>
      </c>
      <c r="J67" s="15">
        <f t="shared" si="15"/>
        <v>0</v>
      </c>
      <c r="K67" s="15">
        <f t="shared" si="15"/>
        <v>9485390</v>
      </c>
      <c r="L67" s="15">
        <f t="shared" si="15"/>
        <v>0</v>
      </c>
      <c r="M67" s="15">
        <f t="shared" si="15"/>
        <v>0</v>
      </c>
      <c r="N67" s="15">
        <f>SUM(D67:M67)</f>
        <v>78456761</v>
      </c>
      <c r="O67" s="38">
        <f t="shared" si="7"/>
        <v>1826.3172094322495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132</v>
      </c>
      <c r="M69" s="48"/>
      <c r="N69" s="48"/>
      <c r="O69" s="43">
        <v>42959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15180674</v>
      </c>
      <c r="E5" s="27">
        <f t="shared" si="0"/>
        <v>1858899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527035</v>
      </c>
      <c r="L5" s="27">
        <f t="shared" si="0"/>
        <v>0</v>
      </c>
      <c r="M5" s="27">
        <f t="shared" si="0"/>
        <v>0</v>
      </c>
      <c r="N5" s="28">
        <f>SUM(D5:M5)</f>
        <v>17566608</v>
      </c>
      <c r="O5" s="33">
        <f t="shared" ref="O5:O36" si="1">(N5/O$71)</f>
        <v>422.21333461519976</v>
      </c>
      <c r="P5" s="6"/>
    </row>
    <row r="6" spans="1:133">
      <c r="A6" s="12"/>
      <c r="B6" s="25">
        <v>311</v>
      </c>
      <c r="C6" s="20" t="s">
        <v>2</v>
      </c>
      <c r="D6" s="46">
        <v>10022088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10022088</v>
      </c>
      <c r="O6" s="47">
        <f t="shared" si="1"/>
        <v>240.88083449502474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1331864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1331864</v>
      </c>
      <c r="O7" s="47">
        <f t="shared" si="1"/>
        <v>32.011344517617651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232111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232111</v>
      </c>
      <c r="L8" s="46">
        <v>0</v>
      </c>
      <c r="M8" s="46">
        <v>0</v>
      </c>
      <c r="N8" s="46">
        <f>SUM(D8:M8)</f>
        <v>464222</v>
      </c>
      <c r="O8" s="47">
        <f t="shared" si="1"/>
        <v>11.157573426909581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294924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294924</v>
      </c>
      <c r="L9" s="46">
        <v>0</v>
      </c>
      <c r="M9" s="46">
        <v>0</v>
      </c>
      <c r="N9" s="46">
        <f>SUM(D9:M9)</f>
        <v>589848</v>
      </c>
      <c r="O9" s="47">
        <f t="shared" si="1"/>
        <v>14.176993702831322</v>
      </c>
      <c r="P9" s="9"/>
    </row>
    <row r="10" spans="1:133">
      <c r="A10" s="12"/>
      <c r="B10" s="25">
        <v>314.10000000000002</v>
      </c>
      <c r="C10" s="20" t="s">
        <v>11</v>
      </c>
      <c r="D10" s="46">
        <v>3167385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3167385</v>
      </c>
      <c r="O10" s="47">
        <f t="shared" si="1"/>
        <v>76.128082488102677</v>
      </c>
      <c r="P10" s="9"/>
    </row>
    <row r="11" spans="1:133">
      <c r="A11" s="12"/>
      <c r="B11" s="25">
        <v>314.3</v>
      </c>
      <c r="C11" s="20" t="s">
        <v>12</v>
      </c>
      <c r="D11" s="46">
        <v>473096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473096</v>
      </c>
      <c r="O11" s="47">
        <f t="shared" si="1"/>
        <v>11.370859972119407</v>
      </c>
      <c r="P11" s="9"/>
    </row>
    <row r="12" spans="1:133">
      <c r="A12" s="12"/>
      <c r="B12" s="25">
        <v>314.39999999999998</v>
      </c>
      <c r="C12" s="20" t="s">
        <v>13</v>
      </c>
      <c r="D12" s="46">
        <v>88868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88868</v>
      </c>
      <c r="O12" s="47">
        <f t="shared" si="1"/>
        <v>2.1359419314521944</v>
      </c>
      <c r="P12" s="9"/>
    </row>
    <row r="13" spans="1:133">
      <c r="A13" s="12"/>
      <c r="B13" s="25">
        <v>314.8</v>
      </c>
      <c r="C13" s="20" t="s">
        <v>14</v>
      </c>
      <c r="D13" s="46">
        <v>47810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47810</v>
      </c>
      <c r="O13" s="47">
        <f t="shared" si="1"/>
        <v>1.1491131086862472</v>
      </c>
      <c r="P13" s="9"/>
    </row>
    <row r="14" spans="1:133">
      <c r="A14" s="12"/>
      <c r="B14" s="25">
        <v>315</v>
      </c>
      <c r="C14" s="20" t="s">
        <v>110</v>
      </c>
      <c r="D14" s="46">
        <v>1177105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1177105</v>
      </c>
      <c r="O14" s="47">
        <f t="shared" si="1"/>
        <v>28.291712733740326</v>
      </c>
      <c r="P14" s="9"/>
    </row>
    <row r="15" spans="1:133">
      <c r="A15" s="12"/>
      <c r="B15" s="25">
        <v>316</v>
      </c>
      <c r="C15" s="20" t="s">
        <v>111</v>
      </c>
      <c r="D15" s="46">
        <v>204322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204322</v>
      </c>
      <c r="O15" s="47">
        <f t="shared" si="1"/>
        <v>4.9108782387155703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5089729</v>
      </c>
      <c r="E16" s="32">
        <f t="shared" si="3"/>
        <v>3324610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3163666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11578005</v>
      </c>
      <c r="O16" s="45">
        <f t="shared" si="1"/>
        <v>278.27729173676875</v>
      </c>
      <c r="P16" s="10"/>
    </row>
    <row r="17" spans="1:16">
      <c r="A17" s="12"/>
      <c r="B17" s="25">
        <v>322</v>
      </c>
      <c r="C17" s="20" t="s">
        <v>0</v>
      </c>
      <c r="D17" s="46">
        <v>1882637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1882637</v>
      </c>
      <c r="O17" s="47">
        <f t="shared" si="1"/>
        <v>45.249170792674136</v>
      </c>
      <c r="P17" s="9"/>
    </row>
    <row r="18" spans="1:16">
      <c r="A18" s="12"/>
      <c r="B18" s="25">
        <v>323.10000000000002</v>
      </c>
      <c r="C18" s="20" t="s">
        <v>18</v>
      </c>
      <c r="D18" s="46">
        <v>2310219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2310219</v>
      </c>
      <c r="O18" s="47">
        <f t="shared" si="1"/>
        <v>55.526102004518577</v>
      </c>
      <c r="P18" s="9"/>
    </row>
    <row r="19" spans="1:16">
      <c r="A19" s="12"/>
      <c r="B19" s="25">
        <v>323.39999999999998</v>
      </c>
      <c r="C19" s="20" t="s">
        <v>19</v>
      </c>
      <c r="D19" s="46">
        <v>71799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71799</v>
      </c>
      <c r="O19" s="47">
        <f t="shared" si="1"/>
        <v>1.7256886026053935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366030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366030</v>
      </c>
      <c r="O20" s="47">
        <f t="shared" si="1"/>
        <v>8.7975292025188683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216581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216581</v>
      </c>
      <c r="O21" s="47">
        <f t="shared" si="1"/>
        <v>5.2055232418401189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1305847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1305847</v>
      </c>
      <c r="O22" s="47">
        <f t="shared" si="1"/>
        <v>31.386026053934529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376358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376358</v>
      </c>
      <c r="O23" s="47">
        <f t="shared" si="1"/>
        <v>9.0457626303898468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1462100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1462100</v>
      </c>
      <c r="O24" s="47">
        <f t="shared" si="1"/>
        <v>35.141566120271115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723891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723891</v>
      </c>
      <c r="O25" s="47">
        <f t="shared" si="1"/>
        <v>17.398716531269528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511362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511362</v>
      </c>
      <c r="O26" s="47">
        <f t="shared" si="1"/>
        <v>12.29058308897755</v>
      </c>
      <c r="P26" s="9"/>
    </row>
    <row r="27" spans="1:16">
      <c r="A27" s="12"/>
      <c r="B27" s="25">
        <v>325.10000000000002</v>
      </c>
      <c r="C27" s="20" t="s">
        <v>27</v>
      </c>
      <c r="D27" s="46">
        <v>20754</v>
      </c>
      <c r="E27" s="46">
        <v>44646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65400</v>
      </c>
      <c r="O27" s="47">
        <f t="shared" si="1"/>
        <v>1.5718886699033794</v>
      </c>
      <c r="P27" s="9"/>
    </row>
    <row r="28" spans="1:16">
      <c r="A28" s="12"/>
      <c r="B28" s="25">
        <v>329</v>
      </c>
      <c r="C28" s="20" t="s">
        <v>28</v>
      </c>
      <c r="D28" s="46">
        <v>804320</v>
      </c>
      <c r="E28" s="46">
        <v>0</v>
      </c>
      <c r="F28" s="46">
        <v>0</v>
      </c>
      <c r="G28" s="46">
        <v>0</v>
      </c>
      <c r="H28" s="46">
        <v>0</v>
      </c>
      <c r="I28" s="46">
        <v>1481461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2285781</v>
      </c>
      <c r="O28" s="47">
        <f t="shared" si="1"/>
        <v>54.938734797865692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SUM(D30:D38)</f>
        <v>8199504</v>
      </c>
      <c r="E29" s="32">
        <f t="shared" si="5"/>
        <v>386199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8585703</v>
      </c>
      <c r="O29" s="45">
        <f t="shared" si="1"/>
        <v>206.35732826996107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36217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36217</v>
      </c>
      <c r="O30" s="47">
        <f t="shared" si="1"/>
        <v>0.87047541220016345</v>
      </c>
      <c r="P30" s="9"/>
    </row>
    <row r="31" spans="1:16">
      <c r="A31" s="12"/>
      <c r="B31" s="25">
        <v>334.5</v>
      </c>
      <c r="C31" s="20" t="s">
        <v>128</v>
      </c>
      <c r="D31" s="46">
        <v>377081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377081</v>
      </c>
      <c r="O31" s="47">
        <f t="shared" si="1"/>
        <v>9.0631399317406149</v>
      </c>
      <c r="P31" s="9"/>
    </row>
    <row r="32" spans="1:16">
      <c r="A32" s="12"/>
      <c r="B32" s="25">
        <v>335.12</v>
      </c>
      <c r="C32" s="20" t="s">
        <v>112</v>
      </c>
      <c r="D32" s="46">
        <v>1720657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1720657</v>
      </c>
      <c r="O32" s="47">
        <f t="shared" si="1"/>
        <v>41.355982310243718</v>
      </c>
      <c r="P32" s="9"/>
    </row>
    <row r="33" spans="1:16">
      <c r="A33" s="12"/>
      <c r="B33" s="25">
        <v>335.14</v>
      </c>
      <c r="C33" s="20" t="s">
        <v>113</v>
      </c>
      <c r="D33" s="46">
        <v>41859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41859</v>
      </c>
      <c r="O33" s="47">
        <f t="shared" si="1"/>
        <v>1.0060808537230208</v>
      </c>
      <c r="P33" s="9"/>
    </row>
    <row r="34" spans="1:16">
      <c r="A34" s="12"/>
      <c r="B34" s="25">
        <v>335.15</v>
      </c>
      <c r="C34" s="20" t="s">
        <v>114</v>
      </c>
      <c r="D34" s="46">
        <v>18462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18462</v>
      </c>
      <c r="O34" s="47">
        <f t="shared" si="1"/>
        <v>0.44373407681584387</v>
      </c>
      <c r="P34" s="9"/>
    </row>
    <row r="35" spans="1:16">
      <c r="A35" s="12"/>
      <c r="B35" s="25">
        <v>335.18</v>
      </c>
      <c r="C35" s="20" t="s">
        <v>115</v>
      </c>
      <c r="D35" s="46">
        <v>5920848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5920848</v>
      </c>
      <c r="O35" s="47">
        <f t="shared" si="1"/>
        <v>142.30755179541413</v>
      </c>
      <c r="P35" s="9"/>
    </row>
    <row r="36" spans="1:16">
      <c r="A36" s="12"/>
      <c r="B36" s="25">
        <v>335.21</v>
      </c>
      <c r="C36" s="20" t="s">
        <v>38</v>
      </c>
      <c r="D36" s="46">
        <v>18800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18800</v>
      </c>
      <c r="O36" s="47">
        <f t="shared" si="1"/>
        <v>0.45185790510983992</v>
      </c>
      <c r="P36" s="9"/>
    </row>
    <row r="37" spans="1:16">
      <c r="A37" s="12"/>
      <c r="B37" s="25">
        <v>335.49</v>
      </c>
      <c r="C37" s="20" t="s">
        <v>39</v>
      </c>
      <c r="D37" s="46">
        <v>34434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34434</v>
      </c>
      <c r="O37" s="47">
        <f t="shared" ref="O37:O68" si="7">(N37/O$71)</f>
        <v>0.82762101619958661</v>
      </c>
      <c r="P37" s="9"/>
    </row>
    <row r="38" spans="1:16">
      <c r="A38" s="12"/>
      <c r="B38" s="25">
        <v>338</v>
      </c>
      <c r="C38" s="20" t="s">
        <v>40</v>
      </c>
      <c r="D38" s="46">
        <v>67363</v>
      </c>
      <c r="E38" s="46">
        <v>349982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417345</v>
      </c>
      <c r="O38" s="47">
        <f t="shared" si="7"/>
        <v>10.030884968514156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SUM(D40:D49)</f>
        <v>3809496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15526841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19336337</v>
      </c>
      <c r="O39" s="45">
        <f t="shared" si="7"/>
        <v>464.74876219775996</v>
      </c>
      <c r="P39" s="10"/>
    </row>
    <row r="40" spans="1:16">
      <c r="A40" s="12"/>
      <c r="B40" s="25">
        <v>341.3</v>
      </c>
      <c r="C40" s="20" t="s">
        <v>116</v>
      </c>
      <c r="D40" s="46">
        <v>34070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34070</v>
      </c>
      <c r="O40" s="47">
        <f t="shared" si="7"/>
        <v>0.81887227803682161</v>
      </c>
      <c r="P40" s="9"/>
    </row>
    <row r="41" spans="1:16">
      <c r="A41" s="12"/>
      <c r="B41" s="25">
        <v>341.9</v>
      </c>
      <c r="C41" s="20" t="s">
        <v>117</v>
      </c>
      <c r="D41" s="46">
        <v>2171344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2171344</v>
      </c>
      <c r="O41" s="47">
        <f t="shared" si="7"/>
        <v>52.188242080469166</v>
      </c>
      <c r="P41" s="9"/>
    </row>
    <row r="42" spans="1:16">
      <c r="A42" s="12"/>
      <c r="B42" s="25">
        <v>342.1</v>
      </c>
      <c r="C42" s="20" t="s">
        <v>49</v>
      </c>
      <c r="D42" s="46">
        <v>683538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683538</v>
      </c>
      <c r="O42" s="47">
        <f t="shared" si="7"/>
        <v>16.428832379945199</v>
      </c>
      <c r="P42" s="9"/>
    </row>
    <row r="43" spans="1:16">
      <c r="A43" s="12"/>
      <c r="B43" s="25">
        <v>342.2</v>
      </c>
      <c r="C43" s="20" t="s">
        <v>50</v>
      </c>
      <c r="D43" s="46">
        <v>196600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196600</v>
      </c>
      <c r="O43" s="47">
        <f t="shared" si="7"/>
        <v>4.7252800076911985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5521359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5521359</v>
      </c>
      <c r="O44" s="47">
        <f t="shared" si="7"/>
        <v>132.7058356967745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4718559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4718559</v>
      </c>
      <c r="O45" s="47">
        <f t="shared" si="7"/>
        <v>113.41054174878623</v>
      </c>
      <c r="P45" s="9"/>
    </row>
    <row r="46" spans="1:16">
      <c r="A46" s="12"/>
      <c r="B46" s="25">
        <v>343.5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5225601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5225601</v>
      </c>
      <c r="O46" s="47">
        <f t="shared" si="7"/>
        <v>125.59729365956834</v>
      </c>
      <c r="P46" s="9"/>
    </row>
    <row r="47" spans="1:16">
      <c r="A47" s="12"/>
      <c r="B47" s="25">
        <v>343.6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61322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61322</v>
      </c>
      <c r="O47" s="47">
        <f t="shared" si="7"/>
        <v>1.4738739604864683</v>
      </c>
      <c r="P47" s="9"/>
    </row>
    <row r="48" spans="1:16">
      <c r="A48" s="12"/>
      <c r="B48" s="25">
        <v>343.8</v>
      </c>
      <c r="C48" s="20" t="s">
        <v>55</v>
      </c>
      <c r="D48" s="46">
        <v>284735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284735</v>
      </c>
      <c r="O48" s="47">
        <f t="shared" si="7"/>
        <v>6.8436042878430996</v>
      </c>
      <c r="P48" s="9"/>
    </row>
    <row r="49" spans="1:16">
      <c r="A49" s="12"/>
      <c r="B49" s="25">
        <v>347.2</v>
      </c>
      <c r="C49" s="20" t="s">
        <v>57</v>
      </c>
      <c r="D49" s="46">
        <v>439209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439209</v>
      </c>
      <c r="O49" s="47">
        <f t="shared" si="7"/>
        <v>10.556386098158919</v>
      </c>
      <c r="P49" s="9"/>
    </row>
    <row r="50" spans="1:16" ht="15.75">
      <c r="A50" s="29" t="s">
        <v>46</v>
      </c>
      <c r="B50" s="30"/>
      <c r="C50" s="31"/>
      <c r="D50" s="32">
        <f t="shared" ref="D50:M50" si="10">SUM(D51:D53)</f>
        <v>141097</v>
      </c>
      <c r="E50" s="32">
        <f t="shared" si="10"/>
        <v>105611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246708</v>
      </c>
      <c r="O50" s="45">
        <f t="shared" si="7"/>
        <v>5.929625534778638</v>
      </c>
      <c r="P50" s="10"/>
    </row>
    <row r="51" spans="1:16">
      <c r="A51" s="13"/>
      <c r="B51" s="39">
        <v>351.5</v>
      </c>
      <c r="C51" s="21" t="s">
        <v>91</v>
      </c>
      <c r="D51" s="46">
        <v>120988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120988</v>
      </c>
      <c r="O51" s="47">
        <f t="shared" si="7"/>
        <v>2.9079459693313465</v>
      </c>
      <c r="P51" s="9"/>
    </row>
    <row r="52" spans="1:16">
      <c r="A52" s="13"/>
      <c r="B52" s="39">
        <v>354</v>
      </c>
      <c r="C52" s="21" t="s">
        <v>63</v>
      </c>
      <c r="D52" s="46">
        <v>20109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20109</v>
      </c>
      <c r="O52" s="47">
        <f t="shared" si="7"/>
        <v>0.48331971350286018</v>
      </c>
      <c r="P52" s="9"/>
    </row>
    <row r="53" spans="1:16">
      <c r="A53" s="13"/>
      <c r="B53" s="39">
        <v>359</v>
      </c>
      <c r="C53" s="21" t="s">
        <v>64</v>
      </c>
      <c r="D53" s="46">
        <v>0</v>
      </c>
      <c r="E53" s="46">
        <v>105611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105611</v>
      </c>
      <c r="O53" s="47">
        <f t="shared" si="7"/>
        <v>2.5383598519444313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SUM(D55:D64)</f>
        <v>569885</v>
      </c>
      <c r="E54" s="32">
        <f t="shared" si="12"/>
        <v>175216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543765</v>
      </c>
      <c r="J54" s="32">
        <f t="shared" si="12"/>
        <v>0</v>
      </c>
      <c r="K54" s="32">
        <f t="shared" si="12"/>
        <v>7053331</v>
      </c>
      <c r="L54" s="32">
        <f t="shared" si="12"/>
        <v>0</v>
      </c>
      <c r="M54" s="32">
        <f t="shared" si="12"/>
        <v>0</v>
      </c>
      <c r="N54" s="32">
        <f t="shared" si="11"/>
        <v>8342197</v>
      </c>
      <c r="O54" s="45">
        <f t="shared" si="7"/>
        <v>200.50466278902081</v>
      </c>
      <c r="P54" s="10"/>
    </row>
    <row r="55" spans="1:16">
      <c r="A55" s="12"/>
      <c r="B55" s="25">
        <v>361.1</v>
      </c>
      <c r="C55" s="20" t="s">
        <v>65</v>
      </c>
      <c r="D55" s="46">
        <v>106660</v>
      </c>
      <c r="E55" s="46">
        <v>161896</v>
      </c>
      <c r="F55" s="46">
        <v>0</v>
      </c>
      <c r="G55" s="46">
        <v>0</v>
      </c>
      <c r="H55" s="46">
        <v>0</v>
      </c>
      <c r="I55" s="46">
        <v>250695</v>
      </c>
      <c r="J55" s="46">
        <v>0</v>
      </c>
      <c r="K55" s="46">
        <v>391401</v>
      </c>
      <c r="L55" s="46">
        <v>0</v>
      </c>
      <c r="M55" s="46">
        <v>0</v>
      </c>
      <c r="N55" s="46">
        <f t="shared" si="11"/>
        <v>910652</v>
      </c>
      <c r="O55" s="47">
        <f t="shared" si="7"/>
        <v>21.887516223621592</v>
      </c>
      <c r="P55" s="9"/>
    </row>
    <row r="56" spans="1:16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1416892</v>
      </c>
      <c r="L56" s="46">
        <v>0</v>
      </c>
      <c r="M56" s="46">
        <v>0</v>
      </c>
      <c r="N56" s="46">
        <f t="shared" ref="N56:N64" si="13">SUM(D56:M56)</f>
        <v>1416892</v>
      </c>
      <c r="O56" s="47">
        <f t="shared" si="7"/>
        <v>34.054992068451668</v>
      </c>
      <c r="P56" s="9"/>
    </row>
    <row r="57" spans="1:16">
      <c r="A57" s="12"/>
      <c r="B57" s="25">
        <v>361.3</v>
      </c>
      <c r="C57" s="20" t="s">
        <v>67</v>
      </c>
      <c r="D57" s="46">
        <v>2475</v>
      </c>
      <c r="E57" s="46">
        <v>3552</v>
      </c>
      <c r="F57" s="46">
        <v>0</v>
      </c>
      <c r="G57" s="46">
        <v>0</v>
      </c>
      <c r="H57" s="46">
        <v>0</v>
      </c>
      <c r="I57" s="46">
        <v>-15584</v>
      </c>
      <c r="J57" s="46">
        <v>0</v>
      </c>
      <c r="K57" s="46">
        <v>2995547</v>
      </c>
      <c r="L57" s="46">
        <v>0</v>
      </c>
      <c r="M57" s="46">
        <v>0</v>
      </c>
      <c r="N57" s="46">
        <f t="shared" si="13"/>
        <v>2985990</v>
      </c>
      <c r="O57" s="47">
        <f t="shared" si="7"/>
        <v>71.768254578666543</v>
      </c>
      <c r="P57" s="9"/>
    </row>
    <row r="58" spans="1:16">
      <c r="A58" s="12"/>
      <c r="B58" s="25">
        <v>361.4</v>
      </c>
      <c r="C58" s="20" t="s">
        <v>118</v>
      </c>
      <c r="D58" s="46">
        <v>5696</v>
      </c>
      <c r="E58" s="46">
        <v>9768</v>
      </c>
      <c r="F58" s="46">
        <v>0</v>
      </c>
      <c r="G58" s="46">
        <v>0</v>
      </c>
      <c r="H58" s="46">
        <v>0</v>
      </c>
      <c r="I58" s="46">
        <v>40500</v>
      </c>
      <c r="J58" s="46">
        <v>0</v>
      </c>
      <c r="K58" s="46">
        <v>-105589</v>
      </c>
      <c r="L58" s="46">
        <v>0</v>
      </c>
      <c r="M58" s="46">
        <v>0</v>
      </c>
      <c r="N58" s="46">
        <f t="shared" si="13"/>
        <v>-49625</v>
      </c>
      <c r="O58" s="47">
        <f t="shared" si="7"/>
        <v>-1.1927366245253088</v>
      </c>
      <c r="P58" s="9"/>
    </row>
    <row r="59" spans="1:16">
      <c r="A59" s="12"/>
      <c r="B59" s="25">
        <v>362</v>
      </c>
      <c r="C59" s="20" t="s">
        <v>69</v>
      </c>
      <c r="D59" s="46">
        <v>272465</v>
      </c>
      <c r="E59" s="46">
        <v>0</v>
      </c>
      <c r="F59" s="46">
        <v>0</v>
      </c>
      <c r="G59" s="46">
        <v>0</v>
      </c>
      <c r="H59" s="46">
        <v>0</v>
      </c>
      <c r="I59" s="46">
        <v>247388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519853</v>
      </c>
      <c r="O59" s="47">
        <f t="shared" si="7"/>
        <v>12.494664231120511</v>
      </c>
      <c r="P59" s="9"/>
    </row>
    <row r="60" spans="1:16">
      <c r="A60" s="12"/>
      <c r="B60" s="25">
        <v>364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-3426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-3426</v>
      </c>
      <c r="O60" s="47">
        <f t="shared" si="7"/>
        <v>-8.2343892707782529E-2</v>
      </c>
      <c r="P60" s="9"/>
    </row>
    <row r="61" spans="1:16">
      <c r="A61" s="12"/>
      <c r="B61" s="25">
        <v>365</v>
      </c>
      <c r="C61" s="20" t="s">
        <v>120</v>
      </c>
      <c r="D61" s="46">
        <v>11742</v>
      </c>
      <c r="E61" s="46">
        <v>0</v>
      </c>
      <c r="F61" s="46">
        <v>0</v>
      </c>
      <c r="G61" s="46">
        <v>0</v>
      </c>
      <c r="H61" s="46">
        <v>0</v>
      </c>
      <c r="I61" s="46">
        <v>19321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31063</v>
      </c>
      <c r="O61" s="47">
        <f t="shared" si="7"/>
        <v>0.74659904821419987</v>
      </c>
      <c r="P61" s="9"/>
    </row>
    <row r="62" spans="1:16">
      <c r="A62" s="12"/>
      <c r="B62" s="25">
        <v>366</v>
      </c>
      <c r="C62" s="20" t="s">
        <v>72</v>
      </c>
      <c r="D62" s="46">
        <v>15327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15327</v>
      </c>
      <c r="O62" s="47">
        <f t="shared" si="7"/>
        <v>0.36838436763928278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2355080</v>
      </c>
      <c r="L63" s="46">
        <v>0</v>
      </c>
      <c r="M63" s="46">
        <v>0</v>
      </c>
      <c r="N63" s="46">
        <f t="shared" si="13"/>
        <v>2355080</v>
      </c>
      <c r="O63" s="47">
        <f t="shared" si="7"/>
        <v>56.604335913089457</v>
      </c>
      <c r="P63" s="9"/>
    </row>
    <row r="64" spans="1:16">
      <c r="A64" s="12"/>
      <c r="B64" s="25">
        <v>369.9</v>
      </c>
      <c r="C64" s="20" t="s">
        <v>74</v>
      </c>
      <c r="D64" s="46">
        <v>155520</v>
      </c>
      <c r="E64" s="46">
        <v>0</v>
      </c>
      <c r="F64" s="46">
        <v>0</v>
      </c>
      <c r="G64" s="46">
        <v>0</v>
      </c>
      <c r="H64" s="46">
        <v>0</v>
      </c>
      <c r="I64" s="46">
        <v>4871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160391</v>
      </c>
      <c r="O64" s="47">
        <f t="shared" si="7"/>
        <v>3.8549968754506563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SUM(D66:D68)</f>
        <v>0</v>
      </c>
      <c r="E65" s="32">
        <f t="shared" si="14"/>
        <v>359859</v>
      </c>
      <c r="F65" s="32">
        <f t="shared" si="14"/>
        <v>10292031</v>
      </c>
      <c r="G65" s="32">
        <f t="shared" si="14"/>
        <v>17901000</v>
      </c>
      <c r="H65" s="32">
        <f t="shared" si="14"/>
        <v>0</v>
      </c>
      <c r="I65" s="32">
        <f t="shared" si="14"/>
        <v>2064564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30617454</v>
      </c>
      <c r="O65" s="45">
        <f t="shared" si="7"/>
        <v>735.89035235302606</v>
      </c>
      <c r="P65" s="9"/>
    </row>
    <row r="66" spans="1:119">
      <c r="A66" s="12"/>
      <c r="B66" s="25">
        <v>381</v>
      </c>
      <c r="C66" s="20" t="s">
        <v>75</v>
      </c>
      <c r="D66" s="46">
        <v>0</v>
      </c>
      <c r="E66" s="46">
        <v>359859</v>
      </c>
      <c r="F66" s="46">
        <v>601031</v>
      </c>
      <c r="G66" s="46">
        <v>7840000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8800890</v>
      </c>
      <c r="O66" s="47">
        <f t="shared" si="7"/>
        <v>211.5293467288372</v>
      </c>
      <c r="P66" s="9"/>
    </row>
    <row r="67" spans="1:119">
      <c r="A67" s="12"/>
      <c r="B67" s="25">
        <v>384</v>
      </c>
      <c r="C67" s="20" t="s">
        <v>129</v>
      </c>
      <c r="D67" s="46">
        <v>0</v>
      </c>
      <c r="E67" s="46">
        <v>0</v>
      </c>
      <c r="F67" s="46">
        <v>9691000</v>
      </c>
      <c r="G67" s="46">
        <v>10061000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19752000</v>
      </c>
      <c r="O67" s="47">
        <f t="shared" si="7"/>
        <v>474.73922030476376</v>
      </c>
      <c r="P67" s="9"/>
    </row>
    <row r="68" spans="1:119" ht="15.75" thickBot="1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2064564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2064564</v>
      </c>
      <c r="O68" s="47">
        <f t="shared" si="7"/>
        <v>49.621785319425086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5">SUM(D5,D16,D29,D39,D50,D54,D65)</f>
        <v>32990385</v>
      </c>
      <c r="E69" s="15">
        <f t="shared" si="15"/>
        <v>6210394</v>
      </c>
      <c r="F69" s="15">
        <f t="shared" si="15"/>
        <v>10292031</v>
      </c>
      <c r="G69" s="15">
        <f t="shared" si="15"/>
        <v>17901000</v>
      </c>
      <c r="H69" s="15">
        <f t="shared" si="15"/>
        <v>0</v>
      </c>
      <c r="I69" s="15">
        <f t="shared" si="15"/>
        <v>21298836</v>
      </c>
      <c r="J69" s="15">
        <f t="shared" si="15"/>
        <v>0</v>
      </c>
      <c r="K69" s="15">
        <f t="shared" si="15"/>
        <v>7580366</v>
      </c>
      <c r="L69" s="15">
        <f t="shared" si="15"/>
        <v>0</v>
      </c>
      <c r="M69" s="15">
        <f t="shared" si="15"/>
        <v>0</v>
      </c>
      <c r="N69" s="15">
        <f>SUM(D69:M69)</f>
        <v>96273012</v>
      </c>
      <c r="O69" s="38">
        <f>(N69/O$71)</f>
        <v>2313.9213574965147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130</v>
      </c>
      <c r="M71" s="48"/>
      <c r="N71" s="48"/>
      <c r="O71" s="43">
        <v>41606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13956694</v>
      </c>
      <c r="E5" s="27">
        <f t="shared" si="0"/>
        <v>1777302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464800</v>
      </c>
      <c r="L5" s="27">
        <f t="shared" si="0"/>
        <v>0</v>
      </c>
      <c r="M5" s="27">
        <f t="shared" si="0"/>
        <v>0</v>
      </c>
      <c r="N5" s="28">
        <f>SUM(D5:M5)</f>
        <v>16198796</v>
      </c>
      <c r="O5" s="33">
        <f t="shared" ref="O5:O36" si="1">(N5/O$69)</f>
        <v>406.28015349502147</v>
      </c>
      <c r="P5" s="6"/>
    </row>
    <row r="6" spans="1:133">
      <c r="A6" s="12"/>
      <c r="B6" s="25">
        <v>311</v>
      </c>
      <c r="C6" s="20" t="s">
        <v>2</v>
      </c>
      <c r="D6" s="46">
        <v>8997819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8997819</v>
      </c>
      <c r="O6" s="47">
        <f t="shared" si="1"/>
        <v>225.67327129994231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1312502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1312502</v>
      </c>
      <c r="O7" s="47">
        <f t="shared" si="1"/>
        <v>32.918712848937822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209852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209852</v>
      </c>
      <c r="L8" s="46">
        <v>0</v>
      </c>
      <c r="M8" s="46">
        <v>0</v>
      </c>
      <c r="N8" s="46">
        <f>SUM(D8:M8)</f>
        <v>419704</v>
      </c>
      <c r="O8" s="47">
        <f t="shared" si="1"/>
        <v>10.526548117679516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254948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254948</v>
      </c>
      <c r="L9" s="46">
        <v>0</v>
      </c>
      <c r="M9" s="46">
        <v>0</v>
      </c>
      <c r="N9" s="46">
        <f>SUM(D9:M9)</f>
        <v>509896</v>
      </c>
      <c r="O9" s="47">
        <f t="shared" si="1"/>
        <v>12.788643374884002</v>
      </c>
      <c r="P9" s="9"/>
    </row>
    <row r="10" spans="1:133">
      <c r="A10" s="12"/>
      <c r="B10" s="25">
        <v>314.10000000000002</v>
      </c>
      <c r="C10" s="20" t="s">
        <v>11</v>
      </c>
      <c r="D10" s="46">
        <v>2933722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2933722</v>
      </c>
      <c r="O10" s="47">
        <f t="shared" si="1"/>
        <v>73.580346617842537</v>
      </c>
      <c r="P10" s="9"/>
    </row>
    <row r="11" spans="1:133">
      <c r="A11" s="12"/>
      <c r="B11" s="25">
        <v>314.3</v>
      </c>
      <c r="C11" s="20" t="s">
        <v>12</v>
      </c>
      <c r="D11" s="46">
        <v>418487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418487</v>
      </c>
      <c r="O11" s="47">
        <f t="shared" si="1"/>
        <v>10.496024679591683</v>
      </c>
      <c r="P11" s="9"/>
    </row>
    <row r="12" spans="1:133">
      <c r="A12" s="12"/>
      <c r="B12" s="25">
        <v>314.39999999999998</v>
      </c>
      <c r="C12" s="20" t="s">
        <v>13</v>
      </c>
      <c r="D12" s="46">
        <v>106124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106124</v>
      </c>
      <c r="O12" s="47">
        <f t="shared" si="1"/>
        <v>2.6616839306764315</v>
      </c>
      <c r="P12" s="9"/>
    </row>
    <row r="13" spans="1:133">
      <c r="A13" s="12"/>
      <c r="B13" s="25">
        <v>314.8</v>
      </c>
      <c r="C13" s="20" t="s">
        <v>14</v>
      </c>
      <c r="D13" s="46">
        <v>47149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47149</v>
      </c>
      <c r="O13" s="47">
        <f t="shared" si="1"/>
        <v>1.1825386872664343</v>
      </c>
      <c r="P13" s="9"/>
    </row>
    <row r="14" spans="1:133">
      <c r="A14" s="12"/>
      <c r="B14" s="25">
        <v>315</v>
      </c>
      <c r="C14" s="20" t="s">
        <v>110</v>
      </c>
      <c r="D14" s="46">
        <v>1224261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1224261</v>
      </c>
      <c r="O14" s="47">
        <f t="shared" si="1"/>
        <v>30.705550400040128</v>
      </c>
      <c r="P14" s="9"/>
    </row>
    <row r="15" spans="1:133">
      <c r="A15" s="12"/>
      <c r="B15" s="25">
        <v>316</v>
      </c>
      <c r="C15" s="20" t="s">
        <v>111</v>
      </c>
      <c r="D15" s="46">
        <v>229132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229132</v>
      </c>
      <c r="O15" s="47">
        <f t="shared" si="1"/>
        <v>5.7468335381605682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5409019</v>
      </c>
      <c r="E16" s="32">
        <f t="shared" si="3"/>
        <v>4311443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3667991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13388453</v>
      </c>
      <c r="O16" s="45">
        <f t="shared" si="1"/>
        <v>335.79426149331596</v>
      </c>
      <c r="P16" s="10"/>
    </row>
    <row r="17" spans="1:16">
      <c r="A17" s="12"/>
      <c r="B17" s="25">
        <v>322</v>
      </c>
      <c r="C17" s="20" t="s">
        <v>0</v>
      </c>
      <c r="D17" s="46">
        <v>2146780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2146780</v>
      </c>
      <c r="O17" s="47">
        <f t="shared" si="1"/>
        <v>53.84314413985102</v>
      </c>
      <c r="P17" s="9"/>
    </row>
    <row r="18" spans="1:16">
      <c r="A18" s="12"/>
      <c r="B18" s="25">
        <v>323.10000000000002</v>
      </c>
      <c r="C18" s="20" t="s">
        <v>18</v>
      </c>
      <c r="D18" s="46">
        <v>2357122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2357122</v>
      </c>
      <c r="O18" s="47">
        <f t="shared" si="1"/>
        <v>59.118707832760656</v>
      </c>
      <c r="P18" s="9"/>
    </row>
    <row r="19" spans="1:16">
      <c r="A19" s="12"/>
      <c r="B19" s="25">
        <v>323.39999999999998</v>
      </c>
      <c r="C19" s="20" t="s">
        <v>19</v>
      </c>
      <c r="D19" s="46">
        <v>100854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100854</v>
      </c>
      <c r="O19" s="47">
        <f t="shared" si="1"/>
        <v>2.5295076622106292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416000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416000</v>
      </c>
      <c r="O20" s="47">
        <f t="shared" si="1"/>
        <v>10.433648516465601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422877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422877</v>
      </c>
      <c r="O21" s="47">
        <f t="shared" si="1"/>
        <v>10.606129768503424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1894601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1894601</v>
      </c>
      <c r="O22" s="47">
        <f t="shared" si="1"/>
        <v>47.518271425346747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47590</v>
      </c>
      <c r="F23" s="46">
        <v>0</v>
      </c>
      <c r="G23" s="46">
        <v>0</v>
      </c>
      <c r="H23" s="46">
        <v>0</v>
      </c>
      <c r="I23" s="46">
        <v>323497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371087</v>
      </c>
      <c r="O23" s="47">
        <f t="shared" si="1"/>
        <v>9.3071906899751706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1870360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1870360</v>
      </c>
      <c r="O24" s="47">
        <f t="shared" si="1"/>
        <v>46.910285671289913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952806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952806</v>
      </c>
      <c r="O25" s="47">
        <f t="shared" si="1"/>
        <v>23.897218529758472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559730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559730</v>
      </c>
      <c r="O26" s="47">
        <f t="shared" si="1"/>
        <v>14.03852424067618</v>
      </c>
      <c r="P26" s="9"/>
    </row>
    <row r="27" spans="1:16">
      <c r="A27" s="12"/>
      <c r="B27" s="25">
        <v>325.10000000000002</v>
      </c>
      <c r="C27" s="20" t="s">
        <v>27</v>
      </c>
      <c r="D27" s="46">
        <v>20701</v>
      </c>
      <c r="E27" s="46">
        <v>42080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62781</v>
      </c>
      <c r="O27" s="47">
        <f t="shared" si="1"/>
        <v>1.5746030949813148</v>
      </c>
      <c r="P27" s="9"/>
    </row>
    <row r="28" spans="1:16">
      <c r="A28" s="12"/>
      <c r="B28" s="25">
        <v>329</v>
      </c>
      <c r="C28" s="20" t="s">
        <v>28</v>
      </c>
      <c r="D28" s="46">
        <v>783562</v>
      </c>
      <c r="E28" s="46">
        <v>0</v>
      </c>
      <c r="F28" s="46">
        <v>0</v>
      </c>
      <c r="G28" s="46">
        <v>0</v>
      </c>
      <c r="H28" s="46">
        <v>0</v>
      </c>
      <c r="I28" s="46">
        <v>1449893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2233455</v>
      </c>
      <c r="O28" s="47">
        <f t="shared" si="1"/>
        <v>56.017029921496828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SUM(D30:D37)</f>
        <v>7407560</v>
      </c>
      <c r="E29" s="32">
        <f t="shared" si="5"/>
        <v>344811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7752371</v>
      </c>
      <c r="O29" s="45">
        <f t="shared" si="1"/>
        <v>194.43633217125227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18374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18374</v>
      </c>
      <c r="O30" s="47">
        <f t="shared" si="1"/>
        <v>0.46083619673446868</v>
      </c>
      <c r="P30" s="9"/>
    </row>
    <row r="31" spans="1:16">
      <c r="A31" s="12"/>
      <c r="B31" s="25">
        <v>335.12</v>
      </c>
      <c r="C31" s="20" t="s">
        <v>112</v>
      </c>
      <c r="D31" s="46">
        <v>1614858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1614858</v>
      </c>
      <c r="O31" s="47">
        <f t="shared" si="1"/>
        <v>40.502069173083193</v>
      </c>
      <c r="P31" s="9"/>
    </row>
    <row r="32" spans="1:16">
      <c r="A32" s="12"/>
      <c r="B32" s="25">
        <v>335.14</v>
      </c>
      <c r="C32" s="20" t="s">
        <v>113</v>
      </c>
      <c r="D32" s="46">
        <v>41845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41845</v>
      </c>
      <c r="O32" s="47">
        <f t="shared" si="1"/>
        <v>1.0495096686814978</v>
      </c>
      <c r="P32" s="9"/>
    </row>
    <row r="33" spans="1:16">
      <c r="A33" s="12"/>
      <c r="B33" s="25">
        <v>335.15</v>
      </c>
      <c r="C33" s="20" t="s">
        <v>114</v>
      </c>
      <c r="D33" s="46">
        <v>22185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22185</v>
      </c>
      <c r="O33" s="47">
        <f t="shared" si="1"/>
        <v>0.55641945273507065</v>
      </c>
      <c r="P33" s="9"/>
    </row>
    <row r="34" spans="1:16">
      <c r="A34" s="12"/>
      <c r="B34" s="25">
        <v>335.18</v>
      </c>
      <c r="C34" s="20" t="s">
        <v>115</v>
      </c>
      <c r="D34" s="46">
        <v>5614331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5614331</v>
      </c>
      <c r="O34" s="47">
        <f t="shared" si="1"/>
        <v>140.81239497379048</v>
      </c>
      <c r="P34" s="9"/>
    </row>
    <row r="35" spans="1:16">
      <c r="A35" s="12"/>
      <c r="B35" s="25">
        <v>335.21</v>
      </c>
      <c r="C35" s="20" t="s">
        <v>38</v>
      </c>
      <c r="D35" s="46">
        <v>15490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15490</v>
      </c>
      <c r="O35" s="47">
        <f t="shared" si="1"/>
        <v>0.38850292192320235</v>
      </c>
      <c r="P35" s="9"/>
    </row>
    <row r="36" spans="1:16">
      <c r="A36" s="12"/>
      <c r="B36" s="25">
        <v>335.49</v>
      </c>
      <c r="C36" s="20" t="s">
        <v>39</v>
      </c>
      <c r="D36" s="46">
        <v>32431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32431</v>
      </c>
      <c r="O36" s="47">
        <f t="shared" si="1"/>
        <v>0.81339820922474981</v>
      </c>
      <c r="P36" s="9"/>
    </row>
    <row r="37" spans="1:16">
      <c r="A37" s="12"/>
      <c r="B37" s="25">
        <v>338</v>
      </c>
      <c r="C37" s="20" t="s">
        <v>40</v>
      </c>
      <c r="D37" s="46">
        <v>66420</v>
      </c>
      <c r="E37" s="46">
        <v>326437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392857</v>
      </c>
      <c r="O37" s="47">
        <f t="shared" ref="O37:O67" si="7">(N37/O$69)</f>
        <v>9.8532015750796322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SUM(D39:D48)</f>
        <v>3520265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14703961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18224226</v>
      </c>
      <c r="O38" s="45">
        <f t="shared" si="7"/>
        <v>457.07973213613906</v>
      </c>
      <c r="P38" s="10"/>
    </row>
    <row r="39" spans="1:16">
      <c r="A39" s="12"/>
      <c r="B39" s="25">
        <v>341.3</v>
      </c>
      <c r="C39" s="20" t="s">
        <v>116</v>
      </c>
      <c r="D39" s="46">
        <v>34955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34955</v>
      </c>
      <c r="O39" s="47">
        <f t="shared" si="7"/>
        <v>0.8767023651275363</v>
      </c>
      <c r="P39" s="9"/>
    </row>
    <row r="40" spans="1:16">
      <c r="A40" s="12"/>
      <c r="B40" s="25">
        <v>341.9</v>
      </c>
      <c r="C40" s="20" t="s">
        <v>117</v>
      </c>
      <c r="D40" s="46">
        <v>2009128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2009128</v>
      </c>
      <c r="O40" s="47">
        <f t="shared" si="7"/>
        <v>50.390710039878606</v>
      </c>
      <c r="P40" s="9"/>
    </row>
    <row r="41" spans="1:16">
      <c r="A41" s="12"/>
      <c r="B41" s="25">
        <v>342.1</v>
      </c>
      <c r="C41" s="20" t="s">
        <v>49</v>
      </c>
      <c r="D41" s="46">
        <v>620877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620877</v>
      </c>
      <c r="O41" s="47">
        <f t="shared" si="7"/>
        <v>15.57214516816734</v>
      </c>
      <c r="P41" s="9"/>
    </row>
    <row r="42" spans="1:16">
      <c r="A42" s="12"/>
      <c r="B42" s="25">
        <v>342.2</v>
      </c>
      <c r="C42" s="20" t="s">
        <v>50</v>
      </c>
      <c r="D42" s="46">
        <v>140519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140519</v>
      </c>
      <c r="O42" s="47">
        <f t="shared" si="7"/>
        <v>3.5243409997241102</v>
      </c>
      <c r="P42" s="9"/>
    </row>
    <row r="43" spans="1:16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5031750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5031750</v>
      </c>
      <c r="O43" s="47">
        <f t="shared" si="7"/>
        <v>126.20074741039853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4594961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4594961</v>
      </c>
      <c r="O44" s="47">
        <f t="shared" si="7"/>
        <v>115.24569235785408</v>
      </c>
      <c r="P44" s="9"/>
    </row>
    <row r="45" spans="1:16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5014229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5014229</v>
      </c>
      <c r="O45" s="47">
        <f t="shared" si="7"/>
        <v>125.76130520929999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63021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63021</v>
      </c>
      <c r="O46" s="47">
        <f t="shared" si="7"/>
        <v>1.580622507586968</v>
      </c>
      <c r="P46" s="9"/>
    </row>
    <row r="47" spans="1:16">
      <c r="A47" s="12"/>
      <c r="B47" s="25">
        <v>343.8</v>
      </c>
      <c r="C47" s="20" t="s">
        <v>55</v>
      </c>
      <c r="D47" s="46">
        <v>272595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272595</v>
      </c>
      <c r="O47" s="47">
        <f t="shared" si="7"/>
        <v>6.8369240801585116</v>
      </c>
      <c r="P47" s="9"/>
    </row>
    <row r="48" spans="1:16">
      <c r="A48" s="12"/>
      <c r="B48" s="25">
        <v>347.2</v>
      </c>
      <c r="C48" s="20" t="s">
        <v>57</v>
      </c>
      <c r="D48" s="46">
        <v>442191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442191</v>
      </c>
      <c r="O48" s="47">
        <f t="shared" si="7"/>
        <v>11.090541997943367</v>
      </c>
      <c r="P48" s="9"/>
    </row>
    <row r="49" spans="1:16" ht="15.75">
      <c r="A49" s="29" t="s">
        <v>46</v>
      </c>
      <c r="B49" s="30"/>
      <c r="C49" s="31"/>
      <c r="D49" s="32">
        <f t="shared" ref="D49:M49" si="10">SUM(D50:D52)</f>
        <v>136999</v>
      </c>
      <c r="E49" s="32">
        <f t="shared" si="10"/>
        <v>32510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169509</v>
      </c>
      <c r="O49" s="45">
        <f t="shared" si="7"/>
        <v>4.2514358807153068</v>
      </c>
      <c r="P49" s="10"/>
    </row>
    <row r="50" spans="1:16">
      <c r="A50" s="13"/>
      <c r="B50" s="39">
        <v>351.5</v>
      </c>
      <c r="C50" s="21" t="s">
        <v>91</v>
      </c>
      <c r="D50" s="46">
        <v>117804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117804</v>
      </c>
      <c r="O50" s="47">
        <f t="shared" si="7"/>
        <v>2.9546286774848887</v>
      </c>
      <c r="P50" s="9"/>
    </row>
    <row r="51" spans="1:16">
      <c r="A51" s="13"/>
      <c r="B51" s="39">
        <v>354</v>
      </c>
      <c r="C51" s="21" t="s">
        <v>63</v>
      </c>
      <c r="D51" s="46">
        <v>19195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19195</v>
      </c>
      <c r="O51" s="47">
        <f t="shared" si="7"/>
        <v>0.48142760402297408</v>
      </c>
      <c r="P51" s="9"/>
    </row>
    <row r="52" spans="1:16">
      <c r="A52" s="13"/>
      <c r="B52" s="39">
        <v>359</v>
      </c>
      <c r="C52" s="21" t="s">
        <v>64</v>
      </c>
      <c r="D52" s="46">
        <v>0</v>
      </c>
      <c r="E52" s="46">
        <v>32510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32510</v>
      </c>
      <c r="O52" s="47">
        <f t="shared" si="7"/>
        <v>0.81537959920744396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SUM(D54:D63)</f>
        <v>568697</v>
      </c>
      <c r="E53" s="32">
        <f t="shared" si="12"/>
        <v>194216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601738</v>
      </c>
      <c r="J53" s="32">
        <f t="shared" si="12"/>
        <v>0</v>
      </c>
      <c r="K53" s="32">
        <f t="shared" si="12"/>
        <v>3349373</v>
      </c>
      <c r="L53" s="32">
        <f t="shared" si="12"/>
        <v>0</v>
      </c>
      <c r="M53" s="32">
        <f t="shared" si="12"/>
        <v>0</v>
      </c>
      <c r="N53" s="32">
        <f t="shared" si="11"/>
        <v>4714024</v>
      </c>
      <c r="O53" s="45">
        <f t="shared" si="7"/>
        <v>118.23189787063279</v>
      </c>
      <c r="P53" s="10"/>
    </row>
    <row r="54" spans="1:16">
      <c r="A54" s="12"/>
      <c r="B54" s="25">
        <v>361.1</v>
      </c>
      <c r="C54" s="20" t="s">
        <v>65</v>
      </c>
      <c r="D54" s="46">
        <v>104488</v>
      </c>
      <c r="E54" s="46">
        <v>161680</v>
      </c>
      <c r="F54" s="46">
        <v>0</v>
      </c>
      <c r="G54" s="46">
        <v>0</v>
      </c>
      <c r="H54" s="46">
        <v>0</v>
      </c>
      <c r="I54" s="46">
        <v>246572</v>
      </c>
      <c r="J54" s="46">
        <v>0</v>
      </c>
      <c r="K54" s="46">
        <v>478558</v>
      </c>
      <c r="L54" s="46">
        <v>0</v>
      </c>
      <c r="M54" s="46">
        <v>0</v>
      </c>
      <c r="N54" s="46">
        <f t="shared" si="11"/>
        <v>991298</v>
      </c>
      <c r="O54" s="47">
        <f t="shared" si="7"/>
        <v>24.862631988161823</v>
      </c>
      <c r="P54" s="9"/>
    </row>
    <row r="55" spans="1:16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1111538</v>
      </c>
      <c r="L55" s="46">
        <v>0</v>
      </c>
      <c r="M55" s="46">
        <v>0</v>
      </c>
      <c r="N55" s="46">
        <f t="shared" ref="N55:N63" si="13">SUM(D55:M55)</f>
        <v>1111538</v>
      </c>
      <c r="O55" s="47">
        <f t="shared" si="7"/>
        <v>27.878357703594091</v>
      </c>
      <c r="P55" s="9"/>
    </row>
    <row r="56" spans="1:16">
      <c r="A56" s="12"/>
      <c r="B56" s="25">
        <v>361.3</v>
      </c>
      <c r="C56" s="20" t="s">
        <v>67</v>
      </c>
      <c r="D56" s="46">
        <v>77879</v>
      </c>
      <c r="E56" s="46">
        <v>140784</v>
      </c>
      <c r="F56" s="46">
        <v>0</v>
      </c>
      <c r="G56" s="46">
        <v>0</v>
      </c>
      <c r="H56" s="46">
        <v>0</v>
      </c>
      <c r="I56" s="46">
        <v>256785</v>
      </c>
      <c r="J56" s="46">
        <v>0</v>
      </c>
      <c r="K56" s="46">
        <v>-866968</v>
      </c>
      <c r="L56" s="46">
        <v>0</v>
      </c>
      <c r="M56" s="46">
        <v>0</v>
      </c>
      <c r="N56" s="46">
        <f t="shared" si="13"/>
        <v>-391520</v>
      </c>
      <c r="O56" s="47">
        <f t="shared" si="7"/>
        <v>-9.8196684306889725</v>
      </c>
      <c r="P56" s="9"/>
    </row>
    <row r="57" spans="1:16">
      <c r="A57" s="12"/>
      <c r="B57" s="25">
        <v>361.4</v>
      </c>
      <c r="C57" s="20" t="s">
        <v>118</v>
      </c>
      <c r="D57" s="46">
        <v>-32121</v>
      </c>
      <c r="E57" s="46">
        <v>-109784</v>
      </c>
      <c r="F57" s="46">
        <v>0</v>
      </c>
      <c r="G57" s="46">
        <v>0</v>
      </c>
      <c r="H57" s="46">
        <v>0</v>
      </c>
      <c r="I57" s="46">
        <v>-181655</v>
      </c>
      <c r="J57" s="46">
        <v>0</v>
      </c>
      <c r="K57" s="46">
        <v>187287</v>
      </c>
      <c r="L57" s="46">
        <v>0</v>
      </c>
      <c r="M57" s="46">
        <v>0</v>
      </c>
      <c r="N57" s="46">
        <f t="shared" si="13"/>
        <v>-136273</v>
      </c>
      <c r="O57" s="47">
        <f t="shared" si="7"/>
        <v>-3.4178475583757617</v>
      </c>
      <c r="P57" s="9"/>
    </row>
    <row r="58" spans="1:16">
      <c r="A58" s="12"/>
      <c r="B58" s="25">
        <v>362</v>
      </c>
      <c r="C58" s="20" t="s">
        <v>69</v>
      </c>
      <c r="D58" s="46">
        <v>292672</v>
      </c>
      <c r="E58" s="46">
        <v>0</v>
      </c>
      <c r="F58" s="46">
        <v>0</v>
      </c>
      <c r="G58" s="46">
        <v>0</v>
      </c>
      <c r="H58" s="46">
        <v>0</v>
      </c>
      <c r="I58" s="46">
        <v>261495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554167</v>
      </c>
      <c r="O58" s="47">
        <f t="shared" si="7"/>
        <v>13.89899927265431</v>
      </c>
      <c r="P58" s="9"/>
    </row>
    <row r="59" spans="1:16">
      <c r="A59" s="12"/>
      <c r="B59" s="25">
        <v>364</v>
      </c>
      <c r="C59" s="20" t="s">
        <v>119</v>
      </c>
      <c r="D59" s="46">
        <v>13124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13124</v>
      </c>
      <c r="O59" s="47">
        <f t="shared" si="7"/>
        <v>0.32916154598580422</v>
      </c>
      <c r="P59" s="9"/>
    </row>
    <row r="60" spans="1:16">
      <c r="A60" s="12"/>
      <c r="B60" s="25">
        <v>365</v>
      </c>
      <c r="C60" s="20" t="s">
        <v>120</v>
      </c>
      <c r="D60" s="46">
        <v>1853</v>
      </c>
      <c r="E60" s="46">
        <v>0</v>
      </c>
      <c r="F60" s="46">
        <v>0</v>
      </c>
      <c r="G60" s="46">
        <v>0</v>
      </c>
      <c r="H60" s="46">
        <v>0</v>
      </c>
      <c r="I60" s="46">
        <v>2459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4312</v>
      </c>
      <c r="O60" s="47">
        <f t="shared" si="7"/>
        <v>0.10814877981490306</v>
      </c>
      <c r="P60" s="9"/>
    </row>
    <row r="61" spans="1:16">
      <c r="A61" s="12"/>
      <c r="B61" s="25">
        <v>366</v>
      </c>
      <c r="C61" s="20" t="s">
        <v>72</v>
      </c>
      <c r="D61" s="46">
        <v>26789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26789</v>
      </c>
      <c r="O61" s="47">
        <f t="shared" si="7"/>
        <v>0.67189185122018513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2438958</v>
      </c>
      <c r="L62" s="46">
        <v>0</v>
      </c>
      <c r="M62" s="46">
        <v>0</v>
      </c>
      <c r="N62" s="46">
        <f t="shared" si="13"/>
        <v>2438958</v>
      </c>
      <c r="O62" s="47">
        <f t="shared" si="7"/>
        <v>61.171227207744977</v>
      </c>
      <c r="P62" s="9"/>
    </row>
    <row r="63" spans="1:16">
      <c r="A63" s="12"/>
      <c r="B63" s="25">
        <v>369.9</v>
      </c>
      <c r="C63" s="20" t="s">
        <v>74</v>
      </c>
      <c r="D63" s="46">
        <v>84013</v>
      </c>
      <c r="E63" s="46">
        <v>1536</v>
      </c>
      <c r="F63" s="46">
        <v>0</v>
      </c>
      <c r="G63" s="46">
        <v>0</v>
      </c>
      <c r="H63" s="46">
        <v>0</v>
      </c>
      <c r="I63" s="46">
        <v>16082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101631</v>
      </c>
      <c r="O63" s="47">
        <f t="shared" si="7"/>
        <v>2.5489955105214315</v>
      </c>
      <c r="P63" s="9"/>
    </row>
    <row r="64" spans="1:16" ht="15.75">
      <c r="A64" s="29" t="s">
        <v>47</v>
      </c>
      <c r="B64" s="30"/>
      <c r="C64" s="31"/>
      <c r="D64" s="32">
        <f t="shared" ref="D64:M64" si="14">SUM(D65:D66)</f>
        <v>0</v>
      </c>
      <c r="E64" s="32">
        <f t="shared" si="14"/>
        <v>371352</v>
      </c>
      <c r="F64" s="32">
        <f t="shared" si="14"/>
        <v>727530</v>
      </c>
      <c r="G64" s="32">
        <f t="shared" si="14"/>
        <v>176815</v>
      </c>
      <c r="H64" s="32">
        <f t="shared" si="14"/>
        <v>0</v>
      </c>
      <c r="I64" s="32">
        <f t="shared" si="14"/>
        <v>6636709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7912406</v>
      </c>
      <c r="O64" s="45">
        <f t="shared" si="7"/>
        <v>198.45015173935943</v>
      </c>
      <c r="P64" s="9"/>
    </row>
    <row r="65" spans="1:119">
      <c r="A65" s="12"/>
      <c r="B65" s="25">
        <v>381</v>
      </c>
      <c r="C65" s="20" t="s">
        <v>75</v>
      </c>
      <c r="D65" s="46">
        <v>0</v>
      </c>
      <c r="E65" s="46">
        <v>371352</v>
      </c>
      <c r="F65" s="46">
        <v>727530</v>
      </c>
      <c r="G65" s="46">
        <v>176815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1275697</v>
      </c>
      <c r="O65" s="47">
        <f t="shared" si="7"/>
        <v>31.995610844975044</v>
      </c>
      <c r="P65" s="9"/>
    </row>
    <row r="66" spans="1:119" ht="15.75" thickBot="1">
      <c r="A66" s="12"/>
      <c r="B66" s="25">
        <v>389.4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6636709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6636709</v>
      </c>
      <c r="O66" s="47">
        <f t="shared" si="7"/>
        <v>166.45454089438439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SUM(D5,D16,D29,D38,D49,D53,D64)</f>
        <v>30999234</v>
      </c>
      <c r="E67" s="15">
        <f t="shared" si="15"/>
        <v>7031634</v>
      </c>
      <c r="F67" s="15">
        <f t="shared" si="15"/>
        <v>727530</v>
      </c>
      <c r="G67" s="15">
        <f t="shared" si="15"/>
        <v>176815</v>
      </c>
      <c r="H67" s="15">
        <f t="shared" si="15"/>
        <v>0</v>
      </c>
      <c r="I67" s="15">
        <f t="shared" si="15"/>
        <v>25610399</v>
      </c>
      <c r="J67" s="15">
        <f t="shared" si="15"/>
        <v>0</v>
      </c>
      <c r="K67" s="15">
        <f t="shared" si="15"/>
        <v>3814173</v>
      </c>
      <c r="L67" s="15">
        <f t="shared" si="15"/>
        <v>0</v>
      </c>
      <c r="M67" s="15">
        <f t="shared" si="15"/>
        <v>0</v>
      </c>
      <c r="N67" s="15">
        <f>SUM(D67:M67)</f>
        <v>68359785</v>
      </c>
      <c r="O67" s="38">
        <f t="shared" si="7"/>
        <v>1714.5239647864362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126</v>
      </c>
      <c r="M69" s="48"/>
      <c r="N69" s="48"/>
      <c r="O69" s="43">
        <v>39871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13219657</v>
      </c>
      <c r="E5" s="27">
        <f t="shared" si="0"/>
        <v>1663324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449045</v>
      </c>
      <c r="L5" s="27">
        <f t="shared" si="0"/>
        <v>0</v>
      </c>
      <c r="M5" s="27">
        <f t="shared" si="0"/>
        <v>0</v>
      </c>
      <c r="N5" s="28">
        <f>SUM(D5:M5)</f>
        <v>15332026</v>
      </c>
      <c r="O5" s="33">
        <f t="shared" ref="O5:O36" si="1">(N5/O$69)</f>
        <v>398.83528432443683</v>
      </c>
      <c r="P5" s="6"/>
    </row>
    <row r="6" spans="1:133">
      <c r="A6" s="12"/>
      <c r="B6" s="25">
        <v>311</v>
      </c>
      <c r="C6" s="20" t="s">
        <v>2</v>
      </c>
      <c r="D6" s="46">
        <v>8164335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8164335</v>
      </c>
      <c r="O6" s="47">
        <f t="shared" si="1"/>
        <v>212.38059934446699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1214279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1214279</v>
      </c>
      <c r="O7" s="47">
        <f t="shared" si="1"/>
        <v>31.587300348577077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217338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217338</v>
      </c>
      <c r="L8" s="46">
        <v>0</v>
      </c>
      <c r="M8" s="46">
        <v>0</v>
      </c>
      <c r="N8" s="46">
        <f>SUM(D8:M8)</f>
        <v>434676</v>
      </c>
      <c r="O8" s="47">
        <f t="shared" si="1"/>
        <v>11.307320118620259</v>
      </c>
      <c r="P8" s="9"/>
    </row>
    <row r="9" spans="1:133">
      <c r="A9" s="12"/>
      <c r="B9" s="25">
        <v>312.52</v>
      </c>
      <c r="C9" s="20" t="s">
        <v>109</v>
      </c>
      <c r="D9" s="46">
        <v>0</v>
      </c>
      <c r="E9" s="46">
        <v>231707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231707</v>
      </c>
      <c r="L9" s="46">
        <v>0</v>
      </c>
      <c r="M9" s="46">
        <v>0</v>
      </c>
      <c r="N9" s="46">
        <f>SUM(D9:M9)</f>
        <v>463414</v>
      </c>
      <c r="O9" s="47">
        <f t="shared" si="1"/>
        <v>12.054887883044586</v>
      </c>
      <c r="P9" s="9"/>
    </row>
    <row r="10" spans="1:133">
      <c r="A10" s="12"/>
      <c r="B10" s="25">
        <v>314.10000000000002</v>
      </c>
      <c r="C10" s="20" t="s">
        <v>11</v>
      </c>
      <c r="D10" s="46">
        <v>2995652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2995652</v>
      </c>
      <c r="O10" s="47">
        <f t="shared" si="1"/>
        <v>77.926538681650285</v>
      </c>
      <c r="P10" s="9"/>
    </row>
    <row r="11" spans="1:133">
      <c r="A11" s="12"/>
      <c r="B11" s="25">
        <v>314.3</v>
      </c>
      <c r="C11" s="20" t="s">
        <v>12</v>
      </c>
      <c r="D11" s="46">
        <v>391466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391466</v>
      </c>
      <c r="O11" s="47">
        <f t="shared" si="1"/>
        <v>10.183289110868321</v>
      </c>
      <c r="P11" s="9"/>
    </row>
    <row r="12" spans="1:133">
      <c r="A12" s="12"/>
      <c r="B12" s="25">
        <v>314.39999999999998</v>
      </c>
      <c r="C12" s="20" t="s">
        <v>13</v>
      </c>
      <c r="D12" s="46">
        <v>116446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116446</v>
      </c>
      <c r="O12" s="47">
        <f t="shared" si="1"/>
        <v>3.0291348004786434</v>
      </c>
      <c r="P12" s="9"/>
    </row>
    <row r="13" spans="1:133">
      <c r="A13" s="12"/>
      <c r="B13" s="25">
        <v>314.8</v>
      </c>
      <c r="C13" s="20" t="s">
        <v>14</v>
      </c>
      <c r="D13" s="46">
        <v>50684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50684</v>
      </c>
      <c r="O13" s="47">
        <f t="shared" si="1"/>
        <v>1.3184537745174549</v>
      </c>
      <c r="P13" s="9"/>
    </row>
    <row r="14" spans="1:133">
      <c r="A14" s="12"/>
      <c r="B14" s="25">
        <v>315</v>
      </c>
      <c r="C14" s="20" t="s">
        <v>110</v>
      </c>
      <c r="D14" s="46">
        <v>1291136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1291136</v>
      </c>
      <c r="O14" s="47">
        <f t="shared" si="1"/>
        <v>33.586597991779826</v>
      </c>
      <c r="P14" s="9"/>
    </row>
    <row r="15" spans="1:133">
      <c r="A15" s="12"/>
      <c r="B15" s="25">
        <v>316</v>
      </c>
      <c r="C15" s="20" t="s">
        <v>111</v>
      </c>
      <c r="D15" s="46">
        <v>209938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209938</v>
      </c>
      <c r="O15" s="47">
        <f t="shared" si="1"/>
        <v>5.4611622704333804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4131305</v>
      </c>
      <c r="E16" s="32">
        <f t="shared" si="3"/>
        <v>2551380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3741817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10424502</v>
      </c>
      <c r="O16" s="45">
        <f t="shared" si="1"/>
        <v>271.17480880287184</v>
      </c>
      <c r="P16" s="10"/>
    </row>
    <row r="17" spans="1:16">
      <c r="A17" s="12"/>
      <c r="B17" s="25">
        <v>322</v>
      </c>
      <c r="C17" s="20" t="s">
        <v>0</v>
      </c>
      <c r="D17" s="46">
        <v>941582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941582</v>
      </c>
      <c r="O17" s="47">
        <f t="shared" si="1"/>
        <v>24.493574735965872</v>
      </c>
      <c r="P17" s="9"/>
    </row>
    <row r="18" spans="1:16">
      <c r="A18" s="12"/>
      <c r="B18" s="25">
        <v>323.10000000000002</v>
      </c>
      <c r="C18" s="20" t="s">
        <v>18</v>
      </c>
      <c r="D18" s="46">
        <v>2280203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2280203</v>
      </c>
      <c r="O18" s="47">
        <f t="shared" si="1"/>
        <v>59.315410228396026</v>
      </c>
      <c r="P18" s="9"/>
    </row>
    <row r="19" spans="1:16">
      <c r="A19" s="12"/>
      <c r="B19" s="25">
        <v>323.39999999999998</v>
      </c>
      <c r="C19" s="20" t="s">
        <v>19</v>
      </c>
      <c r="D19" s="46">
        <v>119256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119256</v>
      </c>
      <c r="O19" s="47">
        <f t="shared" si="1"/>
        <v>3.1022319338223818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250200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250200</v>
      </c>
      <c r="O20" s="47">
        <f t="shared" si="1"/>
        <v>6.5085063212111756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63231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63231</v>
      </c>
      <c r="O21" s="47">
        <f t="shared" si="1"/>
        <v>1.6448415795223974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1812903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1812903</v>
      </c>
      <c r="O22" s="47">
        <f t="shared" si="1"/>
        <v>47.159434992976429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517281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517281</v>
      </c>
      <c r="O23" s="47">
        <f t="shared" si="1"/>
        <v>13.456141719993758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1475962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1475962</v>
      </c>
      <c r="O24" s="47">
        <f t="shared" si="1"/>
        <v>38.394516414338483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446595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446595</v>
      </c>
      <c r="O25" s="47">
        <f t="shared" si="1"/>
        <v>11.617371624785392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270749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270749</v>
      </c>
      <c r="O26" s="47">
        <f t="shared" si="1"/>
        <v>7.0430518703501379</v>
      </c>
      <c r="P26" s="9"/>
    </row>
    <row r="27" spans="1:16">
      <c r="A27" s="12"/>
      <c r="B27" s="25">
        <v>325.10000000000002</v>
      </c>
      <c r="C27" s="20" t="s">
        <v>27</v>
      </c>
      <c r="D27" s="46">
        <v>23870</v>
      </c>
      <c r="E27" s="46">
        <v>44643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68513</v>
      </c>
      <c r="O27" s="47">
        <f t="shared" si="1"/>
        <v>1.7822433796368555</v>
      </c>
      <c r="P27" s="9"/>
    </row>
    <row r="28" spans="1:16">
      <c r="A28" s="12"/>
      <c r="B28" s="25">
        <v>329</v>
      </c>
      <c r="C28" s="20" t="s">
        <v>28</v>
      </c>
      <c r="D28" s="46">
        <v>766394</v>
      </c>
      <c r="E28" s="46">
        <v>0</v>
      </c>
      <c r="F28" s="46">
        <v>0</v>
      </c>
      <c r="G28" s="46">
        <v>0</v>
      </c>
      <c r="H28" s="46">
        <v>0</v>
      </c>
      <c r="I28" s="46">
        <v>1411633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2178027</v>
      </c>
      <c r="O28" s="47">
        <f t="shared" si="1"/>
        <v>56.657484001872952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SUM(D30:D37)</f>
        <v>6777107</v>
      </c>
      <c r="E29" s="32">
        <f t="shared" si="5"/>
        <v>346848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7123955</v>
      </c>
      <c r="O29" s="45">
        <f t="shared" si="1"/>
        <v>185.31697102127882</v>
      </c>
      <c r="P29" s="10"/>
    </row>
    <row r="30" spans="1:16">
      <c r="A30" s="12"/>
      <c r="B30" s="25">
        <v>331.2</v>
      </c>
      <c r="C30" s="20" t="s">
        <v>29</v>
      </c>
      <c r="D30" s="46">
        <v>0</v>
      </c>
      <c r="E30" s="46">
        <v>29273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29273</v>
      </c>
      <c r="O30" s="47">
        <f t="shared" si="1"/>
        <v>0.76148483429582225</v>
      </c>
      <c r="P30" s="9"/>
    </row>
    <row r="31" spans="1:16">
      <c r="A31" s="12"/>
      <c r="B31" s="25">
        <v>335.12</v>
      </c>
      <c r="C31" s="20" t="s">
        <v>112</v>
      </c>
      <c r="D31" s="46">
        <v>1400135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1400135</v>
      </c>
      <c r="O31" s="47">
        <f t="shared" si="1"/>
        <v>36.422012382290205</v>
      </c>
      <c r="P31" s="9"/>
    </row>
    <row r="32" spans="1:16">
      <c r="A32" s="12"/>
      <c r="B32" s="25">
        <v>335.14</v>
      </c>
      <c r="C32" s="20" t="s">
        <v>113</v>
      </c>
      <c r="D32" s="46">
        <v>42489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42489</v>
      </c>
      <c r="O32" s="47">
        <f t="shared" si="1"/>
        <v>1.1052754799438114</v>
      </c>
      <c r="P32" s="9"/>
    </row>
    <row r="33" spans="1:16">
      <c r="A33" s="12"/>
      <c r="B33" s="25">
        <v>335.15</v>
      </c>
      <c r="C33" s="20" t="s">
        <v>114</v>
      </c>
      <c r="D33" s="46">
        <v>16420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16420</v>
      </c>
      <c r="O33" s="47">
        <f t="shared" si="1"/>
        <v>0.42713698558867907</v>
      </c>
      <c r="P33" s="9"/>
    </row>
    <row r="34" spans="1:16">
      <c r="A34" s="12"/>
      <c r="B34" s="25">
        <v>335.18</v>
      </c>
      <c r="C34" s="20" t="s">
        <v>115</v>
      </c>
      <c r="D34" s="46">
        <v>5209592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5209592</v>
      </c>
      <c r="O34" s="47">
        <f t="shared" si="1"/>
        <v>135.51823526351387</v>
      </c>
      <c r="P34" s="9"/>
    </row>
    <row r="35" spans="1:16">
      <c r="A35" s="12"/>
      <c r="B35" s="25">
        <v>335.21</v>
      </c>
      <c r="C35" s="20" t="s">
        <v>38</v>
      </c>
      <c r="D35" s="46">
        <v>13966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13966</v>
      </c>
      <c r="O35" s="47">
        <f t="shared" si="1"/>
        <v>0.36330055668279487</v>
      </c>
      <c r="P35" s="9"/>
    </row>
    <row r="36" spans="1:16">
      <c r="A36" s="12"/>
      <c r="B36" s="25">
        <v>335.49</v>
      </c>
      <c r="C36" s="20" t="s">
        <v>39</v>
      </c>
      <c r="D36" s="46">
        <v>28290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28290</v>
      </c>
      <c r="O36" s="47">
        <f t="shared" si="1"/>
        <v>0.73591384423287032</v>
      </c>
      <c r="P36" s="9"/>
    </row>
    <row r="37" spans="1:16">
      <c r="A37" s="12"/>
      <c r="B37" s="25">
        <v>338</v>
      </c>
      <c r="C37" s="20" t="s">
        <v>40</v>
      </c>
      <c r="D37" s="46">
        <v>66215</v>
      </c>
      <c r="E37" s="46">
        <v>317575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383790</v>
      </c>
      <c r="O37" s="47">
        <f t="shared" ref="O37:O67" si="7">(N37/O$69)</f>
        <v>9.9836116747307635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SUM(D39:D48)</f>
        <v>3056281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14139807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17196088</v>
      </c>
      <c r="O38" s="45">
        <f t="shared" si="7"/>
        <v>447.32552936891943</v>
      </c>
      <c r="P38" s="10"/>
    </row>
    <row r="39" spans="1:16">
      <c r="A39" s="12"/>
      <c r="B39" s="25">
        <v>341.3</v>
      </c>
      <c r="C39" s="20" t="s">
        <v>116</v>
      </c>
      <c r="D39" s="46">
        <v>23415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23415</v>
      </c>
      <c r="O39" s="47">
        <f t="shared" si="7"/>
        <v>0.6090994225066334</v>
      </c>
      <c r="P39" s="9"/>
    </row>
    <row r="40" spans="1:16">
      <c r="A40" s="12"/>
      <c r="B40" s="25">
        <v>341.9</v>
      </c>
      <c r="C40" s="20" t="s">
        <v>117</v>
      </c>
      <c r="D40" s="46">
        <v>2049265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2049265</v>
      </c>
      <c r="O40" s="47">
        <f t="shared" si="7"/>
        <v>53.307970448988087</v>
      </c>
      <c r="P40" s="9"/>
    </row>
    <row r="41" spans="1:16">
      <c r="A41" s="12"/>
      <c r="B41" s="25">
        <v>342.1</v>
      </c>
      <c r="C41" s="20" t="s">
        <v>49</v>
      </c>
      <c r="D41" s="46">
        <v>313975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313975</v>
      </c>
      <c r="O41" s="47">
        <f t="shared" si="7"/>
        <v>8.1674990895374844</v>
      </c>
      <c r="P41" s="9"/>
    </row>
    <row r="42" spans="1:16">
      <c r="A42" s="12"/>
      <c r="B42" s="25">
        <v>342.2</v>
      </c>
      <c r="C42" s="20" t="s">
        <v>50</v>
      </c>
      <c r="D42" s="46">
        <v>57692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57692</v>
      </c>
      <c r="O42" s="47">
        <f t="shared" si="7"/>
        <v>1.5007543832266792</v>
      </c>
      <c r="P42" s="9"/>
    </row>
    <row r="43" spans="1:16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4714937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4714937</v>
      </c>
      <c r="O43" s="47">
        <f t="shared" si="7"/>
        <v>122.65066853961812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4413271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4413271</v>
      </c>
      <c r="O44" s="47">
        <f t="shared" si="7"/>
        <v>114.80336610998387</v>
      </c>
      <c r="P44" s="9"/>
    </row>
    <row r="45" spans="1:16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4948344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4948344</v>
      </c>
      <c r="O45" s="47">
        <f t="shared" si="7"/>
        <v>128.72233494615264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63255</v>
      </c>
      <c r="O46" s="47">
        <f t="shared" si="7"/>
        <v>1.6454658966755111</v>
      </c>
      <c r="P46" s="9"/>
    </row>
    <row r="47" spans="1:16">
      <c r="A47" s="12"/>
      <c r="B47" s="25">
        <v>343.8</v>
      </c>
      <c r="C47" s="20" t="s">
        <v>55</v>
      </c>
      <c r="D47" s="46">
        <v>204960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204960</v>
      </c>
      <c r="O47" s="47">
        <f t="shared" si="7"/>
        <v>5.3316684875916964</v>
      </c>
      <c r="P47" s="9"/>
    </row>
    <row r="48" spans="1:16">
      <c r="A48" s="12"/>
      <c r="B48" s="25">
        <v>347.2</v>
      </c>
      <c r="C48" s="20" t="s">
        <v>57</v>
      </c>
      <c r="D48" s="46">
        <v>406974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406974</v>
      </c>
      <c r="O48" s="47">
        <f t="shared" si="7"/>
        <v>10.586702044638676</v>
      </c>
      <c r="P48" s="9"/>
    </row>
    <row r="49" spans="1:16" ht="15.75">
      <c r="A49" s="29" t="s">
        <v>46</v>
      </c>
      <c r="B49" s="30"/>
      <c r="C49" s="31"/>
      <c r="D49" s="32">
        <f t="shared" ref="D49:M49" si="10">SUM(D50:D52)</f>
        <v>151615</v>
      </c>
      <c r="E49" s="32">
        <f t="shared" si="10"/>
        <v>45937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197552</v>
      </c>
      <c r="O49" s="45">
        <f t="shared" si="7"/>
        <v>5.1389625929972427</v>
      </c>
      <c r="P49" s="10"/>
    </row>
    <row r="50" spans="1:16">
      <c r="A50" s="13"/>
      <c r="B50" s="39">
        <v>351.5</v>
      </c>
      <c r="C50" s="21" t="s">
        <v>91</v>
      </c>
      <c r="D50" s="46">
        <v>74142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74142</v>
      </c>
      <c r="O50" s="47">
        <f t="shared" si="7"/>
        <v>1.9286717652567504</v>
      </c>
      <c r="P50" s="9"/>
    </row>
    <row r="51" spans="1:16">
      <c r="A51" s="13"/>
      <c r="B51" s="39">
        <v>354</v>
      </c>
      <c r="C51" s="21" t="s">
        <v>63</v>
      </c>
      <c r="D51" s="46">
        <v>77473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77473</v>
      </c>
      <c r="O51" s="47">
        <f t="shared" si="7"/>
        <v>2.0153217834660007</v>
      </c>
      <c r="P51" s="9"/>
    </row>
    <row r="52" spans="1:16">
      <c r="A52" s="13"/>
      <c r="B52" s="39">
        <v>359</v>
      </c>
      <c r="C52" s="21" t="s">
        <v>64</v>
      </c>
      <c r="D52" s="46">
        <v>0</v>
      </c>
      <c r="E52" s="46">
        <v>45937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45937</v>
      </c>
      <c r="O52" s="47">
        <f t="shared" si="7"/>
        <v>1.1949690442744914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SUM(D54:D63)</f>
        <v>469564</v>
      </c>
      <c r="E53" s="32">
        <f t="shared" si="12"/>
        <v>88000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378370</v>
      </c>
      <c r="J53" s="32">
        <f t="shared" si="12"/>
        <v>0</v>
      </c>
      <c r="K53" s="32">
        <f t="shared" si="12"/>
        <v>7306283</v>
      </c>
      <c r="L53" s="32">
        <f t="shared" si="12"/>
        <v>0</v>
      </c>
      <c r="M53" s="32">
        <f t="shared" si="12"/>
        <v>0</v>
      </c>
      <c r="N53" s="32">
        <f t="shared" si="11"/>
        <v>8242217</v>
      </c>
      <c r="O53" s="45">
        <f t="shared" si="7"/>
        <v>214.40656053275063</v>
      </c>
      <c r="P53" s="10"/>
    </row>
    <row r="54" spans="1:16">
      <c r="A54" s="12"/>
      <c r="B54" s="25">
        <v>361.1</v>
      </c>
      <c r="C54" s="20" t="s">
        <v>65</v>
      </c>
      <c r="D54" s="46">
        <v>108980</v>
      </c>
      <c r="E54" s="46">
        <v>178938</v>
      </c>
      <c r="F54" s="46">
        <v>0</v>
      </c>
      <c r="G54" s="46">
        <v>0</v>
      </c>
      <c r="H54" s="46">
        <v>0</v>
      </c>
      <c r="I54" s="46">
        <v>295257</v>
      </c>
      <c r="J54" s="46">
        <v>0</v>
      </c>
      <c r="K54" s="46">
        <v>383894</v>
      </c>
      <c r="L54" s="46">
        <v>0</v>
      </c>
      <c r="M54" s="46">
        <v>0</v>
      </c>
      <c r="N54" s="46">
        <f t="shared" si="11"/>
        <v>967069</v>
      </c>
      <c r="O54" s="47">
        <f t="shared" si="7"/>
        <v>25.156573539357993</v>
      </c>
      <c r="P54" s="9"/>
    </row>
    <row r="55" spans="1:16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823276</v>
      </c>
      <c r="L55" s="46">
        <v>0</v>
      </c>
      <c r="M55" s="46">
        <v>0</v>
      </c>
      <c r="N55" s="46">
        <f t="shared" ref="N55:N63" si="13">SUM(D55:M55)</f>
        <v>823276</v>
      </c>
      <c r="O55" s="47">
        <f t="shared" si="7"/>
        <v>21.416055356120911</v>
      </c>
      <c r="P55" s="9"/>
    </row>
    <row r="56" spans="1:16">
      <c r="A56" s="12"/>
      <c r="B56" s="25">
        <v>361.3</v>
      </c>
      <c r="C56" s="20" t="s">
        <v>67</v>
      </c>
      <c r="D56" s="46">
        <v>-40140</v>
      </c>
      <c r="E56" s="46">
        <v>-42603</v>
      </c>
      <c r="F56" s="46">
        <v>0</v>
      </c>
      <c r="G56" s="46">
        <v>0</v>
      </c>
      <c r="H56" s="46">
        <v>0</v>
      </c>
      <c r="I56" s="46">
        <v>-133734</v>
      </c>
      <c r="J56" s="46">
        <v>0</v>
      </c>
      <c r="K56" s="46">
        <v>4529440</v>
      </c>
      <c r="L56" s="46">
        <v>0</v>
      </c>
      <c r="M56" s="46">
        <v>0</v>
      </c>
      <c r="N56" s="46">
        <f t="shared" si="13"/>
        <v>4312963</v>
      </c>
      <c r="O56" s="47">
        <f t="shared" si="7"/>
        <v>112.19403256854483</v>
      </c>
      <c r="P56" s="9"/>
    </row>
    <row r="57" spans="1:16">
      <c r="A57" s="12"/>
      <c r="B57" s="25">
        <v>361.4</v>
      </c>
      <c r="C57" s="20" t="s">
        <v>118</v>
      </c>
      <c r="D57" s="46">
        <v>-27224</v>
      </c>
      <c r="E57" s="46">
        <v>-50163</v>
      </c>
      <c r="F57" s="46">
        <v>0</v>
      </c>
      <c r="G57" s="46">
        <v>0</v>
      </c>
      <c r="H57" s="46">
        <v>0</v>
      </c>
      <c r="I57" s="46">
        <v>-26363</v>
      </c>
      <c r="J57" s="46">
        <v>0</v>
      </c>
      <c r="K57" s="46">
        <v>-717599</v>
      </c>
      <c r="L57" s="46">
        <v>0</v>
      </c>
      <c r="M57" s="46">
        <v>0</v>
      </c>
      <c r="N57" s="46">
        <f t="shared" si="13"/>
        <v>-821349</v>
      </c>
      <c r="O57" s="47">
        <f t="shared" si="7"/>
        <v>-21.365927891368816</v>
      </c>
      <c r="P57" s="9"/>
    </row>
    <row r="58" spans="1:16">
      <c r="A58" s="12"/>
      <c r="B58" s="25">
        <v>362</v>
      </c>
      <c r="C58" s="20" t="s">
        <v>69</v>
      </c>
      <c r="D58" s="46">
        <v>324044</v>
      </c>
      <c r="E58" s="46">
        <v>0</v>
      </c>
      <c r="F58" s="46">
        <v>0</v>
      </c>
      <c r="G58" s="46">
        <v>0</v>
      </c>
      <c r="H58" s="46">
        <v>0</v>
      </c>
      <c r="I58" s="46">
        <v>235905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559949</v>
      </c>
      <c r="O58" s="47">
        <f t="shared" si="7"/>
        <v>14.566073565371209</v>
      </c>
      <c r="P58" s="9"/>
    </row>
    <row r="59" spans="1:16">
      <c r="A59" s="12"/>
      <c r="B59" s="25">
        <v>364</v>
      </c>
      <c r="C59" s="20" t="s">
        <v>119</v>
      </c>
      <c r="D59" s="46">
        <v>23837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23837</v>
      </c>
      <c r="O59" s="47">
        <f t="shared" si="7"/>
        <v>0.6200769991155507</v>
      </c>
      <c r="P59" s="9"/>
    </row>
    <row r="60" spans="1:16">
      <c r="A60" s="12"/>
      <c r="B60" s="25">
        <v>365</v>
      </c>
      <c r="C60" s="20" t="s">
        <v>120</v>
      </c>
      <c r="D60" s="46">
        <v>345</v>
      </c>
      <c r="E60" s="46">
        <v>0</v>
      </c>
      <c r="F60" s="46">
        <v>0</v>
      </c>
      <c r="G60" s="46">
        <v>0</v>
      </c>
      <c r="H60" s="46">
        <v>0</v>
      </c>
      <c r="I60" s="46">
        <v>1498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1843</v>
      </c>
      <c r="O60" s="47">
        <f t="shared" si="7"/>
        <v>4.7942354716195824E-2</v>
      </c>
      <c r="P60" s="9"/>
    </row>
    <row r="61" spans="1:16">
      <c r="A61" s="12"/>
      <c r="B61" s="25">
        <v>366</v>
      </c>
      <c r="C61" s="20" t="s">
        <v>72</v>
      </c>
      <c r="D61" s="46">
        <v>17787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17787</v>
      </c>
      <c r="O61" s="47">
        <f t="shared" si="7"/>
        <v>0.46269705010145151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2287272</v>
      </c>
      <c r="L62" s="46">
        <v>0</v>
      </c>
      <c r="M62" s="46">
        <v>0</v>
      </c>
      <c r="N62" s="46">
        <f t="shared" si="13"/>
        <v>2287272</v>
      </c>
      <c r="O62" s="47">
        <f t="shared" si="7"/>
        <v>59.499297643202745</v>
      </c>
      <c r="P62" s="9"/>
    </row>
    <row r="63" spans="1:16">
      <c r="A63" s="12"/>
      <c r="B63" s="25">
        <v>369.9</v>
      </c>
      <c r="C63" s="20" t="s">
        <v>74</v>
      </c>
      <c r="D63" s="46">
        <v>61935</v>
      </c>
      <c r="E63" s="46">
        <v>1828</v>
      </c>
      <c r="F63" s="46">
        <v>0</v>
      </c>
      <c r="G63" s="46">
        <v>0</v>
      </c>
      <c r="H63" s="46">
        <v>0</v>
      </c>
      <c r="I63" s="46">
        <v>5807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69570</v>
      </c>
      <c r="O63" s="47">
        <f t="shared" si="7"/>
        <v>1.809739347588575</v>
      </c>
      <c r="P63" s="9"/>
    </row>
    <row r="64" spans="1:16" ht="15.75">
      <c r="A64" s="29" t="s">
        <v>47</v>
      </c>
      <c r="B64" s="30"/>
      <c r="C64" s="31"/>
      <c r="D64" s="32">
        <f t="shared" ref="D64:M64" si="14">SUM(D65:D66)</f>
        <v>125000</v>
      </c>
      <c r="E64" s="32">
        <f t="shared" si="14"/>
        <v>329589</v>
      </c>
      <c r="F64" s="32">
        <f t="shared" si="14"/>
        <v>896020</v>
      </c>
      <c r="G64" s="32">
        <f t="shared" si="14"/>
        <v>0</v>
      </c>
      <c r="H64" s="32">
        <f t="shared" si="14"/>
        <v>0</v>
      </c>
      <c r="I64" s="32">
        <f t="shared" si="14"/>
        <v>4499403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5850012</v>
      </c>
      <c r="O64" s="45">
        <f t="shared" si="7"/>
        <v>152.17761823006086</v>
      </c>
      <c r="P64" s="9"/>
    </row>
    <row r="65" spans="1:119">
      <c r="A65" s="12"/>
      <c r="B65" s="25">
        <v>381</v>
      </c>
      <c r="C65" s="20" t="s">
        <v>75</v>
      </c>
      <c r="D65" s="46">
        <v>125000</v>
      </c>
      <c r="E65" s="46">
        <v>329589</v>
      </c>
      <c r="F65" s="46">
        <v>896020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1350609</v>
      </c>
      <c r="O65" s="47">
        <f t="shared" si="7"/>
        <v>35.133681910410488</v>
      </c>
      <c r="P65" s="9"/>
    </row>
    <row r="66" spans="1:119" ht="15.75" thickBot="1">
      <c r="A66" s="12"/>
      <c r="B66" s="25">
        <v>389.4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4499403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4499403</v>
      </c>
      <c r="O66" s="47">
        <f t="shared" si="7"/>
        <v>117.04393631965038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SUM(D5,D16,D29,D38,D49,D53,D64)</f>
        <v>27930529</v>
      </c>
      <c r="E67" s="15">
        <f t="shared" si="15"/>
        <v>5025078</v>
      </c>
      <c r="F67" s="15">
        <f t="shared" si="15"/>
        <v>896020</v>
      </c>
      <c r="G67" s="15">
        <f t="shared" si="15"/>
        <v>0</v>
      </c>
      <c r="H67" s="15">
        <f t="shared" si="15"/>
        <v>0</v>
      </c>
      <c r="I67" s="15">
        <f t="shared" si="15"/>
        <v>22759397</v>
      </c>
      <c r="J67" s="15">
        <f t="shared" si="15"/>
        <v>0</v>
      </c>
      <c r="K67" s="15">
        <f t="shared" si="15"/>
        <v>7755328</v>
      </c>
      <c r="L67" s="15">
        <f t="shared" si="15"/>
        <v>0</v>
      </c>
      <c r="M67" s="15">
        <f t="shared" si="15"/>
        <v>0</v>
      </c>
      <c r="N67" s="15">
        <f>SUM(D67:M67)</f>
        <v>64366352</v>
      </c>
      <c r="O67" s="38">
        <f t="shared" si="7"/>
        <v>1674.3757348733157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124</v>
      </c>
      <c r="M69" s="48"/>
      <c r="N69" s="48"/>
      <c r="O69" s="43">
        <v>38442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2023-05-08T19:18:52Z</cp:lastPrinted>
  <dcterms:created xsi:type="dcterms:W3CDTF">2000-08-31T21:26:31Z</dcterms:created>
  <dcterms:modified xsi:type="dcterms:W3CDTF">2023-05-23T21:22:09Z</dcterms:modified>
</cp:coreProperties>
</file>