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'2007'!$A$1:$O$27</definedName>
    <definedName name="_xlnm.Print_Area" localSheetId="14">'2008'!$A$1:$O$27</definedName>
    <definedName name="_xlnm.Print_Area" localSheetId="13">'2009'!$A$1:$O$26</definedName>
    <definedName name="_xlnm.Print_Area" localSheetId="12">'2010'!$A$1:$O$26</definedName>
    <definedName name="_xlnm.Print_Area" localSheetId="11">'2011'!$A$1:$O$27</definedName>
    <definedName name="_xlnm.Print_Area" localSheetId="10">'2012'!$A$1:$O$25</definedName>
    <definedName name="_xlnm.Print_Area" localSheetId="9">'2013'!$A$1:$O$30</definedName>
    <definedName name="_xlnm.Print_Area" localSheetId="8">'2014'!$A$1:$O$28</definedName>
    <definedName name="_xlnm.Print_Area" localSheetId="7">'2015'!$A$1:$O$28</definedName>
    <definedName name="_xlnm.Print_Area" localSheetId="6">'2016'!$A$1:$O$27</definedName>
    <definedName name="_xlnm.Print_Area" localSheetId="5">'2017'!$A$1:$O$29</definedName>
    <definedName name="_xlnm.Print_Area" localSheetId="4">'2018'!$A$1:$O$29</definedName>
    <definedName name="_xlnm.Print_Area" localSheetId="3">'2019'!$A$1:$O$28</definedName>
    <definedName name="_xlnm.Print_Area" localSheetId="2">'2020'!$A$1:$O$29</definedName>
    <definedName name="_xlnm.Print_Area" localSheetId="1">'2021'!$A$1:$P$30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<sst xmlns="http://schemas.openxmlformats.org/spreadsheetml/2006/main" count="639" uniqueCount="87">
  <si>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</si>
  <si>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</si>
  <si>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</si>
  <si>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</si>
  <si>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</si>
  <si>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</si>
  <si>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</si>
  <si>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</si>
  <si>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</si>
  <si>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</si>
  <si>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</si>
  <si>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</si>
  <si>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</si>
  <si>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</si>
  <si>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</si>
  <si>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</si>
  <si>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</si>
  <si>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</si>
  <si>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</si>
  <si>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</si>
  <si>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</si>
  <si>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</si>
  <si>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</si>
  <si>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</si>
  <si>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</si>
  <si>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</si>
  <si>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</si>
  <si>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</si>
  <si>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</si>
  <si>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</si>
  <si>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</si>
  <si>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</si>
  <si>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</si>
  <si>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</si>
  <si>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</si>
  <si>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</si>
  <si>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Windermere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</si>
  <si>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</si>
  <si>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</si>
  <si>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</si>
  <si>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</si>
  <si>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Flood Control / Stormwater Management</t>
  </si>
  <si>
    <t>2011 Municipal Population:</t>
  </si>
  <si>
    <t>Local Fiscal Year Ended September 30, 2012</t>
  </si>
  <si>
    <t>Other Physical Environment</t>
  </si>
  <si>
    <t>2012 Municipal Population:</t>
  </si>
  <si>
    <t>Local Fiscal Year Ended September 30, 2008</t>
  </si>
  <si>
    <t>2008 Municipal Population:</t>
  </si>
  <si>
    <t>Local Fiscal Year Ended September 30, 2013</t>
  </si>
  <si>
    <t>Legislative</t>
  </si>
  <si>
    <t>Executive</t>
  </si>
  <si>
    <t>Fire Control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</si>
  <si>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</si>
  <si>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</si>
  <si>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</si>
  <si>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</si>
  <si>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</si>
  <si>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</si>
  <si>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</si>
  <si>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</si>
  <si>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</si>
  <si>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Other Culture / Recreation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</si>
  <si>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</si>
  <si>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</si>
  <si>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</si>
  <si>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</si>
  <si>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</si>
  <si>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</si>
  <si>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Other Uses</t>
  </si>
  <si>
    <t>Special Items (Loss)</t>
  </si>
  <si>
    <t>2017 Municipal Population:</t>
  </si>
  <si>
    <t>Local Fiscal Year Ended September 30, 2018</t>
  </si>
  <si>
    <t>2018 Municipal Population:</t>
  </si>
  <si>
    <t>Local Fiscal Year Ended September 30, 2019</t>
  </si>
  <si>
    <t>Emergency and Disaster Relief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</si>
  <si>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</si>
  <si>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</si>
  <si>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</si>
  <si>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</si>
  <si>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</si>
  <si>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</si>
  <si>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</si>
  <si>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Proprietary - Other Non-Operating Disbursements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</si>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</sst>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2380397</v>
      </c>
      <c r="E5" s="24">
        <f>SUM(E6:E11)</f>
        <v>10961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2391358</v>
      </c>
      <c r="P5" s="30">
        <f>(O5/P$27)</f>
        <v>787.1487820934825</v>
      </c>
      <c r="Q5" s="6"/>
    </row>
    <row r="6" spans="1:17" ht="15">
      <c r="A6" s="12"/>
      <c r="B6" s="42">
        <v>511</v>
      </c>
      <c r="C6" s="19" t="s">
        <v>49</v>
      </c>
      <c r="D6" s="43">
        <v>143289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143289</v>
      </c>
      <c r="P6" s="44">
        <f>(O6/P$27)</f>
        <v>47.165569453587885</v>
      </c>
      <c r="Q6" s="9"/>
    </row>
    <row r="7" spans="1:17" ht="15">
      <c r="A7" s="12"/>
      <c r="B7" s="42">
        <v>512</v>
      </c>
      <c r="C7" s="19" t="s">
        <v>50</v>
      </c>
      <c r="D7" s="43">
        <v>608330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608330</v>
      </c>
      <c r="P7" s="44">
        <f>(O7/P$27)</f>
        <v>200.2402896642528</v>
      </c>
      <c r="Q7" s="9"/>
    </row>
    <row r="8" spans="1:17" ht="15">
      <c r="A8" s="12"/>
      <c r="B8" s="42">
        <v>513</v>
      </c>
      <c r="C8" s="19" t="s">
        <v>19</v>
      </c>
      <c r="D8" s="43">
        <v>537962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537962</v>
      </c>
      <c r="P8" s="44">
        <f>(O8/P$27)</f>
        <v>177.0776826859776</v>
      </c>
      <c r="Q8" s="9"/>
    </row>
    <row r="9" spans="1:17" ht="15">
      <c r="A9" s="12"/>
      <c r="B9" s="42">
        <v>514</v>
      </c>
      <c r="C9" s="19" t="s">
        <v>20</v>
      </c>
      <c r="D9" s="43">
        <v>149574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149574</v>
      </c>
      <c r="P9" s="44">
        <f>(O9/P$27)</f>
        <v>49.234364713627386</v>
      </c>
      <c r="Q9" s="9"/>
    </row>
    <row r="10" spans="1:17" ht="15">
      <c r="A10" s="12"/>
      <c r="B10" s="42">
        <v>515</v>
      </c>
      <c r="C10" s="19" t="s">
        <v>21</v>
      </c>
      <c r="D10" s="43">
        <v>327150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327150</v>
      </c>
      <c r="P10" s="44">
        <f>(O10/P$27)</f>
        <v>107.6859776168532</v>
      </c>
      <c r="Q10" s="9"/>
    </row>
    <row r="11" spans="1:17" ht="15">
      <c r="A11" s="12"/>
      <c r="B11" s="42">
        <v>517</v>
      </c>
      <c r="C11" s="19" t="s">
        <v>22</v>
      </c>
      <c r="D11" s="43">
        <v>614092</v>
      </c>
      <c r="E11" s="43">
        <v>10961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625053</v>
      </c>
      <c r="P11" s="44">
        <f>(O11/P$27)</f>
        <v>205.74489795918367</v>
      </c>
      <c r="Q11" s="9"/>
    </row>
    <row r="12" spans="1:17" ht="15.75">
      <c r="A12" s="26" t="s">
        <v>24</v>
      </c>
      <c r="B12" s="27"/>
      <c r="C12" s="28"/>
      <c r="D12" s="29">
        <f>SUM(D13:D14)</f>
        <v>2290269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2290269</v>
      </c>
      <c r="P12" s="41">
        <f>(O12/P$27)</f>
        <v>753.8739302172482</v>
      </c>
      <c r="Q12" s="10"/>
    </row>
    <row r="13" spans="1:17" ht="15">
      <c r="A13" s="12"/>
      <c r="B13" s="42">
        <v>521</v>
      </c>
      <c r="C13" s="19" t="s">
        <v>25</v>
      </c>
      <c r="D13" s="43">
        <v>1623400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1623400</v>
      </c>
      <c r="P13" s="44">
        <f>(O13/P$27)</f>
        <v>534.3647136273864</v>
      </c>
      <c r="Q13" s="9"/>
    </row>
    <row r="14" spans="1:17" ht="15">
      <c r="A14" s="12"/>
      <c r="B14" s="42">
        <v>522</v>
      </c>
      <c r="C14" s="19" t="s">
        <v>51</v>
      </c>
      <c r="D14" s="43">
        <v>666869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666869</v>
      </c>
      <c r="P14" s="44">
        <f>(O14/P$27)</f>
        <v>219.50921658986175</v>
      </c>
      <c r="Q14" s="9"/>
    </row>
    <row r="15" spans="1:17" ht="15.75">
      <c r="A15" s="26" t="s">
        <v>26</v>
      </c>
      <c r="B15" s="27"/>
      <c r="C15" s="28"/>
      <c r="D15" s="29">
        <f>SUM(D16:D17)</f>
        <v>324975</v>
      </c>
      <c r="E15" s="29">
        <f>SUM(E16:E17)</f>
        <v>545949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0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40">
        <f>SUM(D15:N15)</f>
        <v>870924</v>
      </c>
      <c r="P15" s="41">
        <f>(O15/P$27)</f>
        <v>286.6767610269914</v>
      </c>
      <c r="Q15" s="10"/>
    </row>
    <row r="16" spans="1:17" ht="15">
      <c r="A16" s="12"/>
      <c r="B16" s="42">
        <v>534</v>
      </c>
      <c r="C16" s="19" t="s">
        <v>27</v>
      </c>
      <c r="D16" s="43">
        <v>324975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324975</v>
      </c>
      <c r="P16" s="44">
        <f>(O16/P$27)</f>
        <v>106.97004608294931</v>
      </c>
      <c r="Q16" s="9"/>
    </row>
    <row r="17" spans="1:17" ht="15">
      <c r="A17" s="12"/>
      <c r="B17" s="42">
        <v>538</v>
      </c>
      <c r="C17" s="19" t="s">
        <v>41</v>
      </c>
      <c r="D17" s="43">
        <v>0</v>
      </c>
      <c r="E17" s="43">
        <v>545949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545949</v>
      </c>
      <c r="P17" s="44">
        <f>(O17/P$27)</f>
        <v>179.70671494404212</v>
      </c>
      <c r="Q17" s="9"/>
    </row>
    <row r="18" spans="1:17" ht="15.75">
      <c r="A18" s="26" t="s">
        <v>28</v>
      </c>
      <c r="B18" s="27"/>
      <c r="C18" s="28"/>
      <c r="D18" s="29">
        <f>SUM(D19:D19)</f>
        <v>3211063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3211063</v>
      </c>
      <c r="P18" s="41">
        <f>(O18/P$27)</f>
        <v>1056.9660961158656</v>
      </c>
      <c r="Q18" s="10"/>
    </row>
    <row r="19" spans="1:17" ht="15">
      <c r="A19" s="12"/>
      <c r="B19" s="42">
        <v>541</v>
      </c>
      <c r="C19" s="19" t="s">
        <v>29</v>
      </c>
      <c r="D19" s="43">
        <v>3211063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3211063</v>
      </c>
      <c r="P19" s="44">
        <f>(O19/P$27)</f>
        <v>1056.9660961158656</v>
      </c>
      <c r="Q19" s="9"/>
    </row>
    <row r="20" spans="1:17" ht="15.75">
      <c r="A20" s="26" t="s">
        <v>30</v>
      </c>
      <c r="B20" s="27"/>
      <c r="C20" s="28"/>
      <c r="D20" s="29">
        <f>SUM(D21:D22)</f>
        <v>221888</v>
      </c>
      <c r="E20" s="29">
        <f>SUM(E21:E22)</f>
        <v>0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221888</v>
      </c>
      <c r="P20" s="41">
        <f>(O20/P$27)</f>
        <v>73.03752468729428</v>
      </c>
      <c r="Q20" s="9"/>
    </row>
    <row r="21" spans="1:17" ht="15">
      <c r="A21" s="12"/>
      <c r="B21" s="42">
        <v>572</v>
      </c>
      <c r="C21" s="19" t="s">
        <v>31</v>
      </c>
      <c r="D21" s="43">
        <v>135133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135133</v>
      </c>
      <c r="P21" s="44">
        <f>(O21/P$27)</f>
        <v>44.48090849242923</v>
      </c>
      <c r="Q21" s="9"/>
    </row>
    <row r="22" spans="1:17" ht="15">
      <c r="A22" s="12"/>
      <c r="B22" s="42">
        <v>574</v>
      </c>
      <c r="C22" s="19" t="s">
        <v>32</v>
      </c>
      <c r="D22" s="43">
        <v>86755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86755</v>
      </c>
      <c r="P22" s="44">
        <f>(O22/P$27)</f>
        <v>28.556616194865043</v>
      </c>
      <c r="Q22" s="9"/>
    </row>
    <row r="23" spans="1:17" ht="15.75">
      <c r="A23" s="26" t="s">
        <v>34</v>
      </c>
      <c r="B23" s="27"/>
      <c r="C23" s="28"/>
      <c r="D23" s="29">
        <f>SUM(D24:D24)</f>
        <v>93150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93150</v>
      </c>
      <c r="P23" s="41">
        <f>(O23/P$27)</f>
        <v>30.66161948650428</v>
      </c>
      <c r="Q23" s="9"/>
    </row>
    <row r="24" spans="1:17" ht="15.75" thickBot="1">
      <c r="A24" s="12"/>
      <c r="B24" s="42">
        <v>581</v>
      </c>
      <c r="C24" s="19" t="s">
        <v>85</v>
      </c>
      <c r="D24" s="43">
        <v>93150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93150</v>
      </c>
      <c r="P24" s="44">
        <f>(O24/P$27)</f>
        <v>30.66161948650428</v>
      </c>
      <c r="Q24" s="9"/>
    </row>
    <row r="25" spans="1:120" ht="16.5" thickBot="1">
      <c r="A25" s="13" t="s">
        <v>10</v>
      </c>
      <c r="B25" s="21"/>
      <c r="C25" s="20"/>
      <c r="D25" s="14">
        <f>SUM(D5,D12,D15,D18,D20,D23)</f>
        <v>8521742</v>
      </c>
      <c r="E25" s="14">
        <f aca="true" t="shared" si="0" ref="E25:N25">SUM(E5,E12,E15,E18,E20,E23)</f>
        <v>556910</v>
      </c>
      <c r="F25" s="14">
        <f t="shared" si="0"/>
        <v>0</v>
      </c>
      <c r="G25" s="14">
        <f t="shared" si="0"/>
        <v>0</v>
      </c>
      <c r="H25" s="14">
        <f t="shared" si="0"/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>SUM(D25:N25)</f>
        <v>9078652</v>
      </c>
      <c r="P25" s="35">
        <f>(O25/P$27)</f>
        <v>2988.3647136273867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6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86</v>
      </c>
      <c r="N27" s="90"/>
      <c r="O27" s="90"/>
      <c r="P27" s="39">
        <v>3038</v>
      </c>
    </row>
    <row r="28" spans="1:16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6" ht="15.75" customHeight="1" thickBot="1">
      <c r="A29" s="94" t="s">
        <v>39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1435876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1435876</v>
      </c>
      <c r="O5" s="30">
        <f aca="true" t="shared" si="1" ref="O5:O26">(N5/O$28)</f>
        <v>504.7015817223199</v>
      </c>
      <c r="P5" s="6"/>
    </row>
    <row r="6" spans="1:16" ht="15">
      <c r="A6" s="12"/>
      <c r="B6" s="42">
        <v>511</v>
      </c>
      <c r="C6" s="19" t="s">
        <v>49</v>
      </c>
      <c r="D6" s="43">
        <v>15306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15306</v>
      </c>
      <c r="O6" s="44">
        <f t="shared" si="1"/>
        <v>5.3799648506151145</v>
      </c>
      <c r="P6" s="9"/>
    </row>
    <row r="7" spans="1:16" ht="15">
      <c r="A7" s="12"/>
      <c r="B7" s="42">
        <v>512</v>
      </c>
      <c r="C7" s="19" t="s">
        <v>50</v>
      </c>
      <c r="D7" s="43">
        <v>286232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286232</v>
      </c>
      <c r="O7" s="44">
        <f t="shared" si="1"/>
        <v>100.60878734622145</v>
      </c>
      <c r="P7" s="9"/>
    </row>
    <row r="8" spans="1:16" ht="15">
      <c r="A8" s="12"/>
      <c r="B8" s="42">
        <v>513</v>
      </c>
      <c r="C8" s="19" t="s">
        <v>19</v>
      </c>
      <c r="D8" s="43">
        <v>459230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459230</v>
      </c>
      <c r="O8" s="44">
        <f t="shared" si="1"/>
        <v>161.41652021089632</v>
      </c>
      <c r="P8" s="9"/>
    </row>
    <row r="9" spans="1:16" ht="15">
      <c r="A9" s="12"/>
      <c r="B9" s="42">
        <v>514</v>
      </c>
      <c r="C9" s="19" t="s">
        <v>20</v>
      </c>
      <c r="D9" s="43">
        <v>175701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175701</v>
      </c>
      <c r="O9" s="44">
        <f t="shared" si="1"/>
        <v>61.757820738137085</v>
      </c>
      <c r="P9" s="9"/>
    </row>
    <row r="10" spans="1:16" ht="15">
      <c r="A10" s="12"/>
      <c r="B10" s="42">
        <v>515</v>
      </c>
      <c r="C10" s="19" t="s">
        <v>21</v>
      </c>
      <c r="D10" s="43">
        <v>223533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223533</v>
      </c>
      <c r="O10" s="44">
        <f t="shared" si="1"/>
        <v>78.57047451669595</v>
      </c>
      <c r="P10" s="9"/>
    </row>
    <row r="11" spans="1:16" ht="15">
      <c r="A11" s="12"/>
      <c r="B11" s="42">
        <v>517</v>
      </c>
      <c r="C11" s="19" t="s">
        <v>22</v>
      </c>
      <c r="D11" s="43">
        <v>232255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232255</v>
      </c>
      <c r="O11" s="44">
        <f t="shared" si="1"/>
        <v>81.63620386643234</v>
      </c>
      <c r="P11" s="9"/>
    </row>
    <row r="12" spans="1:16" ht="15">
      <c r="A12" s="12"/>
      <c r="B12" s="42">
        <v>519</v>
      </c>
      <c r="C12" s="19" t="s">
        <v>23</v>
      </c>
      <c r="D12" s="43">
        <v>43619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43619</v>
      </c>
      <c r="O12" s="44">
        <f t="shared" si="1"/>
        <v>15.331810193321617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SUM(D14:D15)</f>
        <v>1357817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1357817</v>
      </c>
      <c r="O13" s="41">
        <f t="shared" si="1"/>
        <v>477.26432337434096</v>
      </c>
      <c r="P13" s="10"/>
    </row>
    <row r="14" spans="1:16" ht="15">
      <c r="A14" s="12"/>
      <c r="B14" s="42">
        <v>521</v>
      </c>
      <c r="C14" s="19" t="s">
        <v>25</v>
      </c>
      <c r="D14" s="43">
        <v>1131619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1131619</v>
      </c>
      <c r="O14" s="44">
        <f t="shared" si="1"/>
        <v>397.75711775043936</v>
      </c>
      <c r="P14" s="9"/>
    </row>
    <row r="15" spans="1:16" ht="15">
      <c r="A15" s="12"/>
      <c r="B15" s="42">
        <v>522</v>
      </c>
      <c r="C15" s="19" t="s">
        <v>51</v>
      </c>
      <c r="D15" s="43">
        <v>226198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226198</v>
      </c>
      <c r="O15" s="44">
        <f t="shared" si="1"/>
        <v>79.50720562390158</v>
      </c>
      <c r="P15" s="9"/>
    </row>
    <row r="16" spans="1:16" ht="15.75">
      <c r="A16" s="26" t="s">
        <v>26</v>
      </c>
      <c r="B16" s="27"/>
      <c r="C16" s="28"/>
      <c r="D16" s="29">
        <f aca="true" t="shared" si="5" ref="D16:M16">SUM(D17:D18)</f>
        <v>234565</v>
      </c>
      <c r="E16" s="29">
        <f t="shared" si="5"/>
        <v>230159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464724</v>
      </c>
      <c r="O16" s="41">
        <f t="shared" si="1"/>
        <v>163.3476274165202</v>
      </c>
      <c r="P16" s="10"/>
    </row>
    <row r="17" spans="1:16" ht="15">
      <c r="A17" s="12"/>
      <c r="B17" s="42">
        <v>534</v>
      </c>
      <c r="C17" s="19" t="s">
        <v>27</v>
      </c>
      <c r="D17" s="43">
        <v>234565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234565</v>
      </c>
      <c r="O17" s="44">
        <f t="shared" si="1"/>
        <v>82.4481546572935</v>
      </c>
      <c r="P17" s="9"/>
    </row>
    <row r="18" spans="1:16" ht="15">
      <c r="A18" s="12"/>
      <c r="B18" s="42">
        <v>538</v>
      </c>
      <c r="C18" s="19" t="s">
        <v>41</v>
      </c>
      <c r="D18" s="43">
        <v>0</v>
      </c>
      <c r="E18" s="43">
        <v>230159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230159</v>
      </c>
      <c r="O18" s="44">
        <f t="shared" si="1"/>
        <v>80.89947275922671</v>
      </c>
      <c r="P18" s="9"/>
    </row>
    <row r="19" spans="1:16" ht="15.75">
      <c r="A19" s="26" t="s">
        <v>28</v>
      </c>
      <c r="B19" s="27"/>
      <c r="C19" s="28"/>
      <c r="D19" s="29">
        <f aca="true" t="shared" si="6" ref="D19:M19">SUM(D20:D20)</f>
        <v>685348</v>
      </c>
      <c r="E19" s="29">
        <f t="shared" si="6"/>
        <v>12775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698123</v>
      </c>
      <c r="O19" s="41">
        <f t="shared" si="1"/>
        <v>245.3859402460457</v>
      </c>
      <c r="P19" s="10"/>
    </row>
    <row r="20" spans="1:16" ht="15">
      <c r="A20" s="12"/>
      <c r="B20" s="42">
        <v>541</v>
      </c>
      <c r="C20" s="19" t="s">
        <v>29</v>
      </c>
      <c r="D20" s="43">
        <v>685348</v>
      </c>
      <c r="E20" s="43">
        <v>12775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698123</v>
      </c>
      <c r="O20" s="44">
        <f t="shared" si="1"/>
        <v>245.3859402460457</v>
      </c>
      <c r="P20" s="9"/>
    </row>
    <row r="21" spans="1:16" ht="15.75">
      <c r="A21" s="26" t="s">
        <v>30</v>
      </c>
      <c r="B21" s="27"/>
      <c r="C21" s="28"/>
      <c r="D21" s="29">
        <f aca="true" t="shared" si="7" ref="D21:M21">SUM(D22:D23)</f>
        <v>99652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99652</v>
      </c>
      <c r="O21" s="41">
        <f t="shared" si="1"/>
        <v>35.02706502636204</v>
      </c>
      <c r="P21" s="9"/>
    </row>
    <row r="22" spans="1:16" ht="15">
      <c r="A22" s="12"/>
      <c r="B22" s="42">
        <v>572</v>
      </c>
      <c r="C22" s="19" t="s">
        <v>31</v>
      </c>
      <c r="D22" s="43">
        <v>50806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50806</v>
      </c>
      <c r="O22" s="44">
        <f t="shared" si="1"/>
        <v>17.857996485061513</v>
      </c>
      <c r="P22" s="9"/>
    </row>
    <row r="23" spans="1:16" ht="15">
      <c r="A23" s="12"/>
      <c r="B23" s="42">
        <v>574</v>
      </c>
      <c r="C23" s="19" t="s">
        <v>32</v>
      </c>
      <c r="D23" s="43">
        <v>48846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48846</v>
      </c>
      <c r="O23" s="44">
        <f t="shared" si="1"/>
        <v>17.169068541300526</v>
      </c>
      <c r="P23" s="9"/>
    </row>
    <row r="24" spans="1:16" ht="15.75">
      <c r="A24" s="26" t="s">
        <v>34</v>
      </c>
      <c r="B24" s="27"/>
      <c r="C24" s="28"/>
      <c r="D24" s="29">
        <f aca="true" t="shared" si="8" ref="D24:M24">SUM(D25:D25)</f>
        <v>0</v>
      </c>
      <c r="E24" s="29">
        <f t="shared" si="8"/>
        <v>63629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63629</v>
      </c>
      <c r="O24" s="41">
        <f t="shared" si="1"/>
        <v>22.365202108963093</v>
      </c>
      <c r="P24" s="9"/>
    </row>
    <row r="25" spans="1:16" ht="15.75" thickBot="1">
      <c r="A25" s="12"/>
      <c r="B25" s="42">
        <v>581</v>
      </c>
      <c r="C25" s="19" t="s">
        <v>33</v>
      </c>
      <c r="D25" s="43">
        <v>0</v>
      </c>
      <c r="E25" s="43">
        <v>63629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63629</v>
      </c>
      <c r="O25" s="44">
        <f t="shared" si="1"/>
        <v>22.365202108963093</v>
      </c>
      <c r="P25" s="9"/>
    </row>
    <row r="26" spans="1:119" ht="16.5" thickBot="1">
      <c r="A26" s="13" t="s">
        <v>10</v>
      </c>
      <c r="B26" s="21"/>
      <c r="C26" s="20"/>
      <c r="D26" s="14">
        <f>SUM(D5,D13,D16,D19,D21,D24)</f>
        <v>3813258</v>
      </c>
      <c r="E26" s="14">
        <f aca="true" t="shared" si="9" ref="E26:M26">SUM(E5,E13,E16,E19,E21,E24)</f>
        <v>306563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4119821</v>
      </c>
      <c r="O26" s="35">
        <f t="shared" si="1"/>
        <v>1448.091739894552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52</v>
      </c>
      <c r="M28" s="90"/>
      <c r="N28" s="90"/>
      <c r="O28" s="39">
        <v>2845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39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1373725</v>
      </c>
      <c r="E5" s="24">
        <f t="shared" si="0"/>
        <v>40497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1414222</v>
      </c>
      <c r="O5" s="30">
        <f aca="true" t="shared" si="2" ref="O5:O21">(N5/O$23)</f>
        <v>495.3492119089317</v>
      </c>
      <c r="P5" s="6"/>
    </row>
    <row r="6" spans="1:16" ht="15">
      <c r="A6" s="12"/>
      <c r="B6" s="42">
        <v>513</v>
      </c>
      <c r="C6" s="19" t="s">
        <v>19</v>
      </c>
      <c r="D6" s="43">
        <v>863423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863423</v>
      </c>
      <c r="O6" s="44">
        <f t="shared" si="2"/>
        <v>302.4248686514886</v>
      </c>
      <c r="P6" s="9"/>
    </row>
    <row r="7" spans="1:16" ht="15">
      <c r="A7" s="12"/>
      <c r="B7" s="42">
        <v>514</v>
      </c>
      <c r="C7" s="19" t="s">
        <v>20</v>
      </c>
      <c r="D7" s="43">
        <v>151827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151827</v>
      </c>
      <c r="O7" s="44">
        <f t="shared" si="2"/>
        <v>53.179334500875655</v>
      </c>
      <c r="P7" s="9"/>
    </row>
    <row r="8" spans="1:16" ht="15">
      <c r="A8" s="12"/>
      <c r="B8" s="42">
        <v>515</v>
      </c>
      <c r="C8" s="19" t="s">
        <v>21</v>
      </c>
      <c r="D8" s="43">
        <v>18139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18139</v>
      </c>
      <c r="O8" s="44">
        <f t="shared" si="2"/>
        <v>6.353415061295972</v>
      </c>
      <c r="P8" s="9"/>
    </row>
    <row r="9" spans="1:16" ht="15">
      <c r="A9" s="12"/>
      <c r="B9" s="42">
        <v>517</v>
      </c>
      <c r="C9" s="19" t="s">
        <v>22</v>
      </c>
      <c r="D9" s="43">
        <v>248839</v>
      </c>
      <c r="E9" s="43">
        <v>26804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275643</v>
      </c>
      <c r="O9" s="44">
        <f t="shared" si="2"/>
        <v>96.54746059544658</v>
      </c>
      <c r="P9" s="9"/>
    </row>
    <row r="10" spans="1:16" ht="15">
      <c r="A10" s="12"/>
      <c r="B10" s="42">
        <v>519</v>
      </c>
      <c r="C10" s="19" t="s">
        <v>23</v>
      </c>
      <c r="D10" s="43">
        <v>91497</v>
      </c>
      <c r="E10" s="43">
        <v>13693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105190</v>
      </c>
      <c r="O10" s="44">
        <f t="shared" si="2"/>
        <v>36.844133099824866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1254044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1254044</v>
      </c>
      <c r="O11" s="41">
        <f t="shared" si="2"/>
        <v>439.2448336252189</v>
      </c>
      <c r="P11" s="10"/>
    </row>
    <row r="12" spans="1:16" ht="15">
      <c r="A12" s="12"/>
      <c r="B12" s="42">
        <v>521</v>
      </c>
      <c r="C12" s="19" t="s">
        <v>25</v>
      </c>
      <c r="D12" s="43">
        <v>1254044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1254044</v>
      </c>
      <c r="O12" s="44">
        <f t="shared" si="2"/>
        <v>439.2448336252189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245219</v>
      </c>
      <c r="E13" s="29">
        <f t="shared" si="4"/>
        <v>73552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318771</v>
      </c>
      <c r="O13" s="41">
        <f t="shared" si="2"/>
        <v>111.65359019264449</v>
      </c>
      <c r="P13" s="10"/>
    </row>
    <row r="14" spans="1:16" ht="15">
      <c r="A14" s="12"/>
      <c r="B14" s="42">
        <v>534</v>
      </c>
      <c r="C14" s="19" t="s">
        <v>27</v>
      </c>
      <c r="D14" s="43">
        <v>245219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245219</v>
      </c>
      <c r="O14" s="44">
        <f t="shared" si="2"/>
        <v>85.89106830122591</v>
      </c>
      <c r="P14" s="9"/>
    </row>
    <row r="15" spans="1:16" ht="15">
      <c r="A15" s="12"/>
      <c r="B15" s="42">
        <v>538</v>
      </c>
      <c r="C15" s="19" t="s">
        <v>41</v>
      </c>
      <c r="D15" s="43">
        <v>0</v>
      </c>
      <c r="E15" s="43">
        <v>73552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73552</v>
      </c>
      <c r="O15" s="44">
        <f t="shared" si="2"/>
        <v>25.762521891418565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483315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483315</v>
      </c>
      <c r="O16" s="41">
        <f t="shared" si="2"/>
        <v>169.28721541155866</v>
      </c>
      <c r="P16" s="10"/>
    </row>
    <row r="17" spans="1:16" ht="15">
      <c r="A17" s="12"/>
      <c r="B17" s="42">
        <v>541</v>
      </c>
      <c r="C17" s="19" t="s">
        <v>29</v>
      </c>
      <c r="D17" s="43">
        <v>483315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483315</v>
      </c>
      <c r="O17" s="44">
        <f t="shared" si="2"/>
        <v>169.28721541155866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SUM(D19:D20)</f>
        <v>55864</v>
      </c>
      <c r="E18" s="29">
        <f t="shared" si="6"/>
        <v>43639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99503</v>
      </c>
      <c r="O18" s="41">
        <f t="shared" si="2"/>
        <v>34.85218914185639</v>
      </c>
      <c r="P18" s="9"/>
    </row>
    <row r="19" spans="1:16" ht="15">
      <c r="A19" s="12"/>
      <c r="B19" s="42">
        <v>572</v>
      </c>
      <c r="C19" s="19" t="s">
        <v>31</v>
      </c>
      <c r="D19" s="43">
        <v>55864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55864</v>
      </c>
      <c r="O19" s="44">
        <f t="shared" si="2"/>
        <v>19.56707530647986</v>
      </c>
      <c r="P19" s="9"/>
    </row>
    <row r="20" spans="1:16" ht="15.75" thickBot="1">
      <c r="A20" s="12"/>
      <c r="B20" s="42">
        <v>574</v>
      </c>
      <c r="C20" s="19" t="s">
        <v>32</v>
      </c>
      <c r="D20" s="43">
        <v>0</v>
      </c>
      <c r="E20" s="43">
        <v>43639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43639</v>
      </c>
      <c r="O20" s="44">
        <f t="shared" si="2"/>
        <v>15.285113835376533</v>
      </c>
      <c r="P20" s="9"/>
    </row>
    <row r="21" spans="1:119" ht="16.5" thickBot="1">
      <c r="A21" s="13" t="s">
        <v>10</v>
      </c>
      <c r="B21" s="21"/>
      <c r="C21" s="20"/>
      <c r="D21" s="14">
        <f>SUM(D5,D11,D13,D16,D18)</f>
        <v>3412167</v>
      </c>
      <c r="E21" s="14">
        <f aca="true" t="shared" si="7" ref="E21:M21">SUM(E5,E11,E13,E16,E18)</f>
        <v>157688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3569855</v>
      </c>
      <c r="O21" s="35">
        <f t="shared" si="2"/>
        <v>1250.3870402802102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45</v>
      </c>
      <c r="M23" s="90"/>
      <c r="N23" s="90"/>
      <c r="O23" s="39">
        <v>2855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1639448</v>
      </c>
      <c r="E5" s="24">
        <f t="shared" si="0"/>
        <v>110323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1749771</v>
      </c>
      <c r="O5" s="30">
        <f aca="true" t="shared" si="2" ref="O5:O23">(N5/O$25)</f>
        <v>705.2684401451028</v>
      </c>
      <c r="P5" s="6"/>
    </row>
    <row r="6" spans="1:16" ht="15">
      <c r="A6" s="12"/>
      <c r="B6" s="42">
        <v>513</v>
      </c>
      <c r="C6" s="19" t="s">
        <v>19</v>
      </c>
      <c r="D6" s="43">
        <v>857131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857131</v>
      </c>
      <c r="O6" s="44">
        <f t="shared" si="2"/>
        <v>345.478033051189</v>
      </c>
      <c r="P6" s="9"/>
    </row>
    <row r="7" spans="1:16" ht="15">
      <c r="A7" s="12"/>
      <c r="B7" s="42">
        <v>514</v>
      </c>
      <c r="C7" s="19" t="s">
        <v>20</v>
      </c>
      <c r="D7" s="43">
        <v>330333</v>
      </c>
      <c r="E7" s="43">
        <v>8855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339188</v>
      </c>
      <c r="O7" s="44">
        <f t="shared" si="2"/>
        <v>136.71422813381702</v>
      </c>
      <c r="P7" s="9"/>
    </row>
    <row r="8" spans="1:16" ht="15">
      <c r="A8" s="12"/>
      <c r="B8" s="42">
        <v>515</v>
      </c>
      <c r="C8" s="19" t="s">
        <v>21</v>
      </c>
      <c r="D8" s="43">
        <v>2165</v>
      </c>
      <c r="E8" s="43">
        <v>74665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76830</v>
      </c>
      <c r="O8" s="44">
        <f t="shared" si="2"/>
        <v>30.967351874244255</v>
      </c>
      <c r="P8" s="9"/>
    </row>
    <row r="9" spans="1:16" ht="15">
      <c r="A9" s="12"/>
      <c r="B9" s="42">
        <v>517</v>
      </c>
      <c r="C9" s="19" t="s">
        <v>22</v>
      </c>
      <c r="D9" s="43">
        <v>269475</v>
      </c>
      <c r="E9" s="43">
        <v>26803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296278</v>
      </c>
      <c r="O9" s="44">
        <f t="shared" si="2"/>
        <v>119.41878274889157</v>
      </c>
      <c r="P9" s="9"/>
    </row>
    <row r="10" spans="1:16" ht="15">
      <c r="A10" s="12"/>
      <c r="B10" s="42">
        <v>519</v>
      </c>
      <c r="C10" s="19" t="s">
        <v>23</v>
      </c>
      <c r="D10" s="43">
        <v>180344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180344</v>
      </c>
      <c r="O10" s="44">
        <f t="shared" si="2"/>
        <v>72.69004433696091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1221197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1221197</v>
      </c>
      <c r="O11" s="41">
        <f t="shared" si="2"/>
        <v>492.2196694881096</v>
      </c>
      <c r="P11" s="10"/>
    </row>
    <row r="12" spans="1:16" ht="15">
      <c r="A12" s="12"/>
      <c r="B12" s="42">
        <v>521</v>
      </c>
      <c r="C12" s="19" t="s">
        <v>25</v>
      </c>
      <c r="D12" s="43">
        <v>1221197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1221197</v>
      </c>
      <c r="O12" s="44">
        <f t="shared" si="2"/>
        <v>492.2196694881096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219777</v>
      </c>
      <c r="E13" s="29">
        <f t="shared" si="4"/>
        <v>116480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336257</v>
      </c>
      <c r="O13" s="41">
        <f t="shared" si="2"/>
        <v>135.5328496573962</v>
      </c>
      <c r="P13" s="10"/>
    </row>
    <row r="14" spans="1:16" ht="15">
      <c r="A14" s="12"/>
      <c r="B14" s="42">
        <v>534</v>
      </c>
      <c r="C14" s="19" t="s">
        <v>27</v>
      </c>
      <c r="D14" s="43">
        <v>219777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219777</v>
      </c>
      <c r="O14" s="44">
        <f t="shared" si="2"/>
        <v>88.58403869407498</v>
      </c>
      <c r="P14" s="9"/>
    </row>
    <row r="15" spans="1:16" ht="15">
      <c r="A15" s="12"/>
      <c r="B15" s="42">
        <v>538</v>
      </c>
      <c r="C15" s="19" t="s">
        <v>41</v>
      </c>
      <c r="D15" s="43">
        <v>0</v>
      </c>
      <c r="E15" s="43">
        <v>116480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116480</v>
      </c>
      <c r="O15" s="44">
        <f t="shared" si="2"/>
        <v>46.94881096332124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350912</v>
      </c>
      <c r="E16" s="29">
        <f t="shared" si="5"/>
        <v>354478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705390</v>
      </c>
      <c r="O16" s="41">
        <f t="shared" si="2"/>
        <v>284.316807738815</v>
      </c>
      <c r="P16" s="10"/>
    </row>
    <row r="17" spans="1:16" ht="15">
      <c r="A17" s="12"/>
      <c r="B17" s="42">
        <v>541</v>
      </c>
      <c r="C17" s="19" t="s">
        <v>29</v>
      </c>
      <c r="D17" s="43">
        <v>350912</v>
      </c>
      <c r="E17" s="43">
        <v>354478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705390</v>
      </c>
      <c r="O17" s="44">
        <f t="shared" si="2"/>
        <v>284.316807738815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SUM(D19:D20)</f>
        <v>29668</v>
      </c>
      <c r="E18" s="29">
        <f t="shared" si="6"/>
        <v>25185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54853</v>
      </c>
      <c r="O18" s="41">
        <f t="shared" si="2"/>
        <v>22.109230149133413</v>
      </c>
      <c r="P18" s="9"/>
    </row>
    <row r="19" spans="1:16" ht="15">
      <c r="A19" s="12"/>
      <c r="B19" s="42">
        <v>572</v>
      </c>
      <c r="C19" s="19" t="s">
        <v>31</v>
      </c>
      <c r="D19" s="43">
        <v>29668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29668</v>
      </c>
      <c r="O19" s="44">
        <f t="shared" si="2"/>
        <v>11.958081418782749</v>
      </c>
      <c r="P19" s="9"/>
    </row>
    <row r="20" spans="1:16" ht="15">
      <c r="A20" s="12"/>
      <c r="B20" s="42">
        <v>574</v>
      </c>
      <c r="C20" s="19" t="s">
        <v>32</v>
      </c>
      <c r="D20" s="43">
        <v>0</v>
      </c>
      <c r="E20" s="43">
        <v>25185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25185</v>
      </c>
      <c r="O20" s="44">
        <f t="shared" si="2"/>
        <v>10.151148730350664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289223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289223</v>
      </c>
      <c r="O21" s="41">
        <f t="shared" si="2"/>
        <v>116.5751713018944</v>
      </c>
      <c r="P21" s="9"/>
    </row>
    <row r="22" spans="1:16" ht="15.75" thickBot="1">
      <c r="A22" s="12"/>
      <c r="B22" s="42">
        <v>581</v>
      </c>
      <c r="C22" s="19" t="s">
        <v>33</v>
      </c>
      <c r="D22" s="43">
        <v>289223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289223</v>
      </c>
      <c r="O22" s="44">
        <f t="shared" si="2"/>
        <v>116.5751713018944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3750225</v>
      </c>
      <c r="E23" s="14">
        <f aca="true" t="shared" si="8" ref="E23:M23">SUM(E5,E11,E13,E16,E18,E21)</f>
        <v>606466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4356691</v>
      </c>
      <c r="O23" s="35">
        <f t="shared" si="2"/>
        <v>1756.0221684804515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42</v>
      </c>
      <c r="M25" s="90"/>
      <c r="N25" s="90"/>
      <c r="O25" s="39">
        <v>2481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1565678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1565678</v>
      </c>
      <c r="O5" s="30">
        <f aca="true" t="shared" si="2" ref="O5:O22">(N5/O$24)</f>
        <v>635.9374492282697</v>
      </c>
      <c r="P5" s="6"/>
    </row>
    <row r="6" spans="1:16" ht="15">
      <c r="A6" s="12"/>
      <c r="B6" s="42">
        <v>513</v>
      </c>
      <c r="C6" s="19" t="s">
        <v>19</v>
      </c>
      <c r="D6" s="43">
        <v>931705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931705</v>
      </c>
      <c r="O6" s="44">
        <f t="shared" si="2"/>
        <v>378.43419983753046</v>
      </c>
      <c r="P6" s="9"/>
    </row>
    <row r="7" spans="1:16" ht="15">
      <c r="A7" s="12"/>
      <c r="B7" s="42">
        <v>514</v>
      </c>
      <c r="C7" s="19" t="s">
        <v>20</v>
      </c>
      <c r="D7" s="43">
        <v>139907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139907</v>
      </c>
      <c r="O7" s="44">
        <f t="shared" si="2"/>
        <v>56.82656376929326</v>
      </c>
      <c r="P7" s="9"/>
    </row>
    <row r="8" spans="1:16" ht="15">
      <c r="A8" s="12"/>
      <c r="B8" s="42">
        <v>515</v>
      </c>
      <c r="C8" s="19" t="s">
        <v>21</v>
      </c>
      <c r="D8" s="43">
        <v>41790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41790</v>
      </c>
      <c r="O8" s="44">
        <f t="shared" si="2"/>
        <v>16.97400487408611</v>
      </c>
      <c r="P8" s="9"/>
    </row>
    <row r="9" spans="1:16" ht="15">
      <c r="A9" s="12"/>
      <c r="B9" s="42">
        <v>517</v>
      </c>
      <c r="C9" s="19" t="s">
        <v>22</v>
      </c>
      <c r="D9" s="43">
        <v>277987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277987</v>
      </c>
      <c r="O9" s="44">
        <f t="shared" si="2"/>
        <v>112.9110479285134</v>
      </c>
      <c r="P9" s="9"/>
    </row>
    <row r="10" spans="1:16" ht="15">
      <c r="A10" s="12"/>
      <c r="B10" s="42">
        <v>519</v>
      </c>
      <c r="C10" s="19" t="s">
        <v>23</v>
      </c>
      <c r="D10" s="43">
        <v>174289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174289</v>
      </c>
      <c r="O10" s="44">
        <f t="shared" si="2"/>
        <v>70.79163281884647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978349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978349</v>
      </c>
      <c r="O11" s="41">
        <f t="shared" si="2"/>
        <v>397.37977254264825</v>
      </c>
      <c r="P11" s="10"/>
    </row>
    <row r="12" spans="1:16" ht="15">
      <c r="A12" s="12"/>
      <c r="B12" s="42">
        <v>521</v>
      </c>
      <c r="C12" s="19" t="s">
        <v>25</v>
      </c>
      <c r="D12" s="43">
        <v>978349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978349</v>
      </c>
      <c r="O12" s="44">
        <f t="shared" si="2"/>
        <v>397.37977254264825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223436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223436</v>
      </c>
      <c r="O13" s="41">
        <f t="shared" si="2"/>
        <v>90.75385865150284</v>
      </c>
      <c r="P13" s="10"/>
    </row>
    <row r="14" spans="1:16" ht="15">
      <c r="A14" s="12"/>
      <c r="B14" s="42">
        <v>534</v>
      </c>
      <c r="C14" s="19" t="s">
        <v>27</v>
      </c>
      <c r="D14" s="43">
        <v>223436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223436</v>
      </c>
      <c r="O14" s="44">
        <f t="shared" si="2"/>
        <v>90.75385865150284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361000</v>
      </c>
      <c r="E15" s="29">
        <f t="shared" si="5"/>
        <v>977128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1338128</v>
      </c>
      <c r="O15" s="41">
        <f t="shared" si="2"/>
        <v>543.5125913891145</v>
      </c>
      <c r="P15" s="10"/>
    </row>
    <row r="16" spans="1:16" ht="15">
      <c r="A16" s="12"/>
      <c r="B16" s="42">
        <v>541</v>
      </c>
      <c r="C16" s="19" t="s">
        <v>29</v>
      </c>
      <c r="D16" s="43">
        <v>361000</v>
      </c>
      <c r="E16" s="43">
        <v>977128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1338128</v>
      </c>
      <c r="O16" s="44">
        <f t="shared" si="2"/>
        <v>543.5125913891145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SUM(D18:D19)</f>
        <v>42648</v>
      </c>
      <c r="E17" s="29">
        <f t="shared" si="6"/>
        <v>80976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123624</v>
      </c>
      <c r="O17" s="41">
        <f t="shared" si="2"/>
        <v>50.21283509341998</v>
      </c>
      <c r="P17" s="9"/>
    </row>
    <row r="18" spans="1:16" ht="15">
      <c r="A18" s="12"/>
      <c r="B18" s="42">
        <v>572</v>
      </c>
      <c r="C18" s="19" t="s">
        <v>31</v>
      </c>
      <c r="D18" s="43">
        <v>42648</v>
      </c>
      <c r="E18" s="43">
        <v>54402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97050</v>
      </c>
      <c r="O18" s="44">
        <f t="shared" si="2"/>
        <v>39.419171405361496</v>
      </c>
      <c r="P18" s="9"/>
    </row>
    <row r="19" spans="1:16" ht="15">
      <c r="A19" s="12"/>
      <c r="B19" s="42">
        <v>574</v>
      </c>
      <c r="C19" s="19" t="s">
        <v>32</v>
      </c>
      <c r="D19" s="43">
        <v>0</v>
      </c>
      <c r="E19" s="43">
        <v>26574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26574</v>
      </c>
      <c r="O19" s="44">
        <f t="shared" si="2"/>
        <v>10.793663688058489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254577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254577</v>
      </c>
      <c r="O20" s="41">
        <f t="shared" si="2"/>
        <v>103.4025182778229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254577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254577</v>
      </c>
      <c r="O21" s="44">
        <f t="shared" si="2"/>
        <v>103.4025182778229</v>
      </c>
      <c r="P21" s="9"/>
    </row>
    <row r="22" spans="1:119" ht="16.5" thickBot="1">
      <c r="A22" s="13" t="s">
        <v>10</v>
      </c>
      <c r="B22" s="21"/>
      <c r="C22" s="20"/>
      <c r="D22" s="14">
        <f>SUM(D5,D11,D13,D15,D17,D20)</f>
        <v>3425688</v>
      </c>
      <c r="E22" s="14">
        <f aca="true" t="shared" si="8" ref="E22:M22">SUM(E5,E11,E13,E15,E17,E20)</f>
        <v>1058104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4483792</v>
      </c>
      <c r="O22" s="35">
        <f t="shared" si="2"/>
        <v>1821.1990251827783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2462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Research&amp;R&amp;16Page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1708167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1708167</v>
      </c>
      <c r="O5" s="30">
        <f aca="true" t="shared" si="2" ref="O5:O22">(N5/O$24)</f>
        <v>630.7854505169867</v>
      </c>
      <c r="P5" s="6"/>
    </row>
    <row r="6" spans="1:16" ht="15">
      <c r="A6" s="12"/>
      <c r="B6" s="42">
        <v>513</v>
      </c>
      <c r="C6" s="19" t="s">
        <v>19</v>
      </c>
      <c r="D6" s="43">
        <v>1003737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1003737</v>
      </c>
      <c r="O6" s="44">
        <f t="shared" si="2"/>
        <v>370.6562038404727</v>
      </c>
      <c r="P6" s="9"/>
    </row>
    <row r="7" spans="1:16" ht="15">
      <c r="A7" s="12"/>
      <c r="B7" s="42">
        <v>514</v>
      </c>
      <c r="C7" s="19" t="s">
        <v>20</v>
      </c>
      <c r="D7" s="43">
        <v>147739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147739</v>
      </c>
      <c r="O7" s="44">
        <f t="shared" si="2"/>
        <v>54.55649926144756</v>
      </c>
      <c r="P7" s="9"/>
    </row>
    <row r="8" spans="1:16" ht="15">
      <c r="A8" s="12"/>
      <c r="B8" s="42">
        <v>515</v>
      </c>
      <c r="C8" s="19" t="s">
        <v>21</v>
      </c>
      <c r="D8" s="43">
        <v>30005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30005</v>
      </c>
      <c r="O8" s="44">
        <f t="shared" si="2"/>
        <v>11.0801329394387</v>
      </c>
      <c r="P8" s="9"/>
    </row>
    <row r="9" spans="1:16" ht="15">
      <c r="A9" s="12"/>
      <c r="B9" s="42">
        <v>517</v>
      </c>
      <c r="C9" s="19" t="s">
        <v>22</v>
      </c>
      <c r="D9" s="43">
        <v>299270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299270</v>
      </c>
      <c r="O9" s="44">
        <f t="shared" si="2"/>
        <v>110.51329394387001</v>
      </c>
      <c r="P9" s="9"/>
    </row>
    <row r="10" spans="1:16" ht="15">
      <c r="A10" s="12"/>
      <c r="B10" s="42">
        <v>519</v>
      </c>
      <c r="C10" s="19" t="s">
        <v>23</v>
      </c>
      <c r="D10" s="43">
        <v>227416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227416</v>
      </c>
      <c r="O10" s="44">
        <f t="shared" si="2"/>
        <v>83.97932053175775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1045798</v>
      </c>
      <c r="E11" s="29">
        <f t="shared" si="3"/>
        <v>809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1046607</v>
      </c>
      <c r="O11" s="41">
        <f t="shared" si="2"/>
        <v>386.4870753323486</v>
      </c>
      <c r="P11" s="10"/>
    </row>
    <row r="12" spans="1:16" ht="15">
      <c r="A12" s="12"/>
      <c r="B12" s="42">
        <v>521</v>
      </c>
      <c r="C12" s="19" t="s">
        <v>25</v>
      </c>
      <c r="D12" s="43">
        <v>1045798</v>
      </c>
      <c r="E12" s="43">
        <v>809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1046607</v>
      </c>
      <c r="O12" s="44">
        <f t="shared" si="2"/>
        <v>386.4870753323486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223789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223789</v>
      </c>
      <c r="O13" s="41">
        <f t="shared" si="2"/>
        <v>82.63995568685377</v>
      </c>
      <c r="P13" s="10"/>
    </row>
    <row r="14" spans="1:16" ht="15">
      <c r="A14" s="12"/>
      <c r="B14" s="42">
        <v>534</v>
      </c>
      <c r="C14" s="19" t="s">
        <v>27</v>
      </c>
      <c r="D14" s="43">
        <v>223789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223789</v>
      </c>
      <c r="O14" s="44">
        <f t="shared" si="2"/>
        <v>82.63995568685377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289163</v>
      </c>
      <c r="E15" s="29">
        <f t="shared" si="5"/>
        <v>828568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1117731</v>
      </c>
      <c r="O15" s="41">
        <f t="shared" si="2"/>
        <v>412.7514771048744</v>
      </c>
      <c r="P15" s="10"/>
    </row>
    <row r="16" spans="1:16" ht="15">
      <c r="A16" s="12"/>
      <c r="B16" s="42">
        <v>541</v>
      </c>
      <c r="C16" s="19" t="s">
        <v>29</v>
      </c>
      <c r="D16" s="43">
        <v>289163</v>
      </c>
      <c r="E16" s="43">
        <v>828568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1117731</v>
      </c>
      <c r="O16" s="44">
        <f t="shared" si="2"/>
        <v>412.7514771048744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SUM(D18:D19)</f>
        <v>28799</v>
      </c>
      <c r="E17" s="29">
        <f t="shared" si="6"/>
        <v>39279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68078</v>
      </c>
      <c r="O17" s="41">
        <f t="shared" si="2"/>
        <v>25.139586410635154</v>
      </c>
      <c r="P17" s="9"/>
    </row>
    <row r="18" spans="1:16" ht="15">
      <c r="A18" s="12"/>
      <c r="B18" s="42">
        <v>572</v>
      </c>
      <c r="C18" s="19" t="s">
        <v>31</v>
      </c>
      <c r="D18" s="43">
        <v>28799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28799</v>
      </c>
      <c r="O18" s="44">
        <f t="shared" si="2"/>
        <v>10.634785819793205</v>
      </c>
      <c r="P18" s="9"/>
    </row>
    <row r="19" spans="1:16" ht="15">
      <c r="A19" s="12"/>
      <c r="B19" s="42">
        <v>574</v>
      </c>
      <c r="C19" s="19" t="s">
        <v>32</v>
      </c>
      <c r="D19" s="43">
        <v>0</v>
      </c>
      <c r="E19" s="43">
        <v>39279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39279</v>
      </c>
      <c r="O19" s="44">
        <f t="shared" si="2"/>
        <v>14.504800590841949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514445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514445</v>
      </c>
      <c r="O20" s="41">
        <f t="shared" si="2"/>
        <v>189.97230428360413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514445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514445</v>
      </c>
      <c r="O21" s="44">
        <f t="shared" si="2"/>
        <v>189.97230428360413</v>
      </c>
      <c r="P21" s="9"/>
    </row>
    <row r="22" spans="1:119" ht="16.5" thickBot="1">
      <c r="A22" s="13" t="s">
        <v>10</v>
      </c>
      <c r="B22" s="21"/>
      <c r="C22" s="20"/>
      <c r="D22" s="14">
        <f>SUM(D5,D11,D13,D15,D17,D20)</f>
        <v>3810161</v>
      </c>
      <c r="E22" s="14">
        <f aca="true" t="shared" si="8" ref="E22:M22">SUM(E5,E11,E13,E15,E17,E20)</f>
        <v>868656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4678817</v>
      </c>
      <c r="O22" s="35">
        <f t="shared" si="2"/>
        <v>1727.7758493353028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2708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2251538</v>
      </c>
      <c r="E5" s="24">
        <f t="shared" si="0"/>
        <v>82970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2334508</v>
      </c>
      <c r="O5" s="30">
        <f aca="true" t="shared" si="2" ref="O5:O23">(N5/O$25)</f>
        <v>871.7356235997013</v>
      </c>
      <c r="P5" s="6"/>
    </row>
    <row r="6" spans="1:16" ht="15">
      <c r="A6" s="12"/>
      <c r="B6" s="42">
        <v>513</v>
      </c>
      <c r="C6" s="19" t="s">
        <v>19</v>
      </c>
      <c r="D6" s="43">
        <v>1134110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1134110</v>
      </c>
      <c r="O6" s="44">
        <f t="shared" si="2"/>
        <v>423.49141150112024</v>
      </c>
      <c r="P6" s="9"/>
    </row>
    <row r="7" spans="1:16" ht="15">
      <c r="A7" s="12"/>
      <c r="B7" s="42">
        <v>514</v>
      </c>
      <c r="C7" s="19" t="s">
        <v>20</v>
      </c>
      <c r="D7" s="43">
        <v>260485</v>
      </c>
      <c r="E7" s="43">
        <v>1625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262110</v>
      </c>
      <c r="O7" s="44">
        <f t="shared" si="2"/>
        <v>97.87528005974607</v>
      </c>
      <c r="P7" s="9"/>
    </row>
    <row r="8" spans="1:16" ht="15">
      <c r="A8" s="12"/>
      <c r="B8" s="42">
        <v>515</v>
      </c>
      <c r="C8" s="19" t="s">
        <v>21</v>
      </c>
      <c r="D8" s="43">
        <v>54866</v>
      </c>
      <c r="E8" s="43">
        <v>81345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136211</v>
      </c>
      <c r="O8" s="44">
        <f t="shared" si="2"/>
        <v>50.8629574309186</v>
      </c>
      <c r="P8" s="9"/>
    </row>
    <row r="9" spans="1:16" ht="15">
      <c r="A9" s="12"/>
      <c r="B9" s="42">
        <v>517</v>
      </c>
      <c r="C9" s="19" t="s">
        <v>22</v>
      </c>
      <c r="D9" s="43">
        <v>409590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409590</v>
      </c>
      <c r="O9" s="44">
        <f t="shared" si="2"/>
        <v>152.9462285287528</v>
      </c>
      <c r="P9" s="9"/>
    </row>
    <row r="10" spans="1:16" ht="15">
      <c r="A10" s="12"/>
      <c r="B10" s="42">
        <v>519</v>
      </c>
      <c r="C10" s="19" t="s">
        <v>23</v>
      </c>
      <c r="D10" s="43">
        <v>392487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392487</v>
      </c>
      <c r="O10" s="44">
        <f t="shared" si="2"/>
        <v>146.55974607916355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738791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738791</v>
      </c>
      <c r="O11" s="41">
        <f t="shared" si="2"/>
        <v>275.87415982076175</v>
      </c>
      <c r="P11" s="10"/>
    </row>
    <row r="12" spans="1:16" ht="15">
      <c r="A12" s="12"/>
      <c r="B12" s="42">
        <v>521</v>
      </c>
      <c r="C12" s="19" t="s">
        <v>25</v>
      </c>
      <c r="D12" s="43">
        <v>738791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738791</v>
      </c>
      <c r="O12" s="44">
        <f t="shared" si="2"/>
        <v>275.87415982076175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207714</v>
      </c>
      <c r="E13" s="29">
        <f t="shared" si="4"/>
        <v>63919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271633</v>
      </c>
      <c r="O13" s="41">
        <f t="shared" si="2"/>
        <v>101.43129200896192</v>
      </c>
      <c r="P13" s="10"/>
    </row>
    <row r="14" spans="1:16" ht="15">
      <c r="A14" s="12"/>
      <c r="B14" s="42">
        <v>534</v>
      </c>
      <c r="C14" s="19" t="s">
        <v>27</v>
      </c>
      <c r="D14" s="43">
        <v>207714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207714</v>
      </c>
      <c r="O14" s="44">
        <f t="shared" si="2"/>
        <v>77.5631067961165</v>
      </c>
      <c r="P14" s="9"/>
    </row>
    <row r="15" spans="1:16" ht="15">
      <c r="A15" s="12"/>
      <c r="B15" s="42">
        <v>539</v>
      </c>
      <c r="C15" s="19" t="s">
        <v>44</v>
      </c>
      <c r="D15" s="43">
        <v>0</v>
      </c>
      <c r="E15" s="43">
        <v>63919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63919</v>
      </c>
      <c r="O15" s="44">
        <f t="shared" si="2"/>
        <v>23.868185212845408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289762</v>
      </c>
      <c r="E16" s="29">
        <f t="shared" si="5"/>
        <v>806815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1096577</v>
      </c>
      <c r="O16" s="41">
        <f t="shared" si="2"/>
        <v>409.47610156833457</v>
      </c>
      <c r="P16" s="10"/>
    </row>
    <row r="17" spans="1:16" ht="15">
      <c r="A17" s="12"/>
      <c r="B17" s="42">
        <v>541</v>
      </c>
      <c r="C17" s="19" t="s">
        <v>29</v>
      </c>
      <c r="D17" s="43">
        <v>289762</v>
      </c>
      <c r="E17" s="43">
        <v>806815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1096577</v>
      </c>
      <c r="O17" s="44">
        <f t="shared" si="2"/>
        <v>409.47610156833457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SUM(D19:D20)</f>
        <v>18892</v>
      </c>
      <c r="E18" s="29">
        <f t="shared" si="6"/>
        <v>47913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66805</v>
      </c>
      <c r="O18" s="41">
        <f t="shared" si="2"/>
        <v>24.94585511575803</v>
      </c>
      <c r="P18" s="9"/>
    </row>
    <row r="19" spans="1:16" ht="15">
      <c r="A19" s="12"/>
      <c r="B19" s="42">
        <v>572</v>
      </c>
      <c r="C19" s="19" t="s">
        <v>31</v>
      </c>
      <c r="D19" s="43">
        <v>18892</v>
      </c>
      <c r="E19" s="43">
        <v>17483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36375</v>
      </c>
      <c r="O19" s="44">
        <f t="shared" si="2"/>
        <v>13.582897684839432</v>
      </c>
      <c r="P19" s="9"/>
    </row>
    <row r="20" spans="1:16" ht="15">
      <c r="A20" s="12"/>
      <c r="B20" s="42">
        <v>574</v>
      </c>
      <c r="C20" s="19" t="s">
        <v>32</v>
      </c>
      <c r="D20" s="43">
        <v>0</v>
      </c>
      <c r="E20" s="43">
        <v>30430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30430</v>
      </c>
      <c r="O20" s="44">
        <f t="shared" si="2"/>
        <v>11.362957430918597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490641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490641</v>
      </c>
      <c r="O21" s="41">
        <f t="shared" si="2"/>
        <v>183.21172516803585</v>
      </c>
      <c r="P21" s="9"/>
    </row>
    <row r="22" spans="1:16" ht="15.75" thickBot="1">
      <c r="A22" s="12"/>
      <c r="B22" s="42">
        <v>581</v>
      </c>
      <c r="C22" s="19" t="s">
        <v>33</v>
      </c>
      <c r="D22" s="43">
        <v>490641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490641</v>
      </c>
      <c r="O22" s="44">
        <f t="shared" si="2"/>
        <v>183.21172516803585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3997338</v>
      </c>
      <c r="E23" s="14">
        <f aca="true" t="shared" si="8" ref="E23:M23">SUM(E5,E11,E13,E16,E18,E21)</f>
        <v>1001617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4998955</v>
      </c>
      <c r="O23" s="35">
        <f t="shared" si="2"/>
        <v>1866.6747572815534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2678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1872480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1872480</v>
      </c>
      <c r="O5" s="30">
        <f aca="true" t="shared" si="2" ref="O5:O23">(N5/O$25)</f>
        <v>709.8104624715694</v>
      </c>
      <c r="P5" s="6"/>
    </row>
    <row r="6" spans="1:16" ht="15">
      <c r="A6" s="12"/>
      <c r="B6" s="42">
        <v>513</v>
      </c>
      <c r="C6" s="19" t="s">
        <v>19</v>
      </c>
      <c r="D6" s="43">
        <v>1140732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1140732</v>
      </c>
      <c r="O6" s="44">
        <f t="shared" si="2"/>
        <v>432.4230477634572</v>
      </c>
      <c r="P6" s="9"/>
    </row>
    <row r="7" spans="1:16" ht="15">
      <c r="A7" s="12"/>
      <c r="B7" s="42">
        <v>514</v>
      </c>
      <c r="C7" s="19" t="s">
        <v>20</v>
      </c>
      <c r="D7" s="43">
        <v>100745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100745</v>
      </c>
      <c r="O7" s="44">
        <f t="shared" si="2"/>
        <v>38.18991660348749</v>
      </c>
      <c r="P7" s="9"/>
    </row>
    <row r="8" spans="1:16" ht="15">
      <c r="A8" s="12"/>
      <c r="B8" s="42">
        <v>515</v>
      </c>
      <c r="C8" s="19" t="s">
        <v>21</v>
      </c>
      <c r="D8" s="43">
        <v>26755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26755</v>
      </c>
      <c r="O8" s="44">
        <f t="shared" si="2"/>
        <v>10.142153146322972</v>
      </c>
      <c r="P8" s="9"/>
    </row>
    <row r="9" spans="1:16" ht="15">
      <c r="A9" s="12"/>
      <c r="B9" s="42">
        <v>517</v>
      </c>
      <c r="C9" s="19" t="s">
        <v>22</v>
      </c>
      <c r="D9" s="43">
        <v>285410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285410</v>
      </c>
      <c r="O9" s="44">
        <f t="shared" si="2"/>
        <v>108.1918119787718</v>
      </c>
      <c r="P9" s="9"/>
    </row>
    <row r="10" spans="1:16" ht="15">
      <c r="A10" s="12"/>
      <c r="B10" s="42">
        <v>519</v>
      </c>
      <c r="C10" s="19" t="s">
        <v>23</v>
      </c>
      <c r="D10" s="43">
        <v>318838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318838</v>
      </c>
      <c r="O10" s="44">
        <f t="shared" si="2"/>
        <v>120.86353297952995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722953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722953</v>
      </c>
      <c r="O11" s="41">
        <f t="shared" si="2"/>
        <v>274.0534495830174</v>
      </c>
      <c r="P11" s="10"/>
    </row>
    <row r="12" spans="1:16" ht="15">
      <c r="A12" s="12"/>
      <c r="B12" s="42">
        <v>521</v>
      </c>
      <c r="C12" s="19" t="s">
        <v>25</v>
      </c>
      <c r="D12" s="43">
        <v>722953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722953</v>
      </c>
      <c r="O12" s="44">
        <f t="shared" si="2"/>
        <v>274.0534495830174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194326</v>
      </c>
      <c r="E13" s="29">
        <f t="shared" si="4"/>
        <v>395148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589474</v>
      </c>
      <c r="O13" s="41">
        <f t="shared" si="2"/>
        <v>223.4548900682335</v>
      </c>
      <c r="P13" s="10"/>
    </row>
    <row r="14" spans="1:16" ht="15">
      <c r="A14" s="12"/>
      <c r="B14" s="42">
        <v>534</v>
      </c>
      <c r="C14" s="19" t="s">
        <v>27</v>
      </c>
      <c r="D14" s="43">
        <v>194326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194326</v>
      </c>
      <c r="O14" s="44">
        <f t="shared" si="2"/>
        <v>73.66413949962093</v>
      </c>
      <c r="P14" s="9"/>
    </row>
    <row r="15" spans="1:16" ht="15">
      <c r="A15" s="12"/>
      <c r="B15" s="42">
        <v>539</v>
      </c>
      <c r="C15" s="19" t="s">
        <v>44</v>
      </c>
      <c r="D15" s="43">
        <v>0</v>
      </c>
      <c r="E15" s="43">
        <v>395148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395148</v>
      </c>
      <c r="O15" s="44">
        <f t="shared" si="2"/>
        <v>149.7907505686126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385334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385334</v>
      </c>
      <c r="O16" s="41">
        <f t="shared" si="2"/>
        <v>146.0705079605762</v>
      </c>
      <c r="P16" s="10"/>
    </row>
    <row r="17" spans="1:16" ht="15">
      <c r="A17" s="12"/>
      <c r="B17" s="42">
        <v>541</v>
      </c>
      <c r="C17" s="19" t="s">
        <v>29</v>
      </c>
      <c r="D17" s="43">
        <v>385334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385334</v>
      </c>
      <c r="O17" s="44">
        <f t="shared" si="2"/>
        <v>146.0705079605762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SUM(D19:D20)</f>
        <v>45932</v>
      </c>
      <c r="E18" s="29">
        <f t="shared" si="6"/>
        <v>7013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52945</v>
      </c>
      <c r="O18" s="41">
        <f t="shared" si="2"/>
        <v>20.07012888551933</v>
      </c>
      <c r="P18" s="9"/>
    </row>
    <row r="19" spans="1:16" ht="15">
      <c r="A19" s="12"/>
      <c r="B19" s="42">
        <v>572</v>
      </c>
      <c r="C19" s="19" t="s">
        <v>31</v>
      </c>
      <c r="D19" s="43">
        <v>45932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45932</v>
      </c>
      <c r="O19" s="44">
        <f t="shared" si="2"/>
        <v>17.411675511751326</v>
      </c>
      <c r="P19" s="9"/>
    </row>
    <row r="20" spans="1:16" ht="15">
      <c r="A20" s="12"/>
      <c r="B20" s="42">
        <v>579</v>
      </c>
      <c r="C20" s="19" t="s">
        <v>61</v>
      </c>
      <c r="D20" s="43">
        <v>0</v>
      </c>
      <c r="E20" s="43">
        <v>7013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7013</v>
      </c>
      <c r="O20" s="44">
        <f t="shared" si="2"/>
        <v>2.658453373768006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152234</v>
      </c>
      <c r="E21" s="29">
        <f t="shared" si="7"/>
        <v>0</v>
      </c>
      <c r="F21" s="29">
        <f t="shared" si="7"/>
        <v>0</v>
      </c>
      <c r="G21" s="29">
        <f t="shared" si="7"/>
        <v>108575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260809</v>
      </c>
      <c r="O21" s="41">
        <f t="shared" si="2"/>
        <v>98.86618650492798</v>
      </c>
      <c r="P21" s="9"/>
    </row>
    <row r="22" spans="1:16" ht="15.75" thickBot="1">
      <c r="A22" s="12"/>
      <c r="B22" s="42">
        <v>581</v>
      </c>
      <c r="C22" s="19" t="s">
        <v>33</v>
      </c>
      <c r="D22" s="43">
        <v>152234</v>
      </c>
      <c r="E22" s="43">
        <v>0</v>
      </c>
      <c r="F22" s="43">
        <v>0</v>
      </c>
      <c r="G22" s="43">
        <v>108575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260809</v>
      </c>
      <c r="O22" s="44">
        <f t="shared" si="2"/>
        <v>98.86618650492798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3373259</v>
      </c>
      <c r="E23" s="14">
        <f aca="true" t="shared" si="8" ref="E23:M23">SUM(E5,E11,E13,E16,E18,E21)</f>
        <v>402161</v>
      </c>
      <c r="F23" s="14">
        <f t="shared" si="8"/>
        <v>0</v>
      </c>
      <c r="G23" s="14">
        <f t="shared" si="8"/>
        <v>108575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3883995</v>
      </c>
      <c r="O23" s="35">
        <f t="shared" si="2"/>
        <v>1472.3256254738437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62</v>
      </c>
      <c r="M25" s="90"/>
      <c r="N25" s="90"/>
      <c r="O25" s="39">
        <v>2638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SUM(D6:D12)</f>
        <v>2117555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2117555</v>
      </c>
      <c r="P5" s="30">
        <f aca="true" t="shared" si="1" ref="P5:P26">(O5/P$28)</f>
        <v>694.052769583743</v>
      </c>
      <c r="Q5" s="6"/>
    </row>
    <row r="6" spans="1:17" ht="15">
      <c r="A6" s="12"/>
      <c r="B6" s="42">
        <v>511</v>
      </c>
      <c r="C6" s="19" t="s">
        <v>49</v>
      </c>
      <c r="D6" s="43">
        <v>78895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78895</v>
      </c>
      <c r="P6" s="44">
        <f t="shared" si="1"/>
        <v>25.858734841035727</v>
      </c>
      <c r="Q6" s="9"/>
    </row>
    <row r="7" spans="1:17" ht="15">
      <c r="A7" s="12"/>
      <c r="B7" s="42">
        <v>512</v>
      </c>
      <c r="C7" s="19" t="s">
        <v>50</v>
      </c>
      <c r="D7" s="43">
        <v>474582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2">SUM(D7:N7)</f>
        <v>474582</v>
      </c>
      <c r="P7" s="44">
        <f t="shared" si="1"/>
        <v>155.5496558505408</v>
      </c>
      <c r="Q7" s="9"/>
    </row>
    <row r="8" spans="1:17" ht="15">
      <c r="A8" s="12"/>
      <c r="B8" s="42">
        <v>513</v>
      </c>
      <c r="C8" s="19" t="s">
        <v>19</v>
      </c>
      <c r="D8" s="43">
        <v>488187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488187</v>
      </c>
      <c r="P8" s="44">
        <f t="shared" si="1"/>
        <v>160.00884955752213</v>
      </c>
      <c r="Q8" s="9"/>
    </row>
    <row r="9" spans="1:17" ht="15">
      <c r="A9" s="12"/>
      <c r="B9" s="42">
        <v>514</v>
      </c>
      <c r="C9" s="19" t="s">
        <v>20</v>
      </c>
      <c r="D9" s="43">
        <v>80666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80666</v>
      </c>
      <c r="P9" s="44">
        <f t="shared" si="1"/>
        <v>26.439200262209113</v>
      </c>
      <c r="Q9" s="9"/>
    </row>
    <row r="10" spans="1:17" ht="15">
      <c r="A10" s="12"/>
      <c r="B10" s="42">
        <v>515</v>
      </c>
      <c r="C10" s="19" t="s">
        <v>21</v>
      </c>
      <c r="D10" s="43">
        <v>415938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415938</v>
      </c>
      <c r="P10" s="44">
        <f t="shared" si="1"/>
        <v>136.3284169124877</v>
      </c>
      <c r="Q10" s="9"/>
    </row>
    <row r="11" spans="1:17" ht="15">
      <c r="A11" s="12"/>
      <c r="B11" s="42">
        <v>517</v>
      </c>
      <c r="C11" s="19" t="s">
        <v>22</v>
      </c>
      <c r="D11" s="43">
        <v>548354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548354</v>
      </c>
      <c r="P11" s="44">
        <f t="shared" si="1"/>
        <v>179.72926909210096</v>
      </c>
      <c r="Q11" s="9"/>
    </row>
    <row r="12" spans="1:17" ht="15">
      <c r="A12" s="12"/>
      <c r="B12" s="42">
        <v>519</v>
      </c>
      <c r="C12" s="19" t="s">
        <v>23</v>
      </c>
      <c r="D12" s="43">
        <v>30933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30933</v>
      </c>
      <c r="P12" s="44">
        <f t="shared" si="1"/>
        <v>10.138643067846608</v>
      </c>
      <c r="Q12" s="9"/>
    </row>
    <row r="13" spans="1:17" ht="15.75">
      <c r="A13" s="26" t="s">
        <v>24</v>
      </c>
      <c r="B13" s="27"/>
      <c r="C13" s="28"/>
      <c r="D13" s="29">
        <f aca="true" t="shared" si="3" ref="D13:N13">SUM(D14:D15)</f>
        <v>2392673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aca="true" t="shared" si="4" ref="O13:O26">SUM(D13:N13)</f>
        <v>2392673</v>
      </c>
      <c r="P13" s="41">
        <f t="shared" si="1"/>
        <v>784.225827597509</v>
      </c>
      <c r="Q13" s="10"/>
    </row>
    <row r="14" spans="1:17" ht="15">
      <c r="A14" s="12"/>
      <c r="B14" s="42">
        <v>521</v>
      </c>
      <c r="C14" s="19" t="s">
        <v>25</v>
      </c>
      <c r="D14" s="43">
        <v>1746209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1746209</v>
      </c>
      <c r="P14" s="44">
        <f t="shared" si="1"/>
        <v>572.3398885611275</v>
      </c>
      <c r="Q14" s="9"/>
    </row>
    <row r="15" spans="1:17" ht="15">
      <c r="A15" s="12"/>
      <c r="B15" s="42">
        <v>522</v>
      </c>
      <c r="C15" s="19" t="s">
        <v>51</v>
      </c>
      <c r="D15" s="43">
        <v>646464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646464</v>
      </c>
      <c r="P15" s="44">
        <f t="shared" si="1"/>
        <v>211.8859390363815</v>
      </c>
      <c r="Q15" s="9"/>
    </row>
    <row r="16" spans="1:17" ht="15.75">
      <c r="A16" s="26" t="s">
        <v>26</v>
      </c>
      <c r="B16" s="27"/>
      <c r="C16" s="28"/>
      <c r="D16" s="29">
        <f aca="true" t="shared" si="5" ref="D16:N16">SUM(D17:D18)</f>
        <v>301192</v>
      </c>
      <c r="E16" s="29">
        <f t="shared" si="5"/>
        <v>523187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824379</v>
      </c>
      <c r="P16" s="41">
        <f t="shared" si="1"/>
        <v>270.19960668633234</v>
      </c>
      <c r="Q16" s="10"/>
    </row>
    <row r="17" spans="1:17" ht="15">
      <c r="A17" s="12"/>
      <c r="B17" s="42">
        <v>534</v>
      </c>
      <c r="C17" s="19" t="s">
        <v>27</v>
      </c>
      <c r="D17" s="43">
        <v>301192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301192</v>
      </c>
      <c r="P17" s="44">
        <f t="shared" si="1"/>
        <v>98.71910848901999</v>
      </c>
      <c r="Q17" s="9"/>
    </row>
    <row r="18" spans="1:17" ht="15">
      <c r="A18" s="12"/>
      <c r="B18" s="42">
        <v>538</v>
      </c>
      <c r="C18" s="19" t="s">
        <v>41</v>
      </c>
      <c r="D18" s="43">
        <v>0</v>
      </c>
      <c r="E18" s="43">
        <v>523187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523187</v>
      </c>
      <c r="P18" s="44">
        <f t="shared" si="1"/>
        <v>171.48049819731236</v>
      </c>
      <c r="Q18" s="9"/>
    </row>
    <row r="19" spans="1:17" ht="15.75">
      <c r="A19" s="26" t="s">
        <v>28</v>
      </c>
      <c r="B19" s="27"/>
      <c r="C19" s="28"/>
      <c r="D19" s="29">
        <f aca="true" t="shared" si="6" ref="D19:N19">SUM(D20:D20)</f>
        <v>4942976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4"/>
        <v>4942976</v>
      </c>
      <c r="P19" s="41">
        <f t="shared" si="1"/>
        <v>1620.116683054736</v>
      </c>
      <c r="Q19" s="10"/>
    </row>
    <row r="20" spans="1:17" ht="15">
      <c r="A20" s="12"/>
      <c r="B20" s="42">
        <v>541</v>
      </c>
      <c r="C20" s="19" t="s">
        <v>29</v>
      </c>
      <c r="D20" s="43">
        <v>4942976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4942976</v>
      </c>
      <c r="P20" s="44">
        <f t="shared" si="1"/>
        <v>1620.116683054736</v>
      </c>
      <c r="Q20" s="9"/>
    </row>
    <row r="21" spans="1:17" ht="15.75">
      <c r="A21" s="26" t="s">
        <v>30</v>
      </c>
      <c r="B21" s="27"/>
      <c r="C21" s="28"/>
      <c r="D21" s="29">
        <f aca="true" t="shared" si="7" ref="D21:N21">SUM(D22:D23)</f>
        <v>121535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4"/>
        <v>121535</v>
      </c>
      <c r="P21" s="41">
        <f t="shared" si="1"/>
        <v>39.834480498197316</v>
      </c>
      <c r="Q21" s="9"/>
    </row>
    <row r="22" spans="1:17" ht="15">
      <c r="A22" s="12"/>
      <c r="B22" s="42">
        <v>572</v>
      </c>
      <c r="C22" s="19" t="s">
        <v>31</v>
      </c>
      <c r="D22" s="43">
        <v>70001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70001</v>
      </c>
      <c r="P22" s="44">
        <f t="shared" si="1"/>
        <v>22.943625040970172</v>
      </c>
      <c r="Q22" s="9"/>
    </row>
    <row r="23" spans="1:17" ht="15">
      <c r="A23" s="12"/>
      <c r="B23" s="42">
        <v>574</v>
      </c>
      <c r="C23" s="19" t="s">
        <v>32</v>
      </c>
      <c r="D23" s="43">
        <v>51534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51534</v>
      </c>
      <c r="P23" s="44">
        <f t="shared" si="1"/>
        <v>16.89085545722714</v>
      </c>
      <c r="Q23" s="9"/>
    </row>
    <row r="24" spans="1:17" ht="15.75">
      <c r="A24" s="26" t="s">
        <v>34</v>
      </c>
      <c r="B24" s="27"/>
      <c r="C24" s="28"/>
      <c r="D24" s="29">
        <f aca="true" t="shared" si="8" ref="D24:N24">SUM(D25:D25)</f>
        <v>66221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66221</v>
      </c>
      <c r="P24" s="41">
        <f t="shared" si="1"/>
        <v>21.70468698787283</v>
      </c>
      <c r="Q24" s="9"/>
    </row>
    <row r="25" spans="1:17" ht="15.75" thickBot="1">
      <c r="A25" s="12"/>
      <c r="B25" s="42">
        <v>590</v>
      </c>
      <c r="C25" s="19" t="s">
        <v>82</v>
      </c>
      <c r="D25" s="43">
        <v>66221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66221</v>
      </c>
      <c r="P25" s="44">
        <f t="shared" si="1"/>
        <v>21.70468698787283</v>
      </c>
      <c r="Q25" s="9"/>
    </row>
    <row r="26" spans="1:120" ht="16.5" thickBot="1">
      <c r="A26" s="13" t="s">
        <v>10</v>
      </c>
      <c r="B26" s="21"/>
      <c r="C26" s="20"/>
      <c r="D26" s="14">
        <f>SUM(D5,D13,D16,D19,D21,D24)</f>
        <v>9942152</v>
      </c>
      <c r="E26" s="14">
        <f aca="true" t="shared" si="9" ref="E26:N26">SUM(E5,E13,E16,E19,E21,E24)</f>
        <v>523187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4"/>
        <v>10465339</v>
      </c>
      <c r="P26" s="35">
        <f t="shared" si="1"/>
        <v>3430.1340544083905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83</v>
      </c>
      <c r="N28" s="90"/>
      <c r="O28" s="90"/>
      <c r="P28" s="39">
        <v>3051</v>
      </c>
    </row>
    <row r="29" spans="1:16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6" ht="15.75" customHeight="1" thickBot="1">
      <c r="A30" s="94" t="s">
        <v>39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1744185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1744185</v>
      </c>
      <c r="O5" s="30">
        <f aca="true" t="shared" si="1" ref="O5:O25">(N5/O$27)</f>
        <v>576.780753968254</v>
      </c>
      <c r="P5" s="6"/>
    </row>
    <row r="6" spans="1:16" ht="15">
      <c r="A6" s="12"/>
      <c r="B6" s="42">
        <v>511</v>
      </c>
      <c r="C6" s="19" t="s">
        <v>49</v>
      </c>
      <c r="D6" s="43">
        <v>227604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227604</v>
      </c>
      <c r="O6" s="44">
        <f t="shared" si="1"/>
        <v>75.26587301587301</v>
      </c>
      <c r="P6" s="9"/>
    </row>
    <row r="7" spans="1:16" ht="15">
      <c r="A7" s="12"/>
      <c r="B7" s="42">
        <v>512</v>
      </c>
      <c r="C7" s="19" t="s">
        <v>50</v>
      </c>
      <c r="D7" s="43">
        <v>331757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331757</v>
      </c>
      <c r="O7" s="44">
        <f t="shared" si="1"/>
        <v>109.70800264550265</v>
      </c>
      <c r="P7" s="9"/>
    </row>
    <row r="8" spans="1:16" ht="15">
      <c r="A8" s="12"/>
      <c r="B8" s="42">
        <v>513</v>
      </c>
      <c r="C8" s="19" t="s">
        <v>19</v>
      </c>
      <c r="D8" s="43">
        <v>429691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429691</v>
      </c>
      <c r="O8" s="44">
        <f t="shared" si="1"/>
        <v>142.09358465608466</v>
      </c>
      <c r="P8" s="9"/>
    </row>
    <row r="9" spans="1:16" ht="15">
      <c r="A9" s="12"/>
      <c r="B9" s="42">
        <v>514</v>
      </c>
      <c r="C9" s="19" t="s">
        <v>20</v>
      </c>
      <c r="D9" s="43">
        <v>34339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34339</v>
      </c>
      <c r="O9" s="44">
        <f t="shared" si="1"/>
        <v>11.355489417989418</v>
      </c>
      <c r="P9" s="9"/>
    </row>
    <row r="10" spans="1:16" ht="15">
      <c r="A10" s="12"/>
      <c r="B10" s="42">
        <v>515</v>
      </c>
      <c r="C10" s="19" t="s">
        <v>21</v>
      </c>
      <c r="D10" s="43">
        <v>268600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268600</v>
      </c>
      <c r="O10" s="44">
        <f t="shared" si="1"/>
        <v>88.82275132275132</v>
      </c>
      <c r="P10" s="9"/>
    </row>
    <row r="11" spans="1:16" ht="15">
      <c r="A11" s="12"/>
      <c r="B11" s="42">
        <v>517</v>
      </c>
      <c r="C11" s="19" t="s">
        <v>22</v>
      </c>
      <c r="D11" s="43">
        <v>412652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412652</v>
      </c>
      <c r="O11" s="44">
        <f t="shared" si="1"/>
        <v>136.4589947089947</v>
      </c>
      <c r="P11" s="9"/>
    </row>
    <row r="12" spans="1:16" ht="15">
      <c r="A12" s="12"/>
      <c r="B12" s="42">
        <v>519</v>
      </c>
      <c r="C12" s="19" t="s">
        <v>54</v>
      </c>
      <c r="D12" s="43">
        <v>39542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39542</v>
      </c>
      <c r="O12" s="44">
        <f t="shared" si="1"/>
        <v>13.076058201058201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SUM(D14:D14)</f>
        <v>2173409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2173409</v>
      </c>
      <c r="O13" s="41">
        <f t="shared" si="1"/>
        <v>718.7199074074074</v>
      </c>
      <c r="P13" s="10"/>
    </row>
    <row r="14" spans="1:16" ht="15">
      <c r="A14" s="12"/>
      <c r="B14" s="42">
        <v>521</v>
      </c>
      <c r="C14" s="19" t="s">
        <v>25</v>
      </c>
      <c r="D14" s="43">
        <v>2173409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2173409</v>
      </c>
      <c r="O14" s="44">
        <f t="shared" si="1"/>
        <v>718.7199074074074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SUM(D16:D17)</f>
        <v>301760</v>
      </c>
      <c r="E15" s="29">
        <f t="shared" si="5"/>
        <v>758343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1060103</v>
      </c>
      <c r="O15" s="41">
        <f t="shared" si="1"/>
        <v>350.56316137566137</v>
      </c>
      <c r="P15" s="10"/>
    </row>
    <row r="16" spans="1:16" ht="15">
      <c r="A16" s="12"/>
      <c r="B16" s="42">
        <v>534</v>
      </c>
      <c r="C16" s="19" t="s">
        <v>55</v>
      </c>
      <c r="D16" s="43">
        <v>301760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301760</v>
      </c>
      <c r="O16" s="44">
        <f t="shared" si="1"/>
        <v>99.78835978835978</v>
      </c>
      <c r="P16" s="9"/>
    </row>
    <row r="17" spans="1:16" ht="15">
      <c r="A17" s="12"/>
      <c r="B17" s="42">
        <v>538</v>
      </c>
      <c r="C17" s="19" t="s">
        <v>56</v>
      </c>
      <c r="D17" s="43">
        <v>0</v>
      </c>
      <c r="E17" s="43">
        <v>758343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758343</v>
      </c>
      <c r="O17" s="44">
        <f t="shared" si="1"/>
        <v>250.7748015873016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SUM(D19:D19)</f>
        <v>2232847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2232847</v>
      </c>
      <c r="O18" s="41">
        <f t="shared" si="1"/>
        <v>738.3753306878307</v>
      </c>
      <c r="P18" s="10"/>
    </row>
    <row r="19" spans="1:16" ht="15">
      <c r="A19" s="12"/>
      <c r="B19" s="42">
        <v>541</v>
      </c>
      <c r="C19" s="19" t="s">
        <v>57</v>
      </c>
      <c r="D19" s="43">
        <v>2232847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2232847</v>
      </c>
      <c r="O19" s="44">
        <f t="shared" si="1"/>
        <v>738.3753306878307</v>
      </c>
      <c r="P19" s="9"/>
    </row>
    <row r="20" spans="1:16" ht="15.75">
      <c r="A20" s="26" t="s">
        <v>30</v>
      </c>
      <c r="B20" s="27"/>
      <c r="C20" s="28"/>
      <c r="D20" s="29">
        <f aca="true" t="shared" si="7" ref="D20:M20">SUM(D21:D22)</f>
        <v>185662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185662</v>
      </c>
      <c r="O20" s="41">
        <f t="shared" si="1"/>
        <v>61.39616402116402</v>
      </c>
      <c r="P20" s="9"/>
    </row>
    <row r="21" spans="1:16" ht="15">
      <c r="A21" s="12"/>
      <c r="B21" s="42">
        <v>572</v>
      </c>
      <c r="C21" s="19" t="s">
        <v>58</v>
      </c>
      <c r="D21" s="43">
        <v>107252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107252</v>
      </c>
      <c r="O21" s="44">
        <f t="shared" si="1"/>
        <v>35.466931216931215</v>
      </c>
      <c r="P21" s="9"/>
    </row>
    <row r="22" spans="1:16" ht="15">
      <c r="A22" s="12"/>
      <c r="B22" s="42">
        <v>574</v>
      </c>
      <c r="C22" s="19" t="s">
        <v>32</v>
      </c>
      <c r="D22" s="43">
        <v>78410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78410</v>
      </c>
      <c r="O22" s="44">
        <f t="shared" si="1"/>
        <v>25.929232804232804</v>
      </c>
      <c r="P22" s="9"/>
    </row>
    <row r="23" spans="1:16" ht="15.75">
      <c r="A23" s="26" t="s">
        <v>68</v>
      </c>
      <c r="B23" s="27"/>
      <c r="C23" s="28"/>
      <c r="D23" s="29">
        <f aca="true" t="shared" si="8" ref="D23:M23">SUM(D24:D24)</f>
        <v>143236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143236</v>
      </c>
      <c r="O23" s="41">
        <f t="shared" si="1"/>
        <v>47.366402116402114</v>
      </c>
      <c r="P23" s="9"/>
    </row>
    <row r="24" spans="1:16" ht="15.75" thickBot="1">
      <c r="A24" s="12"/>
      <c r="B24" s="42">
        <v>593</v>
      </c>
      <c r="C24" s="19" t="s">
        <v>69</v>
      </c>
      <c r="D24" s="43">
        <v>143236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143236</v>
      </c>
      <c r="O24" s="44">
        <f t="shared" si="1"/>
        <v>47.366402116402114</v>
      </c>
      <c r="P24" s="9"/>
    </row>
    <row r="25" spans="1:119" ht="16.5" thickBot="1">
      <c r="A25" s="13" t="s">
        <v>10</v>
      </c>
      <c r="B25" s="21"/>
      <c r="C25" s="20"/>
      <c r="D25" s="14">
        <f>SUM(D5,D13,D15,D18,D20,D23)</f>
        <v>6781099</v>
      </c>
      <c r="E25" s="14">
        <f aca="true" t="shared" si="9" ref="E25:M25">SUM(E5,E13,E15,E18,E20,E23)</f>
        <v>758343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7539442</v>
      </c>
      <c r="O25" s="35">
        <f t="shared" si="1"/>
        <v>2493.2017195767194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77</v>
      </c>
      <c r="M27" s="90"/>
      <c r="N27" s="90"/>
      <c r="O27" s="39">
        <v>3024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39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1783739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1783739</v>
      </c>
      <c r="O5" s="30">
        <f aca="true" t="shared" si="1" ref="O5:O24">(N5/O$26)</f>
        <v>600.1813593539704</v>
      </c>
      <c r="P5" s="6"/>
    </row>
    <row r="6" spans="1:16" ht="15">
      <c r="A6" s="12"/>
      <c r="B6" s="42">
        <v>511</v>
      </c>
      <c r="C6" s="19" t="s">
        <v>49</v>
      </c>
      <c r="D6" s="43">
        <v>223335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223335</v>
      </c>
      <c r="O6" s="44">
        <f t="shared" si="1"/>
        <v>75.14636608344549</v>
      </c>
      <c r="P6" s="9"/>
    </row>
    <row r="7" spans="1:16" ht="15">
      <c r="A7" s="12"/>
      <c r="B7" s="42">
        <v>512</v>
      </c>
      <c r="C7" s="19" t="s">
        <v>50</v>
      </c>
      <c r="D7" s="43">
        <v>400367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400367</v>
      </c>
      <c r="O7" s="44">
        <f t="shared" si="1"/>
        <v>134.71298788694483</v>
      </c>
      <c r="P7" s="9"/>
    </row>
    <row r="8" spans="1:16" ht="15">
      <c r="A8" s="12"/>
      <c r="B8" s="42">
        <v>513</v>
      </c>
      <c r="C8" s="19" t="s">
        <v>19</v>
      </c>
      <c r="D8" s="43">
        <v>463861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463861</v>
      </c>
      <c r="O8" s="44">
        <f t="shared" si="1"/>
        <v>156.07705248990578</v>
      </c>
      <c r="P8" s="9"/>
    </row>
    <row r="9" spans="1:16" ht="15">
      <c r="A9" s="12"/>
      <c r="B9" s="42">
        <v>514</v>
      </c>
      <c r="C9" s="19" t="s">
        <v>20</v>
      </c>
      <c r="D9" s="43">
        <v>95188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95188</v>
      </c>
      <c r="O9" s="44">
        <f t="shared" si="1"/>
        <v>32.02826379542396</v>
      </c>
      <c r="P9" s="9"/>
    </row>
    <row r="10" spans="1:16" ht="15">
      <c r="A10" s="12"/>
      <c r="B10" s="42">
        <v>515</v>
      </c>
      <c r="C10" s="19" t="s">
        <v>21</v>
      </c>
      <c r="D10" s="43">
        <v>344659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344659</v>
      </c>
      <c r="O10" s="44">
        <f t="shared" si="1"/>
        <v>115.96870794078062</v>
      </c>
      <c r="P10" s="9"/>
    </row>
    <row r="11" spans="1:16" ht="15">
      <c r="A11" s="12"/>
      <c r="B11" s="42">
        <v>517</v>
      </c>
      <c r="C11" s="19" t="s">
        <v>22</v>
      </c>
      <c r="D11" s="43">
        <v>223493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223493</v>
      </c>
      <c r="O11" s="44">
        <f t="shared" si="1"/>
        <v>75.19952893674294</v>
      </c>
      <c r="P11" s="9"/>
    </row>
    <row r="12" spans="1:16" ht="15">
      <c r="A12" s="12"/>
      <c r="B12" s="42">
        <v>519</v>
      </c>
      <c r="C12" s="19" t="s">
        <v>54</v>
      </c>
      <c r="D12" s="43">
        <v>32836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32836</v>
      </c>
      <c r="O12" s="44">
        <f t="shared" si="1"/>
        <v>11.048452220726784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SUM(D14:D15)</f>
        <v>2211928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2211928</v>
      </c>
      <c r="O13" s="41">
        <f t="shared" si="1"/>
        <v>744.2557200538358</v>
      </c>
      <c r="P13" s="10"/>
    </row>
    <row r="14" spans="1:16" ht="15">
      <c r="A14" s="12"/>
      <c r="B14" s="42">
        <v>521</v>
      </c>
      <c r="C14" s="19" t="s">
        <v>25</v>
      </c>
      <c r="D14" s="43">
        <v>2202270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2202270</v>
      </c>
      <c r="O14" s="44">
        <f t="shared" si="1"/>
        <v>741.0060565275909</v>
      </c>
      <c r="P14" s="9"/>
    </row>
    <row r="15" spans="1:16" ht="15">
      <c r="A15" s="12"/>
      <c r="B15" s="42">
        <v>525</v>
      </c>
      <c r="C15" s="19" t="s">
        <v>74</v>
      </c>
      <c r="D15" s="43">
        <v>9658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9658</v>
      </c>
      <c r="O15" s="44">
        <f t="shared" si="1"/>
        <v>3.249663526244953</v>
      </c>
      <c r="P15" s="9"/>
    </row>
    <row r="16" spans="1:16" ht="15.75">
      <c r="A16" s="26" t="s">
        <v>26</v>
      </c>
      <c r="B16" s="27"/>
      <c r="C16" s="28"/>
      <c r="D16" s="29">
        <f aca="true" t="shared" si="5" ref="D16:M16">SUM(D17:D18)</f>
        <v>295070</v>
      </c>
      <c r="E16" s="29">
        <f t="shared" si="5"/>
        <v>172013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467083</v>
      </c>
      <c r="O16" s="41">
        <f t="shared" si="1"/>
        <v>157.16117092866756</v>
      </c>
      <c r="P16" s="10"/>
    </row>
    <row r="17" spans="1:16" ht="15">
      <c r="A17" s="12"/>
      <c r="B17" s="42">
        <v>534</v>
      </c>
      <c r="C17" s="19" t="s">
        <v>55</v>
      </c>
      <c r="D17" s="43">
        <v>295070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295070</v>
      </c>
      <c r="O17" s="44">
        <f t="shared" si="1"/>
        <v>99.28331090174966</v>
      </c>
      <c r="P17" s="9"/>
    </row>
    <row r="18" spans="1:16" ht="15">
      <c r="A18" s="12"/>
      <c r="B18" s="42">
        <v>538</v>
      </c>
      <c r="C18" s="19" t="s">
        <v>56</v>
      </c>
      <c r="D18" s="43">
        <v>0</v>
      </c>
      <c r="E18" s="43">
        <v>172013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172013</v>
      </c>
      <c r="O18" s="44">
        <f t="shared" si="1"/>
        <v>57.8778600269179</v>
      </c>
      <c r="P18" s="9"/>
    </row>
    <row r="19" spans="1:16" ht="15.75">
      <c r="A19" s="26" t="s">
        <v>28</v>
      </c>
      <c r="B19" s="27"/>
      <c r="C19" s="28"/>
      <c r="D19" s="29">
        <f aca="true" t="shared" si="6" ref="D19:M19">SUM(D20:D20)</f>
        <v>993720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993720</v>
      </c>
      <c r="O19" s="41">
        <f t="shared" si="1"/>
        <v>334.3606998654105</v>
      </c>
      <c r="P19" s="10"/>
    </row>
    <row r="20" spans="1:16" ht="15">
      <c r="A20" s="12"/>
      <c r="B20" s="42">
        <v>541</v>
      </c>
      <c r="C20" s="19" t="s">
        <v>57</v>
      </c>
      <c r="D20" s="43">
        <v>993720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993720</v>
      </c>
      <c r="O20" s="44">
        <f t="shared" si="1"/>
        <v>334.3606998654105</v>
      </c>
      <c r="P20" s="9"/>
    </row>
    <row r="21" spans="1:16" ht="15.75">
      <c r="A21" s="26" t="s">
        <v>30</v>
      </c>
      <c r="B21" s="27"/>
      <c r="C21" s="28"/>
      <c r="D21" s="29">
        <f aca="true" t="shared" si="7" ref="D21:M21">SUM(D22:D23)</f>
        <v>266282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266282</v>
      </c>
      <c r="O21" s="41">
        <f t="shared" si="1"/>
        <v>89.59690444145356</v>
      </c>
      <c r="P21" s="9"/>
    </row>
    <row r="22" spans="1:16" ht="15">
      <c r="A22" s="12"/>
      <c r="B22" s="42">
        <v>572</v>
      </c>
      <c r="C22" s="19" t="s">
        <v>58</v>
      </c>
      <c r="D22" s="43">
        <v>77085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77085</v>
      </c>
      <c r="O22" s="44">
        <f t="shared" si="1"/>
        <v>25.93707940780619</v>
      </c>
      <c r="P22" s="9"/>
    </row>
    <row r="23" spans="1:16" ht="15.75" thickBot="1">
      <c r="A23" s="12"/>
      <c r="B23" s="42">
        <v>574</v>
      </c>
      <c r="C23" s="19" t="s">
        <v>32</v>
      </c>
      <c r="D23" s="43">
        <v>189197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189197</v>
      </c>
      <c r="O23" s="44">
        <f t="shared" si="1"/>
        <v>63.65982503364737</v>
      </c>
      <c r="P23" s="9"/>
    </row>
    <row r="24" spans="1:119" ht="16.5" thickBot="1">
      <c r="A24" s="13" t="s">
        <v>10</v>
      </c>
      <c r="B24" s="21"/>
      <c r="C24" s="20"/>
      <c r="D24" s="14">
        <f>SUM(D5,D13,D16,D19,D21)</f>
        <v>5550739</v>
      </c>
      <c r="E24" s="14">
        <f aca="true" t="shared" si="8" ref="E24:M24">SUM(E5,E13,E16,E19,E21)</f>
        <v>172013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4"/>
        <v>5722752</v>
      </c>
      <c r="O24" s="35">
        <f t="shared" si="1"/>
        <v>1925.5558546433379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75</v>
      </c>
      <c r="M26" s="90"/>
      <c r="N26" s="90"/>
      <c r="O26" s="39">
        <v>2972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1851746</v>
      </c>
      <c r="E5" s="24">
        <f t="shared" si="0"/>
        <v>24522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1876268</v>
      </c>
      <c r="O5" s="30">
        <f aca="true" t="shared" si="1" ref="O5:O25">(N5/O$27)</f>
        <v>642.9979437971214</v>
      </c>
      <c r="P5" s="6"/>
    </row>
    <row r="6" spans="1:16" ht="15">
      <c r="A6" s="12"/>
      <c r="B6" s="42">
        <v>511</v>
      </c>
      <c r="C6" s="19" t="s">
        <v>49</v>
      </c>
      <c r="D6" s="43">
        <v>170174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170174</v>
      </c>
      <c r="O6" s="44">
        <f t="shared" si="1"/>
        <v>58.318711446196026</v>
      </c>
      <c r="P6" s="9"/>
    </row>
    <row r="7" spans="1:16" ht="15">
      <c r="A7" s="12"/>
      <c r="B7" s="42">
        <v>512</v>
      </c>
      <c r="C7" s="19" t="s">
        <v>50</v>
      </c>
      <c r="D7" s="43">
        <v>385502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385502</v>
      </c>
      <c r="O7" s="44">
        <f t="shared" si="1"/>
        <v>132.1117203564085</v>
      </c>
      <c r="P7" s="9"/>
    </row>
    <row r="8" spans="1:16" ht="15">
      <c r="A8" s="12"/>
      <c r="B8" s="42">
        <v>513</v>
      </c>
      <c r="C8" s="19" t="s">
        <v>19</v>
      </c>
      <c r="D8" s="43">
        <v>438820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438820</v>
      </c>
      <c r="O8" s="44">
        <f t="shared" si="1"/>
        <v>150.38382453735434</v>
      </c>
      <c r="P8" s="9"/>
    </row>
    <row r="9" spans="1:16" ht="15">
      <c r="A9" s="12"/>
      <c r="B9" s="42">
        <v>514</v>
      </c>
      <c r="C9" s="19" t="s">
        <v>20</v>
      </c>
      <c r="D9" s="43">
        <v>58694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58694</v>
      </c>
      <c r="O9" s="44">
        <f t="shared" si="1"/>
        <v>20.114461960246743</v>
      </c>
      <c r="P9" s="9"/>
    </row>
    <row r="10" spans="1:16" ht="15">
      <c r="A10" s="12"/>
      <c r="B10" s="42">
        <v>515</v>
      </c>
      <c r="C10" s="19" t="s">
        <v>21</v>
      </c>
      <c r="D10" s="43">
        <v>466619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466619</v>
      </c>
      <c r="O10" s="44">
        <f t="shared" si="1"/>
        <v>159.91055517477724</v>
      </c>
      <c r="P10" s="9"/>
    </row>
    <row r="11" spans="1:16" ht="15">
      <c r="A11" s="12"/>
      <c r="B11" s="42">
        <v>517</v>
      </c>
      <c r="C11" s="19" t="s">
        <v>22</v>
      </c>
      <c r="D11" s="43">
        <v>300568</v>
      </c>
      <c r="E11" s="43">
        <v>24522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325090</v>
      </c>
      <c r="O11" s="44">
        <f t="shared" si="1"/>
        <v>111.40849897189857</v>
      </c>
      <c r="P11" s="9"/>
    </row>
    <row r="12" spans="1:16" ht="15">
      <c r="A12" s="12"/>
      <c r="B12" s="42">
        <v>519</v>
      </c>
      <c r="C12" s="19" t="s">
        <v>54</v>
      </c>
      <c r="D12" s="43">
        <v>31369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31369</v>
      </c>
      <c r="O12" s="44">
        <f t="shared" si="1"/>
        <v>10.75017135023989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SUM(D14:D14)</f>
        <v>2024230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2024230</v>
      </c>
      <c r="O13" s="41">
        <f t="shared" si="1"/>
        <v>693.7045921864291</v>
      </c>
      <c r="P13" s="10"/>
    </row>
    <row r="14" spans="1:16" ht="15">
      <c r="A14" s="12"/>
      <c r="B14" s="42">
        <v>521</v>
      </c>
      <c r="C14" s="19" t="s">
        <v>25</v>
      </c>
      <c r="D14" s="43">
        <v>2024230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2024230</v>
      </c>
      <c r="O14" s="44">
        <f t="shared" si="1"/>
        <v>693.7045921864291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SUM(D16:D17)</f>
        <v>289752</v>
      </c>
      <c r="E15" s="29">
        <f t="shared" si="5"/>
        <v>710644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1000396</v>
      </c>
      <c r="O15" s="41">
        <f t="shared" si="1"/>
        <v>342.83618917066485</v>
      </c>
      <c r="P15" s="10"/>
    </row>
    <row r="16" spans="1:16" ht="15">
      <c r="A16" s="12"/>
      <c r="B16" s="42">
        <v>534</v>
      </c>
      <c r="C16" s="19" t="s">
        <v>55</v>
      </c>
      <c r="D16" s="43">
        <v>289752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289752</v>
      </c>
      <c r="O16" s="44">
        <f t="shared" si="1"/>
        <v>99.29814941740918</v>
      </c>
      <c r="P16" s="9"/>
    </row>
    <row r="17" spans="1:16" ht="15">
      <c r="A17" s="12"/>
      <c r="B17" s="42">
        <v>538</v>
      </c>
      <c r="C17" s="19" t="s">
        <v>56</v>
      </c>
      <c r="D17" s="43">
        <v>0</v>
      </c>
      <c r="E17" s="43">
        <v>710644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710644</v>
      </c>
      <c r="O17" s="44">
        <f t="shared" si="1"/>
        <v>243.53803975325565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SUM(D19:D19)</f>
        <v>725887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725887</v>
      </c>
      <c r="O18" s="41">
        <f t="shared" si="1"/>
        <v>248.76182316655243</v>
      </c>
      <c r="P18" s="10"/>
    </row>
    <row r="19" spans="1:16" ht="15">
      <c r="A19" s="12"/>
      <c r="B19" s="42">
        <v>541</v>
      </c>
      <c r="C19" s="19" t="s">
        <v>57</v>
      </c>
      <c r="D19" s="43">
        <v>725887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725887</v>
      </c>
      <c r="O19" s="44">
        <f t="shared" si="1"/>
        <v>248.76182316655243</v>
      </c>
      <c r="P19" s="9"/>
    </row>
    <row r="20" spans="1:16" ht="15.75">
      <c r="A20" s="26" t="s">
        <v>30</v>
      </c>
      <c r="B20" s="27"/>
      <c r="C20" s="28"/>
      <c r="D20" s="29">
        <f aca="true" t="shared" si="7" ref="D20:M20">SUM(D21:D22)</f>
        <v>308553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308553</v>
      </c>
      <c r="O20" s="41">
        <f t="shared" si="1"/>
        <v>105.74126113776559</v>
      </c>
      <c r="P20" s="9"/>
    </row>
    <row r="21" spans="1:16" ht="15">
      <c r="A21" s="12"/>
      <c r="B21" s="42">
        <v>572</v>
      </c>
      <c r="C21" s="19" t="s">
        <v>58</v>
      </c>
      <c r="D21" s="43">
        <v>119164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119164</v>
      </c>
      <c r="O21" s="44">
        <f t="shared" si="1"/>
        <v>40.83755997258396</v>
      </c>
      <c r="P21" s="9"/>
    </row>
    <row r="22" spans="1:16" ht="15">
      <c r="A22" s="12"/>
      <c r="B22" s="42">
        <v>574</v>
      </c>
      <c r="C22" s="19" t="s">
        <v>32</v>
      </c>
      <c r="D22" s="43">
        <v>189389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189389</v>
      </c>
      <c r="O22" s="44">
        <f t="shared" si="1"/>
        <v>64.90370116518163</v>
      </c>
      <c r="P22" s="9"/>
    </row>
    <row r="23" spans="1:16" ht="15.75">
      <c r="A23" s="26" t="s">
        <v>68</v>
      </c>
      <c r="B23" s="27"/>
      <c r="C23" s="28"/>
      <c r="D23" s="29">
        <f aca="true" t="shared" si="8" ref="D23:M23">SUM(D24:D24)</f>
        <v>402751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402751</v>
      </c>
      <c r="O23" s="41">
        <f t="shared" si="1"/>
        <v>138.0229609321453</v>
      </c>
      <c r="P23" s="9"/>
    </row>
    <row r="24" spans="1:16" ht="15.75" thickBot="1">
      <c r="A24" s="12"/>
      <c r="B24" s="42">
        <v>593</v>
      </c>
      <c r="C24" s="19" t="s">
        <v>69</v>
      </c>
      <c r="D24" s="43">
        <v>402751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402751</v>
      </c>
      <c r="O24" s="44">
        <f t="shared" si="1"/>
        <v>138.0229609321453</v>
      </c>
      <c r="P24" s="9"/>
    </row>
    <row r="25" spans="1:119" ht="16.5" thickBot="1">
      <c r="A25" s="13" t="s">
        <v>10</v>
      </c>
      <c r="B25" s="21"/>
      <c r="C25" s="20"/>
      <c r="D25" s="14">
        <f>SUM(D5,D13,D15,D18,D20,D23)</f>
        <v>5602919</v>
      </c>
      <c r="E25" s="14">
        <f aca="true" t="shared" si="9" ref="E25:M25">SUM(E5,E13,E15,E18,E20,E23)</f>
        <v>735166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6338085</v>
      </c>
      <c r="O25" s="35">
        <f t="shared" si="1"/>
        <v>2172.0647703906784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72</v>
      </c>
      <c r="M27" s="90"/>
      <c r="N27" s="90"/>
      <c r="O27" s="39">
        <v>2918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39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1613901</v>
      </c>
      <c r="E5" s="24">
        <f t="shared" si="0"/>
        <v>11489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1625390</v>
      </c>
      <c r="O5" s="30">
        <f aca="true" t="shared" si="1" ref="O5:O25">(N5/O$27)</f>
        <v>563.0031174229304</v>
      </c>
      <c r="P5" s="6"/>
    </row>
    <row r="6" spans="1:16" ht="15">
      <c r="A6" s="12"/>
      <c r="B6" s="42">
        <v>511</v>
      </c>
      <c r="C6" s="19" t="s">
        <v>49</v>
      </c>
      <c r="D6" s="43">
        <v>132828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132828</v>
      </c>
      <c r="O6" s="44">
        <f t="shared" si="1"/>
        <v>46.00900588846554</v>
      </c>
      <c r="P6" s="9"/>
    </row>
    <row r="7" spans="1:16" ht="15">
      <c r="A7" s="12"/>
      <c r="B7" s="42">
        <v>512</v>
      </c>
      <c r="C7" s="19" t="s">
        <v>50</v>
      </c>
      <c r="D7" s="43">
        <v>414226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414226</v>
      </c>
      <c r="O7" s="44">
        <f t="shared" si="1"/>
        <v>143.47973675095255</v>
      </c>
      <c r="P7" s="9"/>
    </row>
    <row r="8" spans="1:16" ht="15">
      <c r="A8" s="12"/>
      <c r="B8" s="42">
        <v>513</v>
      </c>
      <c r="C8" s="19" t="s">
        <v>19</v>
      </c>
      <c r="D8" s="43">
        <v>431009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431009</v>
      </c>
      <c r="O8" s="44">
        <f t="shared" si="1"/>
        <v>149.2930377554555</v>
      </c>
      <c r="P8" s="9"/>
    </row>
    <row r="9" spans="1:16" ht="15">
      <c r="A9" s="12"/>
      <c r="B9" s="42">
        <v>514</v>
      </c>
      <c r="C9" s="19" t="s">
        <v>20</v>
      </c>
      <c r="D9" s="43">
        <v>53507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53507</v>
      </c>
      <c r="O9" s="44">
        <f t="shared" si="1"/>
        <v>18.533772081745756</v>
      </c>
      <c r="P9" s="9"/>
    </row>
    <row r="10" spans="1:16" ht="15">
      <c r="A10" s="12"/>
      <c r="B10" s="42">
        <v>515</v>
      </c>
      <c r="C10" s="19" t="s">
        <v>21</v>
      </c>
      <c r="D10" s="43">
        <v>245119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245119</v>
      </c>
      <c r="O10" s="44">
        <f t="shared" si="1"/>
        <v>84.90439903013508</v>
      </c>
      <c r="P10" s="9"/>
    </row>
    <row r="11" spans="1:16" ht="15">
      <c r="A11" s="12"/>
      <c r="B11" s="42">
        <v>517</v>
      </c>
      <c r="C11" s="19" t="s">
        <v>22</v>
      </c>
      <c r="D11" s="43">
        <v>305966</v>
      </c>
      <c r="E11" s="43">
        <v>11489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317455</v>
      </c>
      <c r="O11" s="44">
        <f t="shared" si="1"/>
        <v>109.96016626255629</v>
      </c>
      <c r="P11" s="9"/>
    </row>
    <row r="12" spans="1:16" ht="15">
      <c r="A12" s="12"/>
      <c r="B12" s="42">
        <v>519</v>
      </c>
      <c r="C12" s="19" t="s">
        <v>54</v>
      </c>
      <c r="D12" s="43">
        <v>31246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31246</v>
      </c>
      <c r="O12" s="44">
        <f t="shared" si="1"/>
        <v>10.822999653619675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SUM(D14:D14)</f>
        <v>1915034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1915034</v>
      </c>
      <c r="O13" s="41">
        <f t="shared" si="1"/>
        <v>663.3301004502944</v>
      </c>
      <c r="P13" s="10"/>
    </row>
    <row r="14" spans="1:16" ht="15">
      <c r="A14" s="12"/>
      <c r="B14" s="42">
        <v>521</v>
      </c>
      <c r="C14" s="19" t="s">
        <v>25</v>
      </c>
      <c r="D14" s="43">
        <v>1915034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1915034</v>
      </c>
      <c r="O14" s="44">
        <f t="shared" si="1"/>
        <v>663.3301004502944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SUM(D16:D17)</f>
        <v>284239</v>
      </c>
      <c r="E15" s="29">
        <f t="shared" si="5"/>
        <v>232323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516562</v>
      </c>
      <c r="O15" s="41">
        <f t="shared" si="1"/>
        <v>178.92691375129894</v>
      </c>
      <c r="P15" s="10"/>
    </row>
    <row r="16" spans="1:16" ht="15">
      <c r="A16" s="12"/>
      <c r="B16" s="42">
        <v>534</v>
      </c>
      <c r="C16" s="19" t="s">
        <v>55</v>
      </c>
      <c r="D16" s="43">
        <v>284239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284239</v>
      </c>
      <c r="O16" s="44">
        <f t="shared" si="1"/>
        <v>98.45479736750953</v>
      </c>
      <c r="P16" s="9"/>
    </row>
    <row r="17" spans="1:16" ht="15">
      <c r="A17" s="12"/>
      <c r="B17" s="42">
        <v>538</v>
      </c>
      <c r="C17" s="19" t="s">
        <v>56</v>
      </c>
      <c r="D17" s="43">
        <v>0</v>
      </c>
      <c r="E17" s="43">
        <v>232323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232323</v>
      </c>
      <c r="O17" s="44">
        <f t="shared" si="1"/>
        <v>80.4721163837894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SUM(D19:D19)</f>
        <v>2369377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2369377</v>
      </c>
      <c r="O18" s="41">
        <f t="shared" si="1"/>
        <v>820.7055767232421</v>
      </c>
      <c r="P18" s="10"/>
    </row>
    <row r="19" spans="1:16" ht="15">
      <c r="A19" s="12"/>
      <c r="B19" s="42">
        <v>541</v>
      </c>
      <c r="C19" s="19" t="s">
        <v>57</v>
      </c>
      <c r="D19" s="43">
        <v>2369377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2369377</v>
      </c>
      <c r="O19" s="44">
        <f t="shared" si="1"/>
        <v>820.7055767232421</v>
      </c>
      <c r="P19" s="9"/>
    </row>
    <row r="20" spans="1:16" ht="15.75">
      <c r="A20" s="26" t="s">
        <v>30</v>
      </c>
      <c r="B20" s="27"/>
      <c r="C20" s="28"/>
      <c r="D20" s="29">
        <f aca="true" t="shared" si="7" ref="D20:M20">SUM(D21:D22)</f>
        <v>248183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248183</v>
      </c>
      <c r="O20" s="41">
        <f t="shared" si="1"/>
        <v>85.96570834776584</v>
      </c>
      <c r="P20" s="9"/>
    </row>
    <row r="21" spans="1:16" ht="15">
      <c r="A21" s="12"/>
      <c r="B21" s="42">
        <v>572</v>
      </c>
      <c r="C21" s="19" t="s">
        <v>58</v>
      </c>
      <c r="D21" s="43">
        <v>196036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196036</v>
      </c>
      <c r="O21" s="44">
        <f t="shared" si="1"/>
        <v>67.9030135088327</v>
      </c>
      <c r="P21" s="9"/>
    </row>
    <row r="22" spans="1:16" ht="15">
      <c r="A22" s="12"/>
      <c r="B22" s="42">
        <v>574</v>
      </c>
      <c r="C22" s="19" t="s">
        <v>32</v>
      </c>
      <c r="D22" s="43">
        <v>52147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52147</v>
      </c>
      <c r="O22" s="44">
        <f t="shared" si="1"/>
        <v>18.062694838933147</v>
      </c>
      <c r="P22" s="9"/>
    </row>
    <row r="23" spans="1:16" ht="15.75">
      <c r="A23" s="26" t="s">
        <v>68</v>
      </c>
      <c r="B23" s="27"/>
      <c r="C23" s="28"/>
      <c r="D23" s="29">
        <f aca="true" t="shared" si="8" ref="D23:M23">SUM(D24:D24)</f>
        <v>300023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300023</v>
      </c>
      <c r="O23" s="41">
        <f t="shared" si="1"/>
        <v>103.92206442674056</v>
      </c>
      <c r="P23" s="9"/>
    </row>
    <row r="24" spans="1:16" ht="15.75" thickBot="1">
      <c r="A24" s="12"/>
      <c r="B24" s="42">
        <v>593</v>
      </c>
      <c r="C24" s="19" t="s">
        <v>69</v>
      </c>
      <c r="D24" s="43">
        <v>300023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300023</v>
      </c>
      <c r="O24" s="44">
        <f t="shared" si="1"/>
        <v>103.92206442674056</v>
      </c>
      <c r="P24" s="9"/>
    </row>
    <row r="25" spans="1:119" ht="16.5" thickBot="1">
      <c r="A25" s="13" t="s">
        <v>10</v>
      </c>
      <c r="B25" s="21"/>
      <c r="C25" s="20"/>
      <c r="D25" s="14">
        <f>SUM(D5,D13,D15,D18,D20,D23)</f>
        <v>6730757</v>
      </c>
      <c r="E25" s="14">
        <f aca="true" t="shared" si="9" ref="E25:M25">SUM(E5,E13,E15,E18,E20,E23)</f>
        <v>243812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6974569</v>
      </c>
      <c r="O25" s="35">
        <f t="shared" si="1"/>
        <v>2415.853481122272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70</v>
      </c>
      <c r="M27" s="90"/>
      <c r="N27" s="90"/>
      <c r="O27" s="39">
        <v>2887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39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1476465</v>
      </c>
      <c r="E5" s="24">
        <f t="shared" si="0"/>
        <v>4815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1481280</v>
      </c>
      <c r="O5" s="30">
        <f aca="true" t="shared" si="1" ref="O5:O23">(N5/O$25)</f>
        <v>512.7310488058151</v>
      </c>
      <c r="P5" s="6"/>
    </row>
    <row r="6" spans="1:16" ht="15">
      <c r="A6" s="12"/>
      <c r="B6" s="42">
        <v>511</v>
      </c>
      <c r="C6" s="19" t="s">
        <v>49</v>
      </c>
      <c r="D6" s="43">
        <v>91138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91138</v>
      </c>
      <c r="O6" s="44">
        <f t="shared" si="1"/>
        <v>31.546555901696088</v>
      </c>
      <c r="P6" s="9"/>
    </row>
    <row r="7" spans="1:16" ht="15">
      <c r="A7" s="12"/>
      <c r="B7" s="42">
        <v>512</v>
      </c>
      <c r="C7" s="19" t="s">
        <v>50</v>
      </c>
      <c r="D7" s="43">
        <v>315641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315641</v>
      </c>
      <c r="O7" s="44">
        <f t="shared" si="1"/>
        <v>109.25614399446175</v>
      </c>
      <c r="P7" s="9"/>
    </row>
    <row r="8" spans="1:16" ht="15">
      <c r="A8" s="12"/>
      <c r="B8" s="42">
        <v>513</v>
      </c>
      <c r="C8" s="19" t="s">
        <v>19</v>
      </c>
      <c r="D8" s="43">
        <v>409377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409377</v>
      </c>
      <c r="O8" s="44">
        <f t="shared" si="1"/>
        <v>141.70197300103843</v>
      </c>
      <c r="P8" s="9"/>
    </row>
    <row r="9" spans="1:16" ht="15">
      <c r="A9" s="12"/>
      <c r="B9" s="42">
        <v>514</v>
      </c>
      <c r="C9" s="19" t="s">
        <v>20</v>
      </c>
      <c r="D9" s="43">
        <v>130394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130394</v>
      </c>
      <c r="O9" s="44">
        <f t="shared" si="1"/>
        <v>45.134648667358945</v>
      </c>
      <c r="P9" s="9"/>
    </row>
    <row r="10" spans="1:16" ht="15">
      <c r="A10" s="12"/>
      <c r="B10" s="42">
        <v>515</v>
      </c>
      <c r="C10" s="19" t="s">
        <v>21</v>
      </c>
      <c r="D10" s="43">
        <v>224071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224071</v>
      </c>
      <c r="O10" s="44">
        <f t="shared" si="1"/>
        <v>77.56005538248529</v>
      </c>
      <c r="P10" s="9"/>
    </row>
    <row r="11" spans="1:16" ht="15">
      <c r="A11" s="12"/>
      <c r="B11" s="42">
        <v>517</v>
      </c>
      <c r="C11" s="19" t="s">
        <v>22</v>
      </c>
      <c r="D11" s="43">
        <v>258676</v>
      </c>
      <c r="E11" s="43">
        <v>4815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263491</v>
      </c>
      <c r="O11" s="44">
        <f t="shared" si="1"/>
        <v>91.2049151955694</v>
      </c>
      <c r="P11" s="9"/>
    </row>
    <row r="12" spans="1:16" ht="15">
      <c r="A12" s="12"/>
      <c r="B12" s="42">
        <v>519</v>
      </c>
      <c r="C12" s="19" t="s">
        <v>54</v>
      </c>
      <c r="D12" s="43">
        <v>47168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47168</v>
      </c>
      <c r="O12" s="44">
        <f t="shared" si="1"/>
        <v>16.326756663205263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SUM(D14:D14)</f>
        <v>1731654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3">SUM(D13:M13)</f>
        <v>1731654</v>
      </c>
      <c r="O13" s="41">
        <f t="shared" si="1"/>
        <v>599.3956386292834</v>
      </c>
      <c r="P13" s="10"/>
    </row>
    <row r="14" spans="1:16" ht="15">
      <c r="A14" s="12"/>
      <c r="B14" s="42">
        <v>521</v>
      </c>
      <c r="C14" s="19" t="s">
        <v>25</v>
      </c>
      <c r="D14" s="43">
        <v>1731654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1731654</v>
      </c>
      <c r="O14" s="44">
        <f t="shared" si="1"/>
        <v>599.3956386292834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SUM(D16:D17)</f>
        <v>279940</v>
      </c>
      <c r="E15" s="29">
        <f t="shared" si="5"/>
        <v>145294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425234</v>
      </c>
      <c r="O15" s="41">
        <f t="shared" si="1"/>
        <v>147.19072343371408</v>
      </c>
      <c r="P15" s="10"/>
    </row>
    <row r="16" spans="1:16" ht="15">
      <c r="A16" s="12"/>
      <c r="B16" s="42">
        <v>534</v>
      </c>
      <c r="C16" s="19" t="s">
        <v>55</v>
      </c>
      <c r="D16" s="43">
        <v>279940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279940</v>
      </c>
      <c r="O16" s="44">
        <f t="shared" si="1"/>
        <v>96.89858082381447</v>
      </c>
      <c r="P16" s="9"/>
    </row>
    <row r="17" spans="1:16" ht="15">
      <c r="A17" s="12"/>
      <c r="B17" s="42">
        <v>538</v>
      </c>
      <c r="C17" s="19" t="s">
        <v>56</v>
      </c>
      <c r="D17" s="43">
        <v>0</v>
      </c>
      <c r="E17" s="43">
        <v>145294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145294</v>
      </c>
      <c r="O17" s="44">
        <f t="shared" si="1"/>
        <v>50.29214260989962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SUM(D19:D19)</f>
        <v>658125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658125</v>
      </c>
      <c r="O18" s="41">
        <f t="shared" si="1"/>
        <v>227.80373831775702</v>
      </c>
      <c r="P18" s="10"/>
    </row>
    <row r="19" spans="1:16" ht="15">
      <c r="A19" s="12"/>
      <c r="B19" s="42">
        <v>541</v>
      </c>
      <c r="C19" s="19" t="s">
        <v>57</v>
      </c>
      <c r="D19" s="43">
        <v>658125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658125</v>
      </c>
      <c r="O19" s="44">
        <f t="shared" si="1"/>
        <v>227.80373831775702</v>
      </c>
      <c r="P19" s="9"/>
    </row>
    <row r="20" spans="1:16" ht="15.75">
      <c r="A20" s="26" t="s">
        <v>30</v>
      </c>
      <c r="B20" s="27"/>
      <c r="C20" s="28"/>
      <c r="D20" s="29">
        <f aca="true" t="shared" si="7" ref="D20:M20">SUM(D21:D22)</f>
        <v>135458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135458</v>
      </c>
      <c r="O20" s="41">
        <f t="shared" si="1"/>
        <v>46.88750432675666</v>
      </c>
      <c r="P20" s="9"/>
    </row>
    <row r="21" spans="1:16" ht="15">
      <c r="A21" s="12"/>
      <c r="B21" s="42">
        <v>572</v>
      </c>
      <c r="C21" s="19" t="s">
        <v>58</v>
      </c>
      <c r="D21" s="43">
        <v>25888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25888</v>
      </c>
      <c r="O21" s="44">
        <f t="shared" si="1"/>
        <v>8.960886119764625</v>
      </c>
      <c r="P21" s="9"/>
    </row>
    <row r="22" spans="1:16" ht="15.75" thickBot="1">
      <c r="A22" s="12"/>
      <c r="B22" s="42">
        <v>574</v>
      </c>
      <c r="C22" s="19" t="s">
        <v>32</v>
      </c>
      <c r="D22" s="43">
        <v>109570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109570</v>
      </c>
      <c r="O22" s="44">
        <f t="shared" si="1"/>
        <v>37.92661820699204</v>
      </c>
      <c r="P22" s="9"/>
    </row>
    <row r="23" spans="1:119" ht="16.5" thickBot="1">
      <c r="A23" s="13" t="s">
        <v>10</v>
      </c>
      <c r="B23" s="21"/>
      <c r="C23" s="20"/>
      <c r="D23" s="14">
        <f>SUM(D5,D13,D15,D18,D20)</f>
        <v>4281642</v>
      </c>
      <c r="E23" s="14">
        <f aca="true" t="shared" si="8" ref="E23:M23">SUM(E5,E13,E15,E18,E20)</f>
        <v>150109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4"/>
        <v>4431751</v>
      </c>
      <c r="O23" s="35">
        <f t="shared" si="1"/>
        <v>1534.0086535133264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66</v>
      </c>
      <c r="M25" s="90"/>
      <c r="N25" s="90"/>
      <c r="O25" s="39">
        <v>2889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3283792</v>
      </c>
      <c r="E5" s="24">
        <f t="shared" si="0"/>
        <v>5130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3288922</v>
      </c>
      <c r="O5" s="30">
        <f aca="true" t="shared" si="1" ref="O5:O24">(N5/O$26)</f>
        <v>1146.365284071105</v>
      </c>
      <c r="P5" s="6"/>
    </row>
    <row r="6" spans="1:16" ht="15">
      <c r="A6" s="12"/>
      <c r="B6" s="42">
        <v>511</v>
      </c>
      <c r="C6" s="19" t="s">
        <v>49</v>
      </c>
      <c r="D6" s="43">
        <v>94722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94722</v>
      </c>
      <c r="O6" s="44">
        <f t="shared" si="1"/>
        <v>33.01568490763332</v>
      </c>
      <c r="P6" s="9"/>
    </row>
    <row r="7" spans="1:16" ht="15">
      <c r="A7" s="12"/>
      <c r="B7" s="42">
        <v>512</v>
      </c>
      <c r="C7" s="19" t="s">
        <v>50</v>
      </c>
      <c r="D7" s="43">
        <v>305051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305051</v>
      </c>
      <c r="O7" s="44">
        <f t="shared" si="1"/>
        <v>106.32659463227606</v>
      </c>
      <c r="P7" s="9"/>
    </row>
    <row r="8" spans="1:16" ht="15">
      <c r="A8" s="12"/>
      <c r="B8" s="42">
        <v>513</v>
      </c>
      <c r="C8" s="19" t="s">
        <v>19</v>
      </c>
      <c r="D8" s="43">
        <v>408651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408651</v>
      </c>
      <c r="O8" s="44">
        <f t="shared" si="1"/>
        <v>142.43673753921226</v>
      </c>
      <c r="P8" s="9"/>
    </row>
    <row r="9" spans="1:16" ht="15">
      <c r="A9" s="12"/>
      <c r="B9" s="42">
        <v>514</v>
      </c>
      <c r="C9" s="19" t="s">
        <v>20</v>
      </c>
      <c r="D9" s="43">
        <v>143753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143753</v>
      </c>
      <c r="O9" s="44">
        <f t="shared" si="1"/>
        <v>50.1056117113977</v>
      </c>
      <c r="P9" s="9"/>
    </row>
    <row r="10" spans="1:16" ht="15">
      <c r="A10" s="12"/>
      <c r="B10" s="42">
        <v>515</v>
      </c>
      <c r="C10" s="19" t="s">
        <v>21</v>
      </c>
      <c r="D10" s="43">
        <v>181082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181082</v>
      </c>
      <c r="O10" s="44">
        <f t="shared" si="1"/>
        <v>63.11676542349251</v>
      </c>
      <c r="P10" s="9"/>
    </row>
    <row r="11" spans="1:16" ht="15">
      <c r="A11" s="12"/>
      <c r="B11" s="42">
        <v>517</v>
      </c>
      <c r="C11" s="19" t="s">
        <v>22</v>
      </c>
      <c r="D11" s="43">
        <v>2120364</v>
      </c>
      <c r="E11" s="43">
        <v>5130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2125494</v>
      </c>
      <c r="O11" s="44">
        <f t="shared" si="1"/>
        <v>740.8483792262113</v>
      </c>
      <c r="P11" s="9"/>
    </row>
    <row r="12" spans="1:16" ht="15">
      <c r="A12" s="12"/>
      <c r="B12" s="42">
        <v>519</v>
      </c>
      <c r="C12" s="19" t="s">
        <v>54</v>
      </c>
      <c r="D12" s="43">
        <v>30169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30169</v>
      </c>
      <c r="O12" s="44">
        <f t="shared" si="1"/>
        <v>10.51551063088184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SUM(D14:D15)</f>
        <v>1579778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1579778</v>
      </c>
      <c r="O13" s="41">
        <f t="shared" si="1"/>
        <v>550.6371558034158</v>
      </c>
      <c r="P13" s="10"/>
    </row>
    <row r="14" spans="1:16" ht="15">
      <c r="A14" s="12"/>
      <c r="B14" s="42">
        <v>521</v>
      </c>
      <c r="C14" s="19" t="s">
        <v>25</v>
      </c>
      <c r="D14" s="43">
        <v>1179778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1179778</v>
      </c>
      <c r="O14" s="44">
        <f t="shared" si="1"/>
        <v>411.2157546183339</v>
      </c>
      <c r="P14" s="9"/>
    </row>
    <row r="15" spans="1:16" ht="15">
      <c r="A15" s="12"/>
      <c r="B15" s="42">
        <v>522</v>
      </c>
      <c r="C15" s="19" t="s">
        <v>51</v>
      </c>
      <c r="D15" s="43">
        <v>400000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400000</v>
      </c>
      <c r="O15" s="44">
        <f t="shared" si="1"/>
        <v>139.42140118508192</v>
      </c>
      <c r="P15" s="9"/>
    </row>
    <row r="16" spans="1:16" ht="15.75">
      <c r="A16" s="26" t="s">
        <v>26</v>
      </c>
      <c r="B16" s="27"/>
      <c r="C16" s="28"/>
      <c r="D16" s="29">
        <f aca="true" t="shared" si="5" ref="D16:M16">SUM(D17:D18)</f>
        <v>242859</v>
      </c>
      <c r="E16" s="29">
        <f t="shared" si="5"/>
        <v>261478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504337</v>
      </c>
      <c r="O16" s="41">
        <f t="shared" si="1"/>
        <v>175.78842802370164</v>
      </c>
      <c r="P16" s="10"/>
    </row>
    <row r="17" spans="1:16" ht="15">
      <c r="A17" s="12"/>
      <c r="B17" s="42">
        <v>534</v>
      </c>
      <c r="C17" s="19" t="s">
        <v>55</v>
      </c>
      <c r="D17" s="43">
        <v>242859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242859</v>
      </c>
      <c r="O17" s="44">
        <f t="shared" si="1"/>
        <v>84.64935517601953</v>
      </c>
      <c r="P17" s="9"/>
    </row>
    <row r="18" spans="1:16" ht="15">
      <c r="A18" s="12"/>
      <c r="B18" s="42">
        <v>538</v>
      </c>
      <c r="C18" s="19" t="s">
        <v>56</v>
      </c>
      <c r="D18" s="43">
        <v>0</v>
      </c>
      <c r="E18" s="43">
        <v>261478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261478</v>
      </c>
      <c r="O18" s="44">
        <f t="shared" si="1"/>
        <v>91.13907284768212</v>
      </c>
      <c r="P18" s="9"/>
    </row>
    <row r="19" spans="1:16" ht="15.75">
      <c r="A19" s="26" t="s">
        <v>28</v>
      </c>
      <c r="B19" s="27"/>
      <c r="C19" s="28"/>
      <c r="D19" s="29">
        <f aca="true" t="shared" si="6" ref="D19:M19">SUM(D20:D20)</f>
        <v>627285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627285</v>
      </c>
      <c r="O19" s="41">
        <f t="shared" si="1"/>
        <v>218.64238410596028</v>
      </c>
      <c r="P19" s="10"/>
    </row>
    <row r="20" spans="1:16" ht="15">
      <c r="A20" s="12"/>
      <c r="B20" s="42">
        <v>541</v>
      </c>
      <c r="C20" s="19" t="s">
        <v>57</v>
      </c>
      <c r="D20" s="43">
        <v>627285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627285</v>
      </c>
      <c r="O20" s="44">
        <f t="shared" si="1"/>
        <v>218.64238410596028</v>
      </c>
      <c r="P20" s="9"/>
    </row>
    <row r="21" spans="1:16" ht="15.75">
      <c r="A21" s="26" t="s">
        <v>30</v>
      </c>
      <c r="B21" s="27"/>
      <c r="C21" s="28"/>
      <c r="D21" s="29">
        <f aca="true" t="shared" si="7" ref="D21:M21">SUM(D22:D23)</f>
        <v>195120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195120</v>
      </c>
      <c r="O21" s="41">
        <f t="shared" si="1"/>
        <v>68.00975949808296</v>
      </c>
      <c r="P21" s="9"/>
    </row>
    <row r="22" spans="1:16" ht="15">
      <c r="A22" s="12"/>
      <c r="B22" s="42">
        <v>572</v>
      </c>
      <c r="C22" s="19" t="s">
        <v>58</v>
      </c>
      <c r="D22" s="43">
        <v>78164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78164</v>
      </c>
      <c r="O22" s="44">
        <f t="shared" si="1"/>
        <v>27.244336005576855</v>
      </c>
      <c r="P22" s="9"/>
    </row>
    <row r="23" spans="1:16" ht="15.75" thickBot="1">
      <c r="A23" s="12"/>
      <c r="B23" s="42">
        <v>574</v>
      </c>
      <c r="C23" s="19" t="s">
        <v>32</v>
      </c>
      <c r="D23" s="43">
        <v>116956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116956</v>
      </c>
      <c r="O23" s="44">
        <f t="shared" si="1"/>
        <v>40.7654234925061</v>
      </c>
      <c r="P23" s="9"/>
    </row>
    <row r="24" spans="1:119" ht="16.5" thickBot="1">
      <c r="A24" s="13" t="s">
        <v>10</v>
      </c>
      <c r="B24" s="21"/>
      <c r="C24" s="20"/>
      <c r="D24" s="14">
        <f>SUM(D5,D13,D16,D19,D21)</f>
        <v>5928834</v>
      </c>
      <c r="E24" s="14">
        <f aca="true" t="shared" si="8" ref="E24:M24">SUM(E5,E13,E16,E19,E21)</f>
        <v>266608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4"/>
        <v>6195442</v>
      </c>
      <c r="O24" s="35">
        <f t="shared" si="1"/>
        <v>2159.4430115022656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2869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1437102</v>
      </c>
      <c r="E5" s="56">
        <f t="shared" si="0"/>
        <v>5130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1442232</v>
      </c>
      <c r="O5" s="58">
        <f aca="true" t="shared" si="1" ref="O5:O24">(N5/O$26)</f>
        <v>503.92452830188677</v>
      </c>
      <c r="P5" s="59"/>
    </row>
    <row r="6" spans="1:16" ht="15">
      <c r="A6" s="61"/>
      <c r="B6" s="62">
        <v>511</v>
      </c>
      <c r="C6" s="63" t="s">
        <v>49</v>
      </c>
      <c r="D6" s="64">
        <v>63145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63145</v>
      </c>
      <c r="O6" s="65">
        <f t="shared" si="1"/>
        <v>22.06324248777079</v>
      </c>
      <c r="P6" s="66"/>
    </row>
    <row r="7" spans="1:16" ht="15">
      <c r="A7" s="61"/>
      <c r="B7" s="62">
        <v>512</v>
      </c>
      <c r="C7" s="63" t="s">
        <v>50</v>
      </c>
      <c r="D7" s="64">
        <v>278701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278701</v>
      </c>
      <c r="O7" s="65">
        <f t="shared" si="1"/>
        <v>97.37980433263452</v>
      </c>
      <c r="P7" s="66"/>
    </row>
    <row r="8" spans="1:16" ht="15">
      <c r="A8" s="61"/>
      <c r="B8" s="62">
        <v>513</v>
      </c>
      <c r="C8" s="63" t="s">
        <v>19</v>
      </c>
      <c r="D8" s="64">
        <v>430179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430179</v>
      </c>
      <c r="O8" s="65">
        <f t="shared" si="1"/>
        <v>150.3071278825996</v>
      </c>
      <c r="P8" s="66"/>
    </row>
    <row r="9" spans="1:16" ht="15">
      <c r="A9" s="61"/>
      <c r="B9" s="62">
        <v>514</v>
      </c>
      <c r="C9" s="63" t="s">
        <v>20</v>
      </c>
      <c r="D9" s="64">
        <v>112729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112729</v>
      </c>
      <c r="O9" s="65">
        <f t="shared" si="1"/>
        <v>39.38819007686932</v>
      </c>
      <c r="P9" s="66"/>
    </row>
    <row r="10" spans="1:16" ht="15">
      <c r="A10" s="61"/>
      <c r="B10" s="62">
        <v>515</v>
      </c>
      <c r="C10" s="63" t="s">
        <v>21</v>
      </c>
      <c r="D10" s="64">
        <v>228498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228498</v>
      </c>
      <c r="O10" s="65">
        <f t="shared" si="1"/>
        <v>79.83857442348008</v>
      </c>
      <c r="P10" s="66"/>
    </row>
    <row r="11" spans="1:16" ht="15">
      <c r="A11" s="61"/>
      <c r="B11" s="62">
        <v>517</v>
      </c>
      <c r="C11" s="63" t="s">
        <v>22</v>
      </c>
      <c r="D11" s="64">
        <v>276549</v>
      </c>
      <c r="E11" s="64">
        <v>5130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281679</v>
      </c>
      <c r="O11" s="65">
        <f t="shared" si="1"/>
        <v>98.4203354297694</v>
      </c>
      <c r="P11" s="66"/>
    </row>
    <row r="12" spans="1:16" ht="15">
      <c r="A12" s="61"/>
      <c r="B12" s="62">
        <v>519</v>
      </c>
      <c r="C12" s="63" t="s">
        <v>54</v>
      </c>
      <c r="D12" s="64">
        <v>47301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47301</v>
      </c>
      <c r="O12" s="65">
        <f t="shared" si="1"/>
        <v>16.5272536687631</v>
      </c>
      <c r="P12" s="66"/>
    </row>
    <row r="13" spans="1:16" ht="15.75">
      <c r="A13" s="67" t="s">
        <v>24</v>
      </c>
      <c r="B13" s="68"/>
      <c r="C13" s="69"/>
      <c r="D13" s="70">
        <f aca="true" t="shared" si="3" ref="D13:M13">SUM(D14:D15)</f>
        <v>1339719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4">SUM(D13:M13)</f>
        <v>1339719</v>
      </c>
      <c r="O13" s="72">
        <f t="shared" si="1"/>
        <v>468.10587002096435</v>
      </c>
      <c r="P13" s="73"/>
    </row>
    <row r="14" spans="1:16" ht="15">
      <c r="A14" s="61"/>
      <c r="B14" s="62">
        <v>521</v>
      </c>
      <c r="C14" s="63" t="s">
        <v>25</v>
      </c>
      <c r="D14" s="64">
        <v>1084075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1084075</v>
      </c>
      <c r="O14" s="65">
        <f t="shared" si="1"/>
        <v>378.78232005590496</v>
      </c>
      <c r="P14" s="66"/>
    </row>
    <row r="15" spans="1:16" ht="15">
      <c r="A15" s="61"/>
      <c r="B15" s="62">
        <v>522</v>
      </c>
      <c r="C15" s="63" t="s">
        <v>51</v>
      </c>
      <c r="D15" s="64">
        <v>255644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255644</v>
      </c>
      <c r="O15" s="65">
        <f t="shared" si="1"/>
        <v>89.3235499650594</v>
      </c>
      <c r="P15" s="66"/>
    </row>
    <row r="16" spans="1:16" ht="15.75">
      <c r="A16" s="67" t="s">
        <v>26</v>
      </c>
      <c r="B16" s="68"/>
      <c r="C16" s="69"/>
      <c r="D16" s="70">
        <f aca="true" t="shared" si="5" ref="D16:M16">SUM(D17:D18)</f>
        <v>233354</v>
      </c>
      <c r="E16" s="70">
        <f t="shared" si="5"/>
        <v>341423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574777</v>
      </c>
      <c r="O16" s="72">
        <f t="shared" si="1"/>
        <v>200.83053808525506</v>
      </c>
      <c r="P16" s="73"/>
    </row>
    <row r="17" spans="1:16" ht="15">
      <c r="A17" s="61"/>
      <c r="B17" s="62">
        <v>534</v>
      </c>
      <c r="C17" s="63" t="s">
        <v>55</v>
      </c>
      <c r="D17" s="64">
        <v>233354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233354</v>
      </c>
      <c r="O17" s="65">
        <f t="shared" si="1"/>
        <v>81.53529000698812</v>
      </c>
      <c r="P17" s="66"/>
    </row>
    <row r="18" spans="1:16" ht="15">
      <c r="A18" s="61"/>
      <c r="B18" s="62">
        <v>538</v>
      </c>
      <c r="C18" s="63" t="s">
        <v>56</v>
      </c>
      <c r="D18" s="64">
        <v>0</v>
      </c>
      <c r="E18" s="64">
        <v>341423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341423</v>
      </c>
      <c r="O18" s="65">
        <f t="shared" si="1"/>
        <v>119.29524807826695</v>
      </c>
      <c r="P18" s="66"/>
    </row>
    <row r="19" spans="1:16" ht="15.75">
      <c r="A19" s="67" t="s">
        <v>28</v>
      </c>
      <c r="B19" s="68"/>
      <c r="C19" s="69"/>
      <c r="D19" s="70">
        <f aca="true" t="shared" si="6" ref="D19:M19">SUM(D20:D20)</f>
        <v>690848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4"/>
        <v>690848</v>
      </c>
      <c r="O19" s="72">
        <f t="shared" si="1"/>
        <v>241.3864430468204</v>
      </c>
      <c r="P19" s="73"/>
    </row>
    <row r="20" spans="1:16" ht="15">
      <c r="A20" s="61"/>
      <c r="B20" s="62">
        <v>541</v>
      </c>
      <c r="C20" s="63" t="s">
        <v>57</v>
      </c>
      <c r="D20" s="64">
        <v>690848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690848</v>
      </c>
      <c r="O20" s="65">
        <f t="shared" si="1"/>
        <v>241.3864430468204</v>
      </c>
      <c r="P20" s="66"/>
    </row>
    <row r="21" spans="1:16" ht="15.75">
      <c r="A21" s="67" t="s">
        <v>30</v>
      </c>
      <c r="B21" s="68"/>
      <c r="C21" s="69"/>
      <c r="D21" s="70">
        <f aca="true" t="shared" si="7" ref="D21:M21">SUM(D22:D23)</f>
        <v>318891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4"/>
        <v>318891</v>
      </c>
      <c r="O21" s="72">
        <f t="shared" si="1"/>
        <v>111.42243186582809</v>
      </c>
      <c r="P21" s="66"/>
    </row>
    <row r="22" spans="1:16" ht="15">
      <c r="A22" s="61"/>
      <c r="B22" s="62">
        <v>572</v>
      </c>
      <c r="C22" s="63" t="s">
        <v>58</v>
      </c>
      <c r="D22" s="64">
        <v>205733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205733</v>
      </c>
      <c r="O22" s="65">
        <f t="shared" si="1"/>
        <v>71.88434661076171</v>
      </c>
      <c r="P22" s="66"/>
    </row>
    <row r="23" spans="1:16" ht="15.75" thickBot="1">
      <c r="A23" s="61"/>
      <c r="B23" s="62">
        <v>574</v>
      </c>
      <c r="C23" s="63" t="s">
        <v>32</v>
      </c>
      <c r="D23" s="64">
        <v>113158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113158</v>
      </c>
      <c r="O23" s="65">
        <f t="shared" si="1"/>
        <v>39.538085255066385</v>
      </c>
      <c r="P23" s="66"/>
    </row>
    <row r="24" spans="1:119" ht="16.5" thickBot="1">
      <c r="A24" s="74" t="s">
        <v>10</v>
      </c>
      <c r="B24" s="75"/>
      <c r="C24" s="76"/>
      <c r="D24" s="77">
        <f>SUM(D5,D13,D16,D19,D21)</f>
        <v>4019914</v>
      </c>
      <c r="E24" s="77">
        <f aca="true" t="shared" si="8" ref="E24:M24">SUM(E5,E13,E16,E19,E21)</f>
        <v>346553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0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4"/>
        <v>4366467</v>
      </c>
      <c r="O24" s="78">
        <f t="shared" si="1"/>
        <v>1525.6698113207547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59</v>
      </c>
      <c r="M26" s="114"/>
      <c r="N26" s="114"/>
      <c r="O26" s="88">
        <v>2862</v>
      </c>
    </row>
    <row r="27" spans="1:15" ht="1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5" ht="15.75" customHeight="1" thickBot="1">
      <c r="A28" s="118" t="s">
        <v>39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2023-04-25T22:10:10Z</cp:lastPrinted>
  <dcterms:created xsi:type="dcterms:W3CDTF">2000-08-31T21:26:31Z</dcterms:created>
  <dcterms:modified xsi:type="dcterms:W3CDTF">2023-04-25T22:10:13Z</dcterms:modified>
  <cp:category/>
  <cp:version/>
  <cp:contentType/>
  <cp:contentStatus/>
</cp:coreProperties>
</file>