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'2009'!$A$1:$O$68</definedName>
    <definedName name="_xlnm.Print_Area" localSheetId="12">'2010'!$A$1:$O$68</definedName>
    <definedName name="_xlnm.Print_Area" localSheetId="11">'2011'!$A$1:$O$65</definedName>
    <definedName name="_xlnm.Print_Area" localSheetId="10">'2012'!$A$1:$O$68</definedName>
    <definedName name="_xlnm.Print_Area" localSheetId="9">'2013'!$A$1:$O$72</definedName>
    <definedName name="_xlnm.Print_Area" localSheetId="8">'2014'!$A$1:$O$70</definedName>
    <definedName name="_xlnm.Print_Area" localSheetId="7">'2015'!$A$1:$O$72</definedName>
    <definedName name="_xlnm.Print_Area" localSheetId="6">'2016'!$A$1:$O$70</definedName>
    <definedName name="_xlnm.Print_Area" localSheetId="5">'2017'!$A$1:$O$75</definedName>
    <definedName name="_xlnm.Print_Area" localSheetId="4">'2018'!$A$1:$O$74</definedName>
    <definedName name="_xlnm.Print_Area" localSheetId="3">'2019'!$A$1:$O$74</definedName>
    <definedName name="_xlnm.Print_Area" localSheetId="2">'2020'!$A$1:$O$75</definedName>
    <definedName name="_xlnm.Print_Area" localSheetId="1">'2021'!$A$1:$P$76</definedName>
    <definedName name="_xlnm.Print_Area" localSheetId="0">'2022'!$A$1:$P$76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1" i="47" l="1"/>
  <c r="P71" i="47" s="1"/>
  <c r="O70" i="47"/>
  <c r="P70" i="47" s="1"/>
  <c r="O69" i="47"/>
  <c r="P69" i="47" s="1"/>
  <c r="N68" i="47"/>
  <c r="M68" i="47"/>
  <c r="L68" i="47"/>
  <c r="K68" i="47"/>
  <c r="J68" i="47"/>
  <c r="I68" i="47"/>
  <c r="H68" i="47"/>
  <c r="G68" i="47"/>
  <c r="F68" i="47"/>
  <c r="E68" i="47"/>
  <c r="D68" i="47"/>
  <c r="O67" i="47"/>
  <c r="P67" i="47" s="1"/>
  <c r="O66" i="47"/>
  <c r="P66" i="47" s="1"/>
  <c r="O65" i="47"/>
  <c r="P65" i="47" s="1"/>
  <c r="O64" i="47"/>
  <c r="P64" i="47" s="1"/>
  <c r="O63" i="47"/>
  <c r="P63" i="47" s="1"/>
  <c r="O62" i="47"/>
  <c r="P62" i="47" s="1"/>
  <c r="O61" i="47"/>
  <c r="P61" i="47" s="1"/>
  <c r="N60" i="47"/>
  <c r="M60" i="47"/>
  <c r="L60" i="47"/>
  <c r="K60" i="47"/>
  <c r="J60" i="47"/>
  <c r="I60" i="47"/>
  <c r="H60" i="47"/>
  <c r="G60" i="47"/>
  <c r="F60" i="47"/>
  <c r="E60" i="47"/>
  <c r="D60" i="47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8" i="47" l="1"/>
  <c r="P68" i="47" s="1"/>
  <c r="O60" i="47"/>
  <c r="P60" i="47" s="1"/>
  <c r="O53" i="47"/>
  <c r="P53" i="47" s="1"/>
  <c r="O39" i="47"/>
  <c r="P39" i="47" s="1"/>
  <c r="O26" i="47"/>
  <c r="P26" i="47" s="1"/>
  <c r="F72" i="47"/>
  <c r="G72" i="47"/>
  <c r="M72" i="47"/>
  <c r="O16" i="47"/>
  <c r="P16" i="47" s="1"/>
  <c r="J72" i="47"/>
  <c r="H72" i="47"/>
  <c r="L72" i="47"/>
  <c r="D72" i="47"/>
  <c r="K72" i="47"/>
  <c r="I72" i="47"/>
  <c r="N72" i="47"/>
  <c r="E72" i="47"/>
  <c r="O5" i="47"/>
  <c r="P5" i="47" s="1"/>
  <c r="O71" i="46"/>
  <c r="P71" i="46"/>
  <c r="O70" i="46"/>
  <c r="P70" i="46"/>
  <c r="N69" i="46"/>
  <c r="M69" i="46"/>
  <c r="L69" i="46"/>
  <c r="K69" i="46"/>
  <c r="J69" i="46"/>
  <c r="I69" i="46"/>
  <c r="H69" i="46"/>
  <c r="G69" i="46"/>
  <c r="F69" i="46"/>
  <c r="E69" i="46"/>
  <c r="D69" i="46"/>
  <c r="O68" i="46"/>
  <c r="P68" i="46"/>
  <c r="O67" i="46"/>
  <c r="P67" i="46" s="1"/>
  <c r="O66" i="46"/>
  <c r="P66" i="46" s="1"/>
  <c r="O65" i="46"/>
  <c r="P65" i="46"/>
  <c r="O64" i="46"/>
  <c r="P64" i="46" s="1"/>
  <c r="O63" i="46"/>
  <c r="P63" i="46" s="1"/>
  <c r="O62" i="46"/>
  <c r="P62" i="46"/>
  <c r="O61" i="46"/>
  <c r="P61" i="46" s="1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 s="1"/>
  <c r="O57" i="46"/>
  <c r="P57" i="46"/>
  <c r="O56" i="46"/>
  <c r="P56" i="46"/>
  <c r="O55" i="46"/>
  <c r="P55" i="46"/>
  <c r="O54" i="46"/>
  <c r="P54" i="46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 s="1"/>
  <c r="O51" i="46"/>
  <c r="P51" i="46" s="1"/>
  <c r="O50" i="46"/>
  <c r="P50" i="46"/>
  <c r="O49" i="46"/>
  <c r="P49" i="46" s="1"/>
  <c r="O48" i="46"/>
  <c r="P48" i="46" s="1"/>
  <c r="O47" i="46"/>
  <c r="P47" i="46"/>
  <c r="O46" i="46"/>
  <c r="P46" i="46" s="1"/>
  <c r="O45" i="46"/>
  <c r="P45" i="46" s="1"/>
  <c r="O44" i="46"/>
  <c r="P44" i="46"/>
  <c r="O43" i="46"/>
  <c r="P43" i="46" s="1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/>
  <c r="O38" i="46"/>
  <c r="P38" i="46"/>
  <c r="O37" i="46"/>
  <c r="P37" i="46" s="1"/>
  <c r="O36" i="46"/>
  <c r="P36" i="46"/>
  <c r="O35" i="46"/>
  <c r="P35" i="46"/>
  <c r="O34" i="46"/>
  <c r="P34" i="46" s="1"/>
  <c r="O33" i="46"/>
  <c r="P33" i="46"/>
  <c r="O32" i="46"/>
  <c r="P32" i="46"/>
  <c r="O31" i="46"/>
  <c r="P31" i="46" s="1"/>
  <c r="O30" i="46"/>
  <c r="P30" i="46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 s="1"/>
  <c r="O25" i="46"/>
  <c r="P25" i="46" s="1"/>
  <c r="O24" i="46"/>
  <c r="P24" i="46" s="1"/>
  <c r="O23" i="46"/>
  <c r="P23" i="46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 s="1"/>
  <c r="N15" i="46"/>
  <c r="M15" i="46"/>
  <c r="L15" i="46"/>
  <c r="K15" i="46"/>
  <c r="J15" i="46"/>
  <c r="I15" i="46"/>
  <c r="H15" i="46"/>
  <c r="G15" i="46"/>
  <c r="F15" i="46"/>
  <c r="E15" i="46"/>
  <c r="D15" i="46"/>
  <c r="O15" i="46" s="1"/>
  <c r="P15" i="46" s="1"/>
  <c r="O14" i="46"/>
  <c r="P14" i="46"/>
  <c r="O13" i="46"/>
  <c r="P13" i="46"/>
  <c r="O12" i="46"/>
  <c r="P12" i="46"/>
  <c r="O11" i="46"/>
  <c r="P11" i="46"/>
  <c r="O10" i="46"/>
  <c r="P10" i="46" s="1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0" i="45"/>
  <c r="O70" i="45" s="1"/>
  <c r="N69" i="45"/>
  <c r="O69" i="45" s="1"/>
  <c r="N68" i="45"/>
  <c r="O68" i="45"/>
  <c r="M67" i="45"/>
  <c r="L67" i="45"/>
  <c r="K67" i="45"/>
  <c r="J67" i="45"/>
  <c r="I67" i="45"/>
  <c r="H67" i="45"/>
  <c r="G67" i="45"/>
  <c r="F67" i="45"/>
  <c r="E67" i="45"/>
  <c r="D67" i="45"/>
  <c r="N66" i="45"/>
  <c r="O66" i="45"/>
  <c r="N65" i="45"/>
  <c r="O65" i="45" s="1"/>
  <c r="N64" i="45"/>
  <c r="O64" i="45" s="1"/>
  <c r="N63" i="45"/>
  <c r="O63" i="45" s="1"/>
  <c r="N62" i="45"/>
  <c r="O62" i="45" s="1"/>
  <c r="N61" i="45"/>
  <c r="O61" i="45" s="1"/>
  <c r="N60" i="45"/>
  <c r="O60" i="45"/>
  <c r="N59" i="45"/>
  <c r="O59" i="45" s="1"/>
  <c r="M58" i="45"/>
  <c r="L58" i="45"/>
  <c r="K58" i="45"/>
  <c r="J58" i="45"/>
  <c r="I58" i="45"/>
  <c r="H58" i="45"/>
  <c r="G58" i="45"/>
  <c r="F58" i="45"/>
  <c r="E58" i="45"/>
  <c r="D58" i="45"/>
  <c r="N57" i="45"/>
  <c r="O57" i="45" s="1"/>
  <c r="N56" i="45"/>
  <c r="O56" i="45" s="1"/>
  <c r="N55" i="45"/>
  <c r="O55" i="45" s="1"/>
  <c r="N54" i="45"/>
  <c r="O54" i="45" s="1"/>
  <c r="N53" i="45"/>
  <c r="O53" i="45" s="1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 s="1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 s="1"/>
  <c r="N42" i="45"/>
  <c r="O42" i="45" s="1"/>
  <c r="N41" i="45"/>
  <c r="O41" i="45" s="1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8" i="45"/>
  <c r="O38" i="45" s="1"/>
  <c r="N37" i="45"/>
  <c r="O37" i="45" s="1"/>
  <c r="N36" i="45"/>
  <c r="O36" i="45"/>
  <c r="N35" i="45"/>
  <c r="O35" i="45" s="1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 s="1"/>
  <c r="N23" i="45"/>
  <c r="O23" i="45" s="1"/>
  <c r="N22" i="45"/>
  <c r="O22" i="45"/>
  <c r="N21" i="45"/>
  <c r="O21" i="45" s="1"/>
  <c r="N20" i="45"/>
  <c r="O20" i="45" s="1"/>
  <c r="N19" i="45"/>
  <c r="O19" i="45" s="1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 s="1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E71" i="45" s="1"/>
  <c r="D5" i="45"/>
  <c r="N69" i="44"/>
  <c r="O69" i="44" s="1"/>
  <c r="N68" i="44"/>
  <c r="O68" i="44" s="1"/>
  <c r="M67" i="44"/>
  <c r="L67" i="44"/>
  <c r="K67" i="44"/>
  <c r="J67" i="44"/>
  <c r="I67" i="44"/>
  <c r="H67" i="44"/>
  <c r="G67" i="44"/>
  <c r="F67" i="44"/>
  <c r="E67" i="44"/>
  <c r="D67" i="44"/>
  <c r="N66" i="44"/>
  <c r="O66" i="44" s="1"/>
  <c r="N65" i="44"/>
  <c r="O65" i="44" s="1"/>
  <c r="N64" i="44"/>
  <c r="O64" i="44" s="1"/>
  <c r="N63" i="44"/>
  <c r="O63" i="44"/>
  <c r="N62" i="44"/>
  <c r="O62" i="44" s="1"/>
  <c r="N61" i="44"/>
  <c r="O61" i="44" s="1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M52" i="44"/>
  <c r="L52" i="44"/>
  <c r="K52" i="44"/>
  <c r="J52" i="44"/>
  <c r="I52" i="44"/>
  <c r="H52" i="44"/>
  <c r="G52" i="44"/>
  <c r="F52" i="44"/>
  <c r="E52" i="44"/>
  <c r="D52" i="44"/>
  <c r="N51" i="44"/>
  <c r="O51" i="44" s="1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M40" i="44"/>
  <c r="L40" i="44"/>
  <c r="K40" i="44"/>
  <c r="J40" i="44"/>
  <c r="I40" i="44"/>
  <c r="H40" i="44"/>
  <c r="G40" i="44"/>
  <c r="F40" i="44"/>
  <c r="E40" i="44"/>
  <c r="D40" i="44"/>
  <c r="N39" i="44"/>
  <c r="O39" i="44"/>
  <c r="N38" i="44"/>
  <c r="O38" i="44" s="1"/>
  <c r="N37" i="44"/>
  <c r="O37" i="44" s="1"/>
  <c r="N36" i="44"/>
  <c r="O36" i="44" s="1"/>
  <c r="N35" i="44"/>
  <c r="O35" i="44" s="1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/>
  <c r="N24" i="44"/>
  <c r="O24" i="44" s="1"/>
  <c r="N23" i="44"/>
  <c r="O23" i="44" s="1"/>
  <c r="N22" i="44"/>
  <c r="O22" i="44" s="1"/>
  <c r="N21" i="44"/>
  <c r="O21" i="44" s="1"/>
  <c r="N20" i="44"/>
  <c r="O20" i="44" s="1"/>
  <c r="N19" i="44"/>
  <c r="O19" i="44"/>
  <c r="N18" i="44"/>
  <c r="O18" i="44" s="1"/>
  <c r="N17" i="44"/>
  <c r="O17" i="44" s="1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N14" i="44"/>
  <c r="O14" i="44" s="1"/>
  <c r="N13" i="44"/>
  <c r="O13" i="44" s="1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9" i="43"/>
  <c r="O69" i="43" s="1"/>
  <c r="N68" i="43"/>
  <c r="O68" i="43"/>
  <c r="M67" i="43"/>
  <c r="L67" i="43"/>
  <c r="K67" i="43"/>
  <c r="J67" i="43"/>
  <c r="I67" i="43"/>
  <c r="H67" i="43"/>
  <c r="G67" i="43"/>
  <c r="F67" i="43"/>
  <c r="E67" i="43"/>
  <c r="D67" i="43"/>
  <c r="N66" i="43"/>
  <c r="O66" i="43"/>
  <c r="N65" i="43"/>
  <c r="O65" i="43" s="1"/>
  <c r="N64" i="43"/>
  <c r="O64" i="43" s="1"/>
  <c r="N63" i="43"/>
  <c r="O63" i="43" s="1"/>
  <c r="N62" i="43"/>
  <c r="O62" i="43" s="1"/>
  <c r="N61" i="43"/>
  <c r="O61" i="43" s="1"/>
  <c r="N60" i="43"/>
  <c r="O60" i="43"/>
  <c r="M59" i="43"/>
  <c r="L59" i="43"/>
  <c r="K59" i="43"/>
  <c r="J59" i="43"/>
  <c r="I59" i="43"/>
  <c r="H59" i="43"/>
  <c r="G59" i="43"/>
  <c r="F59" i="43"/>
  <c r="E59" i="43"/>
  <c r="D59" i="43"/>
  <c r="N58" i="43"/>
  <c r="O58" i="43"/>
  <c r="N57" i="43"/>
  <c r="O57" i="43" s="1"/>
  <c r="N56" i="43"/>
  <c r="O56" i="43" s="1"/>
  <c r="N55" i="43"/>
  <c r="O55" i="43" s="1"/>
  <c r="N54" i="43"/>
  <c r="O54" i="43" s="1"/>
  <c r="N53" i="43"/>
  <c r="O53" i="43" s="1"/>
  <c r="M52" i="43"/>
  <c r="L52" i="43"/>
  <c r="K52" i="43"/>
  <c r="N52" i="43" s="1"/>
  <c r="O52" i="43" s="1"/>
  <c r="J52" i="43"/>
  <c r="I52" i="43"/>
  <c r="H52" i="43"/>
  <c r="G52" i="43"/>
  <c r="F52" i="43"/>
  <c r="E52" i="43"/>
  <c r="D52" i="43"/>
  <c r="N51" i="43"/>
  <c r="O51" i="43" s="1"/>
  <c r="N50" i="43"/>
  <c r="O50" i="43"/>
  <c r="N49" i="43"/>
  <c r="O49" i="43" s="1"/>
  <c r="N48" i="43"/>
  <c r="O48" i="43" s="1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 s="1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39" i="43"/>
  <c r="O39" i="43" s="1"/>
  <c r="N38" i="43"/>
  <c r="O38" i="43" s="1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/>
  <c r="N29" i="43"/>
  <c r="O29" i="43" s="1"/>
  <c r="N28" i="43"/>
  <c r="O28" i="43" s="1"/>
  <c r="M27" i="43"/>
  <c r="L27" i="43"/>
  <c r="K27" i="43"/>
  <c r="J27" i="43"/>
  <c r="I27" i="43"/>
  <c r="H27" i="43"/>
  <c r="G27" i="43"/>
  <c r="F27" i="43"/>
  <c r="E27" i="43"/>
  <c r="D27" i="43"/>
  <c r="N26" i="43"/>
  <c r="O26" i="43" s="1"/>
  <c r="N25" i="43"/>
  <c r="O25" i="43" s="1"/>
  <c r="N24" i="43"/>
  <c r="O24" i="43" s="1"/>
  <c r="N23" i="43"/>
  <c r="O23" i="43" s="1"/>
  <c r="N22" i="43"/>
  <c r="O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 s="1"/>
  <c r="N11" i="43"/>
  <c r="O11" i="43" s="1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0" i="42"/>
  <c r="O70" i="42" s="1"/>
  <c r="N69" i="42"/>
  <c r="O69" i="42" s="1"/>
  <c r="N68" i="42"/>
  <c r="O68" i="42" s="1"/>
  <c r="N67" i="42"/>
  <c r="O67" i="42" s="1"/>
  <c r="M66" i="42"/>
  <c r="L66" i="42"/>
  <c r="K66" i="42"/>
  <c r="J66" i="42"/>
  <c r="I66" i="42"/>
  <c r="H66" i="42"/>
  <c r="G66" i="42"/>
  <c r="F66" i="42"/>
  <c r="E66" i="42"/>
  <c r="D66" i="42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 s="1"/>
  <c r="N59" i="42"/>
  <c r="O59" i="42" s="1"/>
  <c r="M58" i="42"/>
  <c r="L58" i="42"/>
  <c r="K58" i="42"/>
  <c r="J58" i="42"/>
  <c r="I58" i="42"/>
  <c r="H58" i="42"/>
  <c r="G58" i="42"/>
  <c r="F58" i="42"/>
  <c r="E58" i="42"/>
  <c r="D58" i="42"/>
  <c r="N57" i="42"/>
  <c r="O57" i="42" s="1"/>
  <c r="N56" i="42"/>
  <c r="O56" i="42"/>
  <c r="N55" i="42"/>
  <c r="O55" i="42" s="1"/>
  <c r="N54" i="42"/>
  <c r="O54" i="42" s="1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E51" i="42"/>
  <c r="D51" i="42"/>
  <c r="N50" i="42"/>
  <c r="O50" i="42" s="1"/>
  <c r="N49" i="42"/>
  <c r="O49" i="42" s="1"/>
  <c r="N48" i="42"/>
  <c r="O48" i="42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 s="1"/>
  <c r="M15" i="42"/>
  <c r="L15" i="42"/>
  <c r="K15" i="42"/>
  <c r="J15" i="42"/>
  <c r="I15" i="42"/>
  <c r="H15" i="42"/>
  <c r="G15" i="42"/>
  <c r="F15" i="42"/>
  <c r="E15" i="42"/>
  <c r="D15" i="42"/>
  <c r="N14" i="42"/>
  <c r="O14" i="42" s="1"/>
  <c r="N13" i="42"/>
  <c r="O13" i="42" s="1"/>
  <c r="N12" i="42"/>
  <c r="O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M71" i="42" s="1"/>
  <c r="L5" i="42"/>
  <c r="K5" i="42"/>
  <c r="J5" i="42"/>
  <c r="I5" i="42"/>
  <c r="H5" i="42"/>
  <c r="G5" i="42"/>
  <c r="F5" i="42"/>
  <c r="E5" i="42"/>
  <c r="D5" i="42"/>
  <c r="N65" i="41"/>
  <c r="O65" i="41"/>
  <c r="N64" i="41"/>
  <c r="O64" i="41" s="1"/>
  <c r="N63" i="41"/>
  <c r="O63" i="41" s="1"/>
  <c r="M62" i="41"/>
  <c r="L62" i="41"/>
  <c r="K62" i="41"/>
  <c r="J62" i="41"/>
  <c r="I62" i="41"/>
  <c r="H62" i="41"/>
  <c r="G62" i="41"/>
  <c r="F62" i="41"/>
  <c r="E62" i="41"/>
  <c r="D62" i="41"/>
  <c r="N61" i="41"/>
  <c r="O61" i="41" s="1"/>
  <c r="N60" i="41"/>
  <c r="O60" i="41" s="1"/>
  <c r="N59" i="41"/>
  <c r="O59" i="41" s="1"/>
  <c r="N58" i="41"/>
  <c r="O58" i="41" s="1"/>
  <c r="N57" i="41"/>
  <c r="O57" i="41"/>
  <c r="N56" i="41"/>
  <c r="O56" i="41" s="1"/>
  <c r="N55" i="41"/>
  <c r="O55" i="41" s="1"/>
  <c r="M54" i="41"/>
  <c r="L54" i="41"/>
  <c r="K54" i="41"/>
  <c r="J54" i="41"/>
  <c r="I54" i="41"/>
  <c r="H54" i="41"/>
  <c r="G54" i="41"/>
  <c r="F54" i="41"/>
  <c r="E54" i="41"/>
  <c r="D54" i="4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 s="1"/>
  <c r="N34" i="41"/>
  <c r="O34" i="41" s="1"/>
  <c r="N33" i="41"/>
  <c r="O33" i="41"/>
  <c r="N32" i="41"/>
  <c r="O32" i="41" s="1"/>
  <c r="N31" i="41"/>
  <c r="O31" i="41" s="1"/>
  <c r="N30" i="41"/>
  <c r="O30" i="41" s="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N24" i="41"/>
  <c r="O24" i="41" s="1"/>
  <c r="N23" i="41"/>
  <c r="O23" i="41" s="1"/>
  <c r="N22" i="41"/>
  <c r="O22" i="41" s="1"/>
  <c r="N21" i="41"/>
  <c r="O21" i="41" s="1"/>
  <c r="N20" i="41"/>
  <c r="O20" i="41" s="1"/>
  <c r="N19" i="41"/>
  <c r="O19" i="41"/>
  <c r="N18" i="41"/>
  <c r="O18" i="41" s="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 s="1"/>
  <c r="N12" i="41"/>
  <c r="O12" i="41" s="1"/>
  <c r="N11" i="41"/>
  <c r="O11" i="4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67" i="40"/>
  <c r="O67" i="40" s="1"/>
  <c r="N66" i="40"/>
  <c r="O66" i="40"/>
  <c r="N65" i="40"/>
  <c r="O65" i="40" s="1"/>
  <c r="N64" i="40"/>
  <c r="O64" i="40" s="1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 s="1"/>
  <c r="N58" i="40"/>
  <c r="O58" i="40"/>
  <c r="N57" i="40"/>
  <c r="O57" i="40" s="1"/>
  <c r="N56" i="40"/>
  <c r="O56" i="40" s="1"/>
  <c r="N55" i="40"/>
  <c r="O55" i="40" s="1"/>
  <c r="N54" i="40"/>
  <c r="O54" i="40" s="1"/>
  <c r="M53" i="40"/>
  <c r="L53" i="40"/>
  <c r="K53" i="40"/>
  <c r="J53" i="40"/>
  <c r="I53" i="40"/>
  <c r="H53" i="40"/>
  <c r="G53" i="40"/>
  <c r="F53" i="40"/>
  <c r="E53" i="40"/>
  <c r="D53" i="40"/>
  <c r="N52" i="40"/>
  <c r="O52" i="40" s="1"/>
  <c r="N51" i="40"/>
  <c r="O51" i="40" s="1"/>
  <c r="N50" i="40"/>
  <c r="O50" i="40"/>
  <c r="N49" i="40"/>
  <c r="O49" i="40" s="1"/>
  <c r="N48" i="40"/>
  <c r="O48" i="40" s="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/>
  <c r="N41" i="40"/>
  <c r="O41" i="40" s="1"/>
  <c r="N40" i="40"/>
  <c r="O40" i="40" s="1"/>
  <c r="N39" i="40"/>
  <c r="O39" i="40" s="1"/>
  <c r="N38" i="40"/>
  <c r="O38" i="40" s="1"/>
  <c r="N37" i="40"/>
  <c r="O37" i="40" s="1"/>
  <c r="M36" i="40"/>
  <c r="L36" i="40"/>
  <c r="K36" i="40"/>
  <c r="J36" i="40"/>
  <c r="I36" i="40"/>
  <c r="H36" i="40"/>
  <c r="G36" i="40"/>
  <c r="F36" i="40"/>
  <c r="E36" i="40"/>
  <c r="D36" i="40"/>
  <c r="N35" i="40"/>
  <c r="O35" i="40" s="1"/>
  <c r="N34" i="40"/>
  <c r="O34" i="40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4" i="40"/>
  <c r="O14" i="40" s="1"/>
  <c r="N13" i="40"/>
  <c r="O13" i="40" s="1"/>
  <c r="N12" i="40"/>
  <c r="O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65" i="39"/>
  <c r="O65" i="39"/>
  <c r="N64" i="39"/>
  <c r="O64" i="39" s="1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0" i="39"/>
  <c r="O60" i="39" s="1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 s="1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/>
  <c r="N48" i="39"/>
  <c r="O48" i="39" s="1"/>
  <c r="N47" i="39"/>
  <c r="O47" i="39" s="1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/>
  <c r="N42" i="39"/>
  <c r="O42" i="39" s="1"/>
  <c r="N41" i="39"/>
  <c r="O41" i="39"/>
  <c r="N40" i="39"/>
  <c r="O40" i="39"/>
  <c r="N39" i="39"/>
  <c r="O39" i="39"/>
  <c r="N38" i="39"/>
  <c r="O38" i="39"/>
  <c r="N37" i="39"/>
  <c r="O37" i="39"/>
  <c r="M36" i="39"/>
  <c r="L36" i="39"/>
  <c r="K36" i="39"/>
  <c r="J36" i="39"/>
  <c r="N36" i="39" s="1"/>
  <c r="O36" i="39" s="1"/>
  <c r="I36" i="39"/>
  <c r="H36" i="39"/>
  <c r="G36" i="39"/>
  <c r="F36" i="39"/>
  <c r="E36" i="39"/>
  <c r="D36" i="39"/>
  <c r="N35" i="39"/>
  <c r="O35" i="39"/>
  <c r="N34" i="39"/>
  <c r="O34" i="39" s="1"/>
  <c r="N33" i="39"/>
  <c r="O33" i="39"/>
  <c r="N32" i="39"/>
  <c r="O32" i="39"/>
  <c r="N31" i="39"/>
  <c r="O31" i="39"/>
  <c r="N30" i="39"/>
  <c r="O30" i="39"/>
  <c r="N29" i="39"/>
  <c r="O29" i="39"/>
  <c r="N28" i="39"/>
  <c r="O28" i="39" s="1"/>
  <c r="N27" i="39"/>
  <c r="O27" i="39"/>
  <c r="M26" i="39"/>
  <c r="L26" i="39"/>
  <c r="K26" i="39"/>
  <c r="J26" i="39"/>
  <c r="I26" i="39"/>
  <c r="H26" i="39"/>
  <c r="G26" i="39"/>
  <c r="F26" i="39"/>
  <c r="E26" i="39"/>
  <c r="D26" i="39"/>
  <c r="N25" i="39"/>
  <c r="O25" i="39"/>
  <c r="N24" i="39"/>
  <c r="O24" i="39"/>
  <c r="N23" i="39"/>
  <c r="O23" i="39"/>
  <c r="N22" i="39"/>
  <c r="O22" i="39"/>
  <c r="N21" i="39"/>
  <c r="O21" i="39"/>
  <c r="N20" i="39"/>
  <c r="O20" i="39" s="1"/>
  <c r="N19" i="39"/>
  <c r="O19" i="39"/>
  <c r="N18" i="39"/>
  <c r="O18" i="39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/>
  <c r="N10" i="39"/>
  <c r="O10" i="39"/>
  <c r="N9" i="39"/>
  <c r="O9" i="39"/>
  <c r="N8" i="39"/>
  <c r="O8" i="39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67" i="38"/>
  <c r="O67" i="38" s="1"/>
  <c r="N66" i="38"/>
  <c r="O66" i="38"/>
  <c r="N65" i="38"/>
  <c r="O65" i="38"/>
  <c r="N64" i="38"/>
  <c r="O64" i="38"/>
  <c r="M63" i="38"/>
  <c r="L63" i="38"/>
  <c r="K63" i="38"/>
  <c r="J63" i="38"/>
  <c r="I63" i="38"/>
  <c r="H63" i="38"/>
  <c r="G63" i="38"/>
  <c r="F63" i="38"/>
  <c r="E63" i="38"/>
  <c r="D63" i="38"/>
  <c r="N62" i="38"/>
  <c r="O62" i="38"/>
  <c r="N61" i="38"/>
  <c r="O61" i="38"/>
  <c r="N60" i="38"/>
  <c r="O60" i="38"/>
  <c r="N59" i="38"/>
  <c r="O59" i="38" s="1"/>
  <c r="N58" i="38"/>
  <c r="O58" i="38"/>
  <c r="N57" i="38"/>
  <c r="O57" i="38"/>
  <c r="N56" i="38"/>
  <c r="O56" i="38"/>
  <c r="N55" i="38"/>
  <c r="O55" i="38"/>
  <c r="M54" i="38"/>
  <c r="L54" i="38"/>
  <c r="K54" i="38"/>
  <c r="J54" i="38"/>
  <c r="I54" i="38"/>
  <c r="H54" i="38"/>
  <c r="H68" i="38" s="1"/>
  <c r="G54" i="38"/>
  <c r="F54" i="38"/>
  <c r="E54" i="38"/>
  <c r="D54" i="38"/>
  <c r="N53" i="38"/>
  <c r="O53" i="38" s="1"/>
  <c r="N52" i="38"/>
  <c r="O52" i="38"/>
  <c r="N51" i="38"/>
  <c r="O51" i="38" s="1"/>
  <c r="N50" i="38"/>
  <c r="O50" i="38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/>
  <c r="N45" i="38"/>
  <c r="O45" i="38" s="1"/>
  <c r="N44" i="38"/>
  <c r="O44" i="38"/>
  <c r="N43" i="38"/>
  <c r="O43" i="38" s="1"/>
  <c r="N42" i="38"/>
  <c r="O42" i="38"/>
  <c r="N41" i="38"/>
  <c r="O41" i="38"/>
  <c r="N40" i="38"/>
  <c r="O40" i="38"/>
  <c r="N39" i="38"/>
  <c r="O39" i="38" s="1"/>
  <c r="N38" i="38"/>
  <c r="O38" i="38"/>
  <c r="M37" i="38"/>
  <c r="L37" i="38"/>
  <c r="K37" i="38"/>
  <c r="K68" i="38"/>
  <c r="J37" i="38"/>
  <c r="I37" i="38"/>
  <c r="H37" i="38"/>
  <c r="G37" i="38"/>
  <c r="F37" i="38"/>
  <c r="E37" i="38"/>
  <c r="D37" i="38"/>
  <c r="N36" i="38"/>
  <c r="O36" i="38" s="1"/>
  <c r="N35" i="38"/>
  <c r="O35" i="38"/>
  <c r="N34" i="38"/>
  <c r="O34" i="38"/>
  <c r="N33" i="38"/>
  <c r="O33" i="38"/>
  <c r="N32" i="38"/>
  <c r="O32" i="38" s="1"/>
  <c r="N31" i="38"/>
  <c r="O31" i="38"/>
  <c r="N30" i="38"/>
  <c r="O30" i="38" s="1"/>
  <c r="N29" i="38"/>
  <c r="O29" i="38"/>
  <c r="N28" i="38"/>
  <c r="O28" i="38"/>
  <c r="N27" i="38"/>
  <c r="O27" i="38"/>
  <c r="M26" i="38"/>
  <c r="L26" i="38"/>
  <c r="K26" i="38"/>
  <c r="J26" i="38"/>
  <c r="I26" i="38"/>
  <c r="H26" i="38"/>
  <c r="G26" i="38"/>
  <c r="F26" i="38"/>
  <c r="E26" i="38"/>
  <c r="D26" i="38"/>
  <c r="N25" i="38"/>
  <c r="O25" i="38"/>
  <c r="N24" i="38"/>
  <c r="O24" i="38"/>
  <c r="N23" i="38"/>
  <c r="O23" i="38" s="1"/>
  <c r="N22" i="38"/>
  <c r="O22" i="38"/>
  <c r="N21" i="38"/>
  <c r="O21" i="38" s="1"/>
  <c r="N20" i="38"/>
  <c r="O20" i="38" s="1"/>
  <c r="N19" i="38"/>
  <c r="O19" i="38"/>
  <c r="N18" i="38"/>
  <c r="O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E68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L5" i="38"/>
  <c r="L68" i="38" s="1"/>
  <c r="K5" i="38"/>
  <c r="J5" i="38"/>
  <c r="I5" i="38"/>
  <c r="I68" i="38" s="1"/>
  <c r="H5" i="38"/>
  <c r="G5" i="38"/>
  <c r="G68" i="38" s="1"/>
  <c r="F5" i="38"/>
  <c r="E5" i="38"/>
  <c r="D5" i="38"/>
  <c r="N64" i="37"/>
  <c r="O64" i="37"/>
  <c r="N63" i="37"/>
  <c r="O63" i="37" s="1"/>
  <c r="M62" i="37"/>
  <c r="L62" i="37"/>
  <c r="K62" i="37"/>
  <c r="J62" i="37"/>
  <c r="I62" i="37"/>
  <c r="H62" i="37"/>
  <c r="G62" i="37"/>
  <c r="F62" i="37"/>
  <c r="E62" i="37"/>
  <c r="D62" i="37"/>
  <c r="N61" i="37"/>
  <c r="O61" i="37" s="1"/>
  <c r="N60" i="37"/>
  <c r="O60" i="37"/>
  <c r="N59" i="37"/>
  <c r="O59" i="37"/>
  <c r="N58" i="37"/>
  <c r="O58" i="37"/>
  <c r="N57" i="37"/>
  <c r="O57" i="37" s="1"/>
  <c r="N56" i="37"/>
  <c r="O56" i="37"/>
  <c r="N55" i="37"/>
  <c r="O55" i="37" s="1"/>
  <c r="N54" i="37"/>
  <c r="O54" i="37"/>
  <c r="N53" i="37"/>
  <c r="O53" i="37"/>
  <c r="N52" i="37"/>
  <c r="O52" i="37"/>
  <c r="N51" i="37"/>
  <c r="O51" i="37" s="1"/>
  <c r="N50" i="37"/>
  <c r="O50" i="37"/>
  <c r="N49" i="37"/>
  <c r="O49" i="37" s="1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/>
  <c r="M44" i="37"/>
  <c r="L44" i="37"/>
  <c r="K44" i="37"/>
  <c r="J44" i="37"/>
  <c r="I44" i="37"/>
  <c r="H44" i="37"/>
  <c r="G44" i="37"/>
  <c r="F44" i="37"/>
  <c r="E44" i="37"/>
  <c r="D44" i="37"/>
  <c r="N44" i="37" s="1"/>
  <c r="O44" i="37" s="1"/>
  <c r="N43" i="37"/>
  <c r="O43" i="37" s="1"/>
  <c r="N42" i="37"/>
  <c r="O42" i="37"/>
  <c r="N41" i="37"/>
  <c r="O41" i="37" s="1"/>
  <c r="N40" i="37"/>
  <c r="O40" i="37"/>
  <c r="N39" i="37"/>
  <c r="O39" i="37"/>
  <c r="N38" i="37"/>
  <c r="O38" i="37"/>
  <c r="N37" i="37"/>
  <c r="O37" i="37" s="1"/>
  <c r="N36" i="37"/>
  <c r="O36" i="37"/>
  <c r="N35" i="37"/>
  <c r="O35" i="37" s="1"/>
  <c r="N34" i="37"/>
  <c r="O34" i="37"/>
  <c r="N33" i="37"/>
  <c r="O33" i="37"/>
  <c r="M32" i="37"/>
  <c r="L32" i="37"/>
  <c r="K32" i="37"/>
  <c r="J32" i="37"/>
  <c r="I32" i="37"/>
  <c r="H32" i="37"/>
  <c r="G32" i="37"/>
  <c r="F32" i="37"/>
  <c r="E32" i="37"/>
  <c r="D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N24" i="37"/>
  <c r="O24" i="37" s="1"/>
  <c r="N23" i="37"/>
  <c r="O23" i="37" s="1"/>
  <c r="N22" i="37"/>
  <c r="O22" i="37"/>
  <c r="N21" i="37"/>
  <c r="O21" i="37" s="1"/>
  <c r="N20" i="37"/>
  <c r="O20" i="37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E13" i="37"/>
  <c r="D13" i="37"/>
  <c r="N12" i="37"/>
  <c r="O12" i="37" s="1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65" i="37" s="1"/>
  <c r="K5" i="37"/>
  <c r="J5" i="37"/>
  <c r="J65" i="37" s="1"/>
  <c r="I5" i="37"/>
  <c r="H5" i="37"/>
  <c r="H65" i="37" s="1"/>
  <c r="G5" i="37"/>
  <c r="F5" i="37"/>
  <c r="E5" i="37"/>
  <c r="D5" i="37"/>
  <c r="N63" i="36"/>
  <c r="O63" i="36" s="1"/>
  <c r="N62" i="36"/>
  <c r="O62" i="36"/>
  <c r="N61" i="36"/>
  <c r="O61" i="36" s="1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D58" i="36"/>
  <c r="N57" i="36"/>
  <c r="O57" i="36" s="1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 s="1"/>
  <c r="N50" i="36"/>
  <c r="O50" i="36" s="1"/>
  <c r="M49" i="36"/>
  <c r="L49" i="36"/>
  <c r="K49" i="36"/>
  <c r="J49" i="36"/>
  <c r="I49" i="36"/>
  <c r="I64" i="36" s="1"/>
  <c r="N64" i="36" s="1"/>
  <c r="O64" i="36" s="1"/>
  <c r="H49" i="36"/>
  <c r="G49" i="36"/>
  <c r="F49" i="36"/>
  <c r="E49" i="36"/>
  <c r="D49" i="36"/>
  <c r="N48" i="36"/>
  <c r="O48" i="36" s="1"/>
  <c r="N47" i="36"/>
  <c r="O47" i="36" s="1"/>
  <c r="N46" i="36"/>
  <c r="O46" i="36"/>
  <c r="N45" i="36"/>
  <c r="O45" i="36" s="1"/>
  <c r="M44" i="36"/>
  <c r="L44" i="36"/>
  <c r="K44" i="36"/>
  <c r="J44" i="36"/>
  <c r="I44" i="36"/>
  <c r="H44" i="36"/>
  <c r="G44" i="36"/>
  <c r="F44" i="36"/>
  <c r="E44" i="36"/>
  <c r="D44" i="36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3" i="36"/>
  <c r="O23" i="36" s="1"/>
  <c r="N22" i="36"/>
  <c r="O22" i="36" s="1"/>
  <c r="N21" i="36"/>
  <c r="O21" i="36" s="1"/>
  <c r="N20" i="36"/>
  <c r="O20" i="36" s="1"/>
  <c r="N19" i="36"/>
  <c r="O19" i="36" s="1"/>
  <c r="N18" i="36"/>
  <c r="O18" i="36"/>
  <c r="N17" i="36"/>
  <c r="O17" i="36" s="1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N13" i="36" s="1"/>
  <c r="O13" i="36" s="1"/>
  <c r="D13" i="36"/>
  <c r="N12" i="36"/>
  <c r="O12" i="36" s="1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L5" i="36"/>
  <c r="L64" i="36"/>
  <c r="K5" i="36"/>
  <c r="J5" i="36"/>
  <c r="J64" i="36" s="1"/>
  <c r="I5" i="36"/>
  <c r="H5" i="36"/>
  <c r="G5" i="36"/>
  <c r="F5" i="36"/>
  <c r="E5" i="36"/>
  <c r="D5" i="36"/>
  <c r="D64" i="36"/>
  <c r="N60" i="35"/>
  <c r="O60" i="35"/>
  <c r="N59" i="35"/>
  <c r="O59" i="35"/>
  <c r="N58" i="35"/>
  <c r="O58" i="35"/>
  <c r="N57" i="35"/>
  <c r="O57" i="35"/>
  <c r="M56" i="35"/>
  <c r="L56" i="35"/>
  <c r="K56" i="35"/>
  <c r="J56" i="35"/>
  <c r="I56" i="35"/>
  <c r="H56" i="35"/>
  <c r="G56" i="35"/>
  <c r="F56" i="35"/>
  <c r="E56" i="35"/>
  <c r="D56" i="35"/>
  <c r="N55" i="35"/>
  <c r="O55" i="35"/>
  <c r="N54" i="35"/>
  <c r="O54" i="35"/>
  <c r="N53" i="35"/>
  <c r="O53" i="35"/>
  <c r="N52" i="35"/>
  <c r="O52" i="35"/>
  <c r="N51" i="35"/>
  <c r="O51" i="35"/>
  <c r="N50" i="35"/>
  <c r="O50" i="35"/>
  <c r="M49" i="35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 s="1"/>
  <c r="N46" i="35"/>
  <c r="O46" i="35" s="1"/>
  <c r="N45" i="35"/>
  <c r="O45" i="35"/>
  <c r="M44" i="35"/>
  <c r="L44" i="35"/>
  <c r="K44" i="35"/>
  <c r="J44" i="35"/>
  <c r="I44" i="35"/>
  <c r="H44" i="35"/>
  <c r="G44" i="35"/>
  <c r="F44" i="35"/>
  <c r="E44" i="35"/>
  <c r="D44" i="35"/>
  <c r="N44" i="35" s="1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/>
  <c r="N37" i="35"/>
  <c r="O37" i="35" s="1"/>
  <c r="N36" i="35"/>
  <c r="O36" i="35" s="1"/>
  <c r="M35" i="35"/>
  <c r="M61" i="35" s="1"/>
  <c r="L35" i="35"/>
  <c r="K35" i="35"/>
  <c r="J35" i="35"/>
  <c r="I35" i="35"/>
  <c r="H35" i="35"/>
  <c r="G35" i="35"/>
  <c r="F35" i="35"/>
  <c r="E35" i="35"/>
  <c r="D35" i="35"/>
  <c r="N34" i="35"/>
  <c r="O34" i="35" s="1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/>
  <c r="N27" i="35"/>
  <c r="O27" i="35" s="1"/>
  <c r="N26" i="35"/>
  <c r="O26" i="35" s="1"/>
  <c r="N25" i="35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D23" i="35"/>
  <c r="D61" i="35" s="1"/>
  <c r="N22" i="35"/>
  <c r="O22" i="35"/>
  <c r="N21" i="35"/>
  <c r="O21" i="35" s="1"/>
  <c r="N20" i="35"/>
  <c r="O20" i="35"/>
  <c r="N19" i="35"/>
  <c r="O19" i="35" s="1"/>
  <c r="N18" i="35"/>
  <c r="O18" i="35"/>
  <c r="N17" i="35"/>
  <c r="O17" i="35"/>
  <c r="N16" i="35"/>
  <c r="O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F61" i="35" s="1"/>
  <c r="E13" i="35"/>
  <c r="D13" i="35"/>
  <c r="N12" i="35"/>
  <c r="O12" i="35"/>
  <c r="N11" i="35"/>
  <c r="O11" i="35" s="1"/>
  <c r="N10" i="35"/>
  <c r="O10" i="35"/>
  <c r="N9" i="35"/>
  <c r="O9" i="35"/>
  <c r="N8" i="35"/>
  <c r="O8" i="35"/>
  <c r="N7" i="35"/>
  <c r="O7" i="35" s="1"/>
  <c r="N6" i="35"/>
  <c r="O6" i="35"/>
  <c r="M5" i="35"/>
  <c r="L5" i="35"/>
  <c r="L61" i="35"/>
  <c r="K5" i="35"/>
  <c r="J5" i="35"/>
  <c r="I5" i="35"/>
  <c r="I61" i="35" s="1"/>
  <c r="H5" i="35"/>
  <c r="G5" i="35"/>
  <c r="N5" i="35" s="1"/>
  <c r="O5" i="35" s="1"/>
  <c r="F5" i="35"/>
  <c r="E5" i="35"/>
  <c r="D5" i="35"/>
  <c r="N63" i="34"/>
  <c r="O63" i="34"/>
  <c r="N62" i="34"/>
  <c r="O62" i="34"/>
  <c r="N61" i="34"/>
  <c r="O61" i="34"/>
  <c r="M60" i="34"/>
  <c r="L60" i="34"/>
  <c r="K60" i="34"/>
  <c r="J60" i="34"/>
  <c r="J64" i="34" s="1"/>
  <c r="I60" i="34"/>
  <c r="H60" i="34"/>
  <c r="G60" i="34"/>
  <c r="F60" i="34"/>
  <c r="E60" i="34"/>
  <c r="D60" i="34"/>
  <c r="N60" i="34" s="1"/>
  <c r="O60" i="34" s="1"/>
  <c r="N59" i="34"/>
  <c r="O59" i="34" s="1"/>
  <c r="N58" i="34"/>
  <c r="O58" i="34"/>
  <c r="N57" i="34"/>
  <c r="O57" i="34" s="1"/>
  <c r="N56" i="34"/>
  <c r="O56" i="34"/>
  <c r="N55" i="34"/>
  <c r="O55" i="34"/>
  <c r="N54" i="34"/>
  <c r="O54" i="34"/>
  <c r="N53" i="34"/>
  <c r="O53" i="34" s="1"/>
  <c r="N52" i="34"/>
  <c r="O52" i="34"/>
  <c r="M51" i="34"/>
  <c r="L51" i="34"/>
  <c r="K51" i="34"/>
  <c r="J51" i="34"/>
  <c r="I51" i="34"/>
  <c r="H51" i="34"/>
  <c r="H64" i="34" s="1"/>
  <c r="G51" i="34"/>
  <c r="F51" i="34"/>
  <c r="N51" i="34" s="1"/>
  <c r="O51" i="34" s="1"/>
  <c r="E51" i="34"/>
  <c r="D51" i="34"/>
  <c r="N50" i="34"/>
  <c r="O50" i="34"/>
  <c r="N49" i="34"/>
  <c r="O49" i="34" s="1"/>
  <c r="N48" i="34"/>
  <c r="O48" i="34"/>
  <c r="M47" i="34"/>
  <c r="L47" i="34"/>
  <c r="K47" i="34"/>
  <c r="J47" i="34"/>
  <c r="I47" i="34"/>
  <c r="H47" i="34"/>
  <c r="G47" i="34"/>
  <c r="F47" i="34"/>
  <c r="E47" i="34"/>
  <c r="D47" i="34"/>
  <c r="N47" i="34" s="1"/>
  <c r="O47" i="34" s="1"/>
  <c r="N46" i="34"/>
  <c r="O46" i="34" s="1"/>
  <c r="N45" i="34"/>
  <c r="O45" i="34" s="1"/>
  <c r="N44" i="34"/>
  <c r="O44" i="34"/>
  <c r="N43" i="34"/>
  <c r="O43" i="34" s="1"/>
  <c r="N42" i="34"/>
  <c r="O42" i="34"/>
  <c r="N41" i="34"/>
  <c r="O41" i="34"/>
  <c r="N40" i="34"/>
  <c r="O40" i="34" s="1"/>
  <c r="N39" i="34"/>
  <c r="O39" i="34" s="1"/>
  <c r="N38" i="34"/>
  <c r="O38" i="34"/>
  <c r="M37" i="34"/>
  <c r="L37" i="34"/>
  <c r="K37" i="34"/>
  <c r="J37" i="34"/>
  <c r="I37" i="34"/>
  <c r="H37" i="34"/>
  <c r="G37" i="34"/>
  <c r="F37" i="34"/>
  <c r="E37" i="34"/>
  <c r="N37" i="34" s="1"/>
  <c r="O37" i="34" s="1"/>
  <c r="D37" i="34"/>
  <c r="N36" i="34"/>
  <c r="O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N29" i="34"/>
  <c r="O29" i="34" s="1"/>
  <c r="N28" i="34"/>
  <c r="O28" i="34"/>
  <c r="N27" i="34"/>
  <c r="O27" i="34"/>
  <c r="N26" i="34"/>
  <c r="O26" i="34" s="1"/>
  <c r="N25" i="34"/>
  <c r="O25" i="34" s="1"/>
  <c r="N24" i="34"/>
  <c r="O24" i="34"/>
  <c r="M23" i="34"/>
  <c r="L23" i="34"/>
  <c r="K23" i="34"/>
  <c r="J23" i="34"/>
  <c r="I23" i="34"/>
  <c r="H23" i="34"/>
  <c r="G23" i="34"/>
  <c r="F23" i="34"/>
  <c r="E23" i="34"/>
  <c r="D23" i="34"/>
  <c r="N23" i="34" s="1"/>
  <c r="O23" i="34" s="1"/>
  <c r="N22" i="34"/>
  <c r="O22" i="34" s="1"/>
  <c r="N21" i="34"/>
  <c r="O21" i="34"/>
  <c r="N20" i="34"/>
  <c r="O20" i="34"/>
  <c r="N19" i="34"/>
  <c r="O19" i="34" s="1"/>
  <c r="N18" i="34"/>
  <c r="O18" i="34" s="1"/>
  <c r="N17" i="34"/>
  <c r="O17" i="34"/>
  <c r="N16" i="34"/>
  <c r="O16" i="34" s="1"/>
  <c r="N15" i="34"/>
  <c r="O15" i="34"/>
  <c r="N14" i="34"/>
  <c r="O14" i="34"/>
  <c r="M13" i="34"/>
  <c r="L13" i="34"/>
  <c r="K13" i="34"/>
  <c r="J13" i="34"/>
  <c r="I13" i="34"/>
  <c r="I64" i="34" s="1"/>
  <c r="H13" i="34"/>
  <c r="G13" i="34"/>
  <c r="F13" i="34"/>
  <c r="E13" i="34"/>
  <c r="D13" i="34"/>
  <c r="N12" i="34"/>
  <c r="O12" i="34" s="1"/>
  <c r="N11" i="34"/>
  <c r="O11" i="34"/>
  <c r="N10" i="34"/>
  <c r="O10" i="34" s="1"/>
  <c r="N9" i="34"/>
  <c r="O9" i="34"/>
  <c r="N8" i="34"/>
  <c r="O8" i="34"/>
  <c r="N7" i="34"/>
  <c r="O7" i="34" s="1"/>
  <c r="N6" i="34"/>
  <c r="O6" i="34" s="1"/>
  <c r="M5" i="34"/>
  <c r="M64" i="34" s="1"/>
  <c r="L5" i="34"/>
  <c r="L64" i="34" s="1"/>
  <c r="K5" i="34"/>
  <c r="K64" i="34" s="1"/>
  <c r="J5" i="34"/>
  <c r="I5" i="34"/>
  <c r="H5" i="34"/>
  <c r="G5" i="34"/>
  <c r="G64" i="34" s="1"/>
  <c r="F5" i="34"/>
  <c r="N5" i="34" s="1"/>
  <c r="O5" i="34" s="1"/>
  <c r="E5" i="34"/>
  <c r="E64" i="34" s="1"/>
  <c r="D5" i="34"/>
  <c r="N20" i="33"/>
  <c r="O20" i="33" s="1"/>
  <c r="N63" i="33"/>
  <c r="O63" i="33"/>
  <c r="N40" i="33"/>
  <c r="O40" i="33"/>
  <c r="N41" i="33"/>
  <c r="O41" i="33" s="1"/>
  <c r="N42" i="33"/>
  <c r="O42" i="33" s="1"/>
  <c r="N43" i="33"/>
  <c r="O43" i="33"/>
  <c r="N44" i="33"/>
  <c r="O44" i="33" s="1"/>
  <c r="N45" i="33"/>
  <c r="O45" i="33"/>
  <c r="N46" i="33"/>
  <c r="O46" i="33"/>
  <c r="N47" i="33"/>
  <c r="O47" i="33" s="1"/>
  <c r="N48" i="33"/>
  <c r="O48" i="33" s="1"/>
  <c r="N25" i="33"/>
  <c r="O25" i="33"/>
  <c r="N26" i="33"/>
  <c r="O26" i="33" s="1"/>
  <c r="N27" i="33"/>
  <c r="O27" i="33"/>
  <c r="N28" i="33"/>
  <c r="O28" i="33"/>
  <c r="N29" i="33"/>
  <c r="O29" i="33" s="1"/>
  <c r="N30" i="33"/>
  <c r="O30" i="33" s="1"/>
  <c r="N31" i="33"/>
  <c r="O31" i="33"/>
  <c r="N32" i="33"/>
  <c r="O32" i="33" s="1"/>
  <c r="N33" i="33"/>
  <c r="O33" i="33"/>
  <c r="N34" i="33"/>
  <c r="O34" i="33"/>
  <c r="N35" i="33"/>
  <c r="O35" i="33" s="1"/>
  <c r="N36" i="33"/>
  <c r="O36" i="33" s="1"/>
  <c r="N37" i="33"/>
  <c r="O37" i="33"/>
  <c r="N38" i="33"/>
  <c r="O38" i="33" s="1"/>
  <c r="E39" i="33"/>
  <c r="F39" i="33"/>
  <c r="G39" i="33"/>
  <c r="H39" i="33"/>
  <c r="H64" i="33" s="1"/>
  <c r="I39" i="33"/>
  <c r="I64" i="33" s="1"/>
  <c r="J39" i="33"/>
  <c r="K39" i="33"/>
  <c r="L39" i="33"/>
  <c r="M39" i="33"/>
  <c r="D39" i="33"/>
  <c r="N39" i="33" s="1"/>
  <c r="O39" i="33" s="1"/>
  <c r="E24" i="33"/>
  <c r="N24" i="33" s="1"/>
  <c r="O24" i="33" s="1"/>
  <c r="F24" i="33"/>
  <c r="G24" i="33"/>
  <c r="H24" i="33"/>
  <c r="I24" i="33"/>
  <c r="J24" i="33"/>
  <c r="J64" i="33" s="1"/>
  <c r="K24" i="33"/>
  <c r="K64" i="33" s="1"/>
  <c r="L24" i="33"/>
  <c r="M24" i="33"/>
  <c r="D24" i="33"/>
  <c r="E13" i="33"/>
  <c r="F13" i="33"/>
  <c r="G13" i="33"/>
  <c r="N13" i="33" s="1"/>
  <c r="O13" i="33" s="1"/>
  <c r="H13" i="33"/>
  <c r="I13" i="33"/>
  <c r="J13" i="33"/>
  <c r="K13" i="33"/>
  <c r="L13" i="33"/>
  <c r="M13" i="33"/>
  <c r="D13" i="33"/>
  <c r="E5" i="33"/>
  <c r="E64" i="33" s="1"/>
  <c r="F5" i="33"/>
  <c r="G5" i="33"/>
  <c r="H5" i="33"/>
  <c r="I5" i="33"/>
  <c r="J5" i="33"/>
  <c r="K5" i="33"/>
  <c r="L5" i="33"/>
  <c r="L64" i="33" s="1"/>
  <c r="M5" i="33"/>
  <c r="M64" i="33"/>
  <c r="D5" i="33"/>
  <c r="E61" i="33"/>
  <c r="F61" i="33"/>
  <c r="N61" i="33" s="1"/>
  <c r="O61" i="33" s="1"/>
  <c r="G61" i="33"/>
  <c r="H61" i="33"/>
  <c r="I61" i="33"/>
  <c r="J61" i="33"/>
  <c r="K61" i="33"/>
  <c r="L61" i="33"/>
  <c r="M61" i="33"/>
  <c r="D61" i="33"/>
  <c r="N62" i="33"/>
  <c r="O62" i="33" s="1"/>
  <c r="N56" i="33"/>
  <c r="O56" i="33"/>
  <c r="N57" i="33"/>
  <c r="O57" i="33" s="1"/>
  <c r="N58" i="33"/>
  <c r="N59" i="33"/>
  <c r="O59" i="33"/>
  <c r="N60" i="33"/>
  <c r="O60" i="33"/>
  <c r="N55" i="33"/>
  <c r="O55" i="33"/>
  <c r="E54" i="33"/>
  <c r="F54" i="33"/>
  <c r="G54" i="33"/>
  <c r="H54" i="33"/>
  <c r="I54" i="33"/>
  <c r="J54" i="33"/>
  <c r="K54" i="33"/>
  <c r="L54" i="33"/>
  <c r="M54" i="33"/>
  <c r="D54" i="33"/>
  <c r="N54" i="33" s="1"/>
  <c r="O54" i="33" s="1"/>
  <c r="E50" i="33"/>
  <c r="F50" i="33"/>
  <c r="F64" i="33"/>
  <c r="G50" i="33"/>
  <c r="G64" i="33" s="1"/>
  <c r="H50" i="33"/>
  <c r="I50" i="33"/>
  <c r="J50" i="33"/>
  <c r="K50" i="33"/>
  <c r="L50" i="33"/>
  <c r="M50" i="33"/>
  <c r="D50" i="33"/>
  <c r="D64" i="33" s="1"/>
  <c r="N64" i="33" s="1"/>
  <c r="O64" i="33" s="1"/>
  <c r="N51" i="33"/>
  <c r="O51" i="33"/>
  <c r="N52" i="33"/>
  <c r="O52" i="33"/>
  <c r="N53" i="33"/>
  <c r="O53" i="33"/>
  <c r="N18" i="33"/>
  <c r="O18" i="33"/>
  <c r="N19" i="33"/>
  <c r="O19" i="33"/>
  <c r="N21" i="33"/>
  <c r="O21" i="33" s="1"/>
  <c r="N49" i="33"/>
  <c r="O49" i="33"/>
  <c r="O58" i="33"/>
  <c r="N15" i="33"/>
  <c r="O15" i="33"/>
  <c r="N16" i="33"/>
  <c r="O16" i="33"/>
  <c r="N17" i="33"/>
  <c r="O17" i="33" s="1"/>
  <c r="N22" i="33"/>
  <c r="O22" i="33" s="1"/>
  <c r="N23" i="33"/>
  <c r="O23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6" i="33"/>
  <c r="O6" i="33" s="1"/>
  <c r="N14" i="33"/>
  <c r="O14" i="33"/>
  <c r="J61" i="35"/>
  <c r="N49" i="35"/>
  <c r="O49" i="35" s="1"/>
  <c r="N23" i="35"/>
  <c r="O23" i="35" s="1"/>
  <c r="M64" i="36"/>
  <c r="K64" i="36"/>
  <c r="H64" i="36"/>
  <c r="G64" i="36"/>
  <c r="N58" i="36"/>
  <c r="O58" i="36" s="1"/>
  <c r="G65" i="37"/>
  <c r="N65" i="37" s="1"/>
  <c r="O65" i="37" s="1"/>
  <c r="K65" i="37"/>
  <c r="N19" i="37"/>
  <c r="O19" i="37"/>
  <c r="M65" i="37"/>
  <c r="N13" i="37"/>
  <c r="O13" i="37"/>
  <c r="N62" i="37"/>
  <c r="O62" i="37"/>
  <c r="I65" i="37"/>
  <c r="D65" i="37"/>
  <c r="N47" i="37"/>
  <c r="O47" i="37"/>
  <c r="N32" i="37"/>
  <c r="O32" i="37"/>
  <c r="E65" i="37"/>
  <c r="J68" i="38"/>
  <c r="F68" i="38"/>
  <c r="M68" i="38"/>
  <c r="N63" i="38"/>
  <c r="O63" i="38"/>
  <c r="N54" i="38"/>
  <c r="O54" i="38" s="1"/>
  <c r="N48" i="38"/>
  <c r="O48" i="38"/>
  <c r="N37" i="38"/>
  <c r="O37" i="38" s="1"/>
  <c r="N5" i="38"/>
  <c r="O5" i="38"/>
  <c r="N26" i="38"/>
  <c r="O26" i="38"/>
  <c r="D68" i="38"/>
  <c r="N56" i="35"/>
  <c r="O56" i="35" s="1"/>
  <c r="F64" i="36"/>
  <c r="K61" i="35"/>
  <c r="M66" i="39"/>
  <c r="F66" i="39"/>
  <c r="L66" i="39"/>
  <c r="H66" i="39"/>
  <c r="N5" i="39"/>
  <c r="O5" i="39"/>
  <c r="I66" i="39"/>
  <c r="K66" i="39"/>
  <c r="N61" i="39"/>
  <c r="O61" i="39" s="1"/>
  <c r="N52" i="39"/>
  <c r="O52" i="39" s="1"/>
  <c r="N26" i="39"/>
  <c r="O26" i="39" s="1"/>
  <c r="E66" i="39"/>
  <c r="N14" i="39"/>
  <c r="O14" i="39"/>
  <c r="D66" i="39"/>
  <c r="E64" i="36"/>
  <c r="N44" i="36"/>
  <c r="O44" i="36"/>
  <c r="N46" i="39"/>
  <c r="O46" i="39"/>
  <c r="N14" i="38"/>
  <c r="O14" i="38"/>
  <c r="N5" i="36"/>
  <c r="O5" i="36"/>
  <c r="F65" i="37"/>
  <c r="E61" i="35"/>
  <c r="N5" i="37"/>
  <c r="O5" i="37"/>
  <c r="G68" i="40"/>
  <c r="J68" i="40"/>
  <c r="F68" i="40"/>
  <c r="M68" i="40"/>
  <c r="L68" i="40"/>
  <c r="D68" i="40"/>
  <c r="H68" i="40"/>
  <c r="K68" i="40"/>
  <c r="N62" i="40"/>
  <c r="O62" i="40"/>
  <c r="N53" i="40"/>
  <c r="O53" i="40"/>
  <c r="N46" i="40"/>
  <c r="O46" i="40" s="1"/>
  <c r="I68" i="40"/>
  <c r="N36" i="40"/>
  <c r="O36" i="40" s="1"/>
  <c r="N27" i="40"/>
  <c r="O27" i="40"/>
  <c r="E68" i="40"/>
  <c r="N68" i="40" s="1"/>
  <c r="O68" i="40" s="1"/>
  <c r="N15" i="40"/>
  <c r="O15" i="40"/>
  <c r="N5" i="40"/>
  <c r="O5" i="40"/>
  <c r="J66" i="41"/>
  <c r="N5" i="41"/>
  <c r="O5" i="41" s="1"/>
  <c r="K66" i="41"/>
  <c r="M66" i="41"/>
  <c r="L66" i="41"/>
  <c r="I66" i="41"/>
  <c r="N62" i="41"/>
  <c r="O62" i="41" s="1"/>
  <c r="E66" i="41"/>
  <c r="N54" i="41"/>
  <c r="O54" i="41" s="1"/>
  <c r="G66" i="41"/>
  <c r="F66" i="41"/>
  <c r="H66" i="41"/>
  <c r="N47" i="41"/>
  <c r="O47" i="41"/>
  <c r="N37" i="41"/>
  <c r="O37" i="41"/>
  <c r="N27" i="41"/>
  <c r="O27" i="41" s="1"/>
  <c r="D66" i="41"/>
  <c r="N66" i="41" s="1"/>
  <c r="O66" i="41" s="1"/>
  <c r="N15" i="41"/>
  <c r="O15" i="41" s="1"/>
  <c r="J71" i="42"/>
  <c r="K71" i="42"/>
  <c r="L71" i="42"/>
  <c r="N66" i="42"/>
  <c r="O66" i="42"/>
  <c r="N58" i="42"/>
  <c r="O58" i="42" s="1"/>
  <c r="G71" i="42"/>
  <c r="H71" i="42"/>
  <c r="F71" i="42"/>
  <c r="N51" i="42"/>
  <c r="O51" i="42"/>
  <c r="I71" i="42"/>
  <c r="N40" i="42"/>
  <c r="O40" i="42"/>
  <c r="N27" i="42"/>
  <c r="O27" i="42"/>
  <c r="D71" i="42"/>
  <c r="E71" i="42"/>
  <c r="N15" i="42"/>
  <c r="O15" i="42"/>
  <c r="M70" i="43"/>
  <c r="J70" i="43"/>
  <c r="L70" i="43"/>
  <c r="N67" i="43"/>
  <c r="O67" i="43" s="1"/>
  <c r="K70" i="43"/>
  <c r="N59" i="43"/>
  <c r="O59" i="43" s="1"/>
  <c r="G70" i="43"/>
  <c r="F70" i="43"/>
  <c r="H70" i="43"/>
  <c r="I70" i="43"/>
  <c r="N40" i="43"/>
  <c r="O40" i="43"/>
  <c r="N27" i="43"/>
  <c r="O27" i="43"/>
  <c r="E70" i="43"/>
  <c r="N70" i="43" s="1"/>
  <c r="O70" i="43" s="1"/>
  <c r="D70" i="43"/>
  <c r="N15" i="43"/>
  <c r="O15" i="43"/>
  <c r="N5" i="43"/>
  <c r="O5" i="43" s="1"/>
  <c r="L70" i="44"/>
  <c r="M70" i="44"/>
  <c r="J70" i="44"/>
  <c r="K70" i="44"/>
  <c r="N5" i="44"/>
  <c r="O5" i="44" s="1"/>
  <c r="N67" i="44"/>
  <c r="O67" i="44"/>
  <c r="N59" i="44"/>
  <c r="O59" i="44" s="1"/>
  <c r="N52" i="44"/>
  <c r="O52" i="44"/>
  <c r="H70" i="44"/>
  <c r="G70" i="44"/>
  <c r="N70" i="44" s="1"/>
  <c r="O70" i="44" s="1"/>
  <c r="F70" i="44"/>
  <c r="I70" i="44"/>
  <c r="N40" i="44"/>
  <c r="O40" i="44" s="1"/>
  <c r="N27" i="44"/>
  <c r="O27" i="44"/>
  <c r="E70" i="44"/>
  <c r="N15" i="44"/>
  <c r="O15" i="44"/>
  <c r="D70" i="44"/>
  <c r="L71" i="45"/>
  <c r="M71" i="45"/>
  <c r="N67" i="45"/>
  <c r="O67" i="45" s="1"/>
  <c r="J71" i="45"/>
  <c r="K71" i="45"/>
  <c r="F71" i="45"/>
  <c r="H71" i="45"/>
  <c r="N58" i="45"/>
  <c r="O58" i="45"/>
  <c r="G71" i="45"/>
  <c r="N51" i="45"/>
  <c r="O51" i="45" s="1"/>
  <c r="N39" i="45"/>
  <c r="O39" i="45" s="1"/>
  <c r="I71" i="45"/>
  <c r="N26" i="45"/>
  <c r="O26" i="45"/>
  <c r="N15" i="45"/>
  <c r="O15" i="45"/>
  <c r="D71" i="45"/>
  <c r="O69" i="46"/>
  <c r="P69" i="46" s="1"/>
  <c r="O60" i="46"/>
  <c r="P60" i="46"/>
  <c r="O53" i="46"/>
  <c r="P53" i="46" s="1"/>
  <c r="O40" i="46"/>
  <c r="P40" i="46"/>
  <c r="O27" i="46"/>
  <c r="P27" i="46"/>
  <c r="I72" i="46"/>
  <c r="L72" i="46"/>
  <c r="J72" i="46"/>
  <c r="F72" i="46"/>
  <c r="H72" i="46"/>
  <c r="K72" i="46"/>
  <c r="N72" i="46"/>
  <c r="G72" i="46"/>
  <c r="M72" i="46"/>
  <c r="O5" i="46"/>
  <c r="P5" i="46"/>
  <c r="E72" i="46"/>
  <c r="O72" i="47" l="1"/>
  <c r="P72" i="47" s="1"/>
  <c r="N71" i="45"/>
  <c r="O71" i="45" s="1"/>
  <c r="N71" i="42"/>
  <c r="O71" i="42" s="1"/>
  <c r="J66" i="39"/>
  <c r="D72" i="46"/>
  <c r="O72" i="46" s="1"/>
  <c r="P72" i="46" s="1"/>
  <c r="D64" i="34"/>
  <c r="N64" i="34" s="1"/>
  <c r="O64" i="34" s="1"/>
  <c r="N5" i="33"/>
  <c r="O5" i="33" s="1"/>
  <c r="N49" i="36"/>
  <c r="O49" i="36" s="1"/>
  <c r="N50" i="33"/>
  <c r="O50" i="33" s="1"/>
  <c r="G61" i="35"/>
  <c r="N61" i="35" s="1"/>
  <c r="O61" i="35" s="1"/>
  <c r="N68" i="38"/>
  <c r="O68" i="38" s="1"/>
  <c r="H61" i="35"/>
  <c r="N13" i="35"/>
  <c r="O13" i="35" s="1"/>
  <c r="N13" i="34"/>
  <c r="O13" i="34" s="1"/>
  <c r="F64" i="34"/>
  <c r="N35" i="35"/>
  <c r="O35" i="35" s="1"/>
  <c r="G66" i="39"/>
  <c r="N66" i="39" s="1"/>
  <c r="O66" i="39" s="1"/>
  <c r="N5" i="42"/>
  <c r="O5" i="42" s="1"/>
  <c r="N5" i="45"/>
  <c r="O5" i="45" s="1"/>
</calcChain>
</file>

<file path=xl/sharedStrings.xml><?xml version="1.0" encoding="utf-8"?>
<sst xmlns="http://schemas.openxmlformats.org/spreadsheetml/2006/main" count="1254" uniqueCount="183">
  <si>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</si>
  <si>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</si>
  <si>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</si>
  <si>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</si>
  <si>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</si>
  <si>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</si>
  <si>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</si>
  <si>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</si>
  <si>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</si>
  <si>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</si>
  <si>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</si>
  <si>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</si>
  <si>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</si>
  <si>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</si>
  <si>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</si>
  <si>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</si>
  <si>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</si>
  <si>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</si>
  <si>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</si>
  <si>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Telecommunications</t>
  </si>
  <si>
    <t>Franchise Fee - Solid Waste</t>
  </si>
  <si>
    <t>Impact Fees - Commercial - Public Safety</t>
  </si>
  <si>
    <t>Impact Fees - Residential - Physical Environment</t>
  </si>
  <si>
    <t>Impact Fees - Residential - Economic Environment</t>
  </si>
  <si>
    <t>Impact Fees - Commercial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</si>
  <si>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</si>
  <si>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</si>
  <si>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</si>
  <si>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</si>
  <si>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</si>
  <si>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State Grant - Public Safety</t>
  </si>
  <si>
    <t>Federal Grant - Transportation - Other Transportation</t>
  </si>
  <si>
    <t>State Grant - Physical Environment - Sewer / Wastewater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</si>
  <si>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</si>
  <si>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</si>
  <si>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</si>
  <si>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</si>
  <si>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</si>
  <si>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Grants from Other Local Units - Public Safety</t>
  </si>
  <si>
    <t>Grants from Other Local Units - Physical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</si>
  <si>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</si>
  <si>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</si>
  <si>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</si>
  <si>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</si>
  <si>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</si>
  <si>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</si>
  <si>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</si>
  <si>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</si>
  <si>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</si>
  <si>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</si>
  <si>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</si>
  <si>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</si>
  <si>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</si>
  <si>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</si>
  <si>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</si>
  <si>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</si>
  <si>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</si>
  <si>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</si>
  <si>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</si>
  <si>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</si>
  <si>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Traffic Court</t>
  </si>
  <si>
    <t>Fines - Library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</si>
  <si>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</si>
  <si>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</si>
  <si>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</si>
  <si>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</si>
  <si>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</si>
  <si>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</si>
  <si>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</si>
  <si>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</si>
  <si>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Proceeds of General Capital Asset Dispositions - Sales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</si>
  <si>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</si>
  <si>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</si>
  <si>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</si>
  <si>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</si>
  <si>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</si>
  <si>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</si>
  <si>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</si>
  <si>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Wilton Manors Revenues Reported by Account Code and Fund Type</t>
  </si>
  <si>
    <t>Local Fiscal Year Ended September 30, 2010</t>
  </si>
  <si>
    <t>Local Option Taxes</t>
  </si>
  <si>
    <t>Franchise Fee - Other</t>
  </si>
  <si>
    <t>Impact Fees - Residential - Public Safety</t>
  </si>
  <si>
    <t>Federal Grant - Physical Environment - Other Physical Environment</t>
  </si>
  <si>
    <t>State Shared Revenues - General Gov't - Local Gov't Half-Cent Sales Tax</t>
  </si>
  <si>
    <t>General Gov't (Not Court-Related) - Other General Gov't Charges and Fees</t>
  </si>
  <si>
    <t>Public Safety - Other Public Safety Charges and Fees</t>
  </si>
  <si>
    <t>Physical Environment - Water / Sewer Combination Utility</t>
  </si>
  <si>
    <t>Culture / Recreation - Libraries</t>
  </si>
  <si>
    <t>Court-Ordered Judgments and Fines - As Decided by County Court Criminal</t>
  </si>
  <si>
    <t>Fines - Local Ordinance Violations</t>
  </si>
  <si>
    <t>Disposition of Fixed Assets</t>
  </si>
  <si>
    <t>Sale of Surplus Materials and Scrap</t>
  </si>
  <si>
    <t>Proceeds - Installment Purchases and Capital Lease Proceeds</t>
  </si>
  <si>
    <t>Proprietary Non-Operating Sources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</si>
  <si>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</si>
  <si>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</si>
  <si>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</si>
  <si>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Culture / Recreation</t>
  </si>
  <si>
    <t>State Shared Revenues - Transportation - Other Transportation</t>
  </si>
  <si>
    <t>Physical Environment - Other Physical Environment Charges</t>
  </si>
  <si>
    <t>Court-Ordered Judgments and Fines - As Decided by County Court Civil</t>
  </si>
  <si>
    <t>Contributions from Enterprise Operations</t>
  </si>
  <si>
    <t>2011 Municipal Population:</t>
  </si>
  <si>
    <t>Local Fiscal Year Ended September 30, 2012</t>
  </si>
  <si>
    <t>Proceeds - Debt Proceeds</t>
  </si>
  <si>
    <t>Proceeds - Proceeds from Refunding Bonds</t>
  </si>
  <si>
    <t>2012 Municipal Population:</t>
  </si>
  <si>
    <t>Local Fiscal Year Ended September 30, 2008</t>
  </si>
  <si>
    <t>Permits and Franchise Fees</t>
  </si>
  <si>
    <t>Other Permits and Fees</t>
  </si>
  <si>
    <t>Grants from Other Local Units - Transportation</t>
  </si>
  <si>
    <t>Culture / Recreation - Other Culture / Recreation Charges</t>
  </si>
  <si>
    <t>Special Assessments - Capital Improvement</t>
  </si>
  <si>
    <t>Impact Fees - Public Safety</t>
  </si>
  <si>
    <t>Impact Fees - Physical Environment</t>
  </si>
  <si>
    <t>Impact Fees - Culture / Recreation</t>
  </si>
  <si>
    <t>Impact Fees - Other</t>
  </si>
  <si>
    <t>2008 Municipal Population:</t>
  </si>
  <si>
    <t>Local Fiscal Year Ended September 30, 2013</t>
  </si>
  <si>
    <t>Second Local Option Fuel Tax (1 to 5 Cents)</t>
  </si>
  <si>
    <t>Communications Services Taxes (Chapter 202, F.S.)</t>
  </si>
  <si>
    <t>Local Business Tax (Chapter 205, F.S.)</t>
  </si>
  <si>
    <t>Impact Fees - Commercial - Human Services</t>
  </si>
  <si>
    <t>Licenses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</si>
  <si>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</si>
  <si>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</si>
  <si>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</si>
  <si>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</si>
  <si>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</si>
  <si>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</si>
  <si>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Court-Ordered Judgments and Fines - As Decided by Circuit Court Criminal</t>
  </si>
  <si>
    <t>Sales - Disposition of Fixed Assets</t>
  </si>
  <si>
    <t>Sales - Sale of Surplus Materials and Scrap</t>
  </si>
  <si>
    <t>Proprietary Non-Operating - Interest</t>
  </si>
  <si>
    <t>Proprietary Non-Operating - Other Non-Operating Sources</t>
  </si>
  <si>
    <t>2013 Municipal Population:</t>
  </si>
  <si>
    <t>Local Fiscal Year Ended September 30, 2014</t>
  </si>
  <si>
    <t>Impact Fees - Commercial - Physical Environment</t>
  </si>
  <si>
    <t>Public Safety - Emergency Management Service Fees / Charges</t>
  </si>
  <si>
    <t>2014 Municipal Population:</t>
  </si>
  <si>
    <t>Local Fiscal Year Ended September 30, 2015</t>
  </si>
  <si>
    <t>Insurance Premium Tax for Firefighters' Pension</t>
  </si>
  <si>
    <t>2015 Municipal Population:</t>
  </si>
  <si>
    <t>Local Fiscal Year Ended September 30, 2016</t>
  </si>
  <si>
    <t>2016 Municipal Population:</t>
  </si>
  <si>
    <t>Local Fiscal Year Ended September 30, 2017</t>
  </si>
  <si>
    <t>Impact Fees - Commercial - Economic Environment</t>
  </si>
  <si>
    <t>State Shared Revenues - Public Safety - Firefighter Supplemental Compensation</t>
  </si>
  <si>
    <t>Non-Operating - Special Items (Gain)</t>
  </si>
  <si>
    <t>2017 Municipal Population:</t>
  </si>
  <si>
    <t>Local Fiscal Year Ended September 30, 2018</t>
  </si>
  <si>
    <t>General Government - Administrative Service Fees</t>
  </si>
  <si>
    <t>2018 Municipal Population:</t>
  </si>
  <si>
    <t>Local Fiscal Year Ended September 30, 2019</t>
  </si>
  <si>
    <t>Other Miscellaneous Revenues - Settlements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</si>
  <si>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</si>
  <si>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</si>
  <si>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</si>
  <si>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</si>
  <si>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</si>
  <si>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</si>
  <si>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</si>
  <si>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</si>
  <si>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</si>
  <si>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</si>
  <si>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</si>
  <si>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</si>
  <si>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Impact Fees - Residential - Human Services</t>
  </si>
  <si>
    <t>Impact Fees - Residential - Culture / Recreation</t>
  </si>
  <si>
    <t>Other Fees and Special Assessments</t>
  </si>
  <si>
    <t>Intergovernmental Revenues</t>
  </si>
  <si>
    <t>Federal Grant - Human Services - Public Assistance</t>
  </si>
  <si>
    <t>State Shared Revenues - General Government - Municipal Revenue Sharing Program</t>
  </si>
  <si>
    <t>State Shared Revenues - General Government - Local Government Half-Cent Sales Tax Program</t>
  </si>
  <si>
    <t>Public Safety - Ambulance Fees</t>
  </si>
  <si>
    <t>Other Charges for Services (Not Court-Related)</t>
  </si>
  <si>
    <t>2021 Municipal Population:</t>
  </si>
  <si>
    <t>Local Fiscal Year Ended September 30, 2022</t>
  </si>
  <si>
    <t>Local Government Infrastructure Surtax</t>
  </si>
  <si>
    <t>State Grant - Physical Environment - Other Physical Environment</t>
  </si>
  <si>
    <t>State Grant - Economic Environment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</si>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</sst>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>SUM(D6:D15)</f>
        <v>12193545</v>
      </c>
      <c r="E5" s="27">
        <f>SUM(E6:E15)</f>
        <v>921452</v>
      </c>
      <c r="F5" s="27">
        <f>SUM(F6:F15)</f>
        <v>0</v>
      </c>
      <c r="G5" s="27">
        <f>SUM(G6:G15)</f>
        <v>0</v>
      </c>
      <c r="H5" s="27">
        <f>SUM(H6:H15)</f>
        <v>0</v>
      </c>
      <c r="I5" s="27">
        <f>SUM(I6:I15)</f>
        <v>0</v>
      </c>
      <c r="J5" s="27">
        <f>SUM(J6:J15)</f>
        <v>0</v>
      </c>
      <c r="K5" s="27">
        <f>SUM(K6:K15)</f>
        <v>0</v>
      </c>
      <c r="L5" s="27">
        <f>SUM(L6:L15)</f>
        <v>0</v>
      </c>
      <c r="M5" s="27">
        <f>SUM(M6:M15)</f>
        <v>0</v>
      </c>
      <c r="N5" s="27">
        <f>SUM(N6:N15)</f>
        <v>0</v>
      </c>
      <c r="O5" s="28">
        <f>SUM(D5:N5)</f>
        <v>13114997</v>
      </c>
      <c r="P5" s="33">
        <f>(O5/P$74)</f>
        <v>1133.6327253868096</v>
      </c>
      <c r="Q5" s="6"/>
    </row>
    <row r="6" spans="1:134">
      <c r="A6" s="12"/>
      <c r="B6" s="25">
        <v>311</v>
      </c>
      <c r="C6" s="20" t="s">
        <v>3</v>
      </c>
      <c r="D6" s="46">
        <v>9811301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9811301</v>
      </c>
      <c r="P6" s="47">
        <f>(O6/P$74)</f>
        <v>848.06819949866019</v>
      </c>
      <c r="Q6" s="9"/>
    </row>
    <row r="7" spans="1:134">
      <c r="A7" s="12"/>
      <c r="B7" s="25">
        <v>312.41000000000003</v>
      </c>
      <c r="C7" s="20" t="s">
        <v>164</v>
      </c>
      <c r="D7" s="46">
        <v>0</v>
      </c>
      <c r="E7" s="46">
        <v>130945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5" si="0">SUM(D7:N7)</f>
        <v>130945</v>
      </c>
      <c r="P7" s="47">
        <f>(O7/P$74)</f>
        <v>11.318610078658484</v>
      </c>
      <c r="Q7" s="9"/>
    </row>
    <row r="8" spans="1:134">
      <c r="A8" s="12"/>
      <c r="B8" s="25">
        <v>312.43</v>
      </c>
      <c r="C8" s="20" t="s">
        <v>165</v>
      </c>
      <c r="D8" s="46">
        <v>0</v>
      </c>
      <c r="E8" s="46">
        <v>91784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91784</v>
      </c>
      <c r="P8" s="47">
        <f>(O8/P$74)</f>
        <v>7.9336156971216178</v>
      </c>
      <c r="Q8" s="9"/>
    </row>
    <row r="9" spans="1:134">
      <c r="A9" s="12"/>
      <c r="B9" s="25">
        <v>312.51</v>
      </c>
      <c r="C9" s="20" t="s">
        <v>142</v>
      </c>
      <c r="D9" s="46">
        <v>0</v>
      </c>
      <c r="E9" s="46">
        <v>104886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104886</v>
      </c>
      <c r="P9" s="47">
        <f>(O9/P$74)</f>
        <v>9.0661249891952629</v>
      </c>
      <c r="Q9" s="9"/>
    </row>
    <row r="10" spans="1:134">
      <c r="A10" s="12"/>
      <c r="B10" s="25">
        <v>312.63</v>
      </c>
      <c r="C10" s="20" t="s">
        <v>179</v>
      </c>
      <c r="D10" s="46">
        <v>0</v>
      </c>
      <c r="E10" s="46">
        <v>593837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593837</v>
      </c>
      <c r="P10" s="47">
        <f>(O10/P$74)</f>
        <v>51.330019880715703</v>
      </c>
      <c r="Q10" s="9"/>
    </row>
    <row r="11" spans="1:134">
      <c r="A11" s="12"/>
      <c r="B11" s="25">
        <v>314.10000000000002</v>
      </c>
      <c r="C11" s="20" t="s">
        <v>12</v>
      </c>
      <c r="D11" s="46">
        <v>1195801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1195801</v>
      </c>
      <c r="P11" s="47">
        <f>(O11/P$74)</f>
        <v>103.36252052899991</v>
      </c>
      <c r="Q11" s="9"/>
    </row>
    <row r="12" spans="1:134">
      <c r="A12" s="12"/>
      <c r="B12" s="25">
        <v>314.3</v>
      </c>
      <c r="C12" s="20" t="s">
        <v>13</v>
      </c>
      <c r="D12" s="46">
        <v>446478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446478</v>
      </c>
      <c r="P12" s="47">
        <f>(O12/P$74)</f>
        <v>38.592618203820557</v>
      </c>
      <c r="Q12" s="9"/>
    </row>
    <row r="13" spans="1:134">
      <c r="A13" s="12"/>
      <c r="B13" s="25">
        <v>314.39999999999998</v>
      </c>
      <c r="C13" s="20" t="s">
        <v>14</v>
      </c>
      <c r="D13" s="46">
        <v>76803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76803</v>
      </c>
      <c r="P13" s="47">
        <f>(O13/P$74)</f>
        <v>6.6386896015213068</v>
      </c>
      <c r="Q13" s="9"/>
    </row>
    <row r="14" spans="1:134">
      <c r="A14" s="12"/>
      <c r="B14" s="25">
        <v>315.10000000000002</v>
      </c>
      <c r="C14" s="20" t="s">
        <v>166</v>
      </c>
      <c r="D14" s="46">
        <v>539195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539195</v>
      </c>
      <c r="P14" s="47">
        <f>(O14/P$74)</f>
        <v>46.606880456392084</v>
      </c>
      <c r="Q14" s="9"/>
    </row>
    <row r="15" spans="1:134">
      <c r="A15" s="12"/>
      <c r="B15" s="25">
        <v>316</v>
      </c>
      <c r="C15" s="20" t="s">
        <v>122</v>
      </c>
      <c r="D15" s="46">
        <v>123967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123967</v>
      </c>
      <c r="P15" s="47">
        <f>(O15/P$74)</f>
        <v>10.715446451724436</v>
      </c>
      <c r="Q15" s="9"/>
    </row>
    <row r="16" spans="1:134" ht="15.75">
      <c r="A16" s="29" t="s">
        <v>17</v>
      </c>
      <c r="B16" s="30"/>
      <c r="C16" s="31"/>
      <c r="D16" s="32">
        <f>SUM(D17:D25)</f>
        <v>2588578</v>
      </c>
      <c r="E16" s="32">
        <f>SUM(E17:E25)</f>
        <v>2818465</v>
      </c>
      <c r="F16" s="32">
        <f>SUM(F17:F25)</f>
        <v>0</v>
      </c>
      <c r="G16" s="32">
        <f>SUM(G17:G25)</f>
        <v>0</v>
      </c>
      <c r="H16" s="32">
        <f>SUM(H17:H25)</f>
        <v>0</v>
      </c>
      <c r="I16" s="32">
        <f>SUM(I17:I25)</f>
        <v>29780</v>
      </c>
      <c r="J16" s="32">
        <f>SUM(J17:J25)</f>
        <v>0</v>
      </c>
      <c r="K16" s="32">
        <f>SUM(K17:K25)</f>
        <v>0</v>
      </c>
      <c r="L16" s="32">
        <f>SUM(L17:L25)</f>
        <v>0</v>
      </c>
      <c r="M16" s="32">
        <f>SUM(M17:M25)</f>
        <v>0</v>
      </c>
      <c r="N16" s="32">
        <f>SUM(N17:N25)</f>
        <v>0</v>
      </c>
      <c r="O16" s="44">
        <f>SUM(D16:N16)</f>
        <v>5436823</v>
      </c>
      <c r="P16" s="45">
        <f>(O16/P$74)</f>
        <v>469.94753219811565</v>
      </c>
      <c r="Q16" s="10"/>
    </row>
    <row r="17" spans="1:17">
      <c r="A17" s="12"/>
      <c r="B17" s="25">
        <v>322</v>
      </c>
      <c r="C17" s="20" t="s">
        <v>167</v>
      </c>
      <c r="D17" s="46">
        <v>1094225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1094225</v>
      </c>
      <c r="P17" s="47">
        <f>(O17/P$74)</f>
        <v>94.582504970178931</v>
      </c>
      <c r="Q17" s="9"/>
    </row>
    <row r="18" spans="1:17">
      <c r="A18" s="12"/>
      <c r="B18" s="25">
        <v>323.10000000000002</v>
      </c>
      <c r="C18" s="20" t="s">
        <v>18</v>
      </c>
      <c r="D18" s="46">
        <v>905158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1">SUM(D18:N18)</f>
        <v>905158</v>
      </c>
      <c r="P18" s="47">
        <f>(O18/P$74)</f>
        <v>78.239951594779157</v>
      </c>
      <c r="Q18" s="9"/>
    </row>
    <row r="19" spans="1:17">
      <c r="A19" s="12"/>
      <c r="B19" s="25">
        <v>323.7</v>
      </c>
      <c r="C19" s="20" t="s">
        <v>20</v>
      </c>
      <c r="D19" s="46">
        <v>397500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397500</v>
      </c>
      <c r="P19" s="47">
        <f>(O19/P$74)</f>
        <v>34.359063013224997</v>
      </c>
      <c r="Q19" s="9"/>
    </row>
    <row r="20" spans="1:17">
      <c r="A20" s="12"/>
      <c r="B20" s="25">
        <v>323.89999999999998</v>
      </c>
      <c r="C20" s="20" t="s">
        <v>81</v>
      </c>
      <c r="D20" s="46">
        <v>73770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73770</v>
      </c>
      <c r="P20" s="47">
        <f>(O20/P$74)</f>
        <v>6.3765234678883225</v>
      </c>
      <c r="Q20" s="9"/>
    </row>
    <row r="21" spans="1:17">
      <c r="A21" s="12"/>
      <c r="B21" s="25">
        <v>324.11</v>
      </c>
      <c r="C21" s="20" t="s">
        <v>82</v>
      </c>
      <c r="D21" s="46">
        <v>1212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1212</v>
      </c>
      <c r="P21" s="47">
        <f>(O21/P$74)</f>
        <v>0.1047627279799464</v>
      </c>
      <c r="Q21" s="9"/>
    </row>
    <row r="22" spans="1:17">
      <c r="A22" s="12"/>
      <c r="B22" s="25">
        <v>324.20999999999998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13280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13280</v>
      </c>
      <c r="P22" s="47">
        <f>(O22/P$74)</f>
        <v>1.1478952372720201</v>
      </c>
      <c r="Q22" s="9"/>
    </row>
    <row r="23" spans="1:17">
      <c r="A23" s="12"/>
      <c r="B23" s="25">
        <v>324.51</v>
      </c>
      <c r="C23" s="20" t="s">
        <v>168</v>
      </c>
      <c r="D23" s="46">
        <v>13444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13444</v>
      </c>
      <c r="P23" s="47">
        <f>(O23/P$74)</f>
        <v>1.1620710519491746</v>
      </c>
      <c r="Q23" s="9"/>
    </row>
    <row r="24" spans="1:17">
      <c r="A24" s="12"/>
      <c r="B24" s="25">
        <v>325.2</v>
      </c>
      <c r="C24" s="20" t="s">
        <v>25</v>
      </c>
      <c r="D24" s="46">
        <v>0</v>
      </c>
      <c r="E24" s="46">
        <v>2714422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2714422</v>
      </c>
      <c r="P24" s="47">
        <f>(O24/P$74)</f>
        <v>234.62892211945717</v>
      </c>
      <c r="Q24" s="9"/>
    </row>
    <row r="25" spans="1:17">
      <c r="A25" s="12"/>
      <c r="B25" s="25">
        <v>329.5</v>
      </c>
      <c r="C25" s="20" t="s">
        <v>170</v>
      </c>
      <c r="D25" s="46">
        <v>103269</v>
      </c>
      <c r="E25" s="46">
        <v>104043</v>
      </c>
      <c r="F25" s="46">
        <v>0</v>
      </c>
      <c r="G25" s="46">
        <v>0</v>
      </c>
      <c r="H25" s="46">
        <v>0</v>
      </c>
      <c r="I25" s="46">
        <v>16500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223812</v>
      </c>
      <c r="P25" s="47">
        <f>(O25/P$74)</f>
        <v>19.345838015385944</v>
      </c>
      <c r="Q25" s="9"/>
    </row>
    <row r="26" spans="1:17" ht="15.75">
      <c r="A26" s="29" t="s">
        <v>171</v>
      </c>
      <c r="B26" s="30"/>
      <c r="C26" s="31"/>
      <c r="D26" s="32">
        <f>SUM(D27:D38)</f>
        <v>1714109</v>
      </c>
      <c r="E26" s="32">
        <f>SUM(E27:E38)</f>
        <v>681263</v>
      </c>
      <c r="F26" s="32">
        <f>SUM(F27:F38)</f>
        <v>0</v>
      </c>
      <c r="G26" s="32">
        <f>SUM(G27:G38)</f>
        <v>0</v>
      </c>
      <c r="H26" s="32">
        <f>SUM(H27:H38)</f>
        <v>0</v>
      </c>
      <c r="I26" s="32">
        <f>SUM(I27:I38)</f>
        <v>376715</v>
      </c>
      <c r="J26" s="32">
        <f>SUM(J27:J38)</f>
        <v>0</v>
      </c>
      <c r="K26" s="32">
        <f>SUM(K27:K38)</f>
        <v>0</v>
      </c>
      <c r="L26" s="32">
        <f>SUM(L27:L38)</f>
        <v>0</v>
      </c>
      <c r="M26" s="32">
        <f>SUM(M27:M38)</f>
        <v>0</v>
      </c>
      <c r="N26" s="32">
        <f>SUM(N27:N38)</f>
        <v>0</v>
      </c>
      <c r="O26" s="44">
        <f>SUM(D26:N26)</f>
        <v>2772087</v>
      </c>
      <c r="P26" s="45">
        <f>(O26/P$74)</f>
        <v>239.61336329847006</v>
      </c>
      <c r="Q26" s="10"/>
    </row>
    <row r="27" spans="1:17">
      <c r="A27" s="12"/>
      <c r="B27" s="25">
        <v>331.2</v>
      </c>
      <c r="C27" s="20" t="s">
        <v>27</v>
      </c>
      <c r="D27" s="46">
        <v>3916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3916</v>
      </c>
      <c r="P27" s="47">
        <f>(O27/P$74)</f>
        <v>0.33849079436424928</v>
      </c>
      <c r="Q27" s="9"/>
    </row>
    <row r="28" spans="1:17">
      <c r="A28" s="12"/>
      <c r="B28" s="25">
        <v>331.39</v>
      </c>
      <c r="C28" s="20" t="s">
        <v>83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79787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7" si="2">SUM(D28:N28)</f>
        <v>79787</v>
      </c>
      <c r="P28" s="47">
        <f>(O28/P$74)</f>
        <v>6.8966202783300199</v>
      </c>
      <c r="Q28" s="9"/>
    </row>
    <row r="29" spans="1:17">
      <c r="A29" s="12"/>
      <c r="B29" s="25">
        <v>331.5</v>
      </c>
      <c r="C29" s="20" t="s">
        <v>29</v>
      </c>
      <c r="D29" s="46">
        <v>0</v>
      </c>
      <c r="E29" s="46">
        <v>617537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617537</v>
      </c>
      <c r="P29" s="47">
        <f>(O29/P$74)</f>
        <v>53.378597977353273</v>
      </c>
      <c r="Q29" s="9"/>
    </row>
    <row r="30" spans="1:17">
      <c r="A30" s="12"/>
      <c r="B30" s="25">
        <v>334.39</v>
      </c>
      <c r="C30" s="20" t="s">
        <v>180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296928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296928</v>
      </c>
      <c r="P30" s="47">
        <f>(O30/P$74)</f>
        <v>25.665831100354396</v>
      </c>
      <c r="Q30" s="9"/>
    </row>
    <row r="31" spans="1:17">
      <c r="A31" s="12"/>
      <c r="B31" s="25">
        <v>334.5</v>
      </c>
      <c r="C31" s="20" t="s">
        <v>181</v>
      </c>
      <c r="D31" s="46">
        <v>35000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35000</v>
      </c>
      <c r="P31" s="47">
        <f>(O31/P$74)</f>
        <v>3.0253263030512576</v>
      </c>
      <c r="Q31" s="9"/>
    </row>
    <row r="32" spans="1:17">
      <c r="A32" s="12"/>
      <c r="B32" s="25">
        <v>334.7</v>
      </c>
      <c r="C32" s="20" t="s">
        <v>33</v>
      </c>
      <c r="D32" s="46">
        <v>0</v>
      </c>
      <c r="E32" s="46">
        <v>12340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12340</v>
      </c>
      <c r="P32" s="47">
        <f>(O32/P$74)</f>
        <v>1.0666436165615005</v>
      </c>
      <c r="Q32" s="9"/>
    </row>
    <row r="33" spans="1:17">
      <c r="A33" s="12"/>
      <c r="B33" s="25">
        <v>335.125</v>
      </c>
      <c r="C33" s="20" t="s">
        <v>173</v>
      </c>
      <c r="D33" s="46">
        <v>543306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543306</v>
      </c>
      <c r="P33" s="47">
        <f>(O33/P$74)</f>
        <v>46.962226640159045</v>
      </c>
      <c r="Q33" s="9"/>
    </row>
    <row r="34" spans="1:17">
      <c r="A34" s="12"/>
      <c r="B34" s="25">
        <v>335.14</v>
      </c>
      <c r="C34" s="20" t="s">
        <v>126</v>
      </c>
      <c r="D34" s="46">
        <v>207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207</v>
      </c>
      <c r="P34" s="47">
        <f>(O34/P$74)</f>
        <v>1.7892644135188866E-2</v>
      </c>
      <c r="Q34" s="9"/>
    </row>
    <row r="35" spans="1:17">
      <c r="A35" s="12"/>
      <c r="B35" s="25">
        <v>335.15</v>
      </c>
      <c r="C35" s="20" t="s">
        <v>127</v>
      </c>
      <c r="D35" s="46">
        <v>30535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30535</v>
      </c>
      <c r="P35" s="47">
        <f>(O35/P$74)</f>
        <v>2.6393811046762901</v>
      </c>
      <c r="Q35" s="9"/>
    </row>
    <row r="36" spans="1:17">
      <c r="A36" s="12"/>
      <c r="B36" s="25">
        <v>335.18</v>
      </c>
      <c r="C36" s="20" t="s">
        <v>174</v>
      </c>
      <c r="D36" s="46">
        <v>1052185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1052185</v>
      </c>
      <c r="P36" s="47">
        <f>(O36/P$74)</f>
        <v>90.948655890742501</v>
      </c>
      <c r="Q36" s="9"/>
    </row>
    <row r="37" spans="1:17">
      <c r="A37" s="12"/>
      <c r="B37" s="25">
        <v>335.21</v>
      </c>
      <c r="C37" s="20" t="s">
        <v>148</v>
      </c>
      <c r="D37" s="46">
        <v>0</v>
      </c>
      <c r="E37" s="46">
        <v>1322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1322</v>
      </c>
      <c r="P37" s="47">
        <f>(O37/P$74)</f>
        <v>0.11427089636096464</v>
      </c>
      <c r="Q37" s="9"/>
    </row>
    <row r="38" spans="1:17">
      <c r="A38" s="12"/>
      <c r="B38" s="25">
        <v>337.2</v>
      </c>
      <c r="C38" s="20" t="s">
        <v>38</v>
      </c>
      <c r="D38" s="46">
        <v>48960</v>
      </c>
      <c r="E38" s="46">
        <v>50064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" si="3">SUM(D38:N38)</f>
        <v>99024</v>
      </c>
      <c r="P38" s="47">
        <f>(O38/P$74)</f>
        <v>8.5594260523813634</v>
      </c>
      <c r="Q38" s="9"/>
    </row>
    <row r="39" spans="1:17" ht="15.75">
      <c r="A39" s="29" t="s">
        <v>46</v>
      </c>
      <c r="B39" s="30"/>
      <c r="C39" s="31"/>
      <c r="D39" s="32">
        <f>SUM(D40:D52)</f>
        <v>2243490</v>
      </c>
      <c r="E39" s="32">
        <f>SUM(E40:E52)</f>
        <v>107986</v>
      </c>
      <c r="F39" s="32">
        <f>SUM(F40:F52)</f>
        <v>0</v>
      </c>
      <c r="G39" s="32">
        <f>SUM(G40:G52)</f>
        <v>0</v>
      </c>
      <c r="H39" s="32">
        <f>SUM(H40:H52)</f>
        <v>0</v>
      </c>
      <c r="I39" s="32">
        <f>SUM(I40:I52)</f>
        <v>14431429</v>
      </c>
      <c r="J39" s="32">
        <f>SUM(J40:J52)</f>
        <v>0</v>
      </c>
      <c r="K39" s="32">
        <f>SUM(K40:K52)</f>
        <v>0</v>
      </c>
      <c r="L39" s="32">
        <f>SUM(L40:L52)</f>
        <v>0</v>
      </c>
      <c r="M39" s="32">
        <f>SUM(M40:M52)</f>
        <v>0</v>
      </c>
      <c r="N39" s="32">
        <f>SUM(N40:N52)</f>
        <v>0</v>
      </c>
      <c r="O39" s="32">
        <f>SUM(D39:N39)</f>
        <v>16782905</v>
      </c>
      <c r="P39" s="45">
        <f>(O39/P$74)</f>
        <v>1450.6789696602991</v>
      </c>
      <c r="Q39" s="10"/>
    </row>
    <row r="40" spans="1:17">
      <c r="A40" s="12"/>
      <c r="B40" s="25">
        <v>341.3</v>
      </c>
      <c r="C40" s="20" t="s">
        <v>152</v>
      </c>
      <c r="D40" s="46">
        <v>1334243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51" si="4">SUM(D40:N40)</f>
        <v>1334243</v>
      </c>
      <c r="P40" s="47">
        <f>(O40/P$74)</f>
        <v>115.32915550177198</v>
      </c>
      <c r="Q40" s="9"/>
    </row>
    <row r="41" spans="1:17">
      <c r="A41" s="12"/>
      <c r="B41" s="25">
        <v>341.9</v>
      </c>
      <c r="C41" s="20" t="s">
        <v>129</v>
      </c>
      <c r="D41" s="46">
        <v>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750</v>
      </c>
      <c r="P41" s="47">
        <f>(O41/P$74)</f>
        <v>6.4828420779669813E-2</v>
      </c>
      <c r="Q41" s="9"/>
    </row>
    <row r="42" spans="1:17">
      <c r="A42" s="12"/>
      <c r="B42" s="25">
        <v>342.2</v>
      </c>
      <c r="C42" s="20" t="s">
        <v>50</v>
      </c>
      <c r="D42" s="46">
        <v>0</v>
      </c>
      <c r="E42" s="46">
        <v>107986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107986</v>
      </c>
      <c r="P42" s="47">
        <f>(O42/P$74)</f>
        <v>9.3340824617512315</v>
      </c>
      <c r="Q42" s="9"/>
    </row>
    <row r="43" spans="1:17">
      <c r="A43" s="12"/>
      <c r="B43" s="25">
        <v>342.6</v>
      </c>
      <c r="C43" s="20" t="s">
        <v>175</v>
      </c>
      <c r="D43" s="46">
        <v>519089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519089</v>
      </c>
      <c r="P43" s="47">
        <f>(O43/P$74)</f>
        <v>44.868960152130697</v>
      </c>
      <c r="Q43" s="9"/>
    </row>
    <row r="44" spans="1:17">
      <c r="A44" s="12"/>
      <c r="B44" s="25">
        <v>342.9</v>
      </c>
      <c r="C44" s="20" t="s">
        <v>86</v>
      </c>
      <c r="D44" s="46">
        <v>27775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27775</v>
      </c>
      <c r="P44" s="47">
        <f>(O44/P$74)</f>
        <v>2.4008125162071052</v>
      </c>
      <c r="Q44" s="9"/>
    </row>
    <row r="45" spans="1:17">
      <c r="A45" s="12"/>
      <c r="B45" s="25">
        <v>343.3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4707929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4707929</v>
      </c>
      <c r="P45" s="47">
        <f>(O45/P$74)</f>
        <v>406.94346961708015</v>
      </c>
      <c r="Q45" s="9"/>
    </row>
    <row r="46" spans="1:17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3696585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3696585</v>
      </c>
      <c r="P46" s="47">
        <f>(O46/P$74)</f>
        <v>319.52502377042094</v>
      </c>
      <c r="Q46" s="9"/>
    </row>
    <row r="47" spans="1:17">
      <c r="A47" s="12"/>
      <c r="B47" s="25">
        <v>343.5</v>
      </c>
      <c r="C47" s="20" t="s">
        <v>53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4373134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4373134</v>
      </c>
      <c r="P47" s="47">
        <f>(O47/P$74)</f>
        <v>378.00449477050739</v>
      </c>
      <c r="Q47" s="9"/>
    </row>
    <row r="48" spans="1:17">
      <c r="A48" s="12"/>
      <c r="B48" s="25">
        <v>343.9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580457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580457</v>
      </c>
      <c r="P48" s="47">
        <f>(O48/P$74)</f>
        <v>50.173480854006399</v>
      </c>
      <c r="Q48" s="9"/>
    </row>
    <row r="49" spans="1:17">
      <c r="A49" s="12"/>
      <c r="B49" s="25">
        <v>344.5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978324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978324</v>
      </c>
      <c r="P49" s="47">
        <f>(O49/P$74)</f>
        <v>84.564266574466245</v>
      </c>
      <c r="Q49" s="9"/>
    </row>
    <row r="50" spans="1:17">
      <c r="A50" s="12"/>
      <c r="B50" s="25">
        <v>347.1</v>
      </c>
      <c r="C50" s="20" t="s">
        <v>88</v>
      </c>
      <c r="D50" s="46">
        <v>2839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2839</v>
      </c>
      <c r="P50" s="47">
        <f>(O50/P$74)</f>
        <v>0.24539718212464345</v>
      </c>
      <c r="Q50" s="9"/>
    </row>
    <row r="51" spans="1:17">
      <c r="A51" s="12"/>
      <c r="B51" s="25">
        <v>347.2</v>
      </c>
      <c r="C51" s="20" t="s">
        <v>56</v>
      </c>
      <c r="D51" s="46">
        <v>289469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289469</v>
      </c>
      <c r="P51" s="47">
        <f>(O51/P$74)</f>
        <v>25.021090846226986</v>
      </c>
      <c r="Q51" s="9"/>
    </row>
    <row r="52" spans="1:17">
      <c r="A52" s="12"/>
      <c r="B52" s="25">
        <v>349</v>
      </c>
      <c r="C52" s="20" t="s">
        <v>176</v>
      </c>
      <c r="D52" s="46">
        <v>69325</v>
      </c>
      <c r="E52" s="46">
        <v>0</v>
      </c>
      <c r="F52" s="46">
        <v>0</v>
      </c>
      <c r="G52" s="46">
        <v>0</v>
      </c>
      <c r="H52" s="46">
        <v>0</v>
      </c>
      <c r="I52" s="46">
        <v>95000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164325</v>
      </c>
      <c r="P52" s="47">
        <f>(O52/P$74)</f>
        <v>14.203906992825654</v>
      </c>
      <c r="Q52" s="9"/>
    </row>
    <row r="53" spans="1:17" ht="15.75">
      <c r="A53" s="29" t="s">
        <v>47</v>
      </c>
      <c r="B53" s="30"/>
      <c r="C53" s="31"/>
      <c r="D53" s="32">
        <f>SUM(D54:D59)</f>
        <v>1534644</v>
      </c>
      <c r="E53" s="32">
        <f>SUM(E54:E59)</f>
        <v>129135</v>
      </c>
      <c r="F53" s="32">
        <f>SUM(F54:F59)</f>
        <v>0</v>
      </c>
      <c r="G53" s="32">
        <f>SUM(G54:G59)</f>
        <v>0</v>
      </c>
      <c r="H53" s="32">
        <f>SUM(H54:H59)</f>
        <v>0</v>
      </c>
      <c r="I53" s="32">
        <f>SUM(I54:I59)</f>
        <v>188900</v>
      </c>
      <c r="J53" s="32">
        <f>SUM(J54:J59)</f>
        <v>0</v>
      </c>
      <c r="K53" s="32">
        <f>SUM(K54:K59)</f>
        <v>0</v>
      </c>
      <c r="L53" s="32">
        <f>SUM(L54:L59)</f>
        <v>0</v>
      </c>
      <c r="M53" s="32">
        <f>SUM(M54:M59)</f>
        <v>0</v>
      </c>
      <c r="N53" s="32">
        <f>SUM(N54:N59)</f>
        <v>0</v>
      </c>
      <c r="O53" s="32">
        <f>SUM(D53:N53)</f>
        <v>1852679</v>
      </c>
      <c r="P53" s="45">
        <f>(O53/P$74)</f>
        <v>160.14167170887717</v>
      </c>
      <c r="Q53" s="10"/>
    </row>
    <row r="54" spans="1:17">
      <c r="A54" s="13"/>
      <c r="B54" s="39">
        <v>351.1</v>
      </c>
      <c r="C54" s="21" t="s">
        <v>89</v>
      </c>
      <c r="D54" s="46">
        <v>25247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>SUM(D54:N54)</f>
        <v>25247</v>
      </c>
      <c r="P54" s="47">
        <f>(O54/P$74)</f>
        <v>2.1822975192324314</v>
      </c>
      <c r="Q54" s="9"/>
    </row>
    <row r="55" spans="1:17">
      <c r="A55" s="13"/>
      <c r="B55" s="39">
        <v>351.2</v>
      </c>
      <c r="C55" s="21" t="s">
        <v>131</v>
      </c>
      <c r="D55" s="46">
        <v>0</v>
      </c>
      <c r="E55" s="46">
        <v>127845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ref="O55:O59" si="5">SUM(D55:N55)</f>
        <v>127845</v>
      </c>
      <c r="P55" s="47">
        <f>(O55/P$74)</f>
        <v>11.050652606102515</v>
      </c>
      <c r="Q55" s="9"/>
    </row>
    <row r="56" spans="1:17">
      <c r="A56" s="13"/>
      <c r="B56" s="39">
        <v>351.3</v>
      </c>
      <c r="C56" s="21" t="s">
        <v>101</v>
      </c>
      <c r="D56" s="46">
        <v>0</v>
      </c>
      <c r="E56" s="46">
        <v>1290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1290</v>
      </c>
      <c r="P56" s="47">
        <f>(O56/P$74)</f>
        <v>0.11150488374103207</v>
      </c>
      <c r="Q56" s="9"/>
    </row>
    <row r="57" spans="1:17">
      <c r="A57" s="13"/>
      <c r="B57" s="39">
        <v>351.5</v>
      </c>
      <c r="C57" s="21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1834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1834</v>
      </c>
      <c r="P57" s="47">
        <f>(O57/P$74)</f>
        <v>0.1585270982798859</v>
      </c>
      <c r="Q57" s="9"/>
    </row>
    <row r="58" spans="1:17">
      <c r="A58" s="13"/>
      <c r="B58" s="39">
        <v>352</v>
      </c>
      <c r="C58" s="21" t="s">
        <v>61</v>
      </c>
      <c r="D58" s="46">
        <v>2462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2462</v>
      </c>
      <c r="P58" s="47">
        <f>(O58/P$74)</f>
        <v>0.21281009594606276</v>
      </c>
      <c r="Q58" s="9"/>
    </row>
    <row r="59" spans="1:17">
      <c r="A59" s="13"/>
      <c r="B59" s="39">
        <v>354</v>
      </c>
      <c r="C59" s="21" t="s">
        <v>90</v>
      </c>
      <c r="D59" s="46">
        <v>1506935</v>
      </c>
      <c r="E59" s="46">
        <v>0</v>
      </c>
      <c r="F59" s="46">
        <v>0</v>
      </c>
      <c r="G59" s="46">
        <v>0</v>
      </c>
      <c r="H59" s="46">
        <v>0</v>
      </c>
      <c r="I59" s="46">
        <v>187066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1694001</v>
      </c>
      <c r="P59" s="47">
        <f>(O59/P$74)</f>
        <v>146.42587950557524</v>
      </c>
      <c r="Q59" s="9"/>
    </row>
    <row r="60" spans="1:17" ht="15.75">
      <c r="A60" s="29" t="s">
        <v>4</v>
      </c>
      <c r="B60" s="30"/>
      <c r="C60" s="31"/>
      <c r="D60" s="32">
        <f>SUM(D61:D67)</f>
        <v>520280</v>
      </c>
      <c r="E60" s="32">
        <f>SUM(E61:E67)</f>
        <v>111111</v>
      </c>
      <c r="F60" s="32">
        <f>SUM(F61:F67)</f>
        <v>0</v>
      </c>
      <c r="G60" s="32">
        <f>SUM(G61:G67)</f>
        <v>10521</v>
      </c>
      <c r="H60" s="32">
        <f>SUM(H61:H67)</f>
        <v>0</v>
      </c>
      <c r="I60" s="32">
        <f>SUM(I61:I67)</f>
        <v>222051</v>
      </c>
      <c r="J60" s="32">
        <f>SUM(J61:J67)</f>
        <v>0</v>
      </c>
      <c r="K60" s="32">
        <f>SUM(K61:K67)</f>
        <v>-2229159</v>
      </c>
      <c r="L60" s="32">
        <f>SUM(L61:L67)</f>
        <v>0</v>
      </c>
      <c r="M60" s="32">
        <f>SUM(M61:M67)</f>
        <v>0</v>
      </c>
      <c r="N60" s="32">
        <f>SUM(N61:N67)</f>
        <v>0</v>
      </c>
      <c r="O60" s="32">
        <f>SUM(D60:N60)</f>
        <v>-1365196</v>
      </c>
      <c r="P60" s="45">
        <f>(O60/P$74)</f>
        <v>-118.00466764629614</v>
      </c>
      <c r="Q60" s="10"/>
    </row>
    <row r="61" spans="1:17">
      <c r="A61" s="12"/>
      <c r="B61" s="25">
        <v>361.1</v>
      </c>
      <c r="C61" s="20" t="s">
        <v>63</v>
      </c>
      <c r="D61" s="46">
        <v>92128</v>
      </c>
      <c r="E61" s="46">
        <v>48904</v>
      </c>
      <c r="F61" s="46">
        <v>0</v>
      </c>
      <c r="G61" s="46">
        <v>9806</v>
      </c>
      <c r="H61" s="46">
        <v>0</v>
      </c>
      <c r="I61" s="46">
        <v>96940</v>
      </c>
      <c r="J61" s="46">
        <v>0</v>
      </c>
      <c r="K61" s="46">
        <v>980759</v>
      </c>
      <c r="L61" s="46">
        <v>0</v>
      </c>
      <c r="M61" s="46">
        <v>0</v>
      </c>
      <c r="N61" s="46">
        <v>0</v>
      </c>
      <c r="O61" s="46">
        <f>SUM(D61:N61)</f>
        <v>1228537</v>
      </c>
      <c r="P61" s="47">
        <f>(O61/P$74)</f>
        <v>106.19215143919094</v>
      </c>
      <c r="Q61" s="9"/>
    </row>
    <row r="62" spans="1:17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-5001544</v>
      </c>
      <c r="L62" s="46">
        <v>0</v>
      </c>
      <c r="M62" s="46">
        <v>0</v>
      </c>
      <c r="N62" s="46">
        <v>0</v>
      </c>
      <c r="O62" s="46">
        <f t="shared" ref="O62:O71" si="6">SUM(D62:N62)</f>
        <v>-5001544</v>
      </c>
      <c r="P62" s="47">
        <f>(O62/P$74)</f>
        <v>-432.32293197337714</v>
      </c>
      <c r="Q62" s="9"/>
    </row>
    <row r="63" spans="1:17">
      <c r="A63" s="12"/>
      <c r="B63" s="25">
        <v>362</v>
      </c>
      <c r="C63" s="20" t="s">
        <v>65</v>
      </c>
      <c r="D63" s="46">
        <v>146359</v>
      </c>
      <c r="E63" s="46">
        <v>0</v>
      </c>
      <c r="F63" s="46">
        <v>0</v>
      </c>
      <c r="G63" s="46">
        <v>0</v>
      </c>
      <c r="H63" s="46">
        <v>0</v>
      </c>
      <c r="I63" s="46">
        <v>35036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181395</v>
      </c>
      <c r="P63" s="47">
        <f>(O63/P$74)</f>
        <v>15.67940184977094</v>
      </c>
      <c r="Q63" s="9"/>
    </row>
    <row r="64" spans="1:17">
      <c r="A64" s="12"/>
      <c r="B64" s="25">
        <v>366</v>
      </c>
      <c r="C64" s="20" t="s">
        <v>66</v>
      </c>
      <c r="D64" s="46">
        <v>52823</v>
      </c>
      <c r="E64" s="46">
        <v>0</v>
      </c>
      <c r="F64" s="46">
        <v>0</v>
      </c>
      <c r="G64" s="46">
        <v>0</v>
      </c>
      <c r="H64" s="46">
        <v>0</v>
      </c>
      <c r="I64" s="46">
        <v>20000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6"/>
        <v>72823</v>
      </c>
      <c r="P64" s="47">
        <f>(O64/P$74)</f>
        <v>6.2946667819171926</v>
      </c>
      <c r="Q64" s="9"/>
    </row>
    <row r="65" spans="1:120">
      <c r="A65" s="12"/>
      <c r="B65" s="25">
        <v>367</v>
      </c>
      <c r="C65" s="20" t="s">
        <v>124</v>
      </c>
      <c r="D65" s="46">
        <v>159545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6"/>
        <v>159545</v>
      </c>
      <c r="P65" s="47">
        <f>(O65/P$74)</f>
        <v>13.790733857723225</v>
      </c>
      <c r="Q65" s="9"/>
    </row>
    <row r="66" spans="1:120">
      <c r="A66" s="12"/>
      <c r="B66" s="25">
        <v>368</v>
      </c>
      <c r="C66" s="20" t="s">
        <v>67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1791626</v>
      </c>
      <c r="L66" s="46">
        <v>0</v>
      </c>
      <c r="M66" s="46">
        <v>0</v>
      </c>
      <c r="N66" s="46">
        <v>0</v>
      </c>
      <c r="O66" s="46">
        <f t="shared" si="6"/>
        <v>1791626</v>
      </c>
      <c r="P66" s="47">
        <f>(O66/P$74)</f>
        <v>154.86437894372892</v>
      </c>
      <c r="Q66" s="9"/>
    </row>
    <row r="67" spans="1:120">
      <c r="A67" s="12"/>
      <c r="B67" s="25">
        <v>369.9</v>
      </c>
      <c r="C67" s="20" t="s">
        <v>68</v>
      </c>
      <c r="D67" s="46">
        <v>69425</v>
      </c>
      <c r="E67" s="46">
        <v>62207</v>
      </c>
      <c r="F67" s="46">
        <v>0</v>
      </c>
      <c r="G67" s="46">
        <v>715</v>
      </c>
      <c r="H67" s="46">
        <v>0</v>
      </c>
      <c r="I67" s="46">
        <v>70075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6"/>
        <v>202422</v>
      </c>
      <c r="P67" s="47">
        <f>(O67/P$74)</f>
        <v>17.496931454749763</v>
      </c>
      <c r="Q67" s="9"/>
    </row>
    <row r="68" spans="1:120" ht="15.75">
      <c r="A68" s="29" t="s">
        <v>48</v>
      </c>
      <c r="B68" s="30"/>
      <c r="C68" s="31"/>
      <c r="D68" s="32">
        <f>SUM(D69:D71)</f>
        <v>2680378</v>
      </c>
      <c r="E68" s="32">
        <f>SUM(E69:E71)</f>
        <v>0</v>
      </c>
      <c r="F68" s="32">
        <f>SUM(F69:F71)</f>
        <v>0</v>
      </c>
      <c r="G68" s="32">
        <f>SUM(G69:G71)</f>
        <v>414702</v>
      </c>
      <c r="H68" s="32">
        <f>SUM(H69:H71)</f>
        <v>0</v>
      </c>
      <c r="I68" s="32">
        <f>SUM(I69:I71)</f>
        <v>0</v>
      </c>
      <c r="J68" s="32">
        <f>SUM(J69:J71)</f>
        <v>0</v>
      </c>
      <c r="K68" s="32">
        <f>SUM(K69:K71)</f>
        <v>0</v>
      </c>
      <c r="L68" s="32">
        <f>SUM(L69:L71)</f>
        <v>0</v>
      </c>
      <c r="M68" s="32">
        <f>SUM(M69:M71)</f>
        <v>0</v>
      </c>
      <c r="N68" s="32">
        <f>SUM(N69:N71)</f>
        <v>0</v>
      </c>
      <c r="O68" s="32">
        <f t="shared" si="6"/>
        <v>3095080</v>
      </c>
      <c r="P68" s="45">
        <f>(O68/P$74)</f>
        <v>267.5321981156539</v>
      </c>
      <c r="Q68" s="9"/>
    </row>
    <row r="69" spans="1:120">
      <c r="A69" s="12"/>
      <c r="B69" s="25">
        <v>381</v>
      </c>
      <c r="C69" s="20" t="s">
        <v>69</v>
      </c>
      <c r="D69" s="46">
        <v>962413</v>
      </c>
      <c r="E69" s="46">
        <v>0</v>
      </c>
      <c r="F69" s="46">
        <v>0</v>
      </c>
      <c r="G69" s="46">
        <v>414702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1377115</v>
      </c>
      <c r="P69" s="47">
        <f>(O69/P$74)</f>
        <v>119.03492090932664</v>
      </c>
      <c r="Q69" s="9"/>
    </row>
    <row r="70" spans="1:120">
      <c r="A70" s="12"/>
      <c r="B70" s="25">
        <v>384</v>
      </c>
      <c r="C70" s="20" t="s">
        <v>105</v>
      </c>
      <c r="D70" s="46">
        <v>1713735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1713735</v>
      </c>
      <c r="P70" s="47">
        <f>(O70/P$74)</f>
        <v>148.13164491312992</v>
      </c>
      <c r="Q70" s="9"/>
    </row>
    <row r="71" spans="1:120" ht="15.75" thickBot="1">
      <c r="A71" s="12"/>
      <c r="B71" s="25">
        <v>388.1</v>
      </c>
      <c r="C71" s="20" t="s">
        <v>70</v>
      </c>
      <c r="D71" s="46">
        <v>4230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4230</v>
      </c>
      <c r="P71" s="47">
        <f>(O71/P$74)</f>
        <v>0.3656322931973377</v>
      </c>
      <c r="Q71" s="9"/>
    </row>
    <row r="72" spans="1:120" ht="16.5" thickBot="1">
      <c r="A72" s="14" t="s">
        <v>58</v>
      </c>
      <c r="B72" s="23"/>
      <c r="C72" s="22"/>
      <c r="D72" s="15">
        <f>SUM(D5,D16,D26,D39,D53,D60,D68)</f>
        <v>23475024</v>
      </c>
      <c r="E72" s="15">
        <f>SUM(E5,E16,E26,E39,E53,E60,E68)</f>
        <v>4769412</v>
      </c>
      <c r="F72" s="15">
        <f>SUM(F5,F16,F26,F39,F53,F60,F68)</f>
        <v>0</v>
      </c>
      <c r="G72" s="15">
        <f>SUM(G5,G16,G26,G39,G53,G60,G68)</f>
        <v>425223</v>
      </c>
      <c r="H72" s="15">
        <f>SUM(H5,H16,H26,H39,H53,H60,H68)</f>
        <v>0</v>
      </c>
      <c r="I72" s="15">
        <f>SUM(I5,I16,I26,I39,I53,I60,I68)</f>
        <v>15248875</v>
      </c>
      <c r="J72" s="15">
        <f>SUM(J5,J16,J26,J39,J53,J60,J68)</f>
        <v>0</v>
      </c>
      <c r="K72" s="15">
        <f>SUM(K5,K16,K26,K39,K53,K60,K68)</f>
        <v>-2229159</v>
      </c>
      <c r="L72" s="15">
        <f>SUM(L5,L16,L26,L39,L53,L60,L68)</f>
        <v>0</v>
      </c>
      <c r="M72" s="15">
        <f>SUM(M5,M16,M26,M39,M53,M60,M68)</f>
        <v>0</v>
      </c>
      <c r="N72" s="15">
        <f>SUM(N5,N16,N26,N39,N53,N60,N68)</f>
        <v>0</v>
      </c>
      <c r="O72" s="15">
        <f>SUM(D72:N72)</f>
        <v>41689375</v>
      </c>
      <c r="P72" s="38">
        <f>(O72/P$74)</f>
        <v>3603.5417927219291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51" t="s">
        <v>182</v>
      </c>
      <c r="N74" s="51"/>
      <c r="O74" s="51"/>
      <c r="P74" s="43">
        <v>11569</v>
      </c>
    </row>
    <row r="75" spans="1:120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20" ht="15.75" customHeight="1" thickBot="1">
      <c r="A76" s="55" t="s">
        <v>96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8024828</v>
      </c>
      <c r="E5" s="27">
        <f t="shared" si="0"/>
        <v>200996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8225824</v>
      </c>
      <c r="O5" s="33">
        <f t="shared" ref="O5:O36" si="1">(N5/O$70)</f>
        <v>686.11427141546415</v>
      </c>
      <c r="P5" s="6"/>
    </row>
    <row r="6" spans="1:133">
      <c r="A6" s="12"/>
      <c r="B6" s="25">
        <v>311</v>
      </c>
      <c r="C6" s="20" t="s">
        <v>3</v>
      </c>
      <c r="D6" s="46">
        <v>5854126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5854126</v>
      </c>
      <c r="O6" s="47">
        <f t="shared" si="1"/>
        <v>488.29143381432982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113727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113727</v>
      </c>
      <c r="O7" s="47">
        <f t="shared" si="1"/>
        <v>9.48594544999583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87269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87269</v>
      </c>
      <c r="O8" s="47">
        <f t="shared" si="1"/>
        <v>7.2790891650679788</v>
      </c>
      <c r="P8" s="9"/>
    </row>
    <row r="9" spans="1:133">
      <c r="A9" s="12"/>
      <c r="B9" s="25">
        <v>314.10000000000002</v>
      </c>
      <c r="C9" s="20" t="s">
        <v>12</v>
      </c>
      <c r="D9" s="46">
        <v>943129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943129</v>
      </c>
      <c r="O9" s="47">
        <f t="shared" si="1"/>
        <v>78.666194011176913</v>
      </c>
      <c r="P9" s="9"/>
    </row>
    <row r="10" spans="1:133">
      <c r="A10" s="12"/>
      <c r="B10" s="25">
        <v>314.3</v>
      </c>
      <c r="C10" s="20" t="s">
        <v>13</v>
      </c>
      <c r="D10" s="46">
        <v>410245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410245</v>
      </c>
      <c r="O10" s="47">
        <f t="shared" si="1"/>
        <v>34.218450246058886</v>
      </c>
      <c r="P10" s="9"/>
    </row>
    <row r="11" spans="1:133">
      <c r="A11" s="12"/>
      <c r="B11" s="25">
        <v>314.39999999999998</v>
      </c>
      <c r="C11" s="20" t="s">
        <v>14</v>
      </c>
      <c r="D11" s="46">
        <v>66702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66702</v>
      </c>
      <c r="O11" s="47">
        <f t="shared" si="1"/>
        <v>5.5635999666360831</v>
      </c>
      <c r="P11" s="9"/>
    </row>
    <row r="12" spans="1:133">
      <c r="A12" s="12"/>
      <c r="B12" s="25">
        <v>315</v>
      </c>
      <c r="C12" s="20" t="s">
        <v>121</v>
      </c>
      <c r="D12" s="46">
        <v>657534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657534</v>
      </c>
      <c r="O12" s="47">
        <f t="shared" si="1"/>
        <v>54.844774376511801</v>
      </c>
      <c r="P12" s="9"/>
    </row>
    <row r="13" spans="1:133">
      <c r="A13" s="12"/>
      <c r="B13" s="25">
        <v>316</v>
      </c>
      <c r="C13" s="20" t="s">
        <v>122</v>
      </c>
      <c r="D13" s="46">
        <v>93092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93092</v>
      </c>
      <c r="O13" s="47">
        <f t="shared" si="1"/>
        <v>7.7647843856868795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1373056</v>
      </c>
      <c r="E14" s="32">
        <f t="shared" si="3"/>
        <v>1900417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16225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3289698</v>
      </c>
      <c r="O14" s="45">
        <f t="shared" si="1"/>
        <v>274.3930269413629</v>
      </c>
      <c r="P14" s="10"/>
    </row>
    <row r="15" spans="1:133">
      <c r="A15" s="12"/>
      <c r="B15" s="25">
        <v>322</v>
      </c>
      <c r="C15" s="20" t="s">
        <v>0</v>
      </c>
      <c r="D15" s="46">
        <v>527081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527081</v>
      </c>
      <c r="O15" s="47">
        <f t="shared" si="1"/>
        <v>43.963716740345319</v>
      </c>
      <c r="P15" s="9"/>
    </row>
    <row r="16" spans="1:133">
      <c r="A16" s="12"/>
      <c r="B16" s="25">
        <v>323.10000000000002</v>
      </c>
      <c r="C16" s="20" t="s">
        <v>18</v>
      </c>
      <c r="D16" s="46">
        <v>717779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717779</v>
      </c>
      <c r="O16" s="47">
        <f t="shared" si="1"/>
        <v>59.869797314204689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494249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494249</v>
      </c>
      <c r="O17" s="47">
        <f t="shared" si="1"/>
        <v>41.225206439235969</v>
      </c>
      <c r="P17" s="9"/>
    </row>
    <row r="18" spans="1:16">
      <c r="A18" s="12"/>
      <c r="B18" s="25">
        <v>323.89999999999998</v>
      </c>
      <c r="C18" s="20" t="s">
        <v>81</v>
      </c>
      <c r="D18" s="46">
        <v>46603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46603</v>
      </c>
      <c r="O18" s="47">
        <f t="shared" si="1"/>
        <v>3.8871465510050882</v>
      </c>
      <c r="P18" s="9"/>
    </row>
    <row r="19" spans="1:16">
      <c r="A19" s="12"/>
      <c r="B19" s="25">
        <v>324.12</v>
      </c>
      <c r="C19" s="20" t="s">
        <v>21</v>
      </c>
      <c r="D19" s="46">
        <v>2267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2267</v>
      </c>
      <c r="O19" s="47">
        <f t="shared" si="1"/>
        <v>0.18908999916590208</v>
      </c>
      <c r="P19" s="9"/>
    </row>
    <row r="20" spans="1:16">
      <c r="A20" s="12"/>
      <c r="B20" s="25">
        <v>324.20999999999998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6225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6225</v>
      </c>
      <c r="O20" s="47">
        <f t="shared" si="1"/>
        <v>0.51922595712736674</v>
      </c>
      <c r="P20" s="9"/>
    </row>
    <row r="21" spans="1:16">
      <c r="A21" s="12"/>
      <c r="B21" s="25">
        <v>324.52</v>
      </c>
      <c r="C21" s="20" t="s">
        <v>123</v>
      </c>
      <c r="D21" s="46">
        <v>10474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10474</v>
      </c>
      <c r="O21" s="47">
        <f t="shared" si="1"/>
        <v>0.87363416465093002</v>
      </c>
      <c r="P21" s="9"/>
    </row>
    <row r="22" spans="1:16">
      <c r="A22" s="12"/>
      <c r="B22" s="25">
        <v>324.62</v>
      </c>
      <c r="C22" s="20" t="s">
        <v>24</v>
      </c>
      <c r="D22" s="46">
        <v>11044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11044</v>
      </c>
      <c r="O22" s="47">
        <f t="shared" si="1"/>
        <v>0.92117774626741178</v>
      </c>
      <c r="P22" s="9"/>
    </row>
    <row r="23" spans="1:16">
      <c r="A23" s="12"/>
      <c r="B23" s="25">
        <v>325.2</v>
      </c>
      <c r="C23" s="20" t="s">
        <v>25</v>
      </c>
      <c r="D23" s="46">
        <v>0</v>
      </c>
      <c r="E23" s="46">
        <v>1396739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1396739</v>
      </c>
      <c r="O23" s="47">
        <f t="shared" si="1"/>
        <v>116.50170990074234</v>
      </c>
      <c r="P23" s="9"/>
    </row>
    <row r="24" spans="1:16">
      <c r="A24" s="12"/>
      <c r="B24" s="25">
        <v>329</v>
      </c>
      <c r="C24" s="20" t="s">
        <v>26</v>
      </c>
      <c r="D24" s="46">
        <v>19475</v>
      </c>
      <c r="E24" s="46">
        <v>9429</v>
      </c>
      <c r="F24" s="46">
        <v>0</v>
      </c>
      <c r="G24" s="46">
        <v>0</v>
      </c>
      <c r="H24" s="46">
        <v>0</v>
      </c>
      <c r="I24" s="46">
        <v>10000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7" si="5">SUM(D24:M24)</f>
        <v>38904</v>
      </c>
      <c r="O24" s="47">
        <f t="shared" si="1"/>
        <v>3.2449745600133455</v>
      </c>
      <c r="P24" s="9"/>
    </row>
    <row r="25" spans="1:16">
      <c r="A25" s="12"/>
      <c r="B25" s="25">
        <v>367</v>
      </c>
      <c r="C25" s="20" t="s">
        <v>124</v>
      </c>
      <c r="D25" s="46">
        <v>38333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38333</v>
      </c>
      <c r="O25" s="47">
        <f t="shared" si="1"/>
        <v>3.1973475686045543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SUM(D27:D36)</f>
        <v>1200594</v>
      </c>
      <c r="E26" s="32">
        <f t="shared" si="6"/>
        <v>413887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1614481</v>
      </c>
      <c r="O26" s="45">
        <f t="shared" si="1"/>
        <v>134.66352489782301</v>
      </c>
      <c r="P26" s="10"/>
    </row>
    <row r="27" spans="1:16">
      <c r="A27" s="12"/>
      <c r="B27" s="25">
        <v>331.2</v>
      </c>
      <c r="C27" s="20" t="s">
        <v>27</v>
      </c>
      <c r="D27" s="46">
        <v>74391</v>
      </c>
      <c r="E27" s="46">
        <v>52943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127334</v>
      </c>
      <c r="O27" s="47">
        <f t="shared" si="1"/>
        <v>10.620902493952791</v>
      </c>
      <c r="P27" s="9"/>
    </row>
    <row r="28" spans="1:16">
      <c r="A28" s="12"/>
      <c r="B28" s="25">
        <v>331.7</v>
      </c>
      <c r="C28" s="20" t="s">
        <v>98</v>
      </c>
      <c r="D28" s="46">
        <v>0</v>
      </c>
      <c r="E28" s="46">
        <v>88576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88576</v>
      </c>
      <c r="O28" s="47">
        <f t="shared" si="1"/>
        <v>7.3881057636166485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12992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12992</v>
      </c>
      <c r="O29" s="47">
        <f t="shared" si="1"/>
        <v>1.083660021686546</v>
      </c>
      <c r="P29" s="9"/>
    </row>
    <row r="30" spans="1:16">
      <c r="A30" s="12"/>
      <c r="B30" s="25">
        <v>335.12</v>
      </c>
      <c r="C30" s="20" t="s">
        <v>125</v>
      </c>
      <c r="D30" s="46">
        <v>422057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422057</v>
      </c>
      <c r="O30" s="47">
        <f t="shared" si="1"/>
        <v>35.203686712820087</v>
      </c>
      <c r="P30" s="9"/>
    </row>
    <row r="31" spans="1:16">
      <c r="A31" s="12"/>
      <c r="B31" s="25">
        <v>335.14</v>
      </c>
      <c r="C31" s="20" t="s">
        <v>126</v>
      </c>
      <c r="D31" s="46">
        <v>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</v>
      </c>
      <c r="O31" s="47">
        <f t="shared" si="1"/>
        <v>2.4188839769788972E-3</v>
      </c>
      <c r="P31" s="9"/>
    </row>
    <row r="32" spans="1:16">
      <c r="A32" s="12"/>
      <c r="B32" s="25">
        <v>335.15</v>
      </c>
      <c r="C32" s="20" t="s">
        <v>127</v>
      </c>
      <c r="D32" s="46">
        <v>16916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16916</v>
      </c>
      <c r="O32" s="47">
        <f t="shared" si="1"/>
        <v>1.4109600467094836</v>
      </c>
      <c r="P32" s="9"/>
    </row>
    <row r="33" spans="1:16">
      <c r="A33" s="12"/>
      <c r="B33" s="25">
        <v>335.18</v>
      </c>
      <c r="C33" s="20" t="s">
        <v>128</v>
      </c>
      <c r="D33" s="46">
        <v>687201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687201</v>
      </c>
      <c r="O33" s="47">
        <f t="shared" si="1"/>
        <v>57.319292684961212</v>
      </c>
      <c r="P33" s="9"/>
    </row>
    <row r="34" spans="1:16">
      <c r="A34" s="12"/>
      <c r="B34" s="25">
        <v>337.2</v>
      </c>
      <c r="C34" s="20" t="s">
        <v>38</v>
      </c>
      <c r="D34" s="46">
        <v>0</v>
      </c>
      <c r="E34" s="46">
        <v>28320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28320</v>
      </c>
      <c r="O34" s="47">
        <f t="shared" si="1"/>
        <v>2.3621653182083575</v>
      </c>
      <c r="P34" s="9"/>
    </row>
    <row r="35" spans="1:16">
      <c r="A35" s="12"/>
      <c r="B35" s="25">
        <v>337.3</v>
      </c>
      <c r="C35" s="20" t="s">
        <v>39</v>
      </c>
      <c r="D35" s="46">
        <v>0</v>
      </c>
      <c r="E35" s="46">
        <v>200283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200283</v>
      </c>
      <c r="O35" s="47">
        <f t="shared" si="1"/>
        <v>16.705563433147052</v>
      </c>
      <c r="P35" s="9"/>
    </row>
    <row r="36" spans="1:16">
      <c r="A36" s="12"/>
      <c r="B36" s="25">
        <v>337.7</v>
      </c>
      <c r="C36" s="20" t="s">
        <v>40</v>
      </c>
      <c r="D36" s="46">
        <v>0</v>
      </c>
      <c r="E36" s="46">
        <v>30773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30773</v>
      </c>
      <c r="O36" s="47">
        <f t="shared" si="1"/>
        <v>2.5667695387438485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SUM(D38:D47)</f>
        <v>358748</v>
      </c>
      <c r="E37" s="32">
        <f t="shared" si="7"/>
        <v>157160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8091937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8607845</v>
      </c>
      <c r="O37" s="45">
        <f t="shared" ref="O37:O68" si="8">(N37/O$70)</f>
        <v>717.97856368337648</v>
      </c>
      <c r="P37" s="10"/>
    </row>
    <row r="38" spans="1:16">
      <c r="A38" s="12"/>
      <c r="B38" s="25">
        <v>341.9</v>
      </c>
      <c r="C38" s="20" t="s">
        <v>129</v>
      </c>
      <c r="D38" s="46">
        <v>1350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7" si="9">SUM(D38:M38)</f>
        <v>1350</v>
      </c>
      <c r="O38" s="47">
        <f t="shared" si="8"/>
        <v>0.11260321961798316</v>
      </c>
      <c r="P38" s="9"/>
    </row>
    <row r="39" spans="1:16">
      <c r="A39" s="12"/>
      <c r="B39" s="25">
        <v>342.2</v>
      </c>
      <c r="C39" s="20" t="s">
        <v>50</v>
      </c>
      <c r="D39" s="46">
        <v>0</v>
      </c>
      <c r="E39" s="46">
        <v>99819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99819</v>
      </c>
      <c r="O39" s="47">
        <f t="shared" si="8"/>
        <v>8.3258820585536739</v>
      </c>
      <c r="P39" s="9"/>
    </row>
    <row r="40" spans="1:16">
      <c r="A40" s="12"/>
      <c r="B40" s="25">
        <v>342.9</v>
      </c>
      <c r="C40" s="20" t="s">
        <v>86</v>
      </c>
      <c r="D40" s="46">
        <v>19205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19205</v>
      </c>
      <c r="O40" s="47">
        <f t="shared" si="8"/>
        <v>1.6018850613061975</v>
      </c>
      <c r="P40" s="9"/>
    </row>
    <row r="41" spans="1:16">
      <c r="A41" s="12"/>
      <c r="B41" s="25">
        <v>343.4</v>
      </c>
      <c r="C41" s="20" t="s">
        <v>52</v>
      </c>
      <c r="D41" s="46">
        <v>0</v>
      </c>
      <c r="E41" s="46">
        <v>57341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57341</v>
      </c>
      <c r="O41" s="47">
        <f t="shared" si="8"/>
        <v>4.782800900825757</v>
      </c>
      <c r="P41" s="9"/>
    </row>
    <row r="42" spans="1:16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7368714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7368714</v>
      </c>
      <c r="O42" s="47">
        <f t="shared" si="8"/>
        <v>614.62290432896827</v>
      </c>
      <c r="P42" s="9"/>
    </row>
    <row r="43" spans="1:16">
      <c r="A43" s="12"/>
      <c r="B43" s="25">
        <v>343.9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358130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358130</v>
      </c>
      <c r="O43" s="47">
        <f t="shared" si="8"/>
        <v>29.871548919843189</v>
      </c>
      <c r="P43" s="9"/>
    </row>
    <row r="44" spans="1:16">
      <c r="A44" s="12"/>
      <c r="B44" s="25">
        <v>344.5</v>
      </c>
      <c r="C44" s="20" t="s">
        <v>130</v>
      </c>
      <c r="D44" s="46">
        <v>490</v>
      </c>
      <c r="E44" s="46">
        <v>0</v>
      </c>
      <c r="F44" s="46">
        <v>0</v>
      </c>
      <c r="G44" s="46">
        <v>0</v>
      </c>
      <c r="H44" s="46">
        <v>0</v>
      </c>
      <c r="I44" s="46">
        <v>365093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365583</v>
      </c>
      <c r="O44" s="47">
        <f t="shared" si="8"/>
        <v>30.493202101926766</v>
      </c>
      <c r="P44" s="9"/>
    </row>
    <row r="45" spans="1:16">
      <c r="A45" s="12"/>
      <c r="B45" s="25">
        <v>347.2</v>
      </c>
      <c r="C45" s="20" t="s">
        <v>56</v>
      </c>
      <c r="D45" s="46">
        <v>190031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190031</v>
      </c>
      <c r="O45" s="47">
        <f t="shared" si="8"/>
        <v>15.850446242388857</v>
      </c>
      <c r="P45" s="9"/>
    </row>
    <row r="46" spans="1:16">
      <c r="A46" s="12"/>
      <c r="B46" s="25">
        <v>347.9</v>
      </c>
      <c r="C46" s="20" t="s">
        <v>112</v>
      </c>
      <c r="D46" s="46">
        <v>110522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110522</v>
      </c>
      <c r="O46" s="47">
        <f t="shared" si="8"/>
        <v>9.2186170656435067</v>
      </c>
      <c r="P46" s="9"/>
    </row>
    <row r="47" spans="1:16">
      <c r="A47" s="12"/>
      <c r="B47" s="25">
        <v>349</v>
      </c>
      <c r="C47" s="20" t="s">
        <v>1</v>
      </c>
      <c r="D47" s="46">
        <v>37150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37150</v>
      </c>
      <c r="O47" s="47">
        <f t="shared" si="8"/>
        <v>3.0986737843022771</v>
      </c>
      <c r="P47" s="9"/>
    </row>
    <row r="48" spans="1:16" ht="15.75">
      <c r="A48" s="29" t="s">
        <v>47</v>
      </c>
      <c r="B48" s="30"/>
      <c r="C48" s="31"/>
      <c r="D48" s="32">
        <f t="shared" ref="D48:M48" si="10">SUM(D49:D53)</f>
        <v>938451</v>
      </c>
      <c r="E48" s="32">
        <f t="shared" si="10"/>
        <v>87761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231707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55" si="11">SUM(D48:M48)</f>
        <v>1257919</v>
      </c>
      <c r="O48" s="45">
        <f t="shared" si="8"/>
        <v>104.9227625323213</v>
      </c>
      <c r="P48" s="10"/>
    </row>
    <row r="49" spans="1:16">
      <c r="A49" s="13"/>
      <c r="B49" s="39">
        <v>351.1</v>
      </c>
      <c r="C49" s="21" t="s">
        <v>89</v>
      </c>
      <c r="D49" s="46">
        <v>97544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97544</v>
      </c>
      <c r="O49" s="47">
        <f t="shared" si="8"/>
        <v>8.1361247810492952</v>
      </c>
      <c r="P49" s="9"/>
    </row>
    <row r="50" spans="1:16">
      <c r="A50" s="13"/>
      <c r="B50" s="39">
        <v>351.2</v>
      </c>
      <c r="C50" s="21" t="s">
        <v>131</v>
      </c>
      <c r="D50" s="46">
        <v>0</v>
      </c>
      <c r="E50" s="46">
        <v>83062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83062</v>
      </c>
      <c r="O50" s="47">
        <f t="shared" si="8"/>
        <v>6.9281841688214199</v>
      </c>
      <c r="P50" s="9"/>
    </row>
    <row r="51" spans="1:16">
      <c r="A51" s="13"/>
      <c r="B51" s="39">
        <v>351.3</v>
      </c>
      <c r="C51" s="21" t="s">
        <v>101</v>
      </c>
      <c r="D51" s="46">
        <v>0</v>
      </c>
      <c r="E51" s="46">
        <v>4699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4699</v>
      </c>
      <c r="O51" s="47">
        <f t="shared" si="8"/>
        <v>0.39194261406289099</v>
      </c>
      <c r="P51" s="9"/>
    </row>
    <row r="52" spans="1:16">
      <c r="A52" s="13"/>
      <c r="B52" s="39">
        <v>352</v>
      </c>
      <c r="C52" s="21" t="s">
        <v>61</v>
      </c>
      <c r="D52" s="46">
        <v>12599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12599</v>
      </c>
      <c r="O52" s="47">
        <f t="shared" si="8"/>
        <v>1.0508799733088665</v>
      </c>
      <c r="P52" s="9"/>
    </row>
    <row r="53" spans="1:16">
      <c r="A53" s="13"/>
      <c r="B53" s="39">
        <v>354</v>
      </c>
      <c r="C53" s="21" t="s">
        <v>90</v>
      </c>
      <c r="D53" s="46">
        <v>828308</v>
      </c>
      <c r="E53" s="46">
        <v>0</v>
      </c>
      <c r="F53" s="46">
        <v>0</v>
      </c>
      <c r="G53" s="46">
        <v>0</v>
      </c>
      <c r="H53" s="46">
        <v>0</v>
      </c>
      <c r="I53" s="46">
        <v>231707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1060015</v>
      </c>
      <c r="O53" s="47">
        <f t="shared" si="8"/>
        <v>88.415630995078828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SUM(D55:D62)</f>
        <v>220188</v>
      </c>
      <c r="E54" s="32">
        <f t="shared" si="12"/>
        <v>310821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174528</v>
      </c>
      <c r="J54" s="32">
        <f t="shared" si="12"/>
        <v>0</v>
      </c>
      <c r="K54" s="32">
        <f t="shared" si="12"/>
        <v>3670532</v>
      </c>
      <c r="L54" s="32">
        <f t="shared" si="12"/>
        <v>0</v>
      </c>
      <c r="M54" s="32">
        <f t="shared" si="12"/>
        <v>0</v>
      </c>
      <c r="N54" s="32">
        <f t="shared" si="11"/>
        <v>4376069</v>
      </c>
      <c r="O54" s="45">
        <f t="shared" si="8"/>
        <v>365.00700642255401</v>
      </c>
      <c r="P54" s="10"/>
    </row>
    <row r="55" spans="1:16">
      <c r="A55" s="12"/>
      <c r="B55" s="25">
        <v>361.1</v>
      </c>
      <c r="C55" s="20" t="s">
        <v>63</v>
      </c>
      <c r="D55" s="46">
        <v>24765</v>
      </c>
      <c r="E55" s="46">
        <v>10200</v>
      </c>
      <c r="F55" s="46">
        <v>0</v>
      </c>
      <c r="G55" s="46">
        <v>0</v>
      </c>
      <c r="H55" s="46">
        <v>0</v>
      </c>
      <c r="I55" s="46">
        <v>8485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43450</v>
      </c>
      <c r="O55" s="47">
        <f t="shared" si="8"/>
        <v>3.6241554758528651</v>
      </c>
      <c r="P55" s="9"/>
    </row>
    <row r="56" spans="1:16">
      <c r="A56" s="12"/>
      <c r="B56" s="25">
        <v>361.3</v>
      </c>
      <c r="C56" s="20" t="s">
        <v>64</v>
      </c>
      <c r="D56" s="46">
        <v>23078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1863643</v>
      </c>
      <c r="L56" s="46">
        <v>0</v>
      </c>
      <c r="M56" s="46">
        <v>0</v>
      </c>
      <c r="N56" s="46">
        <f t="shared" ref="N56:N62" si="13">SUM(D56:M56)</f>
        <v>1886721</v>
      </c>
      <c r="O56" s="47">
        <f t="shared" si="8"/>
        <v>157.37100675619317</v>
      </c>
      <c r="P56" s="9"/>
    </row>
    <row r="57" spans="1:16">
      <c r="A57" s="12"/>
      <c r="B57" s="25">
        <v>362</v>
      </c>
      <c r="C57" s="20" t="s">
        <v>65</v>
      </c>
      <c r="D57" s="46">
        <v>53500</v>
      </c>
      <c r="E57" s="46">
        <v>0</v>
      </c>
      <c r="F57" s="46">
        <v>0</v>
      </c>
      <c r="G57" s="46">
        <v>0</v>
      </c>
      <c r="H57" s="46">
        <v>0</v>
      </c>
      <c r="I57" s="46">
        <v>26500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80000</v>
      </c>
      <c r="O57" s="47">
        <f t="shared" si="8"/>
        <v>6.6727833847693718</v>
      </c>
      <c r="P57" s="9"/>
    </row>
    <row r="58" spans="1:16">
      <c r="A58" s="12"/>
      <c r="B58" s="25">
        <v>364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33288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33288</v>
      </c>
      <c r="O58" s="47">
        <f t="shared" si="8"/>
        <v>2.7765451664025358</v>
      </c>
      <c r="P58" s="9"/>
    </row>
    <row r="59" spans="1:16">
      <c r="A59" s="12"/>
      <c r="B59" s="25">
        <v>365</v>
      </c>
      <c r="C59" s="20" t="s">
        <v>133</v>
      </c>
      <c r="D59" s="46">
        <v>20305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20305</v>
      </c>
      <c r="O59" s="47">
        <f t="shared" si="8"/>
        <v>1.6936358328467762</v>
      </c>
      <c r="P59" s="9"/>
    </row>
    <row r="60" spans="1:16">
      <c r="A60" s="12"/>
      <c r="B60" s="25">
        <v>366</v>
      </c>
      <c r="C60" s="20" t="s">
        <v>66</v>
      </c>
      <c r="D60" s="46">
        <v>956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956</v>
      </c>
      <c r="O60" s="47">
        <f t="shared" si="8"/>
        <v>7.9739761447993995E-2</v>
      </c>
      <c r="P60" s="9"/>
    </row>
    <row r="61" spans="1:16">
      <c r="A61" s="12"/>
      <c r="B61" s="25">
        <v>368</v>
      </c>
      <c r="C61" s="20" t="s">
        <v>67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1806889</v>
      </c>
      <c r="L61" s="46">
        <v>0</v>
      </c>
      <c r="M61" s="46">
        <v>0</v>
      </c>
      <c r="N61" s="46">
        <f t="shared" si="13"/>
        <v>1806889</v>
      </c>
      <c r="O61" s="47">
        <f t="shared" si="8"/>
        <v>150.71223621653183</v>
      </c>
      <c r="P61" s="9"/>
    </row>
    <row r="62" spans="1:16">
      <c r="A62" s="12"/>
      <c r="B62" s="25">
        <v>369.9</v>
      </c>
      <c r="C62" s="20" t="s">
        <v>68</v>
      </c>
      <c r="D62" s="46">
        <v>97584</v>
      </c>
      <c r="E62" s="46">
        <v>300621</v>
      </c>
      <c r="F62" s="46">
        <v>0</v>
      </c>
      <c r="G62" s="46">
        <v>0</v>
      </c>
      <c r="H62" s="46">
        <v>0</v>
      </c>
      <c r="I62" s="46">
        <v>106255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504460</v>
      </c>
      <c r="O62" s="47">
        <f t="shared" si="8"/>
        <v>42.076903828509465</v>
      </c>
      <c r="P62" s="9"/>
    </row>
    <row r="63" spans="1:16" ht="15.75">
      <c r="A63" s="29" t="s">
        <v>48</v>
      </c>
      <c r="B63" s="30"/>
      <c r="C63" s="31"/>
      <c r="D63" s="32">
        <f t="shared" ref="D63:M63" si="14">SUM(D64:D67)</f>
        <v>1877943</v>
      </c>
      <c r="E63" s="32">
        <f t="shared" si="14"/>
        <v>46976</v>
      </c>
      <c r="F63" s="32">
        <f t="shared" si="14"/>
        <v>0</v>
      </c>
      <c r="G63" s="32">
        <f t="shared" si="14"/>
        <v>0</v>
      </c>
      <c r="H63" s="32">
        <f t="shared" si="14"/>
        <v>0</v>
      </c>
      <c r="I63" s="32">
        <f t="shared" si="14"/>
        <v>1703403</v>
      </c>
      <c r="J63" s="32">
        <f t="shared" si="14"/>
        <v>0</v>
      </c>
      <c r="K63" s="32">
        <f t="shared" si="14"/>
        <v>360975</v>
      </c>
      <c r="L63" s="32">
        <f t="shared" si="14"/>
        <v>0</v>
      </c>
      <c r="M63" s="32">
        <f t="shared" si="14"/>
        <v>0</v>
      </c>
      <c r="N63" s="32">
        <f t="shared" ref="N63:N68" si="15">SUM(D63:M63)</f>
        <v>3989297</v>
      </c>
      <c r="O63" s="45">
        <f t="shared" si="8"/>
        <v>332.74643423137877</v>
      </c>
      <c r="P63" s="9"/>
    </row>
    <row r="64" spans="1:16">
      <c r="A64" s="12"/>
      <c r="B64" s="25">
        <v>381</v>
      </c>
      <c r="C64" s="20" t="s">
        <v>69</v>
      </c>
      <c r="D64" s="46">
        <v>1875933</v>
      </c>
      <c r="E64" s="46">
        <v>46976</v>
      </c>
      <c r="F64" s="46">
        <v>0</v>
      </c>
      <c r="G64" s="46">
        <v>0</v>
      </c>
      <c r="H64" s="46">
        <v>0</v>
      </c>
      <c r="I64" s="46">
        <v>872248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2795157</v>
      </c>
      <c r="O64" s="47">
        <f t="shared" si="8"/>
        <v>233.14346484277254</v>
      </c>
      <c r="P64" s="9"/>
    </row>
    <row r="65" spans="1:119">
      <c r="A65" s="12"/>
      <c r="B65" s="25">
        <v>388.1</v>
      </c>
      <c r="C65" s="20" t="s">
        <v>70</v>
      </c>
      <c r="D65" s="46">
        <v>2010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2010</v>
      </c>
      <c r="O65" s="47">
        <f t="shared" si="8"/>
        <v>0.16765368254233046</v>
      </c>
      <c r="P65" s="9"/>
    </row>
    <row r="66" spans="1:119">
      <c r="A66" s="12"/>
      <c r="B66" s="25">
        <v>389.1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360975</v>
      </c>
      <c r="L66" s="46">
        <v>0</v>
      </c>
      <c r="M66" s="46">
        <v>0</v>
      </c>
      <c r="N66" s="46">
        <f t="shared" si="15"/>
        <v>360975</v>
      </c>
      <c r="O66" s="47">
        <f t="shared" si="8"/>
        <v>30.10884977896405</v>
      </c>
      <c r="P66" s="9"/>
    </row>
    <row r="67" spans="1:119" ht="15.75" thickBot="1">
      <c r="A67" s="12"/>
      <c r="B67" s="25">
        <v>389.9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831155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831155</v>
      </c>
      <c r="O67" s="47">
        <f t="shared" si="8"/>
        <v>69.326465927099846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6">SUM(D5,D14,D26,D37,D48,D54,D63)</f>
        <v>13993808</v>
      </c>
      <c r="E68" s="15">
        <f t="shared" si="16"/>
        <v>3118018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10217800</v>
      </c>
      <c r="J68" s="15">
        <f t="shared" si="16"/>
        <v>0</v>
      </c>
      <c r="K68" s="15">
        <f t="shared" si="16"/>
        <v>4031507</v>
      </c>
      <c r="L68" s="15">
        <f t="shared" si="16"/>
        <v>0</v>
      </c>
      <c r="M68" s="15">
        <f t="shared" si="16"/>
        <v>0</v>
      </c>
      <c r="N68" s="15">
        <f t="shared" si="15"/>
        <v>31361133</v>
      </c>
      <c r="O68" s="38">
        <f t="shared" si="8"/>
        <v>2615.8255901242806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136</v>
      </c>
      <c r="M70" s="51"/>
      <c r="N70" s="51"/>
      <c r="O70" s="43">
        <v>11989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96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7810574</v>
      </c>
      <c r="E5" s="27">
        <f t="shared" si="0"/>
        <v>199821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8010395</v>
      </c>
      <c r="O5" s="33">
        <f t="shared" ref="O5:O36" si="1">(N5/O$66)</f>
        <v>674.38920693719479</v>
      </c>
      <c r="P5" s="6"/>
    </row>
    <row r="6" spans="1:133">
      <c r="A6" s="12"/>
      <c r="B6" s="25">
        <v>311</v>
      </c>
      <c r="C6" s="20" t="s">
        <v>3</v>
      </c>
      <c r="D6" s="46">
        <v>5734204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5734204</v>
      </c>
      <c r="O6" s="47">
        <f t="shared" si="1"/>
        <v>482.75837683111632</v>
      </c>
      <c r="P6" s="9"/>
    </row>
    <row r="7" spans="1:133">
      <c r="A7" s="12"/>
      <c r="B7" s="25">
        <v>312.10000000000002</v>
      </c>
      <c r="C7" s="20" t="s">
        <v>80</v>
      </c>
      <c r="D7" s="46">
        <v>0</v>
      </c>
      <c r="E7" s="46">
        <v>199821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199821</v>
      </c>
      <c r="O7" s="47">
        <f t="shared" si="1"/>
        <v>16.822781613066173</v>
      </c>
      <c r="P7" s="9"/>
    </row>
    <row r="8" spans="1:133">
      <c r="A8" s="12"/>
      <c r="B8" s="25">
        <v>314.10000000000002</v>
      </c>
      <c r="C8" s="20" t="s">
        <v>12</v>
      </c>
      <c r="D8" s="46">
        <v>880877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880877</v>
      </c>
      <c r="O8" s="47">
        <f t="shared" si="1"/>
        <v>74.160380535443679</v>
      </c>
      <c r="P8" s="9"/>
    </row>
    <row r="9" spans="1:133">
      <c r="A9" s="12"/>
      <c r="B9" s="25">
        <v>314.3</v>
      </c>
      <c r="C9" s="20" t="s">
        <v>13</v>
      </c>
      <c r="D9" s="46">
        <v>383664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383664</v>
      </c>
      <c r="O9" s="47">
        <f t="shared" si="1"/>
        <v>32.300387270584274</v>
      </c>
      <c r="P9" s="9"/>
    </row>
    <row r="10" spans="1:133">
      <c r="A10" s="12"/>
      <c r="B10" s="25">
        <v>314.39999999999998</v>
      </c>
      <c r="C10" s="20" t="s">
        <v>14</v>
      </c>
      <c r="D10" s="46">
        <v>86431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86431</v>
      </c>
      <c r="O10" s="47">
        <f t="shared" si="1"/>
        <v>7.2765617107257112</v>
      </c>
      <c r="P10" s="9"/>
    </row>
    <row r="11" spans="1:133">
      <c r="A11" s="12"/>
      <c r="B11" s="25">
        <v>315</v>
      </c>
      <c r="C11" s="20" t="s">
        <v>15</v>
      </c>
      <c r="D11" s="46">
        <v>624522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624522</v>
      </c>
      <c r="O11" s="47">
        <f t="shared" si="1"/>
        <v>52.578043441656845</v>
      </c>
      <c r="P11" s="9"/>
    </row>
    <row r="12" spans="1:133">
      <c r="A12" s="12"/>
      <c r="B12" s="25">
        <v>316</v>
      </c>
      <c r="C12" s="20" t="s">
        <v>16</v>
      </c>
      <c r="D12" s="46">
        <v>100876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100876</v>
      </c>
      <c r="O12" s="47">
        <f t="shared" si="1"/>
        <v>8.4926755346017853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1360720</v>
      </c>
      <c r="E13" s="32">
        <f t="shared" si="3"/>
        <v>1786777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4150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3151647</v>
      </c>
      <c r="O13" s="45">
        <f t="shared" si="1"/>
        <v>265.33482067688163</v>
      </c>
      <c r="P13" s="10"/>
    </row>
    <row r="14" spans="1:133">
      <c r="A14" s="12"/>
      <c r="B14" s="25">
        <v>322</v>
      </c>
      <c r="C14" s="20" t="s">
        <v>0</v>
      </c>
      <c r="D14" s="46">
        <v>422171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422171</v>
      </c>
      <c r="O14" s="47">
        <f t="shared" si="1"/>
        <v>35.54226300724028</v>
      </c>
      <c r="P14" s="9"/>
    </row>
    <row r="15" spans="1:133">
      <c r="A15" s="12"/>
      <c r="B15" s="25">
        <v>323.10000000000002</v>
      </c>
      <c r="C15" s="20" t="s">
        <v>18</v>
      </c>
      <c r="D15" s="46">
        <v>726228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726228</v>
      </c>
      <c r="O15" s="47">
        <f t="shared" si="1"/>
        <v>61.140596059942752</v>
      </c>
      <c r="P15" s="9"/>
    </row>
    <row r="16" spans="1:133">
      <c r="A16" s="12"/>
      <c r="B16" s="25">
        <v>323.7</v>
      </c>
      <c r="C16" s="20" t="s">
        <v>20</v>
      </c>
      <c r="D16" s="46">
        <v>0</v>
      </c>
      <c r="E16" s="46">
        <v>505345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505345</v>
      </c>
      <c r="O16" s="47">
        <f t="shared" si="1"/>
        <v>42.544620306448898</v>
      </c>
      <c r="P16" s="9"/>
    </row>
    <row r="17" spans="1:16">
      <c r="A17" s="12"/>
      <c r="B17" s="25">
        <v>323.89999999999998</v>
      </c>
      <c r="C17" s="20" t="s">
        <v>81</v>
      </c>
      <c r="D17" s="46">
        <v>25930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25930</v>
      </c>
      <c r="O17" s="47">
        <f t="shared" si="1"/>
        <v>2.1830274456979288</v>
      </c>
      <c r="P17" s="9"/>
    </row>
    <row r="18" spans="1:16">
      <c r="A18" s="12"/>
      <c r="B18" s="25">
        <v>324.11</v>
      </c>
      <c r="C18" s="20" t="s">
        <v>82</v>
      </c>
      <c r="D18" s="46">
        <v>303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303</v>
      </c>
      <c r="O18" s="47">
        <f t="shared" si="1"/>
        <v>2.5509345007577032E-2</v>
      </c>
      <c r="P18" s="9"/>
    </row>
    <row r="19" spans="1:16">
      <c r="A19" s="12"/>
      <c r="B19" s="25">
        <v>324.20999999999998</v>
      </c>
      <c r="C19" s="20" t="s">
        <v>22</v>
      </c>
      <c r="D19" s="46">
        <v>2449</v>
      </c>
      <c r="E19" s="46">
        <v>0</v>
      </c>
      <c r="F19" s="46">
        <v>0</v>
      </c>
      <c r="G19" s="46">
        <v>0</v>
      </c>
      <c r="H19" s="46">
        <v>0</v>
      </c>
      <c r="I19" s="46">
        <v>4150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6599</v>
      </c>
      <c r="O19" s="47">
        <f t="shared" si="1"/>
        <v>0.55556490991749452</v>
      </c>
      <c r="P19" s="9"/>
    </row>
    <row r="20" spans="1:16">
      <c r="A20" s="12"/>
      <c r="B20" s="25">
        <v>324.41000000000003</v>
      </c>
      <c r="C20" s="20" t="s">
        <v>23</v>
      </c>
      <c r="D20" s="46">
        <v>1349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1349</v>
      </c>
      <c r="O20" s="47">
        <f t="shared" si="1"/>
        <v>0.11357130830106078</v>
      </c>
      <c r="P20" s="9"/>
    </row>
    <row r="21" spans="1:16">
      <c r="A21" s="12"/>
      <c r="B21" s="25">
        <v>325.2</v>
      </c>
      <c r="C21" s="20" t="s">
        <v>25</v>
      </c>
      <c r="D21" s="46">
        <v>0</v>
      </c>
      <c r="E21" s="46">
        <v>1281432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1281432</v>
      </c>
      <c r="O21" s="47">
        <f t="shared" si="1"/>
        <v>107.88280855362855</v>
      </c>
      <c r="P21" s="9"/>
    </row>
    <row r="22" spans="1:16">
      <c r="A22" s="12"/>
      <c r="B22" s="25">
        <v>329</v>
      </c>
      <c r="C22" s="20" t="s">
        <v>26</v>
      </c>
      <c r="D22" s="46">
        <v>182290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182290</v>
      </c>
      <c r="O22" s="47">
        <f t="shared" si="1"/>
        <v>15.346859740697088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SUM(D24:D34)</f>
        <v>1136280</v>
      </c>
      <c r="E23" s="32">
        <f t="shared" si="5"/>
        <v>592247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1728527</v>
      </c>
      <c r="O23" s="45">
        <f t="shared" si="1"/>
        <v>145.5234046135713</v>
      </c>
      <c r="P23" s="10"/>
    </row>
    <row r="24" spans="1:16">
      <c r="A24" s="12"/>
      <c r="B24" s="25">
        <v>331.2</v>
      </c>
      <c r="C24" s="20" t="s">
        <v>27</v>
      </c>
      <c r="D24" s="46">
        <v>57945</v>
      </c>
      <c r="E24" s="46">
        <v>21848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79793</v>
      </c>
      <c r="O24" s="47">
        <f t="shared" si="1"/>
        <v>6.7177134197676374</v>
      </c>
      <c r="P24" s="9"/>
    </row>
    <row r="25" spans="1:16">
      <c r="A25" s="12"/>
      <c r="B25" s="25">
        <v>331.49</v>
      </c>
      <c r="C25" s="20" t="s">
        <v>31</v>
      </c>
      <c r="D25" s="46">
        <v>0</v>
      </c>
      <c r="E25" s="46">
        <v>245318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245318</v>
      </c>
      <c r="O25" s="47">
        <f t="shared" si="1"/>
        <v>20.653140259302912</v>
      </c>
      <c r="P25" s="9"/>
    </row>
    <row r="26" spans="1:16">
      <c r="A26" s="12"/>
      <c r="B26" s="25">
        <v>331.5</v>
      </c>
      <c r="C26" s="20" t="s">
        <v>29</v>
      </c>
      <c r="D26" s="46">
        <v>0</v>
      </c>
      <c r="E26" s="46">
        <v>133518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133518</v>
      </c>
      <c r="O26" s="47">
        <f t="shared" si="1"/>
        <v>11.240781276309143</v>
      </c>
      <c r="P26" s="9"/>
    </row>
    <row r="27" spans="1:16">
      <c r="A27" s="12"/>
      <c r="B27" s="25">
        <v>334.7</v>
      </c>
      <c r="C27" s="20" t="s">
        <v>33</v>
      </c>
      <c r="D27" s="46">
        <v>0</v>
      </c>
      <c r="E27" s="46">
        <v>6731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6731</v>
      </c>
      <c r="O27" s="47">
        <f t="shared" si="1"/>
        <v>0.56667789190099338</v>
      </c>
      <c r="P27" s="9"/>
    </row>
    <row r="28" spans="1:16">
      <c r="A28" s="12"/>
      <c r="B28" s="25">
        <v>335.12</v>
      </c>
      <c r="C28" s="20" t="s">
        <v>34</v>
      </c>
      <c r="D28" s="46">
        <v>422576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422576</v>
      </c>
      <c r="O28" s="47">
        <f t="shared" si="1"/>
        <v>35.576359656507833</v>
      </c>
      <c r="P28" s="9"/>
    </row>
    <row r="29" spans="1:16">
      <c r="A29" s="12"/>
      <c r="B29" s="25">
        <v>335.14</v>
      </c>
      <c r="C29" s="20" t="s">
        <v>35</v>
      </c>
      <c r="D29" s="46">
        <v>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</v>
      </c>
      <c r="O29" s="47">
        <f t="shared" si="1"/>
        <v>3.1150025256777235E-3</v>
      </c>
      <c r="P29" s="9"/>
    </row>
    <row r="30" spans="1:16">
      <c r="A30" s="12"/>
      <c r="B30" s="25">
        <v>335.15</v>
      </c>
      <c r="C30" s="20" t="s">
        <v>36</v>
      </c>
      <c r="D30" s="46">
        <v>15870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15870</v>
      </c>
      <c r="O30" s="47">
        <f t="shared" si="1"/>
        <v>1.3360835157433912</v>
      </c>
      <c r="P30" s="9"/>
    </row>
    <row r="31" spans="1:16">
      <c r="A31" s="12"/>
      <c r="B31" s="25">
        <v>335.18</v>
      </c>
      <c r="C31" s="20" t="s">
        <v>84</v>
      </c>
      <c r="D31" s="46">
        <v>639852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639852</v>
      </c>
      <c r="O31" s="47">
        <f t="shared" si="1"/>
        <v>53.868664758376831</v>
      </c>
      <c r="P31" s="9"/>
    </row>
    <row r="32" spans="1:16">
      <c r="A32" s="12"/>
      <c r="B32" s="25">
        <v>335.49</v>
      </c>
      <c r="C32" s="20" t="s">
        <v>99</v>
      </c>
      <c r="D32" s="46">
        <v>0</v>
      </c>
      <c r="E32" s="46">
        <v>23020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23020</v>
      </c>
      <c r="O32" s="47">
        <f t="shared" si="1"/>
        <v>1.9380367065162485</v>
      </c>
      <c r="P32" s="9"/>
    </row>
    <row r="33" spans="1:16">
      <c r="A33" s="12"/>
      <c r="B33" s="25">
        <v>337.2</v>
      </c>
      <c r="C33" s="20" t="s">
        <v>38</v>
      </c>
      <c r="D33" s="46">
        <v>0</v>
      </c>
      <c r="E33" s="46">
        <v>29059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29059</v>
      </c>
      <c r="O33" s="47">
        <f t="shared" si="1"/>
        <v>2.4464556322613236</v>
      </c>
      <c r="P33" s="9"/>
    </row>
    <row r="34" spans="1:16">
      <c r="A34" s="12"/>
      <c r="B34" s="25">
        <v>337.7</v>
      </c>
      <c r="C34" s="20" t="s">
        <v>40</v>
      </c>
      <c r="D34" s="46">
        <v>0</v>
      </c>
      <c r="E34" s="46">
        <v>132753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132753</v>
      </c>
      <c r="O34" s="47">
        <f t="shared" si="1"/>
        <v>11.176376494359319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SUM(D36:D43)</f>
        <v>739766</v>
      </c>
      <c r="E35" s="32">
        <f t="shared" si="7"/>
        <v>150093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7422218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8312077</v>
      </c>
      <c r="O35" s="45">
        <f t="shared" si="1"/>
        <v>699.78759050345172</v>
      </c>
      <c r="P35" s="10"/>
    </row>
    <row r="36" spans="1:16">
      <c r="A36" s="12"/>
      <c r="B36" s="25">
        <v>341.9</v>
      </c>
      <c r="C36" s="20" t="s">
        <v>85</v>
      </c>
      <c r="D36" s="46">
        <v>35772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35772</v>
      </c>
      <c r="O36" s="47">
        <f t="shared" si="1"/>
        <v>3.0116181175282035</v>
      </c>
      <c r="P36" s="9"/>
    </row>
    <row r="37" spans="1:16">
      <c r="A37" s="12"/>
      <c r="B37" s="25">
        <v>342.2</v>
      </c>
      <c r="C37" s="20" t="s">
        <v>50</v>
      </c>
      <c r="D37" s="46">
        <v>0</v>
      </c>
      <c r="E37" s="46">
        <v>97963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97963</v>
      </c>
      <c r="O37" s="47">
        <f t="shared" ref="O37:O64" si="9">(N37/O$66)</f>
        <v>8.247432227647753</v>
      </c>
      <c r="P37" s="9"/>
    </row>
    <row r="38" spans="1:16">
      <c r="A38" s="12"/>
      <c r="B38" s="25">
        <v>342.9</v>
      </c>
      <c r="C38" s="20" t="s">
        <v>86</v>
      </c>
      <c r="D38" s="46">
        <v>30411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30411</v>
      </c>
      <c r="O38" s="47">
        <f t="shared" si="9"/>
        <v>2.5602795083347365</v>
      </c>
      <c r="P38" s="9"/>
    </row>
    <row r="39" spans="1:16">
      <c r="A39" s="12"/>
      <c r="B39" s="25">
        <v>343.4</v>
      </c>
      <c r="C39" s="20" t="s">
        <v>52</v>
      </c>
      <c r="D39" s="46">
        <v>0</v>
      </c>
      <c r="E39" s="46">
        <v>52130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52130</v>
      </c>
      <c r="O39" s="47">
        <f t="shared" si="9"/>
        <v>4.3887859909075599</v>
      </c>
      <c r="P39" s="9"/>
    </row>
    <row r="40" spans="1:16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7087433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7087433</v>
      </c>
      <c r="O40" s="47">
        <f t="shared" si="9"/>
        <v>596.68572150193631</v>
      </c>
      <c r="P40" s="9"/>
    </row>
    <row r="41" spans="1:16">
      <c r="A41" s="12"/>
      <c r="B41" s="25">
        <v>343.9</v>
      </c>
      <c r="C41" s="20" t="s">
        <v>100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334785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334785</v>
      </c>
      <c r="O41" s="47">
        <f t="shared" si="9"/>
        <v>28.1853005556491</v>
      </c>
      <c r="P41" s="9"/>
    </row>
    <row r="42" spans="1:16">
      <c r="A42" s="12"/>
      <c r="B42" s="25">
        <v>344.5</v>
      </c>
      <c r="C42" s="20" t="s">
        <v>54</v>
      </c>
      <c r="D42" s="46">
        <v>353499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353499</v>
      </c>
      <c r="O42" s="47">
        <f t="shared" si="9"/>
        <v>29.76081831958242</v>
      </c>
      <c r="P42" s="9"/>
    </row>
    <row r="43" spans="1:16">
      <c r="A43" s="12"/>
      <c r="B43" s="25">
        <v>347.2</v>
      </c>
      <c r="C43" s="20" t="s">
        <v>56</v>
      </c>
      <c r="D43" s="46">
        <v>320084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320084</v>
      </c>
      <c r="O43" s="47">
        <f t="shared" si="9"/>
        <v>26.947634281865636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SUM(D45:D48)</f>
        <v>510702</v>
      </c>
      <c r="E44" s="32">
        <f t="shared" si="10"/>
        <v>75959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0" si="11">SUM(D44:M44)</f>
        <v>586661</v>
      </c>
      <c r="O44" s="45">
        <f t="shared" si="9"/>
        <v>49.390553965314027</v>
      </c>
      <c r="P44" s="10"/>
    </row>
    <row r="45" spans="1:16">
      <c r="A45" s="13"/>
      <c r="B45" s="39">
        <v>351.1</v>
      </c>
      <c r="C45" s="21" t="s">
        <v>89</v>
      </c>
      <c r="D45" s="46">
        <v>359655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359655</v>
      </c>
      <c r="O45" s="47">
        <f t="shared" si="9"/>
        <v>30.279087388449234</v>
      </c>
      <c r="P45" s="9"/>
    </row>
    <row r="46" spans="1:16">
      <c r="A46" s="13"/>
      <c r="B46" s="39">
        <v>351.3</v>
      </c>
      <c r="C46" s="21" t="s">
        <v>101</v>
      </c>
      <c r="D46" s="46">
        <v>0</v>
      </c>
      <c r="E46" s="46">
        <v>75959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75959</v>
      </c>
      <c r="O46" s="47">
        <f t="shared" si="9"/>
        <v>6.3949318067014653</v>
      </c>
      <c r="P46" s="9"/>
    </row>
    <row r="47" spans="1:16">
      <c r="A47" s="13"/>
      <c r="B47" s="39">
        <v>352</v>
      </c>
      <c r="C47" s="21" t="s">
        <v>61</v>
      </c>
      <c r="D47" s="46">
        <v>11170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11170</v>
      </c>
      <c r="O47" s="47">
        <f t="shared" si="9"/>
        <v>0.94039400572486953</v>
      </c>
      <c r="P47" s="9"/>
    </row>
    <row r="48" spans="1:16">
      <c r="A48" s="13"/>
      <c r="B48" s="39">
        <v>354</v>
      </c>
      <c r="C48" s="21" t="s">
        <v>90</v>
      </c>
      <c r="D48" s="46">
        <v>139877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139877</v>
      </c>
      <c r="O48" s="47">
        <f t="shared" si="9"/>
        <v>11.776140764438457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SUM(D50:D57)</f>
        <v>216736</v>
      </c>
      <c r="E49" s="32">
        <f t="shared" si="12"/>
        <v>5979</v>
      </c>
      <c r="F49" s="32">
        <f t="shared" si="12"/>
        <v>0</v>
      </c>
      <c r="G49" s="32">
        <f t="shared" si="12"/>
        <v>3624</v>
      </c>
      <c r="H49" s="32">
        <f t="shared" si="12"/>
        <v>0</v>
      </c>
      <c r="I49" s="32">
        <f t="shared" si="12"/>
        <v>44120</v>
      </c>
      <c r="J49" s="32">
        <f t="shared" si="12"/>
        <v>0</v>
      </c>
      <c r="K49" s="32">
        <f t="shared" si="12"/>
        <v>5033263</v>
      </c>
      <c r="L49" s="32">
        <f t="shared" si="12"/>
        <v>0</v>
      </c>
      <c r="M49" s="32">
        <f t="shared" si="12"/>
        <v>0</v>
      </c>
      <c r="N49" s="32">
        <f t="shared" si="11"/>
        <v>5303722</v>
      </c>
      <c r="O49" s="45">
        <f t="shared" si="9"/>
        <v>446.5164169052029</v>
      </c>
      <c r="P49" s="10"/>
    </row>
    <row r="50" spans="1:119">
      <c r="A50" s="12"/>
      <c r="B50" s="25">
        <v>361.1</v>
      </c>
      <c r="C50" s="20" t="s">
        <v>63</v>
      </c>
      <c r="D50" s="46">
        <v>29675</v>
      </c>
      <c r="E50" s="46">
        <v>5289</v>
      </c>
      <c r="F50" s="46">
        <v>0</v>
      </c>
      <c r="G50" s="46">
        <v>3624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38588</v>
      </c>
      <c r="O50" s="47">
        <f t="shared" si="9"/>
        <v>3.2486950665095136</v>
      </c>
      <c r="P50" s="9"/>
    </row>
    <row r="51" spans="1:119">
      <c r="A51" s="12"/>
      <c r="B51" s="25">
        <v>361.3</v>
      </c>
      <c r="C51" s="20" t="s">
        <v>64</v>
      </c>
      <c r="D51" s="46">
        <v>50481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3295271</v>
      </c>
      <c r="L51" s="46">
        <v>0</v>
      </c>
      <c r="M51" s="46">
        <v>0</v>
      </c>
      <c r="N51" s="46">
        <f t="shared" ref="N51:N57" si="13">SUM(D51:M51)</f>
        <v>3345752</v>
      </c>
      <c r="O51" s="47">
        <f t="shared" si="9"/>
        <v>281.67637649435932</v>
      </c>
      <c r="P51" s="9"/>
    </row>
    <row r="52" spans="1:119">
      <c r="A52" s="12"/>
      <c r="B52" s="25">
        <v>362</v>
      </c>
      <c r="C52" s="20" t="s">
        <v>65</v>
      </c>
      <c r="D52" s="46">
        <v>53719</v>
      </c>
      <c r="E52" s="46">
        <v>0</v>
      </c>
      <c r="F52" s="46">
        <v>0</v>
      </c>
      <c r="G52" s="46">
        <v>0</v>
      </c>
      <c r="H52" s="46">
        <v>0</v>
      </c>
      <c r="I52" s="46">
        <v>22219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75938</v>
      </c>
      <c r="O52" s="47">
        <f t="shared" si="9"/>
        <v>6.3931638322949995</v>
      </c>
      <c r="P52" s="9"/>
    </row>
    <row r="53" spans="1:119">
      <c r="A53" s="12"/>
      <c r="B53" s="25">
        <v>364</v>
      </c>
      <c r="C53" s="20" t="s">
        <v>91</v>
      </c>
      <c r="D53" s="46">
        <v>4602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4602</v>
      </c>
      <c r="O53" s="47">
        <f t="shared" si="9"/>
        <v>0.38743896278834822</v>
      </c>
      <c r="P53" s="9"/>
    </row>
    <row r="54" spans="1:119">
      <c r="A54" s="12"/>
      <c r="B54" s="25">
        <v>365</v>
      </c>
      <c r="C54" s="20" t="s">
        <v>92</v>
      </c>
      <c r="D54" s="46">
        <v>1552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1552</v>
      </c>
      <c r="O54" s="47">
        <f t="shared" si="9"/>
        <v>0.1306617275635629</v>
      </c>
      <c r="P54" s="9"/>
    </row>
    <row r="55" spans="1:119">
      <c r="A55" s="12"/>
      <c r="B55" s="25">
        <v>366</v>
      </c>
      <c r="C55" s="20" t="s">
        <v>66</v>
      </c>
      <c r="D55" s="46">
        <v>5050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5050</v>
      </c>
      <c r="O55" s="47">
        <f t="shared" si="9"/>
        <v>0.42515575012628387</v>
      </c>
      <c r="P55" s="9"/>
    </row>
    <row r="56" spans="1:119">
      <c r="A56" s="12"/>
      <c r="B56" s="25">
        <v>368</v>
      </c>
      <c r="C56" s="20" t="s">
        <v>67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1737992</v>
      </c>
      <c r="L56" s="46">
        <v>0</v>
      </c>
      <c r="M56" s="46">
        <v>0</v>
      </c>
      <c r="N56" s="46">
        <f t="shared" si="13"/>
        <v>1737992</v>
      </c>
      <c r="O56" s="47">
        <f t="shared" si="9"/>
        <v>146.32025593534266</v>
      </c>
      <c r="P56" s="9"/>
    </row>
    <row r="57" spans="1:119">
      <c r="A57" s="12"/>
      <c r="B57" s="25">
        <v>369.9</v>
      </c>
      <c r="C57" s="20" t="s">
        <v>68</v>
      </c>
      <c r="D57" s="46">
        <v>71657</v>
      </c>
      <c r="E57" s="46">
        <v>690</v>
      </c>
      <c r="F57" s="46">
        <v>0</v>
      </c>
      <c r="G57" s="46">
        <v>0</v>
      </c>
      <c r="H57" s="46">
        <v>0</v>
      </c>
      <c r="I57" s="46">
        <v>21901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94248</v>
      </c>
      <c r="O57" s="47">
        <f t="shared" si="9"/>
        <v>7.9346691362182185</v>
      </c>
      <c r="P57" s="9"/>
    </row>
    <row r="58" spans="1:119" ht="15.75">
      <c r="A58" s="29" t="s">
        <v>48</v>
      </c>
      <c r="B58" s="30"/>
      <c r="C58" s="31"/>
      <c r="D58" s="32">
        <f t="shared" ref="D58:M58" si="14">SUM(D59:D63)</f>
        <v>2671087</v>
      </c>
      <c r="E58" s="32">
        <f t="shared" si="14"/>
        <v>0</v>
      </c>
      <c r="F58" s="32">
        <f t="shared" si="14"/>
        <v>0</v>
      </c>
      <c r="G58" s="32">
        <f t="shared" si="14"/>
        <v>1115250</v>
      </c>
      <c r="H58" s="32">
        <f t="shared" si="14"/>
        <v>0</v>
      </c>
      <c r="I58" s="32">
        <f t="shared" si="14"/>
        <v>185226</v>
      </c>
      <c r="J58" s="32">
        <f t="shared" si="14"/>
        <v>0</v>
      </c>
      <c r="K58" s="32">
        <f t="shared" si="14"/>
        <v>196360</v>
      </c>
      <c r="L58" s="32">
        <f t="shared" si="14"/>
        <v>0</v>
      </c>
      <c r="M58" s="32">
        <f t="shared" si="14"/>
        <v>0</v>
      </c>
      <c r="N58" s="32">
        <f t="shared" ref="N58:N64" si="15">SUM(D58:M58)</f>
        <v>4167923</v>
      </c>
      <c r="O58" s="45">
        <f t="shared" si="9"/>
        <v>350.89434248189929</v>
      </c>
      <c r="P58" s="9"/>
    </row>
    <row r="59" spans="1:119">
      <c r="A59" s="12"/>
      <c r="B59" s="25">
        <v>381</v>
      </c>
      <c r="C59" s="20" t="s">
        <v>69</v>
      </c>
      <c r="D59" s="46">
        <v>1166450</v>
      </c>
      <c r="E59" s="46">
        <v>0</v>
      </c>
      <c r="F59" s="46">
        <v>0</v>
      </c>
      <c r="G59" s="46">
        <v>0</v>
      </c>
      <c r="H59" s="46">
        <v>0</v>
      </c>
      <c r="I59" s="46">
        <v>176855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1343305</v>
      </c>
      <c r="O59" s="47">
        <f t="shared" si="9"/>
        <v>113.09185047987877</v>
      </c>
      <c r="P59" s="9"/>
    </row>
    <row r="60" spans="1:119">
      <c r="A60" s="12"/>
      <c r="B60" s="25">
        <v>383</v>
      </c>
      <c r="C60" s="20" t="s">
        <v>93</v>
      </c>
      <c r="D60" s="46">
        <v>27339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27339</v>
      </c>
      <c r="O60" s="47">
        <f t="shared" si="9"/>
        <v>2.3016501094460349</v>
      </c>
      <c r="P60" s="9"/>
    </row>
    <row r="61" spans="1:119">
      <c r="A61" s="12"/>
      <c r="B61" s="25">
        <v>384</v>
      </c>
      <c r="C61" s="20" t="s">
        <v>105</v>
      </c>
      <c r="D61" s="46">
        <v>0</v>
      </c>
      <c r="E61" s="46">
        <v>0</v>
      </c>
      <c r="F61" s="46">
        <v>0</v>
      </c>
      <c r="G61" s="46">
        <v>1115250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5"/>
        <v>1115250</v>
      </c>
      <c r="O61" s="47">
        <f t="shared" si="9"/>
        <v>93.892069371948139</v>
      </c>
      <c r="P61" s="9"/>
    </row>
    <row r="62" spans="1:119">
      <c r="A62" s="12"/>
      <c r="B62" s="25">
        <v>385</v>
      </c>
      <c r="C62" s="20" t="s">
        <v>106</v>
      </c>
      <c r="D62" s="46">
        <v>1477298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1477298</v>
      </c>
      <c r="O62" s="47">
        <f t="shared" si="9"/>
        <v>124.37262165347701</v>
      </c>
      <c r="P62" s="9"/>
    </row>
    <row r="63" spans="1:119" ht="15.75" thickBot="1">
      <c r="A63" s="12"/>
      <c r="B63" s="25">
        <v>389.1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8371</v>
      </c>
      <c r="J63" s="46">
        <v>0</v>
      </c>
      <c r="K63" s="46">
        <v>196360</v>
      </c>
      <c r="L63" s="46">
        <v>0</v>
      </c>
      <c r="M63" s="46">
        <v>0</v>
      </c>
      <c r="N63" s="46">
        <f t="shared" si="15"/>
        <v>204731</v>
      </c>
      <c r="O63" s="47">
        <f t="shared" si="9"/>
        <v>17.236150867149352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6">SUM(D5,D13,D23,D35,D44,D49,D58)</f>
        <v>14445865</v>
      </c>
      <c r="E64" s="15">
        <f t="shared" si="16"/>
        <v>2810876</v>
      </c>
      <c r="F64" s="15">
        <f t="shared" si="16"/>
        <v>0</v>
      </c>
      <c r="G64" s="15">
        <f t="shared" si="16"/>
        <v>1118874</v>
      </c>
      <c r="H64" s="15">
        <f t="shared" si="16"/>
        <v>0</v>
      </c>
      <c r="I64" s="15">
        <f t="shared" si="16"/>
        <v>7655714</v>
      </c>
      <c r="J64" s="15">
        <f t="shared" si="16"/>
        <v>0</v>
      </c>
      <c r="K64" s="15">
        <f t="shared" si="16"/>
        <v>5229623</v>
      </c>
      <c r="L64" s="15">
        <f t="shared" si="16"/>
        <v>0</v>
      </c>
      <c r="M64" s="15">
        <f t="shared" si="16"/>
        <v>0</v>
      </c>
      <c r="N64" s="15">
        <f t="shared" si="15"/>
        <v>31260952</v>
      </c>
      <c r="O64" s="38">
        <f t="shared" si="9"/>
        <v>2631.8363360835156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107</v>
      </c>
      <c r="M66" s="51"/>
      <c r="N66" s="51"/>
      <c r="O66" s="43">
        <v>11878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7875841</v>
      </c>
      <c r="E5" s="27">
        <f t="shared" si="0"/>
        <v>226062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8101903</v>
      </c>
      <c r="O5" s="33">
        <f t="shared" ref="O5:O36" si="1">(N5/O$63)</f>
        <v>689.93468449288935</v>
      </c>
      <c r="P5" s="6"/>
    </row>
    <row r="6" spans="1:133">
      <c r="A6" s="12"/>
      <c r="B6" s="25">
        <v>311</v>
      </c>
      <c r="C6" s="20" t="s">
        <v>3</v>
      </c>
      <c r="D6" s="46">
        <v>5804736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5804736</v>
      </c>
      <c r="O6" s="47">
        <f t="shared" si="1"/>
        <v>494.31457038235544</v>
      </c>
      <c r="P6" s="9"/>
    </row>
    <row r="7" spans="1:133">
      <c r="A7" s="12"/>
      <c r="B7" s="25">
        <v>312.10000000000002</v>
      </c>
      <c r="C7" s="20" t="s">
        <v>80</v>
      </c>
      <c r="D7" s="46">
        <v>0</v>
      </c>
      <c r="E7" s="46">
        <v>226062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226062</v>
      </c>
      <c r="O7" s="47">
        <f t="shared" si="1"/>
        <v>19.250787703312611</v>
      </c>
      <c r="P7" s="9"/>
    </row>
    <row r="8" spans="1:133">
      <c r="A8" s="12"/>
      <c r="B8" s="25">
        <v>314.10000000000002</v>
      </c>
      <c r="C8" s="20" t="s">
        <v>12</v>
      </c>
      <c r="D8" s="46">
        <v>865469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865469</v>
      </c>
      <c r="O8" s="47">
        <f t="shared" si="1"/>
        <v>73.700843055437275</v>
      </c>
      <c r="P8" s="9"/>
    </row>
    <row r="9" spans="1:133">
      <c r="A9" s="12"/>
      <c r="B9" s="25">
        <v>314.3</v>
      </c>
      <c r="C9" s="20" t="s">
        <v>13</v>
      </c>
      <c r="D9" s="46">
        <v>383787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383787</v>
      </c>
      <c r="O9" s="47">
        <f t="shared" si="1"/>
        <v>32.682193647279227</v>
      </c>
      <c r="P9" s="9"/>
    </row>
    <row r="10" spans="1:133">
      <c r="A10" s="12"/>
      <c r="B10" s="25">
        <v>314.39999999999998</v>
      </c>
      <c r="C10" s="20" t="s">
        <v>14</v>
      </c>
      <c r="D10" s="46">
        <v>77214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77214</v>
      </c>
      <c r="O10" s="47">
        <f t="shared" si="1"/>
        <v>6.5753214681086609</v>
      </c>
      <c r="P10" s="9"/>
    </row>
    <row r="11" spans="1:133">
      <c r="A11" s="12"/>
      <c r="B11" s="25">
        <v>315</v>
      </c>
      <c r="C11" s="20" t="s">
        <v>15</v>
      </c>
      <c r="D11" s="46">
        <v>652426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652426</v>
      </c>
      <c r="O11" s="47">
        <f t="shared" si="1"/>
        <v>55.558715830707655</v>
      </c>
      <c r="P11" s="9"/>
    </row>
    <row r="12" spans="1:133">
      <c r="A12" s="12"/>
      <c r="B12" s="25">
        <v>316</v>
      </c>
      <c r="C12" s="20" t="s">
        <v>16</v>
      </c>
      <c r="D12" s="46">
        <v>92209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92209</v>
      </c>
      <c r="O12" s="47">
        <f t="shared" si="1"/>
        <v>7.8522524056884953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1258208</v>
      </c>
      <c r="E13" s="32">
        <f t="shared" si="3"/>
        <v>1874035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3320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3135563</v>
      </c>
      <c r="O13" s="45">
        <f t="shared" si="1"/>
        <v>267.01549859490763</v>
      </c>
      <c r="P13" s="10"/>
    </row>
    <row r="14" spans="1:133">
      <c r="A14" s="12"/>
      <c r="B14" s="25">
        <v>322</v>
      </c>
      <c r="C14" s="20" t="s">
        <v>0</v>
      </c>
      <c r="D14" s="46">
        <v>414312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414312</v>
      </c>
      <c r="O14" s="47">
        <f t="shared" si="1"/>
        <v>35.281614578898065</v>
      </c>
      <c r="P14" s="9"/>
    </row>
    <row r="15" spans="1:133">
      <c r="A15" s="12"/>
      <c r="B15" s="25">
        <v>323.10000000000002</v>
      </c>
      <c r="C15" s="20" t="s">
        <v>18</v>
      </c>
      <c r="D15" s="46">
        <v>750266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750266</v>
      </c>
      <c r="O15" s="47">
        <f t="shared" si="1"/>
        <v>63.890487950268245</v>
      </c>
      <c r="P15" s="9"/>
    </row>
    <row r="16" spans="1:133">
      <c r="A16" s="12"/>
      <c r="B16" s="25">
        <v>323.7</v>
      </c>
      <c r="C16" s="20" t="s">
        <v>20</v>
      </c>
      <c r="D16" s="46">
        <v>0</v>
      </c>
      <c r="E16" s="46">
        <v>453670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453670</v>
      </c>
      <c r="O16" s="47">
        <f t="shared" si="1"/>
        <v>38.633228306224986</v>
      </c>
      <c r="P16" s="9"/>
    </row>
    <row r="17" spans="1:16">
      <c r="A17" s="12"/>
      <c r="B17" s="25">
        <v>323.89999999999998</v>
      </c>
      <c r="C17" s="20" t="s">
        <v>81</v>
      </c>
      <c r="D17" s="46">
        <v>25930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25930</v>
      </c>
      <c r="O17" s="47">
        <f t="shared" si="1"/>
        <v>2.2081239887592607</v>
      </c>
      <c r="P17" s="9"/>
    </row>
    <row r="18" spans="1:16">
      <c r="A18" s="12"/>
      <c r="B18" s="25">
        <v>324.11</v>
      </c>
      <c r="C18" s="20" t="s">
        <v>82</v>
      </c>
      <c r="D18" s="46">
        <v>6053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6053</v>
      </c>
      <c r="O18" s="47">
        <f t="shared" si="1"/>
        <v>0.51545601635016602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3320</v>
      </c>
      <c r="O19" s="47">
        <f t="shared" si="1"/>
        <v>0.28272162139146728</v>
      </c>
      <c r="P19" s="9"/>
    </row>
    <row r="20" spans="1:16">
      <c r="A20" s="12"/>
      <c r="B20" s="25">
        <v>324.41000000000003</v>
      </c>
      <c r="C20" s="20" t="s">
        <v>23</v>
      </c>
      <c r="D20" s="46">
        <v>15828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15828</v>
      </c>
      <c r="O20" s="47">
        <f t="shared" si="1"/>
        <v>1.3478668142723325</v>
      </c>
      <c r="P20" s="9"/>
    </row>
    <row r="21" spans="1:16">
      <c r="A21" s="12"/>
      <c r="B21" s="25">
        <v>325.2</v>
      </c>
      <c r="C21" s="20" t="s">
        <v>25</v>
      </c>
      <c r="D21" s="46">
        <v>0</v>
      </c>
      <c r="E21" s="46">
        <v>1420365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1420365</v>
      </c>
      <c r="O21" s="47">
        <f t="shared" si="1"/>
        <v>120.9541854721962</v>
      </c>
      <c r="P21" s="9"/>
    </row>
    <row r="22" spans="1:16">
      <c r="A22" s="12"/>
      <c r="B22" s="25">
        <v>329</v>
      </c>
      <c r="C22" s="20" t="s">
        <v>26</v>
      </c>
      <c r="D22" s="46">
        <v>45819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45819</v>
      </c>
      <c r="O22" s="47">
        <f t="shared" si="1"/>
        <v>3.901813846546879</v>
      </c>
      <c r="P22" s="9"/>
    </row>
    <row r="23" spans="1:16" ht="15.75">
      <c r="A23" s="29" t="s">
        <v>28</v>
      </c>
      <c r="B23" s="30"/>
      <c r="C23" s="31"/>
      <c r="D23" s="32">
        <f t="shared" ref="D23:M23" si="5">SUM(D24:D34)</f>
        <v>1114482</v>
      </c>
      <c r="E23" s="32">
        <f t="shared" si="5"/>
        <v>447983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1562465</v>
      </c>
      <c r="O23" s="45">
        <f t="shared" si="1"/>
        <v>133.05501149621051</v>
      </c>
      <c r="P23" s="10"/>
    </row>
    <row r="24" spans="1:16">
      <c r="A24" s="12"/>
      <c r="B24" s="25">
        <v>331.2</v>
      </c>
      <c r="C24" s="20" t="s">
        <v>27</v>
      </c>
      <c r="D24" s="46">
        <v>0</v>
      </c>
      <c r="E24" s="46">
        <v>28282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28282</v>
      </c>
      <c r="O24" s="47">
        <f t="shared" si="1"/>
        <v>2.4084135229498425</v>
      </c>
      <c r="P24" s="9"/>
    </row>
    <row r="25" spans="1:16">
      <c r="A25" s="12"/>
      <c r="B25" s="25">
        <v>331.49</v>
      </c>
      <c r="C25" s="20" t="s">
        <v>31</v>
      </c>
      <c r="D25" s="46">
        <v>0</v>
      </c>
      <c r="E25" s="46">
        <v>27289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27289</v>
      </c>
      <c r="O25" s="47">
        <f t="shared" si="1"/>
        <v>2.3238525078770333</v>
      </c>
      <c r="P25" s="9"/>
    </row>
    <row r="26" spans="1:16">
      <c r="A26" s="12"/>
      <c r="B26" s="25">
        <v>331.7</v>
      </c>
      <c r="C26" s="20" t="s">
        <v>98</v>
      </c>
      <c r="D26" s="46">
        <v>0</v>
      </c>
      <c r="E26" s="46">
        <v>275332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275332</v>
      </c>
      <c r="O26" s="47">
        <f t="shared" si="1"/>
        <v>23.446478753299839</v>
      </c>
      <c r="P26" s="9"/>
    </row>
    <row r="27" spans="1:16">
      <c r="A27" s="12"/>
      <c r="B27" s="25">
        <v>334.7</v>
      </c>
      <c r="C27" s="20" t="s">
        <v>33</v>
      </c>
      <c r="D27" s="46">
        <v>0</v>
      </c>
      <c r="E27" s="46">
        <v>22575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22575</v>
      </c>
      <c r="O27" s="47">
        <f t="shared" si="1"/>
        <v>1.9224218683471004</v>
      </c>
      <c r="P27" s="9"/>
    </row>
    <row r="28" spans="1:16">
      <c r="A28" s="12"/>
      <c r="B28" s="25">
        <v>335.12</v>
      </c>
      <c r="C28" s="20" t="s">
        <v>34</v>
      </c>
      <c r="D28" s="46">
        <v>420781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420781</v>
      </c>
      <c r="O28" s="47">
        <f t="shared" si="1"/>
        <v>35.832495955037047</v>
      </c>
      <c r="P28" s="9"/>
    </row>
    <row r="29" spans="1:16">
      <c r="A29" s="12"/>
      <c r="B29" s="25">
        <v>335.14</v>
      </c>
      <c r="C29" s="20" t="s">
        <v>35</v>
      </c>
      <c r="D29" s="46">
        <v>49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49</v>
      </c>
      <c r="O29" s="47">
        <f t="shared" si="1"/>
        <v>4.1726986289704502E-3</v>
      </c>
      <c r="P29" s="9"/>
    </row>
    <row r="30" spans="1:16">
      <c r="A30" s="12"/>
      <c r="B30" s="25">
        <v>335.15</v>
      </c>
      <c r="C30" s="20" t="s">
        <v>36</v>
      </c>
      <c r="D30" s="46">
        <v>14982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14982</v>
      </c>
      <c r="O30" s="47">
        <f t="shared" si="1"/>
        <v>1.2758238950864345</v>
      </c>
      <c r="P30" s="9"/>
    </row>
    <row r="31" spans="1:16">
      <c r="A31" s="12"/>
      <c r="B31" s="25">
        <v>335.18</v>
      </c>
      <c r="C31" s="20" t="s">
        <v>84</v>
      </c>
      <c r="D31" s="46">
        <v>678670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678670</v>
      </c>
      <c r="O31" s="47">
        <f t="shared" si="1"/>
        <v>57.793579153538275</v>
      </c>
      <c r="P31" s="9"/>
    </row>
    <row r="32" spans="1:16">
      <c r="A32" s="12"/>
      <c r="B32" s="25">
        <v>335.49</v>
      </c>
      <c r="C32" s="20" t="s">
        <v>99</v>
      </c>
      <c r="D32" s="46">
        <v>0</v>
      </c>
      <c r="E32" s="46">
        <v>21044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21044</v>
      </c>
      <c r="O32" s="47">
        <f t="shared" si="1"/>
        <v>1.792046325470493</v>
      </c>
      <c r="P32" s="9"/>
    </row>
    <row r="33" spans="1:16">
      <c r="A33" s="12"/>
      <c r="B33" s="25">
        <v>337.2</v>
      </c>
      <c r="C33" s="20" t="s">
        <v>38</v>
      </c>
      <c r="D33" s="46">
        <v>0</v>
      </c>
      <c r="E33" s="46">
        <v>17876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17876</v>
      </c>
      <c r="O33" s="47">
        <f t="shared" si="1"/>
        <v>1.522268585540322</v>
      </c>
      <c r="P33" s="9"/>
    </row>
    <row r="34" spans="1:16">
      <c r="A34" s="12"/>
      <c r="B34" s="25">
        <v>337.7</v>
      </c>
      <c r="C34" s="20" t="s">
        <v>40</v>
      </c>
      <c r="D34" s="46">
        <v>0</v>
      </c>
      <c r="E34" s="46">
        <v>55585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55585</v>
      </c>
      <c r="O34" s="47">
        <f t="shared" si="1"/>
        <v>4.7334582304351525</v>
      </c>
      <c r="P34" s="9"/>
    </row>
    <row r="35" spans="1:16" ht="15.75">
      <c r="A35" s="29" t="s">
        <v>46</v>
      </c>
      <c r="B35" s="30"/>
      <c r="C35" s="31"/>
      <c r="D35" s="32">
        <f t="shared" ref="D35:M35" si="7">SUM(D36:D43)</f>
        <v>669060</v>
      </c>
      <c r="E35" s="32">
        <f t="shared" si="7"/>
        <v>150559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7005260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7824879</v>
      </c>
      <c r="O35" s="45">
        <f t="shared" si="1"/>
        <v>666.34411990121771</v>
      </c>
      <c r="P35" s="10"/>
    </row>
    <row r="36" spans="1:16">
      <c r="A36" s="12"/>
      <c r="B36" s="25">
        <v>341.9</v>
      </c>
      <c r="C36" s="20" t="s">
        <v>85</v>
      </c>
      <c r="D36" s="46">
        <v>32890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3" si="8">SUM(D36:M36)</f>
        <v>32890</v>
      </c>
      <c r="O36" s="47">
        <f t="shared" si="1"/>
        <v>2.8008175083028188</v>
      </c>
      <c r="P36" s="9"/>
    </row>
    <row r="37" spans="1:16">
      <c r="A37" s="12"/>
      <c r="B37" s="25">
        <v>342.2</v>
      </c>
      <c r="C37" s="20" t="s">
        <v>50</v>
      </c>
      <c r="D37" s="46">
        <v>0</v>
      </c>
      <c r="E37" s="46">
        <v>106233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106233</v>
      </c>
      <c r="O37" s="47">
        <f t="shared" ref="O37:O61" si="9">(N37/O$63)</f>
        <v>9.0464957847228131</v>
      </c>
      <c r="P37" s="9"/>
    </row>
    <row r="38" spans="1:16">
      <c r="A38" s="12"/>
      <c r="B38" s="25">
        <v>342.9</v>
      </c>
      <c r="C38" s="20" t="s">
        <v>86</v>
      </c>
      <c r="D38" s="46">
        <v>36665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36665</v>
      </c>
      <c r="O38" s="47">
        <f t="shared" si="9"/>
        <v>3.1222856169632971</v>
      </c>
      <c r="P38" s="9"/>
    </row>
    <row r="39" spans="1:16">
      <c r="A39" s="12"/>
      <c r="B39" s="25">
        <v>343.4</v>
      </c>
      <c r="C39" s="20" t="s">
        <v>52</v>
      </c>
      <c r="D39" s="46">
        <v>0</v>
      </c>
      <c r="E39" s="46">
        <v>44326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44326</v>
      </c>
      <c r="O39" s="47">
        <f t="shared" si="9"/>
        <v>3.7746742740355956</v>
      </c>
      <c r="P39" s="9"/>
    </row>
    <row r="40" spans="1:16">
      <c r="A40" s="12"/>
      <c r="B40" s="25">
        <v>343.6</v>
      </c>
      <c r="C40" s="20" t="s">
        <v>87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6671550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6671550</v>
      </c>
      <c r="O40" s="47">
        <f t="shared" si="9"/>
        <v>568.12994975730226</v>
      </c>
      <c r="P40" s="9"/>
    </row>
    <row r="41" spans="1:16">
      <c r="A41" s="12"/>
      <c r="B41" s="25">
        <v>343.9</v>
      </c>
      <c r="C41" s="20" t="s">
        <v>100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333710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333710</v>
      </c>
      <c r="O41" s="47">
        <f t="shared" si="9"/>
        <v>28.417780805586307</v>
      </c>
      <c r="P41" s="9"/>
    </row>
    <row r="42" spans="1:16">
      <c r="A42" s="12"/>
      <c r="B42" s="25">
        <v>344.5</v>
      </c>
      <c r="C42" s="20" t="s">
        <v>54</v>
      </c>
      <c r="D42" s="46">
        <v>309521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309521</v>
      </c>
      <c r="O42" s="47">
        <f t="shared" si="9"/>
        <v>26.357915353827813</v>
      </c>
      <c r="P42" s="9"/>
    </row>
    <row r="43" spans="1:16">
      <c r="A43" s="12"/>
      <c r="B43" s="25">
        <v>347.2</v>
      </c>
      <c r="C43" s="20" t="s">
        <v>56</v>
      </c>
      <c r="D43" s="46">
        <v>289984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289984</v>
      </c>
      <c r="O43" s="47">
        <f t="shared" si="9"/>
        <v>24.694200800476882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SUM(D45:D48)</f>
        <v>505499</v>
      </c>
      <c r="E44" s="32">
        <f t="shared" si="10"/>
        <v>7167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61" si="11">SUM(D44:M44)</f>
        <v>512666</v>
      </c>
      <c r="O44" s="45">
        <f t="shared" si="9"/>
        <v>43.657157455505406</v>
      </c>
      <c r="P44" s="10"/>
    </row>
    <row r="45" spans="1:16">
      <c r="A45" s="13"/>
      <c r="B45" s="39">
        <v>351.1</v>
      </c>
      <c r="C45" s="21" t="s">
        <v>89</v>
      </c>
      <c r="D45" s="46">
        <v>128556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128556</v>
      </c>
      <c r="O45" s="47">
        <f t="shared" si="9"/>
        <v>10.947458060120923</v>
      </c>
      <c r="P45" s="9"/>
    </row>
    <row r="46" spans="1:16">
      <c r="A46" s="13"/>
      <c r="B46" s="39">
        <v>351.3</v>
      </c>
      <c r="C46" s="21" t="s">
        <v>101</v>
      </c>
      <c r="D46" s="46">
        <v>0</v>
      </c>
      <c r="E46" s="46">
        <v>7167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7167</v>
      </c>
      <c r="O46" s="47">
        <f t="shared" si="9"/>
        <v>0.61032104232308615</v>
      </c>
      <c r="P46" s="9"/>
    </row>
    <row r="47" spans="1:16">
      <c r="A47" s="13"/>
      <c r="B47" s="39">
        <v>352</v>
      </c>
      <c r="C47" s="21" t="s">
        <v>61</v>
      </c>
      <c r="D47" s="46">
        <v>10415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10415</v>
      </c>
      <c r="O47" s="47">
        <f t="shared" si="9"/>
        <v>0.88691135144341304</v>
      </c>
      <c r="P47" s="9"/>
    </row>
    <row r="48" spans="1:16">
      <c r="A48" s="13"/>
      <c r="B48" s="39">
        <v>354</v>
      </c>
      <c r="C48" s="21" t="s">
        <v>90</v>
      </c>
      <c r="D48" s="46">
        <v>366528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366528</v>
      </c>
      <c r="O48" s="47">
        <f t="shared" si="9"/>
        <v>31.212467001617984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SUM(D50:D55)</f>
        <v>128481</v>
      </c>
      <c r="E49" s="32">
        <f t="shared" si="12"/>
        <v>7441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122183</v>
      </c>
      <c r="J49" s="32">
        <f t="shared" si="12"/>
        <v>0</v>
      </c>
      <c r="K49" s="32">
        <f t="shared" si="12"/>
        <v>1587151</v>
      </c>
      <c r="L49" s="32">
        <f t="shared" si="12"/>
        <v>0</v>
      </c>
      <c r="M49" s="32">
        <f t="shared" si="12"/>
        <v>0</v>
      </c>
      <c r="N49" s="32">
        <f t="shared" si="11"/>
        <v>1845256</v>
      </c>
      <c r="O49" s="45">
        <f t="shared" si="9"/>
        <v>157.13667716937749</v>
      </c>
      <c r="P49" s="10"/>
    </row>
    <row r="50" spans="1:119">
      <c r="A50" s="12"/>
      <c r="B50" s="25">
        <v>361.1</v>
      </c>
      <c r="C50" s="20" t="s">
        <v>63</v>
      </c>
      <c r="D50" s="46">
        <v>26587</v>
      </c>
      <c r="E50" s="46">
        <v>6892</v>
      </c>
      <c r="F50" s="46">
        <v>0</v>
      </c>
      <c r="G50" s="46">
        <v>0</v>
      </c>
      <c r="H50" s="46">
        <v>0</v>
      </c>
      <c r="I50" s="46">
        <v>2346</v>
      </c>
      <c r="J50" s="46">
        <v>0</v>
      </c>
      <c r="K50" s="46">
        <v>666361</v>
      </c>
      <c r="L50" s="46">
        <v>0</v>
      </c>
      <c r="M50" s="46">
        <v>0</v>
      </c>
      <c r="N50" s="46">
        <f t="shared" si="11"/>
        <v>702186</v>
      </c>
      <c r="O50" s="47">
        <f t="shared" si="9"/>
        <v>59.79613386698459</v>
      </c>
      <c r="P50" s="9"/>
    </row>
    <row r="51" spans="1:119">
      <c r="A51" s="12"/>
      <c r="B51" s="25">
        <v>361.3</v>
      </c>
      <c r="C51" s="20" t="s">
        <v>64</v>
      </c>
      <c r="D51" s="46">
        <v>31541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-830595</v>
      </c>
      <c r="L51" s="46">
        <v>0</v>
      </c>
      <c r="M51" s="46">
        <v>0</v>
      </c>
      <c r="N51" s="46">
        <f t="shared" si="11"/>
        <v>-799054</v>
      </c>
      <c r="O51" s="47">
        <f t="shared" si="9"/>
        <v>-68.045133270884776</v>
      </c>
      <c r="P51" s="9"/>
    </row>
    <row r="52" spans="1:119">
      <c r="A52" s="12"/>
      <c r="B52" s="25">
        <v>362</v>
      </c>
      <c r="C52" s="20" t="s">
        <v>65</v>
      </c>
      <c r="D52" s="46">
        <v>50366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50366</v>
      </c>
      <c r="O52" s="47">
        <f t="shared" si="9"/>
        <v>4.2890232478923611</v>
      </c>
      <c r="P52" s="9"/>
    </row>
    <row r="53" spans="1:119">
      <c r="A53" s="12"/>
      <c r="B53" s="25">
        <v>365</v>
      </c>
      <c r="C53" s="20" t="s">
        <v>92</v>
      </c>
      <c r="D53" s="46">
        <v>584</v>
      </c>
      <c r="E53" s="46">
        <v>0</v>
      </c>
      <c r="F53" s="46">
        <v>0</v>
      </c>
      <c r="G53" s="46">
        <v>0</v>
      </c>
      <c r="H53" s="46">
        <v>0</v>
      </c>
      <c r="I53" s="46">
        <v>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615</v>
      </c>
      <c r="O53" s="47">
        <f t="shared" si="9"/>
        <v>5.2371625649323003E-2</v>
      </c>
      <c r="P53" s="9"/>
    </row>
    <row r="54" spans="1:119">
      <c r="A54" s="12"/>
      <c r="B54" s="25">
        <v>368</v>
      </c>
      <c r="C54" s="20" t="s">
        <v>67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1751385</v>
      </c>
      <c r="L54" s="46">
        <v>0</v>
      </c>
      <c r="M54" s="46">
        <v>0</v>
      </c>
      <c r="N54" s="46">
        <f t="shared" si="11"/>
        <v>1751385</v>
      </c>
      <c r="O54" s="47">
        <f t="shared" si="9"/>
        <v>149.14289363876352</v>
      </c>
      <c r="P54" s="9"/>
    </row>
    <row r="55" spans="1:119">
      <c r="A55" s="12"/>
      <c r="B55" s="25">
        <v>369.9</v>
      </c>
      <c r="C55" s="20" t="s">
        <v>68</v>
      </c>
      <c r="D55" s="46">
        <v>19403</v>
      </c>
      <c r="E55" s="46">
        <v>549</v>
      </c>
      <c r="F55" s="46">
        <v>0</v>
      </c>
      <c r="G55" s="46">
        <v>0</v>
      </c>
      <c r="H55" s="46">
        <v>0</v>
      </c>
      <c r="I55" s="46">
        <v>119806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139758</v>
      </c>
      <c r="O55" s="47">
        <f t="shared" si="9"/>
        <v>11.901388060972494</v>
      </c>
      <c r="P55" s="9"/>
    </row>
    <row r="56" spans="1:119" ht="15.75">
      <c r="A56" s="29" t="s">
        <v>48</v>
      </c>
      <c r="B56" s="30"/>
      <c r="C56" s="31"/>
      <c r="D56" s="32">
        <f t="shared" ref="D56:M56" si="13">SUM(D57:D60)</f>
        <v>1315390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135847</v>
      </c>
      <c r="J56" s="32">
        <f t="shared" si="13"/>
        <v>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1451237</v>
      </c>
      <c r="O56" s="45">
        <f t="shared" si="9"/>
        <v>123.58315592267734</v>
      </c>
      <c r="P56" s="9"/>
    </row>
    <row r="57" spans="1:119">
      <c r="A57" s="12"/>
      <c r="B57" s="25">
        <v>381</v>
      </c>
      <c r="C57" s="20" t="s">
        <v>69</v>
      </c>
      <c r="D57" s="46">
        <v>334601</v>
      </c>
      <c r="E57" s="46">
        <v>0</v>
      </c>
      <c r="F57" s="46">
        <v>0</v>
      </c>
      <c r="G57" s="46">
        <v>0</v>
      </c>
      <c r="H57" s="46">
        <v>0</v>
      </c>
      <c r="I57" s="46">
        <v>149872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484473</v>
      </c>
      <c r="O57" s="47">
        <f t="shared" si="9"/>
        <v>41.256322915779613</v>
      </c>
      <c r="P57" s="9"/>
    </row>
    <row r="58" spans="1:119">
      <c r="A58" s="12"/>
      <c r="B58" s="25">
        <v>382</v>
      </c>
      <c r="C58" s="20" t="s">
        <v>102</v>
      </c>
      <c r="D58" s="46">
        <v>834805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834805</v>
      </c>
      <c r="O58" s="47">
        <f t="shared" si="9"/>
        <v>71.089585284850543</v>
      </c>
      <c r="P58" s="9"/>
    </row>
    <row r="59" spans="1:119">
      <c r="A59" s="12"/>
      <c r="B59" s="25">
        <v>383</v>
      </c>
      <c r="C59" s="20" t="s">
        <v>93</v>
      </c>
      <c r="D59" s="46">
        <v>142849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142849</v>
      </c>
      <c r="O59" s="47">
        <f t="shared" si="9"/>
        <v>12.164608703057141</v>
      </c>
      <c r="P59" s="9"/>
    </row>
    <row r="60" spans="1:119" ht="15.75" thickBot="1">
      <c r="A60" s="12"/>
      <c r="B60" s="25">
        <v>388.1</v>
      </c>
      <c r="C60" s="20" t="s">
        <v>70</v>
      </c>
      <c r="D60" s="46">
        <v>3135</v>
      </c>
      <c r="E60" s="46">
        <v>0</v>
      </c>
      <c r="F60" s="46">
        <v>0</v>
      </c>
      <c r="G60" s="46">
        <v>0</v>
      </c>
      <c r="H60" s="46">
        <v>0</v>
      </c>
      <c r="I60" s="46">
        <v>-14025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-10890</v>
      </c>
      <c r="O60" s="47">
        <f t="shared" si="9"/>
        <v>-0.92736098100996334</v>
      </c>
      <c r="P60" s="9"/>
    </row>
    <row r="61" spans="1:119" ht="16.5" thickBot="1">
      <c r="A61" s="14" t="s">
        <v>58</v>
      </c>
      <c r="B61" s="23"/>
      <c r="C61" s="22"/>
      <c r="D61" s="15">
        <f t="shared" ref="D61:M61" si="14">SUM(D5,D13,D23,D35,D44,D49,D56)</f>
        <v>12866961</v>
      </c>
      <c r="E61" s="15">
        <f t="shared" si="14"/>
        <v>2713247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7266610</v>
      </c>
      <c r="J61" s="15">
        <f t="shared" si="14"/>
        <v>0</v>
      </c>
      <c r="K61" s="15">
        <f t="shared" si="14"/>
        <v>1587151</v>
      </c>
      <c r="L61" s="15">
        <f t="shared" si="14"/>
        <v>0</v>
      </c>
      <c r="M61" s="15">
        <f t="shared" si="14"/>
        <v>0</v>
      </c>
      <c r="N61" s="15">
        <f t="shared" si="11"/>
        <v>24433969</v>
      </c>
      <c r="O61" s="38">
        <f t="shared" si="9"/>
        <v>2080.7263050327856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51" t="s">
        <v>103</v>
      </c>
      <c r="M63" s="51"/>
      <c r="N63" s="51"/>
      <c r="O63" s="43">
        <v>11743</v>
      </c>
    </row>
    <row r="64" spans="1:119">
      <c r="A64" s="52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  <row r="65" spans="1:15" ht="15.75" customHeight="1" thickBot="1">
      <c r="A65" s="55" t="s">
        <v>96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7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8570408</v>
      </c>
      <c r="E5" s="27">
        <f t="shared" si="0"/>
        <v>224433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8794841</v>
      </c>
      <c r="O5" s="33">
        <f t="shared" ref="O5:O36" si="1">(N5/O$66)</f>
        <v>756.09018225584589</v>
      </c>
      <c r="P5" s="6"/>
    </row>
    <row r="6" spans="1:133">
      <c r="A6" s="12"/>
      <c r="B6" s="25">
        <v>311</v>
      </c>
      <c r="C6" s="20" t="s">
        <v>3</v>
      </c>
      <c r="D6" s="46">
        <v>6479425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6479425</v>
      </c>
      <c r="O6" s="47">
        <f t="shared" si="1"/>
        <v>557.0344738651994</v>
      </c>
      <c r="P6" s="9"/>
    </row>
    <row r="7" spans="1:133">
      <c r="A7" s="12"/>
      <c r="B7" s="25">
        <v>312.10000000000002</v>
      </c>
      <c r="C7" s="20" t="s">
        <v>80</v>
      </c>
      <c r="D7" s="46">
        <v>0</v>
      </c>
      <c r="E7" s="46">
        <v>224433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224433</v>
      </c>
      <c r="O7" s="47">
        <f t="shared" si="1"/>
        <v>19.294446354883082</v>
      </c>
      <c r="P7" s="9"/>
    </row>
    <row r="8" spans="1:133">
      <c r="A8" s="12"/>
      <c r="B8" s="25">
        <v>314.10000000000002</v>
      </c>
      <c r="C8" s="20" t="s">
        <v>12</v>
      </c>
      <c r="D8" s="46">
        <v>861322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861322</v>
      </c>
      <c r="O8" s="47">
        <f t="shared" si="1"/>
        <v>74.047627235213199</v>
      </c>
      <c r="P8" s="9"/>
    </row>
    <row r="9" spans="1:133">
      <c r="A9" s="12"/>
      <c r="B9" s="25">
        <v>314.3</v>
      </c>
      <c r="C9" s="20" t="s">
        <v>13</v>
      </c>
      <c r="D9" s="46">
        <v>352439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352439</v>
      </c>
      <c r="O9" s="47">
        <f t="shared" si="1"/>
        <v>30.299088720770289</v>
      </c>
      <c r="P9" s="9"/>
    </row>
    <row r="10" spans="1:133">
      <c r="A10" s="12"/>
      <c r="B10" s="25">
        <v>314.39999999999998</v>
      </c>
      <c r="C10" s="20" t="s">
        <v>14</v>
      </c>
      <c r="D10" s="46">
        <v>63958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63958</v>
      </c>
      <c r="O10" s="47">
        <f t="shared" si="1"/>
        <v>5.4984525447042643</v>
      </c>
      <c r="P10" s="9"/>
    </row>
    <row r="11" spans="1:133">
      <c r="A11" s="12"/>
      <c r="B11" s="25">
        <v>315</v>
      </c>
      <c r="C11" s="20" t="s">
        <v>15</v>
      </c>
      <c r="D11" s="46">
        <v>715886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715886</v>
      </c>
      <c r="O11" s="47">
        <f t="shared" si="1"/>
        <v>61.544532324621734</v>
      </c>
      <c r="P11" s="9"/>
    </row>
    <row r="12" spans="1:133">
      <c r="A12" s="12"/>
      <c r="B12" s="25">
        <v>316</v>
      </c>
      <c r="C12" s="20" t="s">
        <v>16</v>
      </c>
      <c r="D12" s="46">
        <v>97378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97378</v>
      </c>
      <c r="O12" s="47">
        <f t="shared" si="1"/>
        <v>8.3715612104539208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1257695</v>
      </c>
      <c r="E13" s="32">
        <f t="shared" si="3"/>
        <v>1686879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71380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3015954</v>
      </c>
      <c r="O13" s="45">
        <f t="shared" si="1"/>
        <v>259.28077716643742</v>
      </c>
      <c r="P13" s="10"/>
    </row>
    <row r="14" spans="1:133">
      <c r="A14" s="12"/>
      <c r="B14" s="25">
        <v>322</v>
      </c>
      <c r="C14" s="20" t="s">
        <v>0</v>
      </c>
      <c r="D14" s="46">
        <v>416949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416949</v>
      </c>
      <c r="O14" s="47">
        <f t="shared" si="1"/>
        <v>35.844996561210451</v>
      </c>
      <c r="P14" s="9"/>
    </row>
    <row r="15" spans="1:133">
      <c r="A15" s="12"/>
      <c r="B15" s="25">
        <v>323.10000000000002</v>
      </c>
      <c r="C15" s="20" t="s">
        <v>18</v>
      </c>
      <c r="D15" s="46">
        <v>757399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757399</v>
      </c>
      <c r="O15" s="47">
        <f t="shared" si="1"/>
        <v>65.113394085281982</v>
      </c>
      <c r="P15" s="9"/>
    </row>
    <row r="16" spans="1:133">
      <c r="A16" s="12"/>
      <c r="B16" s="25">
        <v>323.7</v>
      </c>
      <c r="C16" s="20" t="s">
        <v>20</v>
      </c>
      <c r="D16" s="46">
        <v>0</v>
      </c>
      <c r="E16" s="46">
        <v>459573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459573</v>
      </c>
      <c r="O16" s="47">
        <f t="shared" si="1"/>
        <v>39.50937070151307</v>
      </c>
      <c r="P16" s="9"/>
    </row>
    <row r="17" spans="1:16">
      <c r="A17" s="12"/>
      <c r="B17" s="25">
        <v>323.89999999999998</v>
      </c>
      <c r="C17" s="20" t="s">
        <v>81</v>
      </c>
      <c r="D17" s="46">
        <v>18500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18500</v>
      </c>
      <c r="O17" s="47">
        <f t="shared" si="1"/>
        <v>1.5904401650618982</v>
      </c>
      <c r="P17" s="9"/>
    </row>
    <row r="18" spans="1:16">
      <c r="A18" s="12"/>
      <c r="B18" s="25">
        <v>324.11</v>
      </c>
      <c r="C18" s="20" t="s">
        <v>82</v>
      </c>
      <c r="D18" s="46">
        <v>869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869</v>
      </c>
      <c r="O18" s="47">
        <f t="shared" si="1"/>
        <v>7.4707702888583222E-2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71380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71380</v>
      </c>
      <c r="O19" s="47">
        <f t="shared" si="1"/>
        <v>6.1365199449793675</v>
      </c>
      <c r="P19" s="9"/>
    </row>
    <row r="20" spans="1:16">
      <c r="A20" s="12"/>
      <c r="B20" s="25">
        <v>324.41000000000003</v>
      </c>
      <c r="C20" s="20" t="s">
        <v>23</v>
      </c>
      <c r="D20" s="46">
        <v>18110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18110</v>
      </c>
      <c r="O20" s="47">
        <f t="shared" si="1"/>
        <v>1.5569119669876204</v>
      </c>
      <c r="P20" s="9"/>
    </row>
    <row r="21" spans="1:16">
      <c r="A21" s="12"/>
      <c r="B21" s="25">
        <v>325.2</v>
      </c>
      <c r="C21" s="20" t="s">
        <v>25</v>
      </c>
      <c r="D21" s="46">
        <v>0</v>
      </c>
      <c r="E21" s="46">
        <v>1227306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1227306</v>
      </c>
      <c r="O21" s="47">
        <f t="shared" si="1"/>
        <v>105.51117606602476</v>
      </c>
      <c r="P21" s="9"/>
    </row>
    <row r="22" spans="1:16">
      <c r="A22" s="12"/>
      <c r="B22" s="25">
        <v>329</v>
      </c>
      <c r="C22" s="20" t="s">
        <v>26</v>
      </c>
      <c r="D22" s="46">
        <v>45868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7" si="5">SUM(D22:M22)</f>
        <v>45868</v>
      </c>
      <c r="O22" s="47">
        <f t="shared" si="1"/>
        <v>3.9432599724896837</v>
      </c>
      <c r="P22" s="9"/>
    </row>
    <row r="23" spans="1:16" ht="15.75">
      <c r="A23" s="29" t="s">
        <v>28</v>
      </c>
      <c r="B23" s="30"/>
      <c r="C23" s="31"/>
      <c r="D23" s="32">
        <f t="shared" ref="D23:M23" si="6">SUM(D24:D36)</f>
        <v>1241124</v>
      </c>
      <c r="E23" s="32">
        <f t="shared" si="6"/>
        <v>1050229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2291353</v>
      </c>
      <c r="O23" s="45">
        <f t="shared" si="1"/>
        <v>196.98701856946354</v>
      </c>
      <c r="P23" s="10"/>
    </row>
    <row r="24" spans="1:16">
      <c r="A24" s="12"/>
      <c r="B24" s="25">
        <v>331.2</v>
      </c>
      <c r="C24" s="20" t="s">
        <v>27</v>
      </c>
      <c r="D24" s="46">
        <v>143750</v>
      </c>
      <c r="E24" s="46">
        <v>199112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342862</v>
      </c>
      <c r="O24" s="47">
        <f t="shared" si="1"/>
        <v>29.475756533700139</v>
      </c>
      <c r="P24" s="9"/>
    </row>
    <row r="25" spans="1:16">
      <c r="A25" s="12"/>
      <c r="B25" s="25">
        <v>331.39</v>
      </c>
      <c r="C25" s="20" t="s">
        <v>83</v>
      </c>
      <c r="D25" s="46">
        <v>12166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12166</v>
      </c>
      <c r="O25" s="47">
        <f t="shared" si="1"/>
        <v>1.0459078404401652</v>
      </c>
      <c r="P25" s="9"/>
    </row>
    <row r="26" spans="1:16">
      <c r="A26" s="12"/>
      <c r="B26" s="25">
        <v>331.49</v>
      </c>
      <c r="C26" s="20" t="s">
        <v>31</v>
      </c>
      <c r="D26" s="46">
        <v>0</v>
      </c>
      <c r="E26" s="46">
        <v>611087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611087</v>
      </c>
      <c r="O26" s="47">
        <f t="shared" si="1"/>
        <v>52.534989683631359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127339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127339</v>
      </c>
      <c r="O27" s="47">
        <f t="shared" si="1"/>
        <v>10.947300550206327</v>
      </c>
      <c r="P27" s="9"/>
    </row>
    <row r="28" spans="1:16">
      <c r="A28" s="12"/>
      <c r="B28" s="25">
        <v>334.2</v>
      </c>
      <c r="C28" s="20" t="s">
        <v>30</v>
      </c>
      <c r="D28" s="46">
        <v>0</v>
      </c>
      <c r="E28" s="46">
        <v>42703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42703</v>
      </c>
      <c r="O28" s="47">
        <f t="shared" si="1"/>
        <v>3.671165749656121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7815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7815</v>
      </c>
      <c r="O29" s="47">
        <f t="shared" si="1"/>
        <v>0.67185350756533702</v>
      </c>
      <c r="P29" s="9"/>
    </row>
    <row r="30" spans="1:16">
      <c r="A30" s="12"/>
      <c r="B30" s="25">
        <v>335.12</v>
      </c>
      <c r="C30" s="20" t="s">
        <v>34</v>
      </c>
      <c r="D30" s="46">
        <v>418307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418307</v>
      </c>
      <c r="O30" s="47">
        <f t="shared" si="1"/>
        <v>35.961743466299865</v>
      </c>
      <c r="P30" s="9"/>
    </row>
    <row r="31" spans="1:16">
      <c r="A31" s="12"/>
      <c r="B31" s="25">
        <v>335.14</v>
      </c>
      <c r="C31" s="20" t="s">
        <v>35</v>
      </c>
      <c r="D31" s="46">
        <v>73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</v>
      </c>
      <c r="O31" s="47">
        <f t="shared" si="1"/>
        <v>6.2757909215955983E-3</v>
      </c>
      <c r="P31" s="9"/>
    </row>
    <row r="32" spans="1:16">
      <c r="A32" s="12"/>
      <c r="B32" s="25">
        <v>335.15</v>
      </c>
      <c r="C32" s="20" t="s">
        <v>36</v>
      </c>
      <c r="D32" s="46">
        <v>14865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14865</v>
      </c>
      <c r="O32" s="47">
        <f t="shared" si="1"/>
        <v>1.2779401650618982</v>
      </c>
      <c r="P32" s="9"/>
    </row>
    <row r="33" spans="1:16">
      <c r="A33" s="12"/>
      <c r="B33" s="25">
        <v>335.18</v>
      </c>
      <c r="C33" s="20" t="s">
        <v>84</v>
      </c>
      <c r="D33" s="46">
        <v>651963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651963</v>
      </c>
      <c r="O33" s="47">
        <f t="shared" si="1"/>
        <v>56.049088720770285</v>
      </c>
      <c r="P33" s="9"/>
    </row>
    <row r="34" spans="1:16">
      <c r="A34" s="12"/>
      <c r="B34" s="25">
        <v>337.2</v>
      </c>
      <c r="C34" s="20" t="s">
        <v>38</v>
      </c>
      <c r="D34" s="46">
        <v>0</v>
      </c>
      <c r="E34" s="46">
        <v>13209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13209</v>
      </c>
      <c r="O34" s="47">
        <f t="shared" si="1"/>
        <v>1.1355742778541953</v>
      </c>
      <c r="P34" s="9"/>
    </row>
    <row r="35" spans="1:16">
      <c r="A35" s="12"/>
      <c r="B35" s="25">
        <v>337.3</v>
      </c>
      <c r="C35" s="20" t="s">
        <v>39</v>
      </c>
      <c r="D35" s="46">
        <v>0</v>
      </c>
      <c r="E35" s="46">
        <v>3424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3424</v>
      </c>
      <c r="O35" s="47">
        <f t="shared" si="1"/>
        <v>0.29436038514442914</v>
      </c>
      <c r="P35" s="9"/>
    </row>
    <row r="36" spans="1:16">
      <c r="A36" s="12"/>
      <c r="B36" s="25">
        <v>337.7</v>
      </c>
      <c r="C36" s="20" t="s">
        <v>40</v>
      </c>
      <c r="D36" s="46">
        <v>0</v>
      </c>
      <c r="E36" s="46">
        <v>45540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45540</v>
      </c>
      <c r="O36" s="47">
        <f t="shared" si="1"/>
        <v>3.9150618982118295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SUM(D38:D46)</f>
        <v>551856</v>
      </c>
      <c r="E37" s="32">
        <f t="shared" si="7"/>
        <v>220520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6402584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7174960</v>
      </c>
      <c r="O37" s="45">
        <f t="shared" ref="O37:O64" si="8">(N37/O$66)</f>
        <v>616.82943603851447</v>
      </c>
      <c r="P37" s="10"/>
    </row>
    <row r="38" spans="1:16">
      <c r="A38" s="12"/>
      <c r="B38" s="25">
        <v>341.9</v>
      </c>
      <c r="C38" s="20" t="s">
        <v>85</v>
      </c>
      <c r="D38" s="46">
        <v>878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878</v>
      </c>
      <c r="O38" s="47">
        <f t="shared" si="8"/>
        <v>7.5481430536451163E-2</v>
      </c>
      <c r="P38" s="9"/>
    </row>
    <row r="39" spans="1:16">
      <c r="A39" s="12"/>
      <c r="B39" s="25">
        <v>342.9</v>
      </c>
      <c r="C39" s="20" t="s">
        <v>86</v>
      </c>
      <c r="D39" s="46">
        <v>53660</v>
      </c>
      <c r="E39" s="46">
        <v>94209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147869</v>
      </c>
      <c r="O39" s="47">
        <f t="shared" si="8"/>
        <v>12.712259284731774</v>
      </c>
      <c r="P39" s="9"/>
    </row>
    <row r="40" spans="1:16">
      <c r="A40" s="12"/>
      <c r="B40" s="25">
        <v>343.4</v>
      </c>
      <c r="C40" s="20" t="s">
        <v>52</v>
      </c>
      <c r="D40" s="46">
        <v>0</v>
      </c>
      <c r="E40" s="46">
        <v>102033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102033</v>
      </c>
      <c r="O40" s="47">
        <f t="shared" si="8"/>
        <v>8.7717503438789546</v>
      </c>
      <c r="P40" s="9"/>
    </row>
    <row r="41" spans="1:16">
      <c r="A41" s="12"/>
      <c r="B41" s="25">
        <v>343.5</v>
      </c>
      <c r="C41" s="20" t="s">
        <v>53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320851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320851</v>
      </c>
      <c r="O41" s="47">
        <f t="shared" si="8"/>
        <v>27.583476616231085</v>
      </c>
      <c r="P41" s="9"/>
    </row>
    <row r="42" spans="1:16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6081733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6081733</v>
      </c>
      <c r="O42" s="47">
        <f t="shared" si="8"/>
        <v>522.84499656121045</v>
      </c>
      <c r="P42" s="9"/>
    </row>
    <row r="43" spans="1:16">
      <c r="A43" s="12"/>
      <c r="B43" s="25">
        <v>344.5</v>
      </c>
      <c r="C43" s="20" t="s">
        <v>54</v>
      </c>
      <c r="D43" s="46">
        <v>202544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202544</v>
      </c>
      <c r="O43" s="47">
        <f t="shared" si="8"/>
        <v>17.412654745529572</v>
      </c>
      <c r="P43" s="9"/>
    </row>
    <row r="44" spans="1:16">
      <c r="A44" s="12"/>
      <c r="B44" s="25">
        <v>344.9</v>
      </c>
      <c r="C44" s="20" t="s">
        <v>55</v>
      </c>
      <c r="D44" s="46">
        <v>0</v>
      </c>
      <c r="E44" s="46">
        <v>24278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24278</v>
      </c>
      <c r="O44" s="47">
        <f t="shared" si="8"/>
        <v>2.0871733149931226</v>
      </c>
      <c r="P44" s="9"/>
    </row>
    <row r="45" spans="1:16">
      <c r="A45" s="12"/>
      <c r="B45" s="25">
        <v>347.1</v>
      </c>
      <c r="C45" s="20" t="s">
        <v>88</v>
      </c>
      <c r="D45" s="46">
        <v>9403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9403</v>
      </c>
      <c r="O45" s="47">
        <f t="shared" si="8"/>
        <v>0.80837345254470427</v>
      </c>
      <c r="P45" s="9"/>
    </row>
    <row r="46" spans="1:16">
      <c r="A46" s="12"/>
      <c r="B46" s="25">
        <v>347.2</v>
      </c>
      <c r="C46" s="20" t="s">
        <v>56</v>
      </c>
      <c r="D46" s="46">
        <v>285371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285371</v>
      </c>
      <c r="O46" s="47">
        <f t="shared" si="8"/>
        <v>24.533270288858322</v>
      </c>
      <c r="P46" s="9"/>
    </row>
    <row r="47" spans="1:16" ht="15.75">
      <c r="A47" s="29" t="s">
        <v>47</v>
      </c>
      <c r="B47" s="30"/>
      <c r="C47" s="31"/>
      <c r="D47" s="32">
        <f t="shared" ref="D47:M47" si="10">SUM(D48:D50)</f>
        <v>163100</v>
      </c>
      <c r="E47" s="32">
        <f t="shared" si="10"/>
        <v>93310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2" si="11">SUM(D47:M47)</f>
        <v>256410</v>
      </c>
      <c r="O47" s="45">
        <f t="shared" si="8"/>
        <v>22.043500687757909</v>
      </c>
      <c r="P47" s="10"/>
    </row>
    <row r="48" spans="1:16">
      <c r="A48" s="13"/>
      <c r="B48" s="39">
        <v>351.1</v>
      </c>
      <c r="C48" s="21" t="s">
        <v>89</v>
      </c>
      <c r="D48" s="46">
        <v>135003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135003</v>
      </c>
      <c r="O48" s="47">
        <f t="shared" si="8"/>
        <v>11.606172627235214</v>
      </c>
      <c r="P48" s="9"/>
    </row>
    <row r="49" spans="1:119">
      <c r="A49" s="13"/>
      <c r="B49" s="39">
        <v>354</v>
      </c>
      <c r="C49" s="21" t="s">
        <v>90</v>
      </c>
      <c r="D49" s="46">
        <v>28097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28097</v>
      </c>
      <c r="O49" s="47">
        <f t="shared" si="8"/>
        <v>2.4154917469050896</v>
      </c>
      <c r="P49" s="9"/>
    </row>
    <row r="50" spans="1:119">
      <c r="A50" s="13"/>
      <c r="B50" s="39">
        <v>359</v>
      </c>
      <c r="C50" s="21" t="s">
        <v>62</v>
      </c>
      <c r="D50" s="46">
        <v>0</v>
      </c>
      <c r="E50" s="46">
        <v>93310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93310</v>
      </c>
      <c r="O50" s="47">
        <f t="shared" si="8"/>
        <v>8.021836313617607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SUM(D52:D59)</f>
        <v>434886</v>
      </c>
      <c r="E51" s="32">
        <f t="shared" si="12"/>
        <v>168588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110381</v>
      </c>
      <c r="J51" s="32">
        <f t="shared" si="12"/>
        <v>0</v>
      </c>
      <c r="K51" s="32">
        <f t="shared" si="12"/>
        <v>3223444</v>
      </c>
      <c r="L51" s="32">
        <f t="shared" si="12"/>
        <v>0</v>
      </c>
      <c r="M51" s="32">
        <f t="shared" si="12"/>
        <v>0</v>
      </c>
      <c r="N51" s="32">
        <f t="shared" si="11"/>
        <v>3937299</v>
      </c>
      <c r="O51" s="45">
        <f t="shared" si="8"/>
        <v>338.48856602475928</v>
      </c>
      <c r="P51" s="10"/>
    </row>
    <row r="52" spans="1:119">
      <c r="A52" s="12"/>
      <c r="B52" s="25">
        <v>361.1</v>
      </c>
      <c r="C52" s="20" t="s">
        <v>63</v>
      </c>
      <c r="D52" s="46">
        <v>18779</v>
      </c>
      <c r="E52" s="46">
        <v>53540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687616</v>
      </c>
      <c r="L52" s="46">
        <v>0</v>
      </c>
      <c r="M52" s="46">
        <v>0</v>
      </c>
      <c r="N52" s="46">
        <f t="shared" si="11"/>
        <v>759935</v>
      </c>
      <c r="O52" s="47">
        <f t="shared" si="8"/>
        <v>65.331413342503438</v>
      </c>
      <c r="P52" s="9"/>
    </row>
    <row r="53" spans="1:119">
      <c r="A53" s="12"/>
      <c r="B53" s="25">
        <v>361.3</v>
      </c>
      <c r="C53" s="20" t="s">
        <v>64</v>
      </c>
      <c r="D53" s="46">
        <v>91601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987385</v>
      </c>
      <c r="L53" s="46">
        <v>0</v>
      </c>
      <c r="M53" s="46">
        <v>0</v>
      </c>
      <c r="N53" s="46">
        <f t="shared" ref="N53:N59" si="13">SUM(D53:M53)</f>
        <v>1078986</v>
      </c>
      <c r="O53" s="47">
        <f t="shared" si="8"/>
        <v>92.760144429160931</v>
      </c>
      <c r="P53" s="9"/>
    </row>
    <row r="54" spans="1:119">
      <c r="A54" s="12"/>
      <c r="B54" s="25">
        <v>362</v>
      </c>
      <c r="C54" s="20" t="s">
        <v>65</v>
      </c>
      <c r="D54" s="46">
        <v>29590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29590</v>
      </c>
      <c r="O54" s="47">
        <f t="shared" si="8"/>
        <v>2.5438445667125174</v>
      </c>
      <c r="P54" s="9"/>
    </row>
    <row r="55" spans="1:119">
      <c r="A55" s="12"/>
      <c r="B55" s="25">
        <v>364</v>
      </c>
      <c r="C55" s="20" t="s">
        <v>91</v>
      </c>
      <c r="D55" s="46">
        <v>35938</v>
      </c>
      <c r="E55" s="46">
        <v>-441</v>
      </c>
      <c r="F55" s="46">
        <v>0</v>
      </c>
      <c r="G55" s="46">
        <v>0</v>
      </c>
      <c r="H55" s="46">
        <v>0</v>
      </c>
      <c r="I55" s="46">
        <v>-345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35152</v>
      </c>
      <c r="O55" s="47">
        <f t="shared" si="8"/>
        <v>3.0220082530949104</v>
      </c>
      <c r="P55" s="9"/>
    </row>
    <row r="56" spans="1:119">
      <c r="A56" s="12"/>
      <c r="B56" s="25">
        <v>365</v>
      </c>
      <c r="C56" s="20" t="s">
        <v>92</v>
      </c>
      <c r="D56" s="46">
        <v>9754</v>
      </c>
      <c r="E56" s="46">
        <v>7801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17555</v>
      </c>
      <c r="O56" s="47">
        <f t="shared" si="8"/>
        <v>1.5091987620357634</v>
      </c>
      <c r="P56" s="9"/>
    </row>
    <row r="57" spans="1:119">
      <c r="A57" s="12"/>
      <c r="B57" s="25">
        <v>366</v>
      </c>
      <c r="C57" s="20" t="s">
        <v>66</v>
      </c>
      <c r="D57" s="46">
        <v>2270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2270</v>
      </c>
      <c r="O57" s="47">
        <f t="shared" si="8"/>
        <v>0.19515130674002751</v>
      </c>
      <c r="P57" s="9"/>
    </row>
    <row r="58" spans="1:119">
      <c r="A58" s="12"/>
      <c r="B58" s="25">
        <v>368</v>
      </c>
      <c r="C58" s="20" t="s">
        <v>67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1548443</v>
      </c>
      <c r="L58" s="46">
        <v>0</v>
      </c>
      <c r="M58" s="46">
        <v>0</v>
      </c>
      <c r="N58" s="46">
        <f t="shared" si="13"/>
        <v>1548443</v>
      </c>
      <c r="O58" s="47">
        <f t="shared" si="8"/>
        <v>133.11924002751033</v>
      </c>
      <c r="P58" s="9"/>
    </row>
    <row r="59" spans="1:119">
      <c r="A59" s="12"/>
      <c r="B59" s="25">
        <v>369.9</v>
      </c>
      <c r="C59" s="20" t="s">
        <v>68</v>
      </c>
      <c r="D59" s="46">
        <v>246954</v>
      </c>
      <c r="E59" s="46">
        <v>107688</v>
      </c>
      <c r="F59" s="46">
        <v>0</v>
      </c>
      <c r="G59" s="46">
        <v>0</v>
      </c>
      <c r="H59" s="46">
        <v>0</v>
      </c>
      <c r="I59" s="46">
        <v>110726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465368</v>
      </c>
      <c r="O59" s="47">
        <f t="shared" si="8"/>
        <v>40.007565337001374</v>
      </c>
      <c r="P59" s="9"/>
    </row>
    <row r="60" spans="1:119" ht="15.75">
      <c r="A60" s="29" t="s">
        <v>48</v>
      </c>
      <c r="B60" s="30"/>
      <c r="C60" s="31"/>
      <c r="D60" s="32">
        <f t="shared" ref="D60:M60" si="14">SUM(D61:D63)</f>
        <v>1409245</v>
      </c>
      <c r="E60" s="32">
        <f t="shared" si="14"/>
        <v>2310313</v>
      </c>
      <c r="F60" s="32">
        <f t="shared" si="14"/>
        <v>0</v>
      </c>
      <c r="G60" s="32">
        <f t="shared" si="14"/>
        <v>0</v>
      </c>
      <c r="H60" s="32">
        <f t="shared" si="14"/>
        <v>0</v>
      </c>
      <c r="I60" s="32">
        <f t="shared" si="14"/>
        <v>127375</v>
      </c>
      <c r="J60" s="32">
        <f t="shared" si="14"/>
        <v>0</v>
      </c>
      <c r="K60" s="32">
        <f t="shared" si="14"/>
        <v>0</v>
      </c>
      <c r="L60" s="32">
        <f t="shared" si="14"/>
        <v>0</v>
      </c>
      <c r="M60" s="32">
        <f t="shared" si="14"/>
        <v>0</v>
      </c>
      <c r="N60" s="32">
        <f>SUM(D60:M60)</f>
        <v>3846933</v>
      </c>
      <c r="O60" s="45">
        <f t="shared" si="8"/>
        <v>330.71982462173315</v>
      </c>
      <c r="P60" s="9"/>
    </row>
    <row r="61" spans="1:119">
      <c r="A61" s="12"/>
      <c r="B61" s="25">
        <v>381</v>
      </c>
      <c r="C61" s="20" t="s">
        <v>69</v>
      </c>
      <c r="D61" s="46">
        <v>1185410</v>
      </c>
      <c r="E61" s="46">
        <v>2310313</v>
      </c>
      <c r="F61" s="46">
        <v>0</v>
      </c>
      <c r="G61" s="46">
        <v>0</v>
      </c>
      <c r="H61" s="46">
        <v>0</v>
      </c>
      <c r="I61" s="46">
        <v>125019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3620742</v>
      </c>
      <c r="O61" s="47">
        <f t="shared" si="8"/>
        <v>311.27424346629988</v>
      </c>
      <c r="P61" s="9"/>
    </row>
    <row r="62" spans="1:119">
      <c r="A62" s="12"/>
      <c r="B62" s="25">
        <v>383</v>
      </c>
      <c r="C62" s="20" t="s">
        <v>93</v>
      </c>
      <c r="D62" s="46">
        <v>223835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223835</v>
      </c>
      <c r="O62" s="47">
        <f t="shared" si="8"/>
        <v>19.243036451169189</v>
      </c>
      <c r="P62" s="9"/>
    </row>
    <row r="63" spans="1:119" ht="15.75" thickBot="1">
      <c r="A63" s="12"/>
      <c r="B63" s="25">
        <v>389.1</v>
      </c>
      <c r="C63" s="20" t="s">
        <v>94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2356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2356</v>
      </c>
      <c r="O63" s="47">
        <f t="shared" si="8"/>
        <v>0.20254470426409904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5">SUM(D5,D13,D23,D37,D47,D51,D60)</f>
        <v>13628314</v>
      </c>
      <c r="E64" s="15">
        <f t="shared" si="15"/>
        <v>5754272</v>
      </c>
      <c r="F64" s="15">
        <f t="shared" si="15"/>
        <v>0</v>
      </c>
      <c r="G64" s="15">
        <f t="shared" si="15"/>
        <v>0</v>
      </c>
      <c r="H64" s="15">
        <f t="shared" si="15"/>
        <v>0</v>
      </c>
      <c r="I64" s="15">
        <f t="shared" si="15"/>
        <v>6711720</v>
      </c>
      <c r="J64" s="15">
        <f t="shared" si="15"/>
        <v>0</v>
      </c>
      <c r="K64" s="15">
        <f t="shared" si="15"/>
        <v>3223444</v>
      </c>
      <c r="L64" s="15">
        <f t="shared" si="15"/>
        <v>0</v>
      </c>
      <c r="M64" s="15">
        <f t="shared" si="15"/>
        <v>0</v>
      </c>
      <c r="N64" s="15">
        <f>SUM(D64:M64)</f>
        <v>29317750</v>
      </c>
      <c r="O64" s="38">
        <f t="shared" si="8"/>
        <v>2520.4393053645117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95</v>
      </c>
      <c r="M66" s="51"/>
      <c r="N66" s="51"/>
      <c r="O66" s="43">
        <v>11632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customHeight="1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8952811</v>
      </c>
      <c r="E5" s="27">
        <f t="shared" si="0"/>
        <v>226506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9179317</v>
      </c>
      <c r="O5" s="33">
        <f t="shared" ref="O5:O36" si="1">(N5/O$66)</f>
        <v>711.85087243117482</v>
      </c>
      <c r="P5" s="6"/>
    </row>
    <row r="6" spans="1:133">
      <c r="A6" s="12"/>
      <c r="B6" s="25">
        <v>311</v>
      </c>
      <c r="C6" s="20" t="s">
        <v>3</v>
      </c>
      <c r="D6" s="46">
        <v>6986812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6986812</v>
      </c>
      <c r="O6" s="47">
        <f t="shared" si="1"/>
        <v>541.82334238076771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226506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226506</v>
      </c>
      <c r="O7" s="47">
        <f t="shared" si="1"/>
        <v>17.565412950756109</v>
      </c>
      <c r="P7" s="9"/>
    </row>
    <row r="8" spans="1:133">
      <c r="A8" s="12"/>
      <c r="B8" s="25">
        <v>314.10000000000002</v>
      </c>
      <c r="C8" s="20" t="s">
        <v>12</v>
      </c>
      <c r="D8" s="46">
        <v>770469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770469</v>
      </c>
      <c r="O8" s="47">
        <f t="shared" si="1"/>
        <v>59.749437766576193</v>
      </c>
      <c r="P8" s="9"/>
    </row>
    <row r="9" spans="1:133">
      <c r="A9" s="12"/>
      <c r="B9" s="25">
        <v>314.3</v>
      </c>
      <c r="C9" s="20" t="s">
        <v>13</v>
      </c>
      <c r="D9" s="46">
        <v>298608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298608</v>
      </c>
      <c r="O9" s="47">
        <f t="shared" si="1"/>
        <v>23.156882512601783</v>
      </c>
      <c r="P9" s="9"/>
    </row>
    <row r="10" spans="1:133">
      <c r="A10" s="12"/>
      <c r="B10" s="25">
        <v>314.39999999999998</v>
      </c>
      <c r="C10" s="20" t="s">
        <v>14</v>
      </c>
      <c r="D10" s="46">
        <v>58700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58700</v>
      </c>
      <c r="O10" s="47">
        <f t="shared" si="1"/>
        <v>4.5521519968980222</v>
      </c>
      <c r="P10" s="9"/>
    </row>
    <row r="11" spans="1:133">
      <c r="A11" s="12"/>
      <c r="B11" s="25">
        <v>315</v>
      </c>
      <c r="C11" s="20" t="s">
        <v>15</v>
      </c>
      <c r="D11" s="46">
        <v>748468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748468</v>
      </c>
      <c r="O11" s="47">
        <f t="shared" si="1"/>
        <v>58.043272586273751</v>
      </c>
      <c r="P11" s="9"/>
    </row>
    <row r="12" spans="1:133">
      <c r="A12" s="12"/>
      <c r="B12" s="25">
        <v>316</v>
      </c>
      <c r="C12" s="20" t="s">
        <v>16</v>
      </c>
      <c r="D12" s="46">
        <v>89754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89754</v>
      </c>
      <c r="O12" s="47">
        <f t="shared" si="1"/>
        <v>6.9603722373012795</v>
      </c>
      <c r="P12" s="9"/>
    </row>
    <row r="13" spans="1:133" ht="15.75">
      <c r="A13" s="29" t="s">
        <v>17</v>
      </c>
      <c r="B13" s="30"/>
      <c r="C13" s="31"/>
      <c r="D13" s="32">
        <f>SUM(D14:D23)</f>
        <v>1304738</v>
      </c>
      <c r="E13" s="32">
        <f t="shared" ref="E13:M13" si="3">SUM(E14:E23)</f>
        <v>1573518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151660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3029916</v>
      </c>
      <c r="O13" s="45">
        <f t="shared" si="1"/>
        <v>234.96828227995346</v>
      </c>
      <c r="P13" s="10"/>
    </row>
    <row r="14" spans="1:133">
      <c r="A14" s="12"/>
      <c r="B14" s="25">
        <v>322</v>
      </c>
      <c r="C14" s="20" t="s">
        <v>0</v>
      </c>
      <c r="D14" s="46">
        <v>403112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403112</v>
      </c>
      <c r="O14" s="47">
        <f t="shared" si="1"/>
        <v>31.261108956960062</v>
      </c>
      <c r="P14" s="9"/>
    </row>
    <row r="15" spans="1:133">
      <c r="A15" s="12"/>
      <c r="B15" s="25">
        <v>323.10000000000002</v>
      </c>
      <c r="C15" s="20" t="s">
        <v>18</v>
      </c>
      <c r="D15" s="46">
        <v>811339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811339</v>
      </c>
      <c r="O15" s="47">
        <f t="shared" si="1"/>
        <v>62.918883288096161</v>
      </c>
      <c r="P15" s="9"/>
    </row>
    <row r="16" spans="1:133">
      <c r="A16" s="12"/>
      <c r="B16" s="25">
        <v>323.2</v>
      </c>
      <c r="C16" s="20" t="s">
        <v>19</v>
      </c>
      <c r="D16" s="46">
        <v>29050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29050</v>
      </c>
      <c r="O16" s="47">
        <f t="shared" si="1"/>
        <v>2.2528111671190385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436099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436099</v>
      </c>
      <c r="O17" s="47">
        <f t="shared" si="1"/>
        <v>33.81923226056611</v>
      </c>
      <c r="P17" s="9"/>
    </row>
    <row r="18" spans="1:16">
      <c r="A18" s="12"/>
      <c r="B18" s="25">
        <v>324.02100000000002</v>
      </c>
      <c r="C18" s="20" t="s">
        <v>21</v>
      </c>
      <c r="D18" s="46">
        <v>404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404</v>
      </c>
      <c r="O18" s="47">
        <f t="shared" si="1"/>
        <v>3.1329972857696779E-2</v>
      </c>
      <c r="P18" s="9"/>
    </row>
    <row r="19" spans="1:16">
      <c r="A19" s="12"/>
      <c r="B19" s="25">
        <v>324.02999999999997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151660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151660</v>
      </c>
      <c r="O19" s="47">
        <f t="shared" si="1"/>
        <v>11.761147731678946</v>
      </c>
      <c r="P19" s="9"/>
    </row>
    <row r="20" spans="1:16">
      <c r="A20" s="12"/>
      <c r="B20" s="25">
        <v>324.05</v>
      </c>
      <c r="C20" s="20" t="s">
        <v>23</v>
      </c>
      <c r="D20" s="46">
        <v>23548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23548</v>
      </c>
      <c r="O20" s="47">
        <f t="shared" si="1"/>
        <v>1.8261341605273362</v>
      </c>
      <c r="P20" s="9"/>
    </row>
    <row r="21" spans="1:16">
      <c r="A21" s="12"/>
      <c r="B21" s="25">
        <v>324.07100000000003</v>
      </c>
      <c r="C21" s="20" t="s">
        <v>24</v>
      </c>
      <c r="D21" s="46">
        <v>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</v>
      </c>
      <c r="O21" s="47">
        <f t="shared" si="1"/>
        <v>2.0162853819309808E-3</v>
      </c>
      <c r="P21" s="9"/>
    </row>
    <row r="22" spans="1:16">
      <c r="A22" s="12"/>
      <c r="B22" s="25">
        <v>325.2</v>
      </c>
      <c r="C22" s="20" t="s">
        <v>25</v>
      </c>
      <c r="D22" s="46">
        <v>0</v>
      </c>
      <c r="E22" s="46">
        <v>1137419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1137419</v>
      </c>
      <c r="O22" s="47">
        <f t="shared" si="1"/>
        <v>88.206203955021323</v>
      </c>
      <c r="P22" s="9"/>
    </row>
    <row r="23" spans="1:16">
      <c r="A23" s="12"/>
      <c r="B23" s="25">
        <v>329</v>
      </c>
      <c r="C23" s="20" t="s">
        <v>26</v>
      </c>
      <c r="D23" s="46">
        <v>37259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37259</v>
      </c>
      <c r="O23" s="47">
        <f t="shared" si="1"/>
        <v>2.8894145017448625</v>
      </c>
      <c r="P23" s="9"/>
    </row>
    <row r="24" spans="1:16" ht="15.75">
      <c r="A24" s="29" t="s">
        <v>28</v>
      </c>
      <c r="B24" s="30"/>
      <c r="C24" s="31"/>
      <c r="D24" s="32">
        <f t="shared" ref="D24:M24" si="5">SUM(D25:D38)</f>
        <v>1089083</v>
      </c>
      <c r="E24" s="32">
        <f t="shared" si="5"/>
        <v>1510701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300000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2899784</v>
      </c>
      <c r="O24" s="45">
        <f t="shared" si="1"/>
        <v>224.87661884451339</v>
      </c>
      <c r="P24" s="10"/>
    </row>
    <row r="25" spans="1:16">
      <c r="A25" s="12"/>
      <c r="B25" s="25">
        <v>331.2</v>
      </c>
      <c r="C25" s="20" t="s">
        <v>27</v>
      </c>
      <c r="D25" s="46">
        <v>0</v>
      </c>
      <c r="E25" s="46">
        <v>8132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4" si="6">SUM(D25:M25)</f>
        <v>8132</v>
      </c>
      <c r="O25" s="47">
        <f t="shared" si="1"/>
        <v>0.6306320279177976</v>
      </c>
      <c r="P25" s="9"/>
    </row>
    <row r="26" spans="1:16">
      <c r="A26" s="12"/>
      <c r="B26" s="25">
        <v>331.49</v>
      </c>
      <c r="C26" s="20" t="s">
        <v>31</v>
      </c>
      <c r="D26" s="46">
        <v>0</v>
      </c>
      <c r="E26" s="46">
        <v>-1558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-1558</v>
      </c>
      <c r="O26" s="47">
        <f t="shared" si="1"/>
        <v>-0.1208220240403257</v>
      </c>
      <c r="P26" s="9"/>
    </row>
    <row r="27" spans="1:16">
      <c r="A27" s="12"/>
      <c r="B27" s="25">
        <v>331.5</v>
      </c>
      <c r="C27" s="20" t="s">
        <v>29</v>
      </c>
      <c r="D27" s="46">
        <v>0</v>
      </c>
      <c r="E27" s="46">
        <v>228286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228286</v>
      </c>
      <c r="O27" s="47">
        <f t="shared" si="1"/>
        <v>17.703450949980613</v>
      </c>
      <c r="P27" s="9"/>
    </row>
    <row r="28" spans="1:16">
      <c r="A28" s="12"/>
      <c r="B28" s="25">
        <v>334.2</v>
      </c>
      <c r="C28" s="20" t="s">
        <v>30</v>
      </c>
      <c r="D28" s="46">
        <v>0</v>
      </c>
      <c r="E28" s="46">
        <v>22542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22542</v>
      </c>
      <c r="O28" s="47">
        <f t="shared" si="1"/>
        <v>1.7481194261341606</v>
      </c>
      <c r="P28" s="9"/>
    </row>
    <row r="29" spans="1:16">
      <c r="A29" s="12"/>
      <c r="B29" s="25">
        <v>334.35</v>
      </c>
      <c r="C29" s="20" t="s">
        <v>32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300000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300000</v>
      </c>
      <c r="O29" s="47">
        <f t="shared" si="1"/>
        <v>23.264831329972857</v>
      </c>
      <c r="P29" s="9"/>
    </row>
    <row r="30" spans="1:16">
      <c r="A30" s="12"/>
      <c r="B30" s="25">
        <v>334.7</v>
      </c>
      <c r="C30" s="20" t="s">
        <v>33</v>
      </c>
      <c r="D30" s="46">
        <v>0</v>
      </c>
      <c r="E30" s="46">
        <v>145567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145567</v>
      </c>
      <c r="O30" s="47">
        <f t="shared" si="1"/>
        <v>11.288639007367196</v>
      </c>
      <c r="P30" s="9"/>
    </row>
    <row r="31" spans="1:16">
      <c r="A31" s="12"/>
      <c r="B31" s="25">
        <v>335.12</v>
      </c>
      <c r="C31" s="20" t="s">
        <v>34</v>
      </c>
      <c r="D31" s="46">
        <v>416967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416967</v>
      </c>
      <c r="O31" s="47">
        <f t="shared" si="1"/>
        <v>32.335556417215976</v>
      </c>
      <c r="P31" s="9"/>
    </row>
    <row r="32" spans="1:16">
      <c r="A32" s="12"/>
      <c r="B32" s="25">
        <v>335.14</v>
      </c>
      <c r="C32" s="20" t="s">
        <v>35</v>
      </c>
      <c r="D32" s="46">
        <v>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62</v>
      </c>
      <c r="O32" s="47">
        <f t="shared" si="1"/>
        <v>4.8080651415277238E-3</v>
      </c>
      <c r="P32" s="9"/>
    </row>
    <row r="33" spans="1:16">
      <c r="A33" s="12"/>
      <c r="B33" s="25">
        <v>335.15</v>
      </c>
      <c r="C33" s="20" t="s">
        <v>36</v>
      </c>
      <c r="D33" s="46">
        <v>15952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15952</v>
      </c>
      <c r="O33" s="47">
        <f t="shared" si="1"/>
        <v>1.2370686312524235</v>
      </c>
      <c r="P33" s="9"/>
    </row>
    <row r="34" spans="1:16">
      <c r="A34" s="12"/>
      <c r="B34" s="25">
        <v>335.16</v>
      </c>
      <c r="C34" s="20" t="s">
        <v>37</v>
      </c>
      <c r="D34" s="46">
        <v>651426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651426</v>
      </c>
      <c r="O34" s="47">
        <f t="shared" si="1"/>
        <v>50.517720046529661</v>
      </c>
      <c r="P34" s="9"/>
    </row>
    <row r="35" spans="1:16">
      <c r="A35" s="12"/>
      <c r="B35" s="25">
        <v>337.2</v>
      </c>
      <c r="C35" s="20" t="s">
        <v>38</v>
      </c>
      <c r="D35" s="46">
        <v>0</v>
      </c>
      <c r="E35" s="46">
        <v>8957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8957</v>
      </c>
      <c r="O35" s="47">
        <f t="shared" si="1"/>
        <v>0.694610314075223</v>
      </c>
      <c r="P35" s="9"/>
    </row>
    <row r="36" spans="1:16">
      <c r="A36" s="12"/>
      <c r="B36" s="25">
        <v>337.3</v>
      </c>
      <c r="C36" s="20" t="s">
        <v>39</v>
      </c>
      <c r="D36" s="46">
        <v>0</v>
      </c>
      <c r="E36" s="46">
        <v>4604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4604</v>
      </c>
      <c r="O36" s="47">
        <f t="shared" si="1"/>
        <v>0.35703761147731677</v>
      </c>
      <c r="P36" s="9"/>
    </row>
    <row r="37" spans="1:16">
      <c r="A37" s="12"/>
      <c r="B37" s="25">
        <v>337.7</v>
      </c>
      <c r="C37" s="20" t="s">
        <v>40</v>
      </c>
      <c r="D37" s="46">
        <v>0</v>
      </c>
      <c r="E37" s="46">
        <v>1094171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1094171</v>
      </c>
      <c r="O37" s="47">
        <f t="shared" ref="O37:O64" si="7">(N37/O$66)</f>
        <v>84.852345870492442</v>
      </c>
      <c r="P37" s="9"/>
    </row>
    <row r="38" spans="1:16">
      <c r="A38" s="12"/>
      <c r="B38" s="25">
        <v>338</v>
      </c>
      <c r="C38" s="20" t="s">
        <v>41</v>
      </c>
      <c r="D38" s="46">
        <v>4676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4676</v>
      </c>
      <c r="O38" s="47">
        <f t="shared" si="7"/>
        <v>0.36262117099651026</v>
      </c>
      <c r="P38" s="9"/>
    </row>
    <row r="39" spans="1:16" ht="15.75">
      <c r="A39" s="29" t="s">
        <v>46</v>
      </c>
      <c r="B39" s="30"/>
      <c r="C39" s="31"/>
      <c r="D39" s="32">
        <f t="shared" ref="D39:M39" si="8">SUM(D40:D49)</f>
        <v>424978</v>
      </c>
      <c r="E39" s="32">
        <f t="shared" si="8"/>
        <v>156100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5344494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5925572</v>
      </c>
      <c r="O39" s="45">
        <f t="shared" si="7"/>
        <v>459.52477704536642</v>
      </c>
      <c r="P39" s="10"/>
    </row>
    <row r="40" spans="1:16">
      <c r="A40" s="12"/>
      <c r="B40" s="25">
        <v>342.1</v>
      </c>
      <c r="C40" s="20" t="s">
        <v>49</v>
      </c>
      <c r="D40" s="46">
        <v>39455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8" si="9">SUM(D40:M40)</f>
        <v>39455</v>
      </c>
      <c r="O40" s="47">
        <f t="shared" si="7"/>
        <v>3.0597130670802635</v>
      </c>
      <c r="P40" s="9"/>
    </row>
    <row r="41" spans="1:16">
      <c r="A41" s="12"/>
      <c r="B41" s="25">
        <v>342.2</v>
      </c>
      <c r="C41" s="20" t="s">
        <v>50</v>
      </c>
      <c r="D41" s="46">
        <v>0</v>
      </c>
      <c r="E41" s="46">
        <v>29600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29600</v>
      </c>
      <c r="O41" s="47">
        <f t="shared" si="7"/>
        <v>2.2954633578906551</v>
      </c>
      <c r="P41" s="9"/>
    </row>
    <row r="42" spans="1:16">
      <c r="A42" s="12"/>
      <c r="B42" s="25">
        <v>343.3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3156481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3156481</v>
      </c>
      <c r="O42" s="47">
        <f t="shared" si="7"/>
        <v>244.78332687088019</v>
      </c>
      <c r="P42" s="9"/>
    </row>
    <row r="43" spans="1:16">
      <c r="A43" s="12"/>
      <c r="B43" s="25">
        <v>343.4</v>
      </c>
      <c r="C43" s="20" t="s">
        <v>52</v>
      </c>
      <c r="D43" s="46">
        <v>0</v>
      </c>
      <c r="E43" s="46">
        <v>106230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106230</v>
      </c>
      <c r="O43" s="47">
        <f t="shared" si="7"/>
        <v>8.2380767739433889</v>
      </c>
      <c r="P43" s="9"/>
    </row>
    <row r="44" spans="1:16">
      <c r="A44" s="12"/>
      <c r="B44" s="25">
        <v>343.5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2188013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2188013</v>
      </c>
      <c r="O44" s="47">
        <f t="shared" si="7"/>
        <v>169.67917797595967</v>
      </c>
      <c r="P44" s="9"/>
    </row>
    <row r="45" spans="1:16">
      <c r="A45" s="12"/>
      <c r="B45" s="25">
        <v>344.5</v>
      </c>
      <c r="C45" s="20" t="s">
        <v>54</v>
      </c>
      <c r="D45" s="46">
        <v>103648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103648</v>
      </c>
      <c r="O45" s="47">
        <f t="shared" si="7"/>
        <v>8.0378441256300892</v>
      </c>
      <c r="P45" s="9"/>
    </row>
    <row r="46" spans="1:16">
      <c r="A46" s="12"/>
      <c r="B46" s="25">
        <v>344.9</v>
      </c>
      <c r="C46" s="20" t="s">
        <v>55</v>
      </c>
      <c r="D46" s="46">
        <v>0</v>
      </c>
      <c r="E46" s="46">
        <v>20270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20270</v>
      </c>
      <c r="O46" s="47">
        <f t="shared" si="7"/>
        <v>1.5719271035284994</v>
      </c>
      <c r="P46" s="9"/>
    </row>
    <row r="47" spans="1:16">
      <c r="A47" s="12"/>
      <c r="B47" s="25">
        <v>347.2</v>
      </c>
      <c r="C47" s="20" t="s">
        <v>56</v>
      </c>
      <c r="D47" s="46">
        <v>234870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234870</v>
      </c>
      <c r="O47" s="47">
        <f t="shared" si="7"/>
        <v>18.214036448235749</v>
      </c>
      <c r="P47" s="9"/>
    </row>
    <row r="48" spans="1:16">
      <c r="A48" s="12"/>
      <c r="B48" s="25">
        <v>347.4</v>
      </c>
      <c r="C48" s="20" t="s">
        <v>57</v>
      </c>
      <c r="D48" s="46">
        <v>23855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23855</v>
      </c>
      <c r="O48" s="47">
        <f t="shared" si="7"/>
        <v>1.849941837921675</v>
      </c>
      <c r="P48" s="9"/>
    </row>
    <row r="49" spans="1:119">
      <c r="A49" s="12"/>
      <c r="B49" s="25">
        <v>349</v>
      </c>
      <c r="C49" s="20" t="s">
        <v>1</v>
      </c>
      <c r="D49" s="46">
        <v>23150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64" si="10">SUM(D49:M49)</f>
        <v>23150</v>
      </c>
      <c r="O49" s="47">
        <f t="shared" si="7"/>
        <v>1.7952694842962389</v>
      </c>
      <c r="P49" s="9"/>
    </row>
    <row r="50" spans="1:119" ht="15.75">
      <c r="A50" s="29" t="s">
        <v>47</v>
      </c>
      <c r="B50" s="30"/>
      <c r="C50" s="31"/>
      <c r="D50" s="32">
        <f t="shared" ref="D50:M50" si="11">SUM(D51:D53)</f>
        <v>165305</v>
      </c>
      <c r="E50" s="32">
        <f t="shared" si="11"/>
        <v>108535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0</v>
      </c>
      <c r="L50" s="32">
        <f t="shared" si="11"/>
        <v>0</v>
      </c>
      <c r="M50" s="32">
        <f t="shared" si="11"/>
        <v>0</v>
      </c>
      <c r="N50" s="32">
        <f t="shared" si="10"/>
        <v>273840</v>
      </c>
      <c r="O50" s="45">
        <f t="shared" si="7"/>
        <v>21.236138037999226</v>
      </c>
      <c r="P50" s="10"/>
    </row>
    <row r="51" spans="1:119">
      <c r="A51" s="13"/>
      <c r="B51" s="39">
        <v>351.5</v>
      </c>
      <c r="C51" s="21" t="s">
        <v>60</v>
      </c>
      <c r="D51" s="46">
        <v>134215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134215</v>
      </c>
      <c r="O51" s="47">
        <f t="shared" si="7"/>
        <v>10.408297789841024</v>
      </c>
      <c r="P51" s="9"/>
    </row>
    <row r="52" spans="1:119">
      <c r="A52" s="13"/>
      <c r="B52" s="39">
        <v>352</v>
      </c>
      <c r="C52" s="21" t="s">
        <v>61</v>
      </c>
      <c r="D52" s="46">
        <v>9262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9262</v>
      </c>
      <c r="O52" s="47">
        <f t="shared" si="7"/>
        <v>0.71826289259402865</v>
      </c>
      <c r="P52" s="9"/>
    </row>
    <row r="53" spans="1:119">
      <c r="A53" s="13"/>
      <c r="B53" s="39">
        <v>359</v>
      </c>
      <c r="C53" s="21" t="s">
        <v>62</v>
      </c>
      <c r="D53" s="46">
        <v>21828</v>
      </c>
      <c r="E53" s="46">
        <v>108535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130363</v>
      </c>
      <c r="O53" s="47">
        <f t="shared" si="7"/>
        <v>10.109577355564172</v>
      </c>
      <c r="P53" s="9"/>
    </row>
    <row r="54" spans="1:119" ht="15.75">
      <c r="A54" s="29" t="s">
        <v>4</v>
      </c>
      <c r="B54" s="30"/>
      <c r="C54" s="31"/>
      <c r="D54" s="32">
        <f t="shared" ref="D54:M54" si="12">SUM(D55:D60)</f>
        <v>171261</v>
      </c>
      <c r="E54" s="32">
        <f t="shared" si="12"/>
        <v>56091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56328</v>
      </c>
      <c r="J54" s="32">
        <f t="shared" si="12"/>
        <v>0</v>
      </c>
      <c r="K54" s="32">
        <f t="shared" si="12"/>
        <v>1454995</v>
      </c>
      <c r="L54" s="32">
        <f t="shared" si="12"/>
        <v>0</v>
      </c>
      <c r="M54" s="32">
        <f t="shared" si="12"/>
        <v>0</v>
      </c>
      <c r="N54" s="32">
        <f t="shared" si="10"/>
        <v>1738675</v>
      </c>
      <c r="O54" s="45">
        <f t="shared" si="7"/>
        <v>134.83326870880185</v>
      </c>
      <c r="P54" s="10"/>
    </row>
    <row r="55" spans="1:119">
      <c r="A55" s="12"/>
      <c r="B55" s="25">
        <v>361.1</v>
      </c>
      <c r="C55" s="20" t="s">
        <v>63</v>
      </c>
      <c r="D55" s="46">
        <v>61025</v>
      </c>
      <c r="E55" s="46">
        <v>54048</v>
      </c>
      <c r="F55" s="46">
        <v>0</v>
      </c>
      <c r="G55" s="46">
        <v>0</v>
      </c>
      <c r="H55" s="46">
        <v>0</v>
      </c>
      <c r="I55" s="46">
        <v>9134</v>
      </c>
      <c r="J55" s="46">
        <v>0</v>
      </c>
      <c r="K55" s="46">
        <v>629431</v>
      </c>
      <c r="L55" s="46">
        <v>0</v>
      </c>
      <c r="M55" s="46">
        <v>0</v>
      </c>
      <c r="N55" s="46">
        <f t="shared" si="10"/>
        <v>753638</v>
      </c>
      <c r="O55" s="47">
        <f t="shared" si="7"/>
        <v>58.444203179526951</v>
      </c>
      <c r="P55" s="9"/>
    </row>
    <row r="56" spans="1:119">
      <c r="A56" s="12"/>
      <c r="B56" s="25">
        <v>361.3</v>
      </c>
      <c r="C56" s="20" t="s">
        <v>64</v>
      </c>
      <c r="D56" s="46">
        <v>-84527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-540179</v>
      </c>
      <c r="L56" s="46">
        <v>0</v>
      </c>
      <c r="M56" s="46">
        <v>0</v>
      </c>
      <c r="N56" s="46">
        <f t="shared" si="10"/>
        <v>-624706</v>
      </c>
      <c r="O56" s="47">
        <f t="shared" si="7"/>
        <v>-48.445599069406747</v>
      </c>
      <c r="P56" s="9"/>
    </row>
    <row r="57" spans="1:119">
      <c r="A57" s="12"/>
      <c r="B57" s="25">
        <v>362</v>
      </c>
      <c r="C57" s="20" t="s">
        <v>65</v>
      </c>
      <c r="D57" s="46">
        <v>24281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24281</v>
      </c>
      <c r="O57" s="47">
        <f t="shared" si="7"/>
        <v>1.8829778984102366</v>
      </c>
      <c r="P57" s="9"/>
    </row>
    <row r="58" spans="1:119">
      <c r="A58" s="12"/>
      <c r="B58" s="25">
        <v>366</v>
      </c>
      <c r="C58" s="20" t="s">
        <v>66</v>
      </c>
      <c r="D58" s="46">
        <v>2400</v>
      </c>
      <c r="E58" s="46">
        <v>2002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4402</v>
      </c>
      <c r="O58" s="47">
        <f t="shared" si="7"/>
        <v>0.34137262504846838</v>
      </c>
      <c r="P58" s="9"/>
    </row>
    <row r="59" spans="1:119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1365743</v>
      </c>
      <c r="L59" s="46">
        <v>0</v>
      </c>
      <c r="M59" s="46">
        <v>0</v>
      </c>
      <c r="N59" s="46">
        <f t="shared" si="10"/>
        <v>1365743</v>
      </c>
      <c r="O59" s="47">
        <f t="shared" si="7"/>
        <v>105.91260178363707</v>
      </c>
      <c r="P59" s="9"/>
    </row>
    <row r="60" spans="1:119">
      <c r="A60" s="12"/>
      <c r="B60" s="25">
        <v>369.9</v>
      </c>
      <c r="C60" s="20" t="s">
        <v>68</v>
      </c>
      <c r="D60" s="46">
        <v>168082</v>
      </c>
      <c r="E60" s="46">
        <v>41</v>
      </c>
      <c r="F60" s="46">
        <v>0</v>
      </c>
      <c r="G60" s="46">
        <v>0</v>
      </c>
      <c r="H60" s="46">
        <v>0</v>
      </c>
      <c r="I60" s="46">
        <v>47194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215317</v>
      </c>
      <c r="O60" s="47">
        <f t="shared" si="7"/>
        <v>16.697712291585887</v>
      </c>
      <c r="P60" s="9"/>
    </row>
    <row r="61" spans="1:119" ht="15.75">
      <c r="A61" s="29" t="s">
        <v>48</v>
      </c>
      <c r="B61" s="30"/>
      <c r="C61" s="31"/>
      <c r="D61" s="32">
        <f t="shared" ref="D61:M61" si="13">SUM(D62:D63)</f>
        <v>1232176</v>
      </c>
      <c r="E61" s="32">
        <f t="shared" si="13"/>
        <v>1014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120762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 t="shared" si="10"/>
        <v>1353952</v>
      </c>
      <c r="O61" s="45">
        <f t="shared" si="7"/>
        <v>104.99821636293137</v>
      </c>
      <c r="P61" s="9"/>
    </row>
    <row r="62" spans="1:119">
      <c r="A62" s="12"/>
      <c r="B62" s="25">
        <v>381</v>
      </c>
      <c r="C62" s="20" t="s">
        <v>69</v>
      </c>
      <c r="D62" s="46">
        <v>1220580</v>
      </c>
      <c r="E62" s="46">
        <v>0</v>
      </c>
      <c r="F62" s="46">
        <v>0</v>
      </c>
      <c r="G62" s="46">
        <v>0</v>
      </c>
      <c r="H62" s="46">
        <v>0</v>
      </c>
      <c r="I62" s="46">
        <v>116852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1337432</v>
      </c>
      <c r="O62" s="47">
        <f t="shared" si="7"/>
        <v>103.71709965102752</v>
      </c>
      <c r="P62" s="9"/>
    </row>
    <row r="63" spans="1:119" ht="15.75" thickBot="1">
      <c r="A63" s="12"/>
      <c r="B63" s="25">
        <v>388.1</v>
      </c>
      <c r="C63" s="20" t="s">
        <v>70</v>
      </c>
      <c r="D63" s="46">
        <v>11596</v>
      </c>
      <c r="E63" s="46">
        <v>1014</v>
      </c>
      <c r="F63" s="46">
        <v>0</v>
      </c>
      <c r="G63" s="46">
        <v>0</v>
      </c>
      <c r="H63" s="46">
        <v>0</v>
      </c>
      <c r="I63" s="46">
        <v>3910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0"/>
        <v>16520</v>
      </c>
      <c r="O63" s="47">
        <f t="shared" si="7"/>
        <v>1.2811167119038387</v>
      </c>
      <c r="P63" s="9"/>
    </row>
    <row r="64" spans="1:119" ht="16.5" thickBot="1">
      <c r="A64" s="14" t="s">
        <v>58</v>
      </c>
      <c r="B64" s="23"/>
      <c r="C64" s="22"/>
      <c r="D64" s="15">
        <f t="shared" ref="D64:M64" si="14">SUM(D5,D13,D24,D39,D50,D54,D61)</f>
        <v>13340352</v>
      </c>
      <c r="E64" s="15">
        <f t="shared" si="14"/>
        <v>3632465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5973244</v>
      </c>
      <c r="J64" s="15">
        <f t="shared" si="14"/>
        <v>0</v>
      </c>
      <c r="K64" s="15">
        <f t="shared" si="14"/>
        <v>1454995</v>
      </c>
      <c r="L64" s="15">
        <f t="shared" si="14"/>
        <v>0</v>
      </c>
      <c r="M64" s="15">
        <f t="shared" si="14"/>
        <v>0</v>
      </c>
      <c r="N64" s="15">
        <f t="shared" si="10"/>
        <v>24401056</v>
      </c>
      <c r="O64" s="38">
        <f t="shared" si="7"/>
        <v>1892.2881737107407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51" t="s">
        <v>77</v>
      </c>
      <c r="M66" s="51"/>
      <c r="N66" s="51"/>
      <c r="O66" s="43">
        <v>12895</v>
      </c>
    </row>
    <row r="67" spans="1:15">
      <c r="A67" s="52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  <row r="68" spans="1:15" ht="15.75" thickBot="1">
      <c r="A68" s="55" t="s">
        <v>96</v>
      </c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7"/>
    </row>
  </sheetData>
  <mergeCells count="10">
    <mergeCell ref="A68:O68"/>
    <mergeCell ref="A67:O67"/>
    <mergeCell ref="L66:N6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8489743</v>
      </c>
      <c r="E5" s="27">
        <f t="shared" si="0"/>
        <v>227285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8717028</v>
      </c>
      <c r="O5" s="33">
        <f t="shared" ref="O5:O36" si="1">(N5/O$67)</f>
        <v>674.22290973779877</v>
      </c>
      <c r="P5" s="6"/>
    </row>
    <row r="6" spans="1:133">
      <c r="A6" s="12"/>
      <c r="B6" s="25">
        <v>311</v>
      </c>
      <c r="C6" s="20" t="s">
        <v>3</v>
      </c>
      <c r="D6" s="46">
        <v>6538632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6538632</v>
      </c>
      <c r="O6" s="47">
        <f t="shared" si="1"/>
        <v>505.73377678088019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227285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227285</v>
      </c>
      <c r="O7" s="47">
        <f t="shared" si="1"/>
        <v>17.579472503673912</v>
      </c>
      <c r="P7" s="9"/>
    </row>
    <row r="8" spans="1:133">
      <c r="A8" s="12"/>
      <c r="B8" s="25">
        <v>314.10000000000002</v>
      </c>
      <c r="C8" s="20" t="s">
        <v>12</v>
      </c>
      <c r="D8" s="46">
        <v>772129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772129</v>
      </c>
      <c r="O8" s="47">
        <f t="shared" si="1"/>
        <v>59.720705390981514</v>
      </c>
      <c r="P8" s="9"/>
    </row>
    <row r="9" spans="1:133">
      <c r="A9" s="12"/>
      <c r="B9" s="25">
        <v>314.3</v>
      </c>
      <c r="C9" s="20" t="s">
        <v>13</v>
      </c>
      <c r="D9" s="46">
        <v>304571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304571</v>
      </c>
      <c r="O9" s="47">
        <f t="shared" si="1"/>
        <v>23.55719699899451</v>
      </c>
      <c r="P9" s="9"/>
    </row>
    <row r="10" spans="1:133">
      <c r="A10" s="12"/>
      <c r="B10" s="25">
        <v>314.39999999999998</v>
      </c>
      <c r="C10" s="20" t="s">
        <v>14</v>
      </c>
      <c r="D10" s="46">
        <v>81508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81508</v>
      </c>
      <c r="O10" s="47">
        <f t="shared" si="1"/>
        <v>6.3042772062804548</v>
      </c>
      <c r="P10" s="9"/>
    </row>
    <row r="11" spans="1:133">
      <c r="A11" s="12"/>
      <c r="B11" s="25">
        <v>315</v>
      </c>
      <c r="C11" s="20" t="s">
        <v>15</v>
      </c>
      <c r="D11" s="46">
        <v>667513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667513</v>
      </c>
      <c r="O11" s="47">
        <f t="shared" si="1"/>
        <v>51.629128316188414</v>
      </c>
      <c r="P11" s="9"/>
    </row>
    <row r="12" spans="1:133">
      <c r="A12" s="12"/>
      <c r="B12" s="25">
        <v>316</v>
      </c>
      <c r="C12" s="20" t="s">
        <v>16</v>
      </c>
      <c r="D12" s="46">
        <v>125390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125390</v>
      </c>
      <c r="O12" s="47">
        <f t="shared" si="1"/>
        <v>9.6983525407997533</v>
      </c>
      <c r="P12" s="9"/>
    </row>
    <row r="13" spans="1:133" ht="15.75">
      <c r="A13" s="29" t="s">
        <v>109</v>
      </c>
      <c r="B13" s="30"/>
      <c r="C13" s="31"/>
      <c r="D13" s="32">
        <f t="shared" ref="D13:M13" si="3">SUM(D14:D18)</f>
        <v>1967709</v>
      </c>
      <c r="E13" s="32">
        <f t="shared" si="3"/>
        <v>408842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2376551</v>
      </c>
      <c r="O13" s="45">
        <f t="shared" si="1"/>
        <v>183.8155309768737</v>
      </c>
      <c r="P13" s="10"/>
    </row>
    <row r="14" spans="1:133">
      <c r="A14" s="12"/>
      <c r="B14" s="25">
        <v>322</v>
      </c>
      <c r="C14" s="20" t="s">
        <v>0</v>
      </c>
      <c r="D14" s="46">
        <v>799503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799503</v>
      </c>
      <c r="O14" s="47">
        <f t="shared" si="1"/>
        <v>61.837961172557819</v>
      </c>
      <c r="P14" s="9"/>
    </row>
    <row r="15" spans="1:133">
      <c r="A15" s="12"/>
      <c r="B15" s="25">
        <v>323.10000000000002</v>
      </c>
      <c r="C15" s="20" t="s">
        <v>18</v>
      </c>
      <c r="D15" s="46">
        <v>1009522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1009522</v>
      </c>
      <c r="O15" s="47">
        <f t="shared" si="1"/>
        <v>78.081986232500583</v>
      </c>
      <c r="P15" s="9"/>
    </row>
    <row r="16" spans="1:133">
      <c r="A16" s="12"/>
      <c r="B16" s="25">
        <v>323.7</v>
      </c>
      <c r="C16" s="20" t="s">
        <v>20</v>
      </c>
      <c r="D16" s="46">
        <v>0</v>
      </c>
      <c r="E16" s="46">
        <v>408842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408842</v>
      </c>
      <c r="O16" s="47">
        <f t="shared" si="1"/>
        <v>31.622089875473741</v>
      </c>
      <c r="P16" s="9"/>
    </row>
    <row r="17" spans="1:16">
      <c r="A17" s="12"/>
      <c r="B17" s="25">
        <v>323.89999999999998</v>
      </c>
      <c r="C17" s="20" t="s">
        <v>81</v>
      </c>
      <c r="D17" s="46">
        <v>33150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33150</v>
      </c>
      <c r="O17" s="47">
        <f t="shared" si="1"/>
        <v>2.5640034032021037</v>
      </c>
      <c r="P17" s="9"/>
    </row>
    <row r="18" spans="1:16">
      <c r="A18" s="12"/>
      <c r="B18" s="25">
        <v>329</v>
      </c>
      <c r="C18" s="20" t="s">
        <v>110</v>
      </c>
      <c r="D18" s="46">
        <v>125534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125534</v>
      </c>
      <c r="O18" s="47">
        <f t="shared" si="1"/>
        <v>9.7094902931394547</v>
      </c>
      <c r="P18" s="9"/>
    </row>
    <row r="19" spans="1:16" ht="15.75">
      <c r="A19" s="29" t="s">
        <v>28</v>
      </c>
      <c r="B19" s="30"/>
      <c r="C19" s="31"/>
      <c r="D19" s="32">
        <f t="shared" ref="D19:M19" si="5">SUM(D20:D31)</f>
        <v>1098698</v>
      </c>
      <c r="E19" s="32">
        <f t="shared" si="5"/>
        <v>852168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1950866</v>
      </c>
      <c r="O19" s="45">
        <f t="shared" si="1"/>
        <v>150.89071080516669</v>
      </c>
      <c r="P19" s="10"/>
    </row>
    <row r="20" spans="1:16">
      <c r="A20" s="12"/>
      <c r="B20" s="25">
        <v>331.39</v>
      </c>
      <c r="C20" s="20" t="s">
        <v>83</v>
      </c>
      <c r="D20" s="46">
        <v>0</v>
      </c>
      <c r="E20" s="46">
        <v>65226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6">SUM(D20:M20)</f>
        <v>65226</v>
      </c>
      <c r="O20" s="47">
        <f t="shared" si="1"/>
        <v>5.044937736870601</v>
      </c>
      <c r="P20" s="9"/>
    </row>
    <row r="21" spans="1:16">
      <c r="A21" s="12"/>
      <c r="B21" s="25">
        <v>331.49</v>
      </c>
      <c r="C21" s="20" t="s">
        <v>31</v>
      </c>
      <c r="D21" s="46">
        <v>0</v>
      </c>
      <c r="E21" s="46">
        <v>105537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105537</v>
      </c>
      <c r="O21" s="47">
        <f t="shared" si="1"/>
        <v>8.1628122824657741</v>
      </c>
      <c r="P21" s="9"/>
    </row>
    <row r="22" spans="1:16">
      <c r="A22" s="12"/>
      <c r="B22" s="25">
        <v>334.2</v>
      </c>
      <c r="C22" s="20" t="s">
        <v>30</v>
      </c>
      <c r="D22" s="46">
        <v>0</v>
      </c>
      <c r="E22" s="46">
        <v>60630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60630</v>
      </c>
      <c r="O22" s="47">
        <f t="shared" si="1"/>
        <v>4.6894578080284628</v>
      </c>
      <c r="P22" s="9"/>
    </row>
    <row r="23" spans="1:16">
      <c r="A23" s="12"/>
      <c r="B23" s="25">
        <v>334.7</v>
      </c>
      <c r="C23" s="20" t="s">
        <v>33</v>
      </c>
      <c r="D23" s="46">
        <v>0</v>
      </c>
      <c r="E23" s="46">
        <v>18224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18224</v>
      </c>
      <c r="O23" s="47">
        <f t="shared" si="1"/>
        <v>1.4095444349911053</v>
      </c>
      <c r="P23" s="9"/>
    </row>
    <row r="24" spans="1:16">
      <c r="A24" s="12"/>
      <c r="B24" s="25">
        <v>335.12</v>
      </c>
      <c r="C24" s="20" t="s">
        <v>34</v>
      </c>
      <c r="D24" s="46">
        <v>423351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423351</v>
      </c>
      <c r="O24" s="47">
        <f t="shared" si="1"/>
        <v>32.744295769201024</v>
      </c>
      <c r="P24" s="9"/>
    </row>
    <row r="25" spans="1:16">
      <c r="A25" s="12"/>
      <c r="B25" s="25">
        <v>335.14</v>
      </c>
      <c r="C25" s="20" t="s">
        <v>35</v>
      </c>
      <c r="D25" s="46">
        <v>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62</v>
      </c>
      <c r="O25" s="47">
        <f t="shared" si="1"/>
        <v>4.7954211462603452E-3</v>
      </c>
      <c r="P25" s="9"/>
    </row>
    <row r="26" spans="1:16">
      <c r="A26" s="12"/>
      <c r="B26" s="25">
        <v>335.15</v>
      </c>
      <c r="C26" s="20" t="s">
        <v>36</v>
      </c>
      <c r="D26" s="46">
        <v>14215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14215</v>
      </c>
      <c r="O26" s="47">
        <f t="shared" si="1"/>
        <v>1.0994663160337226</v>
      </c>
      <c r="P26" s="9"/>
    </row>
    <row r="27" spans="1:16">
      <c r="A27" s="12"/>
      <c r="B27" s="25">
        <v>335.18</v>
      </c>
      <c r="C27" s="20" t="s">
        <v>84</v>
      </c>
      <c r="D27" s="46">
        <v>656133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656133</v>
      </c>
      <c r="O27" s="47">
        <f t="shared" si="1"/>
        <v>50.748936499342562</v>
      </c>
      <c r="P27" s="9"/>
    </row>
    <row r="28" spans="1:16">
      <c r="A28" s="12"/>
      <c r="B28" s="25">
        <v>337.2</v>
      </c>
      <c r="C28" s="20" t="s">
        <v>38</v>
      </c>
      <c r="D28" s="46">
        <v>0</v>
      </c>
      <c r="E28" s="46">
        <v>-4433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-4433</v>
      </c>
      <c r="O28" s="47">
        <f t="shared" si="1"/>
        <v>-0.34287261195761465</v>
      </c>
      <c r="P28" s="9"/>
    </row>
    <row r="29" spans="1:16">
      <c r="A29" s="12"/>
      <c r="B29" s="25">
        <v>337.4</v>
      </c>
      <c r="C29" s="20" t="s">
        <v>111</v>
      </c>
      <c r="D29" s="46">
        <v>0</v>
      </c>
      <c r="E29" s="46">
        <v>314057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314057</v>
      </c>
      <c r="O29" s="47">
        <f t="shared" si="1"/>
        <v>24.290896434372343</v>
      </c>
      <c r="P29" s="9"/>
    </row>
    <row r="30" spans="1:16">
      <c r="A30" s="12"/>
      <c r="B30" s="25">
        <v>337.7</v>
      </c>
      <c r="C30" s="20" t="s">
        <v>40</v>
      </c>
      <c r="D30" s="46">
        <v>0</v>
      </c>
      <c r="E30" s="46">
        <v>292927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292927</v>
      </c>
      <c r="O30" s="47">
        <f t="shared" si="1"/>
        <v>22.656585969525871</v>
      </c>
      <c r="P30" s="9"/>
    </row>
    <row r="31" spans="1:16">
      <c r="A31" s="12"/>
      <c r="B31" s="25">
        <v>338</v>
      </c>
      <c r="C31" s="20" t="s">
        <v>41</v>
      </c>
      <c r="D31" s="46">
        <v>4937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4937</v>
      </c>
      <c r="O31" s="47">
        <f t="shared" si="1"/>
        <v>0.38185474514656975</v>
      </c>
      <c r="P31" s="9"/>
    </row>
    <row r="32" spans="1:16" ht="15.75">
      <c r="A32" s="29" t="s">
        <v>46</v>
      </c>
      <c r="B32" s="30"/>
      <c r="C32" s="31"/>
      <c r="D32" s="32">
        <f t="shared" ref="D32:M32" si="7">SUM(D33:D43)</f>
        <v>433084</v>
      </c>
      <c r="E32" s="32">
        <f t="shared" si="7"/>
        <v>270520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5589833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6293437</v>
      </c>
      <c r="O32" s="45">
        <f t="shared" si="1"/>
        <v>486.76904632995593</v>
      </c>
      <c r="P32" s="10"/>
    </row>
    <row r="33" spans="1:16">
      <c r="A33" s="12"/>
      <c r="B33" s="25">
        <v>342.1</v>
      </c>
      <c r="C33" s="20" t="s">
        <v>49</v>
      </c>
      <c r="D33" s="46">
        <v>3280</v>
      </c>
      <c r="E33" s="46">
        <v>4597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5" si="8">SUM(D33:M33)</f>
        <v>7877</v>
      </c>
      <c r="O33" s="47">
        <f t="shared" si="1"/>
        <v>0.60925052208214092</v>
      </c>
      <c r="P33" s="9"/>
    </row>
    <row r="34" spans="1:16">
      <c r="A34" s="12"/>
      <c r="B34" s="25">
        <v>342.2</v>
      </c>
      <c r="C34" s="20" t="s">
        <v>50</v>
      </c>
      <c r="D34" s="46">
        <v>0</v>
      </c>
      <c r="E34" s="46">
        <v>30393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30393</v>
      </c>
      <c r="O34" s="47">
        <f t="shared" si="1"/>
        <v>2.3507618531982364</v>
      </c>
      <c r="P34" s="9"/>
    </row>
    <row r="35" spans="1:16">
      <c r="A35" s="12"/>
      <c r="B35" s="25">
        <v>342.9</v>
      </c>
      <c r="C35" s="20" t="s">
        <v>86</v>
      </c>
      <c r="D35" s="46">
        <v>22300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22300</v>
      </c>
      <c r="O35" s="47">
        <f t="shared" si="1"/>
        <v>1.7248047026065434</v>
      </c>
      <c r="P35" s="9"/>
    </row>
    <row r="36" spans="1:16">
      <c r="A36" s="12"/>
      <c r="B36" s="25">
        <v>343.4</v>
      </c>
      <c r="C36" s="20" t="s">
        <v>52</v>
      </c>
      <c r="D36" s="46">
        <v>0</v>
      </c>
      <c r="E36" s="46">
        <v>235530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235530</v>
      </c>
      <c r="O36" s="47">
        <f t="shared" si="1"/>
        <v>18.217186170624178</v>
      </c>
      <c r="P36" s="9"/>
    </row>
    <row r="37" spans="1:16">
      <c r="A37" s="12"/>
      <c r="B37" s="25">
        <v>343.5</v>
      </c>
      <c r="C37" s="20" t="s">
        <v>53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399648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399648</v>
      </c>
      <c r="O37" s="47">
        <f t="shared" ref="O37:O65" si="9">(N37/O$67)</f>
        <v>30.910975326784747</v>
      </c>
      <c r="P37" s="9"/>
    </row>
    <row r="38" spans="1:16">
      <c r="A38" s="12"/>
      <c r="B38" s="25">
        <v>343.6</v>
      </c>
      <c r="C38" s="20" t="s">
        <v>87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5190185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5190185</v>
      </c>
      <c r="O38" s="47">
        <f t="shared" si="9"/>
        <v>401.43746616134274</v>
      </c>
      <c r="P38" s="9"/>
    </row>
    <row r="39" spans="1:16">
      <c r="A39" s="12"/>
      <c r="B39" s="25">
        <v>344.5</v>
      </c>
      <c r="C39" s="20" t="s">
        <v>54</v>
      </c>
      <c r="D39" s="46">
        <v>133527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133527</v>
      </c>
      <c r="O39" s="47">
        <f t="shared" si="9"/>
        <v>10.327712893495244</v>
      </c>
      <c r="P39" s="9"/>
    </row>
    <row r="40" spans="1:16">
      <c r="A40" s="12"/>
      <c r="B40" s="25">
        <v>347.2</v>
      </c>
      <c r="C40" s="20" t="s">
        <v>56</v>
      </c>
      <c r="D40" s="46">
        <v>229136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229136</v>
      </c>
      <c r="O40" s="47">
        <f t="shared" si="9"/>
        <v>17.722639028540492</v>
      </c>
      <c r="P40" s="9"/>
    </row>
    <row r="41" spans="1:16">
      <c r="A41" s="12"/>
      <c r="B41" s="25">
        <v>347.4</v>
      </c>
      <c r="C41" s="20" t="s">
        <v>57</v>
      </c>
      <c r="D41" s="46">
        <v>17840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17840</v>
      </c>
      <c r="O41" s="47">
        <f t="shared" si="9"/>
        <v>1.3798437620852348</v>
      </c>
      <c r="P41" s="9"/>
    </row>
    <row r="42" spans="1:16">
      <c r="A42" s="12"/>
      <c r="B42" s="25">
        <v>347.9</v>
      </c>
      <c r="C42" s="20" t="s">
        <v>112</v>
      </c>
      <c r="D42" s="46">
        <v>8365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8365</v>
      </c>
      <c r="O42" s="47">
        <f t="shared" si="9"/>
        <v>0.6469951272333514</v>
      </c>
      <c r="P42" s="9"/>
    </row>
    <row r="43" spans="1:16">
      <c r="A43" s="12"/>
      <c r="B43" s="25">
        <v>349</v>
      </c>
      <c r="C43" s="20" t="s">
        <v>1</v>
      </c>
      <c r="D43" s="46">
        <v>18636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18636</v>
      </c>
      <c r="O43" s="47">
        <f t="shared" si="9"/>
        <v>1.4414107819630289</v>
      </c>
      <c r="P43" s="9"/>
    </row>
    <row r="44" spans="1:16" ht="15.75">
      <c r="A44" s="29" t="s">
        <v>47</v>
      </c>
      <c r="B44" s="30"/>
      <c r="C44" s="31"/>
      <c r="D44" s="32">
        <f t="shared" ref="D44:M44" si="10">SUM(D45:D46)</f>
        <v>167537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8"/>
        <v>167537</v>
      </c>
      <c r="O44" s="45">
        <f t="shared" si="9"/>
        <v>12.958233428726119</v>
      </c>
      <c r="P44" s="10"/>
    </row>
    <row r="45" spans="1:16">
      <c r="A45" s="13"/>
      <c r="B45" s="39">
        <v>352</v>
      </c>
      <c r="C45" s="21" t="s">
        <v>61</v>
      </c>
      <c r="D45" s="46">
        <v>7504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7504</v>
      </c>
      <c r="O45" s="47">
        <f t="shared" si="9"/>
        <v>0.58040064970221983</v>
      </c>
      <c r="P45" s="9"/>
    </row>
    <row r="46" spans="1:16">
      <c r="A46" s="13"/>
      <c r="B46" s="39">
        <v>354</v>
      </c>
      <c r="C46" s="21" t="s">
        <v>90</v>
      </c>
      <c r="D46" s="46">
        <v>160033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160033</v>
      </c>
      <c r="O46" s="47">
        <f t="shared" si="9"/>
        <v>12.377832779023899</v>
      </c>
      <c r="P46" s="9"/>
    </row>
    <row r="47" spans="1:16" ht="15.75">
      <c r="A47" s="29" t="s">
        <v>4</v>
      </c>
      <c r="B47" s="30"/>
      <c r="C47" s="31"/>
      <c r="D47" s="32">
        <f t="shared" ref="D47:M47" si="11">SUM(D48:D61)</f>
        <v>1070075</v>
      </c>
      <c r="E47" s="32">
        <f t="shared" si="11"/>
        <v>1283234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414238</v>
      </c>
      <c r="J47" s="32">
        <f t="shared" si="11"/>
        <v>0</v>
      </c>
      <c r="K47" s="32">
        <f t="shared" si="11"/>
        <v>-1996423</v>
      </c>
      <c r="L47" s="32">
        <f t="shared" si="11"/>
        <v>0</v>
      </c>
      <c r="M47" s="32">
        <f t="shared" si="11"/>
        <v>0</v>
      </c>
      <c r="N47" s="32">
        <f>SUM(D47:M47)</f>
        <v>771124</v>
      </c>
      <c r="O47" s="45">
        <f t="shared" si="9"/>
        <v>59.642973161110682</v>
      </c>
      <c r="P47" s="10"/>
    </row>
    <row r="48" spans="1:16">
      <c r="A48" s="12"/>
      <c r="B48" s="25">
        <v>361.1</v>
      </c>
      <c r="C48" s="20" t="s">
        <v>63</v>
      </c>
      <c r="D48" s="46">
        <v>174004</v>
      </c>
      <c r="E48" s="46">
        <v>47128</v>
      </c>
      <c r="F48" s="46">
        <v>0</v>
      </c>
      <c r="G48" s="46">
        <v>0</v>
      </c>
      <c r="H48" s="46">
        <v>0</v>
      </c>
      <c r="I48" s="46">
        <v>143182</v>
      </c>
      <c r="J48" s="46">
        <v>0</v>
      </c>
      <c r="K48" s="46">
        <v>779345</v>
      </c>
      <c r="L48" s="46">
        <v>0</v>
      </c>
      <c r="M48" s="46">
        <v>0</v>
      </c>
      <c r="N48" s="46">
        <f>SUM(D48:M48)</f>
        <v>1143659</v>
      </c>
      <c r="O48" s="47">
        <f t="shared" si="9"/>
        <v>88.456879882434833</v>
      </c>
      <c r="P48" s="9"/>
    </row>
    <row r="49" spans="1:16">
      <c r="A49" s="12"/>
      <c r="B49" s="25">
        <v>361.3</v>
      </c>
      <c r="C49" s="20" t="s">
        <v>64</v>
      </c>
      <c r="D49" s="46">
        <v>-99635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-4368810</v>
      </c>
      <c r="L49" s="46">
        <v>0</v>
      </c>
      <c r="M49" s="46">
        <v>0</v>
      </c>
      <c r="N49" s="46">
        <f t="shared" ref="N49:N61" si="12">SUM(D49:M49)</f>
        <v>-4468445</v>
      </c>
      <c r="O49" s="47">
        <f t="shared" si="9"/>
        <v>-345.61412328873075</v>
      </c>
      <c r="P49" s="9"/>
    </row>
    <row r="50" spans="1:16">
      <c r="A50" s="12"/>
      <c r="B50" s="25">
        <v>362</v>
      </c>
      <c r="C50" s="20" t="s">
        <v>65</v>
      </c>
      <c r="D50" s="46">
        <v>19536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19536</v>
      </c>
      <c r="O50" s="47">
        <f t="shared" si="9"/>
        <v>1.5110217340861629</v>
      </c>
      <c r="P50" s="9"/>
    </row>
    <row r="51" spans="1:16">
      <c r="A51" s="12"/>
      <c r="B51" s="25">
        <v>363.11</v>
      </c>
      <c r="C51" s="20" t="s">
        <v>113</v>
      </c>
      <c r="D51" s="46">
        <v>0</v>
      </c>
      <c r="E51" s="46">
        <v>13394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6" si="13">SUM(D51:M51)</f>
        <v>13394</v>
      </c>
      <c r="O51" s="47">
        <f t="shared" si="9"/>
        <v>1.0359656585969526</v>
      </c>
      <c r="P51" s="9"/>
    </row>
    <row r="52" spans="1:16">
      <c r="A52" s="12"/>
      <c r="B52" s="25">
        <v>363.12</v>
      </c>
      <c r="C52" s="20" t="s">
        <v>25</v>
      </c>
      <c r="D52" s="46">
        <v>0</v>
      </c>
      <c r="E52" s="46">
        <v>1121991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1121991</v>
      </c>
      <c r="O52" s="47">
        <f t="shared" si="9"/>
        <v>86.78095753731921</v>
      </c>
      <c r="P52" s="9"/>
    </row>
    <row r="53" spans="1:16">
      <c r="A53" s="12"/>
      <c r="B53" s="25">
        <v>363.22</v>
      </c>
      <c r="C53" s="20" t="s">
        <v>114</v>
      </c>
      <c r="D53" s="46">
        <v>24853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24853</v>
      </c>
      <c r="O53" s="47">
        <f t="shared" si="9"/>
        <v>1.9222677701291671</v>
      </c>
      <c r="P53" s="9"/>
    </row>
    <row r="54" spans="1:16">
      <c r="A54" s="12"/>
      <c r="B54" s="25">
        <v>363.23</v>
      </c>
      <c r="C54" s="20" t="s">
        <v>115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242360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242360</v>
      </c>
      <c r="O54" s="47">
        <f t="shared" si="9"/>
        <v>18.745455951736407</v>
      </c>
      <c r="P54" s="9"/>
    </row>
    <row r="55" spans="1:16">
      <c r="A55" s="12"/>
      <c r="B55" s="25">
        <v>363.27</v>
      </c>
      <c r="C55" s="20" t="s">
        <v>116</v>
      </c>
      <c r="D55" s="46">
        <v>147990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147990</v>
      </c>
      <c r="O55" s="47">
        <f t="shared" si="9"/>
        <v>11.446360894114008</v>
      </c>
      <c r="P55" s="9"/>
    </row>
    <row r="56" spans="1:16">
      <c r="A56" s="12"/>
      <c r="B56" s="25">
        <v>363.29</v>
      </c>
      <c r="C56" s="20" t="s">
        <v>117</v>
      </c>
      <c r="D56" s="46">
        <v>56285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56285</v>
      </c>
      <c r="O56" s="47">
        <f t="shared" si="9"/>
        <v>4.3533916002784441</v>
      </c>
      <c r="P56" s="9"/>
    </row>
    <row r="57" spans="1:16">
      <c r="A57" s="12"/>
      <c r="B57" s="25">
        <v>364</v>
      </c>
      <c r="C57" s="20" t="s">
        <v>91</v>
      </c>
      <c r="D57" s="46">
        <v>700980</v>
      </c>
      <c r="E57" s="46">
        <v>8360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709340</v>
      </c>
      <c r="O57" s="47">
        <f t="shared" si="9"/>
        <v>54.864258643359889</v>
      </c>
      <c r="P57" s="9"/>
    </row>
    <row r="58" spans="1:16">
      <c r="A58" s="12"/>
      <c r="B58" s="25">
        <v>365</v>
      </c>
      <c r="C58" s="20" t="s">
        <v>92</v>
      </c>
      <c r="D58" s="46">
        <v>646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646</v>
      </c>
      <c r="O58" s="47">
        <f t="shared" si="9"/>
        <v>4.9965194523938432E-2</v>
      </c>
      <c r="P58" s="9"/>
    </row>
    <row r="59" spans="1:16">
      <c r="A59" s="12"/>
      <c r="B59" s="25">
        <v>366</v>
      </c>
      <c r="C59" s="20" t="s">
        <v>66</v>
      </c>
      <c r="D59" s="46">
        <v>100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100</v>
      </c>
      <c r="O59" s="47">
        <f t="shared" si="9"/>
        <v>7.7345502359037824E-3</v>
      </c>
      <c r="P59" s="9"/>
    </row>
    <row r="60" spans="1:16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1593042</v>
      </c>
      <c r="L60" s="46">
        <v>0</v>
      </c>
      <c r="M60" s="46">
        <v>0</v>
      </c>
      <c r="N60" s="46">
        <f t="shared" si="12"/>
        <v>1593042</v>
      </c>
      <c r="O60" s="47">
        <f t="shared" si="9"/>
        <v>123.21463376904633</v>
      </c>
      <c r="P60" s="9"/>
    </row>
    <row r="61" spans="1:16">
      <c r="A61" s="12"/>
      <c r="B61" s="25">
        <v>369.9</v>
      </c>
      <c r="C61" s="20" t="s">
        <v>68</v>
      </c>
      <c r="D61" s="46">
        <v>45316</v>
      </c>
      <c r="E61" s="46">
        <v>92361</v>
      </c>
      <c r="F61" s="46">
        <v>0</v>
      </c>
      <c r="G61" s="46">
        <v>0</v>
      </c>
      <c r="H61" s="46">
        <v>0</v>
      </c>
      <c r="I61" s="46">
        <v>28696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166373</v>
      </c>
      <c r="O61" s="47">
        <f t="shared" si="9"/>
        <v>12.868203263980199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SUM(D63:D64)</f>
        <v>1152097</v>
      </c>
      <c r="E62" s="32">
        <f t="shared" si="14"/>
        <v>6074105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178109</v>
      </c>
      <c r="J62" s="32">
        <f t="shared" si="14"/>
        <v>0</v>
      </c>
      <c r="K62" s="32">
        <f t="shared" si="14"/>
        <v>0</v>
      </c>
      <c r="L62" s="32">
        <f t="shared" si="14"/>
        <v>0</v>
      </c>
      <c r="M62" s="32">
        <f t="shared" si="14"/>
        <v>0</v>
      </c>
      <c r="N62" s="32">
        <f>SUM(D62:M62)</f>
        <v>7404311</v>
      </c>
      <c r="O62" s="45">
        <f t="shared" si="9"/>
        <v>572.69015391754965</v>
      </c>
      <c r="P62" s="9"/>
    </row>
    <row r="63" spans="1:16">
      <c r="A63" s="12"/>
      <c r="B63" s="25">
        <v>381</v>
      </c>
      <c r="C63" s="20" t="s">
        <v>69</v>
      </c>
      <c r="D63" s="46">
        <v>1152097</v>
      </c>
      <c r="E63" s="46">
        <v>74105</v>
      </c>
      <c r="F63" s="46">
        <v>0</v>
      </c>
      <c r="G63" s="46">
        <v>0</v>
      </c>
      <c r="H63" s="46">
        <v>0</v>
      </c>
      <c r="I63" s="46">
        <v>178109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1404311</v>
      </c>
      <c r="O63" s="47">
        <f t="shared" si="9"/>
        <v>108.61713976332277</v>
      </c>
      <c r="P63" s="9"/>
    </row>
    <row r="64" spans="1:16" ht="15.75" thickBot="1">
      <c r="A64" s="12"/>
      <c r="B64" s="25">
        <v>384</v>
      </c>
      <c r="C64" s="20" t="s">
        <v>105</v>
      </c>
      <c r="D64" s="46">
        <v>0</v>
      </c>
      <c r="E64" s="46">
        <v>6000000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6000000</v>
      </c>
      <c r="O64" s="47">
        <f t="shared" si="9"/>
        <v>464.07301415422694</v>
      </c>
      <c r="P64" s="9"/>
    </row>
    <row r="65" spans="1:119" ht="16.5" thickBot="1">
      <c r="A65" s="14" t="s">
        <v>58</v>
      </c>
      <c r="B65" s="23"/>
      <c r="C65" s="22"/>
      <c r="D65" s="15">
        <f t="shared" ref="D65:M65" si="15">SUM(D5,D13,D19,D32,D44,D47,D62)</f>
        <v>14378943</v>
      </c>
      <c r="E65" s="15">
        <f t="shared" si="15"/>
        <v>9116154</v>
      </c>
      <c r="F65" s="15">
        <f t="shared" si="15"/>
        <v>0</v>
      </c>
      <c r="G65" s="15">
        <f t="shared" si="15"/>
        <v>0</v>
      </c>
      <c r="H65" s="15">
        <f t="shared" si="15"/>
        <v>0</v>
      </c>
      <c r="I65" s="15">
        <f t="shared" si="15"/>
        <v>6182180</v>
      </c>
      <c r="J65" s="15">
        <f t="shared" si="15"/>
        <v>0</v>
      </c>
      <c r="K65" s="15">
        <f t="shared" si="15"/>
        <v>-1996423</v>
      </c>
      <c r="L65" s="15">
        <f t="shared" si="15"/>
        <v>0</v>
      </c>
      <c r="M65" s="15">
        <f t="shared" si="15"/>
        <v>0</v>
      </c>
      <c r="N65" s="15">
        <f>SUM(D65:M65)</f>
        <v>27680854</v>
      </c>
      <c r="O65" s="38">
        <f t="shared" si="9"/>
        <v>2140.9895583571815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51" t="s">
        <v>118</v>
      </c>
      <c r="M67" s="51"/>
      <c r="N67" s="51"/>
      <c r="O67" s="43">
        <v>12929</v>
      </c>
    </row>
    <row r="68" spans="1:119">
      <c r="A68" s="52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  <row r="69" spans="1:119" ht="15.75" customHeight="1" thickBot="1">
      <c r="A69" s="55" t="s">
        <v>96</v>
      </c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7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1"/>
      <c r="M3" s="72"/>
      <c r="N3" s="36"/>
      <c r="O3" s="37"/>
      <c r="P3" s="73" t="s">
        <v>160</v>
      </c>
      <c r="Q3" s="11"/>
      <c r="R3"/>
    </row>
    <row r="4" spans="1:134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161</v>
      </c>
      <c r="N4" s="35" t="s">
        <v>10</v>
      </c>
      <c r="O4" s="35" t="s">
        <v>162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163</v>
      </c>
      <c r="B5" s="26"/>
      <c r="C5" s="26"/>
      <c r="D5" s="27">
        <f t="shared" ref="D5:N5" si="0">SUM(D6:D14)</f>
        <v>11680594</v>
      </c>
      <c r="E5" s="27">
        <f t="shared" si="0"/>
        <v>302696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11983290</v>
      </c>
      <c r="P5" s="33">
        <f t="shared" ref="P5:P36" si="1">(O5/P$74)</f>
        <v>1036.6167820069204</v>
      </c>
      <c r="Q5" s="6"/>
    </row>
    <row r="6" spans="1:134">
      <c r="A6" s="12"/>
      <c r="B6" s="25">
        <v>311</v>
      </c>
      <c r="C6" s="20" t="s">
        <v>3</v>
      </c>
      <c r="D6" s="46">
        <v>9432978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9432978</v>
      </c>
      <c r="P6" s="47">
        <f t="shared" si="1"/>
        <v>816.00155709342562</v>
      </c>
      <c r="Q6" s="9"/>
    </row>
    <row r="7" spans="1:134">
      <c r="A7" s="12"/>
      <c r="B7" s="25">
        <v>312.41000000000003</v>
      </c>
      <c r="C7" s="20" t="s">
        <v>164</v>
      </c>
      <c r="D7" s="46">
        <v>0</v>
      </c>
      <c r="E7" s="46">
        <v>121822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121822</v>
      </c>
      <c r="P7" s="47">
        <f t="shared" si="1"/>
        <v>10.538235294117648</v>
      </c>
      <c r="Q7" s="9"/>
    </row>
    <row r="8" spans="1:134">
      <c r="A8" s="12"/>
      <c r="B8" s="25">
        <v>312.43</v>
      </c>
      <c r="C8" s="20" t="s">
        <v>165</v>
      </c>
      <c r="D8" s="46">
        <v>0</v>
      </c>
      <c r="E8" s="46">
        <v>85413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85413</v>
      </c>
      <c r="P8" s="47">
        <f t="shared" si="1"/>
        <v>7.3886678200692044</v>
      </c>
      <c r="Q8" s="9"/>
    </row>
    <row r="9" spans="1:134">
      <c r="A9" s="12"/>
      <c r="B9" s="25">
        <v>312.51</v>
      </c>
      <c r="C9" s="20" t="s">
        <v>142</v>
      </c>
      <c r="D9" s="46">
        <v>0</v>
      </c>
      <c r="E9" s="46">
        <v>95461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95461</v>
      </c>
      <c r="P9" s="47">
        <f t="shared" si="1"/>
        <v>8.2578719723183394</v>
      </c>
      <c r="Q9" s="9"/>
    </row>
    <row r="10" spans="1:134">
      <c r="A10" s="12"/>
      <c r="B10" s="25">
        <v>314.10000000000002</v>
      </c>
      <c r="C10" s="20" t="s">
        <v>12</v>
      </c>
      <c r="D10" s="46">
        <v>1130874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1130874</v>
      </c>
      <c r="P10" s="47">
        <f t="shared" si="1"/>
        <v>97.826470588235296</v>
      </c>
      <c r="Q10" s="9"/>
    </row>
    <row r="11" spans="1:134">
      <c r="A11" s="12"/>
      <c r="B11" s="25">
        <v>314.3</v>
      </c>
      <c r="C11" s="20" t="s">
        <v>13</v>
      </c>
      <c r="D11" s="46">
        <v>430187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430187</v>
      </c>
      <c r="P11" s="47">
        <f t="shared" si="1"/>
        <v>37.213408304498273</v>
      </c>
      <c r="Q11" s="9"/>
    </row>
    <row r="12" spans="1:134">
      <c r="A12" s="12"/>
      <c r="B12" s="25">
        <v>314.39999999999998</v>
      </c>
      <c r="C12" s="20" t="s">
        <v>14</v>
      </c>
      <c r="D12" s="46">
        <v>64293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64293</v>
      </c>
      <c r="P12" s="47">
        <f t="shared" si="1"/>
        <v>5.5616782006920413</v>
      </c>
      <c r="Q12" s="9"/>
    </row>
    <row r="13" spans="1:134">
      <c r="A13" s="12"/>
      <c r="B13" s="25">
        <v>315.10000000000002</v>
      </c>
      <c r="C13" s="20" t="s">
        <v>166</v>
      </c>
      <c r="D13" s="46">
        <v>508608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508608</v>
      </c>
      <c r="P13" s="47">
        <f t="shared" si="1"/>
        <v>43.997231833910035</v>
      </c>
      <c r="Q13" s="9"/>
    </row>
    <row r="14" spans="1:134">
      <c r="A14" s="12"/>
      <c r="B14" s="25">
        <v>316</v>
      </c>
      <c r="C14" s="20" t="s">
        <v>122</v>
      </c>
      <c r="D14" s="46">
        <v>113654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113654</v>
      </c>
      <c r="P14" s="47">
        <f t="shared" si="1"/>
        <v>9.8316608996539792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SUM(D16:D26)</f>
        <v>2252085</v>
      </c>
      <c r="E15" s="32">
        <f t="shared" si="3"/>
        <v>2766035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6696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5024816</v>
      </c>
      <c r="P15" s="45">
        <f t="shared" si="1"/>
        <v>434.67266435986159</v>
      </c>
      <c r="Q15" s="10"/>
    </row>
    <row r="16" spans="1:134">
      <c r="A16" s="12"/>
      <c r="B16" s="25">
        <v>322</v>
      </c>
      <c r="C16" s="20" t="s">
        <v>167</v>
      </c>
      <c r="D16" s="46">
        <v>922676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922676</v>
      </c>
      <c r="P16" s="47">
        <f t="shared" si="1"/>
        <v>79.816262975778542</v>
      </c>
      <c r="Q16" s="9"/>
    </row>
    <row r="17" spans="1:17">
      <c r="A17" s="12"/>
      <c r="B17" s="25">
        <v>323.10000000000002</v>
      </c>
      <c r="C17" s="20" t="s">
        <v>18</v>
      </c>
      <c r="D17" s="46">
        <v>773224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4">SUM(D17:N17)</f>
        <v>773224</v>
      </c>
      <c r="P17" s="47">
        <f t="shared" si="1"/>
        <v>66.887889273356407</v>
      </c>
      <c r="Q17" s="9"/>
    </row>
    <row r="18" spans="1:17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397500</v>
      </c>
      <c r="P18" s="47">
        <f t="shared" si="1"/>
        <v>34.385813148788927</v>
      </c>
      <c r="Q18" s="9"/>
    </row>
    <row r="19" spans="1:17">
      <c r="A19" s="12"/>
      <c r="B19" s="25">
        <v>323.89999999999998</v>
      </c>
      <c r="C19" s="20" t="s">
        <v>81</v>
      </c>
      <c r="D19" s="46">
        <v>71424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71424</v>
      </c>
      <c r="P19" s="47">
        <f t="shared" si="1"/>
        <v>6.1785467128027678</v>
      </c>
      <c r="Q19" s="9"/>
    </row>
    <row r="20" spans="1:17">
      <c r="A20" s="12"/>
      <c r="B20" s="25">
        <v>324.11</v>
      </c>
      <c r="C20" s="20" t="s">
        <v>82</v>
      </c>
      <c r="D20" s="46">
        <v>2272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2272</v>
      </c>
      <c r="P20" s="47">
        <f t="shared" si="1"/>
        <v>0.19653979238754327</v>
      </c>
      <c r="Q20" s="9"/>
    </row>
    <row r="21" spans="1:17">
      <c r="A21" s="12"/>
      <c r="B21" s="25">
        <v>324.12</v>
      </c>
      <c r="C21" s="20" t="s">
        <v>21</v>
      </c>
      <c r="D21" s="46">
        <v>1063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1063</v>
      </c>
      <c r="P21" s="47">
        <f t="shared" si="1"/>
        <v>9.1955017301038056E-2</v>
      </c>
      <c r="Q21" s="9"/>
    </row>
    <row r="22" spans="1:17">
      <c r="A22" s="12"/>
      <c r="B22" s="25">
        <v>324.51</v>
      </c>
      <c r="C22" s="20" t="s">
        <v>168</v>
      </c>
      <c r="D22" s="46">
        <v>10366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10366</v>
      </c>
      <c r="P22" s="47">
        <f t="shared" si="1"/>
        <v>0.89671280276816612</v>
      </c>
      <c r="Q22" s="9"/>
    </row>
    <row r="23" spans="1:17">
      <c r="A23" s="12"/>
      <c r="B23" s="25">
        <v>324.52</v>
      </c>
      <c r="C23" s="20" t="s">
        <v>123</v>
      </c>
      <c r="D23" s="46">
        <v>2631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2631</v>
      </c>
      <c r="P23" s="47">
        <f t="shared" si="1"/>
        <v>0.22759515570934255</v>
      </c>
      <c r="Q23" s="9"/>
    </row>
    <row r="24" spans="1:17">
      <c r="A24" s="12"/>
      <c r="B24" s="25">
        <v>324.61</v>
      </c>
      <c r="C24" s="20" t="s">
        <v>169</v>
      </c>
      <c r="D24" s="46">
        <v>16878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16878</v>
      </c>
      <c r="P24" s="47">
        <f t="shared" si="1"/>
        <v>1.4600346020761246</v>
      </c>
      <c r="Q24" s="9"/>
    </row>
    <row r="25" spans="1:17">
      <c r="A25" s="12"/>
      <c r="B25" s="25">
        <v>325.2</v>
      </c>
      <c r="C25" s="20" t="s">
        <v>25</v>
      </c>
      <c r="D25" s="46">
        <v>0</v>
      </c>
      <c r="E25" s="46">
        <v>2662447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2662447</v>
      </c>
      <c r="P25" s="47">
        <f t="shared" si="1"/>
        <v>230.31548442906575</v>
      </c>
      <c r="Q25" s="9"/>
    </row>
    <row r="26" spans="1:17">
      <c r="A26" s="12"/>
      <c r="B26" s="25">
        <v>329.5</v>
      </c>
      <c r="C26" s="20" t="s">
        <v>170</v>
      </c>
      <c r="D26" s="46">
        <v>54051</v>
      </c>
      <c r="E26" s="46">
        <v>103588</v>
      </c>
      <c r="F26" s="46">
        <v>0</v>
      </c>
      <c r="G26" s="46">
        <v>0</v>
      </c>
      <c r="H26" s="46">
        <v>0</v>
      </c>
      <c r="I26" s="46">
        <v>6696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164335</v>
      </c>
      <c r="P26" s="47">
        <f t="shared" si="1"/>
        <v>14.21583044982699</v>
      </c>
      <c r="Q26" s="9"/>
    </row>
    <row r="27" spans="1:17" ht="15.75">
      <c r="A27" s="29" t="s">
        <v>171</v>
      </c>
      <c r="B27" s="30"/>
      <c r="C27" s="31"/>
      <c r="D27" s="32">
        <f t="shared" ref="D27:N27" si="5">SUM(D28:D39)</f>
        <v>1955308</v>
      </c>
      <c r="E27" s="32">
        <f t="shared" si="5"/>
        <v>236752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119764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2311824</v>
      </c>
      <c r="P27" s="45">
        <f t="shared" si="1"/>
        <v>199.98477508650518</v>
      </c>
      <c r="Q27" s="10"/>
    </row>
    <row r="28" spans="1:17">
      <c r="A28" s="12"/>
      <c r="B28" s="25">
        <v>331.2</v>
      </c>
      <c r="C28" s="20" t="s">
        <v>27</v>
      </c>
      <c r="D28" s="46">
        <v>20121</v>
      </c>
      <c r="E28" s="46">
        <v>8512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28633</v>
      </c>
      <c r="P28" s="47">
        <f t="shared" si="1"/>
        <v>2.4769031141868512</v>
      </c>
      <c r="Q28" s="9"/>
    </row>
    <row r="29" spans="1:17">
      <c r="A29" s="12"/>
      <c r="B29" s="25">
        <v>331.39</v>
      </c>
      <c r="C29" s="20" t="s">
        <v>83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119764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8" si="6">SUM(D29:N29)</f>
        <v>119764</v>
      </c>
      <c r="P29" s="47">
        <f t="shared" si="1"/>
        <v>10.360207612456747</v>
      </c>
      <c r="Q29" s="9"/>
    </row>
    <row r="30" spans="1:17">
      <c r="A30" s="12"/>
      <c r="B30" s="25">
        <v>331.49</v>
      </c>
      <c r="C30" s="20" t="s">
        <v>31</v>
      </c>
      <c r="D30" s="46">
        <v>0</v>
      </c>
      <c r="E30" s="46">
        <v>162984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162984</v>
      </c>
      <c r="P30" s="47">
        <f t="shared" si="1"/>
        <v>14.098961937716263</v>
      </c>
      <c r="Q30" s="9"/>
    </row>
    <row r="31" spans="1:17">
      <c r="A31" s="12"/>
      <c r="B31" s="25">
        <v>331.62</v>
      </c>
      <c r="C31" s="20" t="s">
        <v>172</v>
      </c>
      <c r="D31" s="46">
        <v>456534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456534</v>
      </c>
      <c r="P31" s="47">
        <f t="shared" si="1"/>
        <v>39.492560553633218</v>
      </c>
      <c r="Q31" s="9"/>
    </row>
    <row r="32" spans="1:17">
      <c r="A32" s="12"/>
      <c r="B32" s="25">
        <v>334.2</v>
      </c>
      <c r="C32" s="20" t="s">
        <v>30</v>
      </c>
      <c r="D32" s="46">
        <v>4923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4923</v>
      </c>
      <c r="P32" s="47">
        <f t="shared" si="1"/>
        <v>0.42586505190311419</v>
      </c>
      <c r="Q32" s="9"/>
    </row>
    <row r="33" spans="1:17">
      <c r="A33" s="12"/>
      <c r="B33" s="25">
        <v>334.7</v>
      </c>
      <c r="C33" s="20" t="s">
        <v>33</v>
      </c>
      <c r="D33" s="46">
        <v>0</v>
      </c>
      <c r="E33" s="46">
        <v>12740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12740</v>
      </c>
      <c r="P33" s="47">
        <f t="shared" si="1"/>
        <v>1.1020761245674739</v>
      </c>
      <c r="Q33" s="9"/>
    </row>
    <row r="34" spans="1:17">
      <c r="A34" s="12"/>
      <c r="B34" s="25">
        <v>335.125</v>
      </c>
      <c r="C34" s="20" t="s">
        <v>173</v>
      </c>
      <c r="D34" s="46">
        <v>454530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454530</v>
      </c>
      <c r="P34" s="47">
        <f t="shared" si="1"/>
        <v>39.319204152249135</v>
      </c>
      <c r="Q34" s="9"/>
    </row>
    <row r="35" spans="1:17">
      <c r="A35" s="12"/>
      <c r="B35" s="25">
        <v>335.14</v>
      </c>
      <c r="C35" s="20" t="s">
        <v>126</v>
      </c>
      <c r="D35" s="46">
        <v>137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137</v>
      </c>
      <c r="P35" s="47">
        <f t="shared" si="1"/>
        <v>1.1851211072664359E-2</v>
      </c>
      <c r="Q35" s="9"/>
    </row>
    <row r="36" spans="1:17">
      <c r="A36" s="12"/>
      <c r="B36" s="25">
        <v>335.15</v>
      </c>
      <c r="C36" s="20" t="s">
        <v>127</v>
      </c>
      <c r="D36" s="46">
        <v>24939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24939</v>
      </c>
      <c r="P36" s="47">
        <f t="shared" si="1"/>
        <v>2.1573529411764705</v>
      </c>
      <c r="Q36" s="9"/>
    </row>
    <row r="37" spans="1:17">
      <c r="A37" s="12"/>
      <c r="B37" s="25">
        <v>335.18</v>
      </c>
      <c r="C37" s="20" t="s">
        <v>174</v>
      </c>
      <c r="D37" s="46">
        <v>915884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915884</v>
      </c>
      <c r="P37" s="47">
        <f t="shared" ref="P37:P68" si="7">(O37/P$74)</f>
        <v>79.228719723183389</v>
      </c>
      <c r="Q37" s="9"/>
    </row>
    <row r="38" spans="1:17">
      <c r="A38" s="12"/>
      <c r="B38" s="25">
        <v>335.21</v>
      </c>
      <c r="C38" s="20" t="s">
        <v>148</v>
      </c>
      <c r="D38" s="46">
        <v>0</v>
      </c>
      <c r="E38" s="46">
        <v>1885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1885</v>
      </c>
      <c r="P38" s="47">
        <f t="shared" si="7"/>
        <v>0.16306228373702422</v>
      </c>
      <c r="Q38" s="9"/>
    </row>
    <row r="39" spans="1:17">
      <c r="A39" s="12"/>
      <c r="B39" s="25">
        <v>337.2</v>
      </c>
      <c r="C39" s="20" t="s">
        <v>38</v>
      </c>
      <c r="D39" s="46">
        <v>78240</v>
      </c>
      <c r="E39" s="46">
        <v>50631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128871</v>
      </c>
      <c r="P39" s="47">
        <f t="shared" si="7"/>
        <v>11.148010380622837</v>
      </c>
      <c r="Q39" s="9"/>
    </row>
    <row r="40" spans="1:17" ht="15.75">
      <c r="A40" s="29" t="s">
        <v>46</v>
      </c>
      <c r="B40" s="30"/>
      <c r="C40" s="31"/>
      <c r="D40" s="32">
        <f t="shared" ref="D40:N40" si="8">SUM(D41:D52)</f>
        <v>1910734</v>
      </c>
      <c r="E40" s="32">
        <f t="shared" si="8"/>
        <v>103783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13515514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8"/>
        <v>0</v>
      </c>
      <c r="O40" s="32">
        <f>SUM(D40:N40)</f>
        <v>15530031</v>
      </c>
      <c r="P40" s="45">
        <f t="shared" si="7"/>
        <v>1343.4282871972318</v>
      </c>
      <c r="Q40" s="10"/>
    </row>
    <row r="41" spans="1:17">
      <c r="A41" s="12"/>
      <c r="B41" s="25">
        <v>341.3</v>
      </c>
      <c r="C41" s="20" t="s">
        <v>152</v>
      </c>
      <c r="D41" s="46">
        <v>1267238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52" si="9">SUM(D41:N41)</f>
        <v>1267238</v>
      </c>
      <c r="P41" s="47">
        <f t="shared" si="7"/>
        <v>109.62266435986159</v>
      </c>
      <c r="Q41" s="9"/>
    </row>
    <row r="42" spans="1:17">
      <c r="A42" s="12"/>
      <c r="B42" s="25">
        <v>341.9</v>
      </c>
      <c r="C42" s="20" t="s">
        <v>129</v>
      </c>
      <c r="D42" s="46">
        <v>2250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2250</v>
      </c>
      <c r="P42" s="47">
        <f t="shared" si="7"/>
        <v>0.19463667820069205</v>
      </c>
      <c r="Q42" s="9"/>
    </row>
    <row r="43" spans="1:17">
      <c r="A43" s="12"/>
      <c r="B43" s="25">
        <v>342.2</v>
      </c>
      <c r="C43" s="20" t="s">
        <v>50</v>
      </c>
      <c r="D43" s="46">
        <v>0</v>
      </c>
      <c r="E43" s="46">
        <v>103783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103783</v>
      </c>
      <c r="P43" s="47">
        <f t="shared" si="7"/>
        <v>8.977768166089966</v>
      </c>
      <c r="Q43" s="9"/>
    </row>
    <row r="44" spans="1:17">
      <c r="A44" s="12"/>
      <c r="B44" s="25">
        <v>342.6</v>
      </c>
      <c r="C44" s="20" t="s">
        <v>175</v>
      </c>
      <c r="D44" s="46">
        <v>326074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326074</v>
      </c>
      <c r="P44" s="47">
        <f t="shared" si="7"/>
        <v>28.207093425605535</v>
      </c>
      <c r="Q44" s="9"/>
    </row>
    <row r="45" spans="1:17">
      <c r="A45" s="12"/>
      <c r="B45" s="25">
        <v>342.9</v>
      </c>
      <c r="C45" s="20" t="s">
        <v>86</v>
      </c>
      <c r="D45" s="46">
        <v>20350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20350</v>
      </c>
      <c r="P45" s="47">
        <f t="shared" si="7"/>
        <v>1.7603806228373702</v>
      </c>
      <c r="Q45" s="9"/>
    </row>
    <row r="46" spans="1:17">
      <c r="A46" s="12"/>
      <c r="B46" s="25">
        <v>343.4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3510819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3510819</v>
      </c>
      <c r="P46" s="47">
        <f t="shared" si="7"/>
        <v>303.70406574394462</v>
      </c>
      <c r="Q46" s="9"/>
    </row>
    <row r="47" spans="1:17">
      <c r="A47" s="12"/>
      <c r="B47" s="25">
        <v>343.6</v>
      </c>
      <c r="C47" s="20" t="s">
        <v>87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8696766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8696766</v>
      </c>
      <c r="P47" s="47">
        <f t="shared" si="7"/>
        <v>752.31539792387548</v>
      </c>
      <c r="Q47" s="9"/>
    </row>
    <row r="48" spans="1:17">
      <c r="A48" s="12"/>
      <c r="B48" s="25">
        <v>343.9</v>
      </c>
      <c r="C48" s="20" t="s">
        <v>100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552867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552867</v>
      </c>
      <c r="P48" s="47">
        <f t="shared" si="7"/>
        <v>47.825865051903115</v>
      </c>
      <c r="Q48" s="9"/>
    </row>
    <row r="49" spans="1:17">
      <c r="A49" s="12"/>
      <c r="B49" s="25">
        <v>344.5</v>
      </c>
      <c r="C49" s="20" t="s">
        <v>130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660062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660062</v>
      </c>
      <c r="P49" s="47">
        <f t="shared" si="7"/>
        <v>57.09878892733564</v>
      </c>
      <c r="Q49" s="9"/>
    </row>
    <row r="50" spans="1:17">
      <c r="A50" s="12"/>
      <c r="B50" s="25">
        <v>347.1</v>
      </c>
      <c r="C50" s="20" t="s">
        <v>88</v>
      </c>
      <c r="D50" s="46">
        <v>871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871</v>
      </c>
      <c r="P50" s="47">
        <f t="shared" si="7"/>
        <v>7.5346020761245677E-2</v>
      </c>
      <c r="Q50" s="9"/>
    </row>
    <row r="51" spans="1:17">
      <c r="A51" s="12"/>
      <c r="B51" s="25">
        <v>347.2</v>
      </c>
      <c r="C51" s="20" t="s">
        <v>56</v>
      </c>
      <c r="D51" s="46">
        <v>219163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219163</v>
      </c>
      <c r="P51" s="47">
        <f t="shared" si="7"/>
        <v>18.958737024221453</v>
      </c>
      <c r="Q51" s="9"/>
    </row>
    <row r="52" spans="1:17">
      <c r="A52" s="12"/>
      <c r="B52" s="25">
        <v>349</v>
      </c>
      <c r="C52" s="20" t="s">
        <v>176</v>
      </c>
      <c r="D52" s="46">
        <v>74788</v>
      </c>
      <c r="E52" s="46">
        <v>0</v>
      </c>
      <c r="F52" s="46">
        <v>0</v>
      </c>
      <c r="G52" s="46">
        <v>0</v>
      </c>
      <c r="H52" s="46">
        <v>0</v>
      </c>
      <c r="I52" s="46">
        <v>95000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169788</v>
      </c>
      <c r="P52" s="47">
        <f t="shared" si="7"/>
        <v>14.687543252595155</v>
      </c>
      <c r="Q52" s="9"/>
    </row>
    <row r="53" spans="1:17" ht="15.75">
      <c r="A53" s="29" t="s">
        <v>47</v>
      </c>
      <c r="B53" s="30"/>
      <c r="C53" s="31"/>
      <c r="D53" s="32">
        <f t="shared" ref="D53:N53" si="10">SUM(D54:D59)</f>
        <v>165257</v>
      </c>
      <c r="E53" s="32">
        <f t="shared" si="10"/>
        <v>28636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168315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si="10"/>
        <v>0</v>
      </c>
      <c r="O53" s="32">
        <f t="shared" ref="O53:O61" si="11">SUM(D53:N53)</f>
        <v>362208</v>
      </c>
      <c r="P53" s="45">
        <f t="shared" si="7"/>
        <v>31.33287197231834</v>
      </c>
      <c r="Q53" s="10"/>
    </row>
    <row r="54" spans="1:17">
      <c r="A54" s="13"/>
      <c r="B54" s="39">
        <v>351.1</v>
      </c>
      <c r="C54" s="21" t="s">
        <v>89</v>
      </c>
      <c r="D54" s="46">
        <v>40332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40332</v>
      </c>
      <c r="P54" s="47">
        <f t="shared" si="7"/>
        <v>3.4889273356401382</v>
      </c>
      <c r="Q54" s="9"/>
    </row>
    <row r="55" spans="1:17">
      <c r="A55" s="13"/>
      <c r="B55" s="39">
        <v>351.2</v>
      </c>
      <c r="C55" s="21" t="s">
        <v>131</v>
      </c>
      <c r="D55" s="46">
        <v>0</v>
      </c>
      <c r="E55" s="46">
        <v>26681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26681</v>
      </c>
      <c r="P55" s="47">
        <f t="shared" si="7"/>
        <v>2.308044982698962</v>
      </c>
      <c r="Q55" s="9"/>
    </row>
    <row r="56" spans="1:17">
      <c r="A56" s="13"/>
      <c r="B56" s="39">
        <v>351.3</v>
      </c>
      <c r="C56" s="21" t="s">
        <v>101</v>
      </c>
      <c r="D56" s="46">
        <v>0</v>
      </c>
      <c r="E56" s="46">
        <v>1955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1955</v>
      </c>
      <c r="P56" s="47">
        <f t="shared" si="7"/>
        <v>0.16911764705882354</v>
      </c>
      <c r="Q56" s="9"/>
    </row>
    <row r="57" spans="1:17">
      <c r="A57" s="13"/>
      <c r="B57" s="39">
        <v>351.5</v>
      </c>
      <c r="C57" s="21" t="s">
        <v>60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609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609</v>
      </c>
      <c r="P57" s="47">
        <f t="shared" si="7"/>
        <v>5.2681660899653981E-2</v>
      </c>
      <c r="Q57" s="9"/>
    </row>
    <row r="58" spans="1:17">
      <c r="A58" s="13"/>
      <c r="B58" s="39">
        <v>352</v>
      </c>
      <c r="C58" s="21" t="s">
        <v>61</v>
      </c>
      <c r="D58" s="46">
        <v>580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580</v>
      </c>
      <c r="P58" s="47">
        <f t="shared" si="7"/>
        <v>5.0173010380622836E-2</v>
      </c>
      <c r="Q58" s="9"/>
    </row>
    <row r="59" spans="1:17">
      <c r="A59" s="13"/>
      <c r="B59" s="39">
        <v>354</v>
      </c>
      <c r="C59" s="21" t="s">
        <v>90</v>
      </c>
      <c r="D59" s="46">
        <v>124345</v>
      </c>
      <c r="E59" s="46">
        <v>0</v>
      </c>
      <c r="F59" s="46">
        <v>0</v>
      </c>
      <c r="G59" s="46">
        <v>0</v>
      </c>
      <c r="H59" s="46">
        <v>0</v>
      </c>
      <c r="I59" s="46">
        <v>167706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292051</v>
      </c>
      <c r="P59" s="47">
        <f t="shared" si="7"/>
        <v>25.263927335640137</v>
      </c>
      <c r="Q59" s="9"/>
    </row>
    <row r="60" spans="1:17" ht="15.75">
      <c r="A60" s="29" t="s">
        <v>4</v>
      </c>
      <c r="B60" s="30"/>
      <c r="C60" s="31"/>
      <c r="D60" s="32">
        <f t="shared" ref="D60:N60" si="12">SUM(D61:D68)</f>
        <v>300013</v>
      </c>
      <c r="E60" s="32">
        <f t="shared" si="12"/>
        <v>69977</v>
      </c>
      <c r="F60" s="32">
        <f t="shared" si="12"/>
        <v>0</v>
      </c>
      <c r="G60" s="32">
        <f t="shared" si="12"/>
        <v>2977</v>
      </c>
      <c r="H60" s="32">
        <f t="shared" si="12"/>
        <v>0</v>
      </c>
      <c r="I60" s="32">
        <f t="shared" si="12"/>
        <v>125143</v>
      </c>
      <c r="J60" s="32">
        <f t="shared" si="12"/>
        <v>0</v>
      </c>
      <c r="K60" s="32">
        <f t="shared" si="12"/>
        <v>7772952</v>
      </c>
      <c r="L60" s="32">
        <f t="shared" si="12"/>
        <v>0</v>
      </c>
      <c r="M60" s="32">
        <f t="shared" si="12"/>
        <v>0</v>
      </c>
      <c r="N60" s="32">
        <f t="shared" si="12"/>
        <v>0</v>
      </c>
      <c r="O60" s="32">
        <f t="shared" si="11"/>
        <v>8271062</v>
      </c>
      <c r="P60" s="45">
        <f t="shared" si="7"/>
        <v>715.48979238754328</v>
      </c>
      <c r="Q60" s="10"/>
    </row>
    <row r="61" spans="1:17">
      <c r="A61" s="12"/>
      <c r="B61" s="25">
        <v>361.1</v>
      </c>
      <c r="C61" s="20" t="s">
        <v>63</v>
      </c>
      <c r="D61" s="46">
        <v>27841</v>
      </c>
      <c r="E61" s="46">
        <v>10044</v>
      </c>
      <c r="F61" s="46">
        <v>0</v>
      </c>
      <c r="G61" s="46">
        <v>1570</v>
      </c>
      <c r="H61" s="46">
        <v>0</v>
      </c>
      <c r="I61" s="46">
        <v>17308</v>
      </c>
      <c r="J61" s="46">
        <v>0</v>
      </c>
      <c r="K61" s="46">
        <v>823513</v>
      </c>
      <c r="L61" s="46">
        <v>0</v>
      </c>
      <c r="M61" s="46">
        <v>0</v>
      </c>
      <c r="N61" s="46">
        <v>0</v>
      </c>
      <c r="O61" s="46">
        <f t="shared" si="11"/>
        <v>880276</v>
      </c>
      <c r="P61" s="47">
        <f t="shared" si="7"/>
        <v>76.148442906574388</v>
      </c>
      <c r="Q61" s="9"/>
    </row>
    <row r="62" spans="1:17">
      <c r="A62" s="12"/>
      <c r="B62" s="25">
        <v>361.3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5101302</v>
      </c>
      <c r="L62" s="46">
        <v>0</v>
      </c>
      <c r="M62" s="46">
        <v>0</v>
      </c>
      <c r="N62" s="46">
        <v>0</v>
      </c>
      <c r="O62" s="46">
        <f t="shared" ref="O62:O68" si="13">SUM(D62:N62)</f>
        <v>5101302</v>
      </c>
      <c r="P62" s="47">
        <f t="shared" si="7"/>
        <v>441.28910034602075</v>
      </c>
      <c r="Q62" s="9"/>
    </row>
    <row r="63" spans="1:17">
      <c r="A63" s="12"/>
      <c r="B63" s="25">
        <v>362</v>
      </c>
      <c r="C63" s="20" t="s">
        <v>65</v>
      </c>
      <c r="D63" s="46">
        <v>76935</v>
      </c>
      <c r="E63" s="46">
        <v>0</v>
      </c>
      <c r="F63" s="46">
        <v>0</v>
      </c>
      <c r="G63" s="46">
        <v>0</v>
      </c>
      <c r="H63" s="46">
        <v>0</v>
      </c>
      <c r="I63" s="46">
        <v>16854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93789</v>
      </c>
      <c r="P63" s="47">
        <f t="shared" si="7"/>
        <v>8.1132352941176471</v>
      </c>
      <c r="Q63" s="9"/>
    </row>
    <row r="64" spans="1:17">
      <c r="A64" s="12"/>
      <c r="B64" s="25">
        <v>364</v>
      </c>
      <c r="C64" s="20" t="s">
        <v>132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12988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12988</v>
      </c>
      <c r="P64" s="47">
        <f t="shared" si="7"/>
        <v>1.1235294117647059</v>
      </c>
      <c r="Q64" s="9"/>
    </row>
    <row r="65" spans="1:120">
      <c r="A65" s="12"/>
      <c r="B65" s="25">
        <v>366</v>
      </c>
      <c r="C65" s="20" t="s">
        <v>66</v>
      </c>
      <c r="D65" s="46">
        <v>23905</v>
      </c>
      <c r="E65" s="46">
        <v>0</v>
      </c>
      <c r="F65" s="46">
        <v>0</v>
      </c>
      <c r="G65" s="46">
        <v>0</v>
      </c>
      <c r="H65" s="46">
        <v>0</v>
      </c>
      <c r="I65" s="46">
        <v>20000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43905</v>
      </c>
      <c r="P65" s="47">
        <f t="shared" si="7"/>
        <v>3.7980103806228374</v>
      </c>
      <c r="Q65" s="9"/>
    </row>
    <row r="66" spans="1:120">
      <c r="A66" s="12"/>
      <c r="B66" s="25">
        <v>367</v>
      </c>
      <c r="C66" s="20" t="s">
        <v>124</v>
      </c>
      <c r="D66" s="46">
        <v>108520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108520</v>
      </c>
      <c r="P66" s="47">
        <f t="shared" si="7"/>
        <v>9.3875432525951563</v>
      </c>
      <c r="Q66" s="9"/>
    </row>
    <row r="67" spans="1:120">
      <c r="A67" s="12"/>
      <c r="B67" s="25">
        <v>368</v>
      </c>
      <c r="C67" s="20" t="s">
        <v>67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1848137</v>
      </c>
      <c r="L67" s="46">
        <v>0</v>
      </c>
      <c r="M67" s="46">
        <v>0</v>
      </c>
      <c r="N67" s="46">
        <v>0</v>
      </c>
      <c r="O67" s="46">
        <f t="shared" si="13"/>
        <v>1848137</v>
      </c>
      <c r="P67" s="47">
        <f t="shared" si="7"/>
        <v>159.87344290657438</v>
      </c>
      <c r="Q67" s="9"/>
    </row>
    <row r="68" spans="1:120">
      <c r="A68" s="12"/>
      <c r="B68" s="25">
        <v>369.9</v>
      </c>
      <c r="C68" s="20" t="s">
        <v>68</v>
      </c>
      <c r="D68" s="46">
        <v>62812</v>
      </c>
      <c r="E68" s="46">
        <v>59933</v>
      </c>
      <c r="F68" s="46">
        <v>0</v>
      </c>
      <c r="G68" s="46">
        <v>1407</v>
      </c>
      <c r="H68" s="46">
        <v>0</v>
      </c>
      <c r="I68" s="46">
        <v>57993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3"/>
        <v>182145</v>
      </c>
      <c r="P68" s="47">
        <f t="shared" si="7"/>
        <v>15.756487889273357</v>
      </c>
      <c r="Q68" s="9"/>
    </row>
    <row r="69" spans="1:120" ht="15.75">
      <c r="A69" s="29" t="s">
        <v>48</v>
      </c>
      <c r="B69" s="30"/>
      <c r="C69" s="31"/>
      <c r="D69" s="32">
        <f t="shared" ref="D69:N69" si="14">SUM(D70:D71)</f>
        <v>1199442</v>
      </c>
      <c r="E69" s="32">
        <f t="shared" si="14"/>
        <v>0</v>
      </c>
      <c r="F69" s="32">
        <f t="shared" si="14"/>
        <v>0</v>
      </c>
      <c r="G69" s="32">
        <f t="shared" si="14"/>
        <v>527030</v>
      </c>
      <c r="H69" s="32">
        <f t="shared" si="14"/>
        <v>0</v>
      </c>
      <c r="I69" s="32">
        <f t="shared" si="14"/>
        <v>0</v>
      </c>
      <c r="J69" s="32">
        <f t="shared" si="14"/>
        <v>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 t="shared" si="14"/>
        <v>0</v>
      </c>
      <c r="O69" s="32">
        <f>SUM(D69:N69)</f>
        <v>1726472</v>
      </c>
      <c r="P69" s="45">
        <f t="shared" ref="P69:P72" si="15">(O69/P$74)</f>
        <v>149.34878892733565</v>
      </c>
      <c r="Q69" s="9"/>
    </row>
    <row r="70" spans="1:120">
      <c r="A70" s="12"/>
      <c r="B70" s="25">
        <v>381</v>
      </c>
      <c r="C70" s="20" t="s">
        <v>69</v>
      </c>
      <c r="D70" s="46">
        <v>1195030</v>
      </c>
      <c r="E70" s="46">
        <v>0</v>
      </c>
      <c r="F70" s="46">
        <v>0</v>
      </c>
      <c r="G70" s="46">
        <v>527030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>SUM(D70:N70)</f>
        <v>1722060</v>
      </c>
      <c r="P70" s="47">
        <f t="shared" si="15"/>
        <v>148.96712802768167</v>
      </c>
      <c r="Q70" s="9"/>
    </row>
    <row r="71" spans="1:120" ht="15.75" thickBot="1">
      <c r="A71" s="12"/>
      <c r="B71" s="25">
        <v>388.1</v>
      </c>
      <c r="C71" s="20" t="s">
        <v>70</v>
      </c>
      <c r="D71" s="46">
        <v>4412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>SUM(D71:N71)</f>
        <v>4412</v>
      </c>
      <c r="P71" s="47">
        <f t="shared" si="15"/>
        <v>0.38166089965397926</v>
      </c>
      <c r="Q71" s="9"/>
    </row>
    <row r="72" spans="1:120" ht="16.5" thickBot="1">
      <c r="A72" s="14" t="s">
        <v>58</v>
      </c>
      <c r="B72" s="23"/>
      <c r="C72" s="22"/>
      <c r="D72" s="15">
        <f t="shared" ref="D72:N72" si="16">SUM(D5,D15,D27,D40,D53,D60,D69)</f>
        <v>19463433</v>
      </c>
      <c r="E72" s="15">
        <f t="shared" si="16"/>
        <v>3507879</v>
      </c>
      <c r="F72" s="15">
        <f t="shared" si="16"/>
        <v>0</v>
      </c>
      <c r="G72" s="15">
        <f t="shared" si="16"/>
        <v>530007</v>
      </c>
      <c r="H72" s="15">
        <f t="shared" si="16"/>
        <v>0</v>
      </c>
      <c r="I72" s="15">
        <f t="shared" si="16"/>
        <v>13935432</v>
      </c>
      <c r="J72" s="15">
        <f t="shared" si="16"/>
        <v>0</v>
      </c>
      <c r="K72" s="15">
        <f t="shared" si="16"/>
        <v>7772952</v>
      </c>
      <c r="L72" s="15">
        <f t="shared" si="16"/>
        <v>0</v>
      </c>
      <c r="M72" s="15">
        <f t="shared" si="16"/>
        <v>0</v>
      </c>
      <c r="N72" s="15">
        <f t="shared" si="16"/>
        <v>0</v>
      </c>
      <c r="O72" s="15">
        <f>SUM(D72:N72)</f>
        <v>45209703</v>
      </c>
      <c r="P72" s="38">
        <f t="shared" si="15"/>
        <v>3910.8739619377161</v>
      </c>
      <c r="Q72" s="6"/>
      <c r="R72" s="2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</row>
    <row r="73" spans="1:120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9"/>
    </row>
    <row r="74" spans="1:120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51" t="s">
        <v>177</v>
      </c>
      <c r="N74" s="51"/>
      <c r="O74" s="51"/>
      <c r="P74" s="43">
        <v>11560</v>
      </c>
    </row>
    <row r="75" spans="1:120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  <row r="76" spans="1:120" ht="15.75" customHeight="1" thickBot="1">
      <c r="A76" s="55" t="s">
        <v>96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7"/>
    </row>
  </sheetData>
  <mergeCells count="10">
    <mergeCell ref="M74:O74"/>
    <mergeCell ref="A75:P75"/>
    <mergeCell ref="A76:P7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11179321</v>
      </c>
      <c r="E5" s="27">
        <f t="shared" si="0"/>
        <v>373146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11552467</v>
      </c>
      <c r="O5" s="33">
        <f t="shared" ref="O5:O36" si="1">(N5/O$73)</f>
        <v>898.53519483549815</v>
      </c>
      <c r="P5" s="6"/>
    </row>
    <row r="6" spans="1:133">
      <c r="A6" s="12"/>
      <c r="B6" s="25">
        <v>311</v>
      </c>
      <c r="C6" s="20" t="s">
        <v>3</v>
      </c>
      <c r="D6" s="46">
        <v>9049908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9049908</v>
      </c>
      <c r="O6" s="47">
        <f t="shared" si="1"/>
        <v>703.88955432838145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120284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120284</v>
      </c>
      <c r="O7" s="47">
        <f t="shared" si="1"/>
        <v>9.3555261725130272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84796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84796</v>
      </c>
      <c r="O8" s="47">
        <f t="shared" si="1"/>
        <v>6.5953177257525084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168066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168066</v>
      </c>
      <c r="O9" s="47">
        <f t="shared" si="1"/>
        <v>13.071945243836042</v>
      </c>
      <c r="P9" s="9"/>
    </row>
    <row r="10" spans="1:133">
      <c r="A10" s="12"/>
      <c r="B10" s="25">
        <v>314.10000000000002</v>
      </c>
      <c r="C10" s="20" t="s">
        <v>12</v>
      </c>
      <c r="D10" s="46">
        <v>1108497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1108497</v>
      </c>
      <c r="O10" s="47">
        <f t="shared" si="1"/>
        <v>86.217391304347828</v>
      </c>
      <c r="P10" s="9"/>
    </row>
    <row r="11" spans="1:133">
      <c r="A11" s="12"/>
      <c r="B11" s="25">
        <v>314.3</v>
      </c>
      <c r="C11" s="20" t="s">
        <v>13</v>
      </c>
      <c r="D11" s="46">
        <v>412711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412711</v>
      </c>
      <c r="O11" s="47">
        <f t="shared" si="1"/>
        <v>32.100101112234583</v>
      </c>
      <c r="P11" s="9"/>
    </row>
    <row r="12" spans="1:133">
      <c r="A12" s="12"/>
      <c r="B12" s="25">
        <v>314.39999999999998</v>
      </c>
      <c r="C12" s="20" t="s">
        <v>14</v>
      </c>
      <c r="D12" s="46">
        <v>52009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52009</v>
      </c>
      <c r="O12" s="47">
        <f t="shared" si="1"/>
        <v>4.045189390993233</v>
      </c>
      <c r="P12" s="9"/>
    </row>
    <row r="13" spans="1:133">
      <c r="A13" s="12"/>
      <c r="B13" s="25">
        <v>315</v>
      </c>
      <c r="C13" s="20" t="s">
        <v>121</v>
      </c>
      <c r="D13" s="46">
        <v>450215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450215</v>
      </c>
      <c r="O13" s="47">
        <f t="shared" si="1"/>
        <v>35.017111301236682</v>
      </c>
      <c r="P13" s="9"/>
    </row>
    <row r="14" spans="1:133">
      <c r="A14" s="12"/>
      <c r="B14" s="25">
        <v>316</v>
      </c>
      <c r="C14" s="20" t="s">
        <v>122</v>
      </c>
      <c r="D14" s="46">
        <v>105981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105981</v>
      </c>
      <c r="O14" s="47">
        <f t="shared" si="1"/>
        <v>8.2430582562028469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SUM(D16:D25)</f>
        <v>2007182</v>
      </c>
      <c r="E15" s="32">
        <f t="shared" si="3"/>
        <v>2384262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73034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4464478</v>
      </c>
      <c r="O15" s="45">
        <f t="shared" si="1"/>
        <v>347.24103601151126</v>
      </c>
      <c r="P15" s="10"/>
    </row>
    <row r="16" spans="1:133">
      <c r="A16" s="12"/>
      <c r="B16" s="25">
        <v>322</v>
      </c>
      <c r="C16" s="20" t="s">
        <v>0</v>
      </c>
      <c r="D16" s="46">
        <v>748639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748639</v>
      </c>
      <c r="O16" s="47">
        <f t="shared" si="1"/>
        <v>58.228124756941746</v>
      </c>
      <c r="P16" s="9"/>
    </row>
    <row r="17" spans="1:16">
      <c r="A17" s="12"/>
      <c r="B17" s="25">
        <v>323.10000000000002</v>
      </c>
      <c r="C17" s="20" t="s">
        <v>18</v>
      </c>
      <c r="D17" s="46">
        <v>745057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745057</v>
      </c>
      <c r="O17" s="47">
        <f t="shared" si="1"/>
        <v>57.949521661351795</v>
      </c>
      <c r="P17" s="9"/>
    </row>
    <row r="18" spans="1:16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30.917010189002099</v>
      </c>
      <c r="P18" s="9"/>
    </row>
    <row r="19" spans="1:16">
      <c r="A19" s="12"/>
      <c r="B19" s="25">
        <v>323.89999999999998</v>
      </c>
      <c r="C19" s="20" t="s">
        <v>81</v>
      </c>
      <c r="D19" s="46">
        <v>67543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67543</v>
      </c>
      <c r="O19" s="47">
        <f t="shared" si="1"/>
        <v>5.2534028155868402</v>
      </c>
      <c r="P19" s="9"/>
    </row>
    <row r="20" spans="1:16">
      <c r="A20" s="12"/>
      <c r="B20" s="25">
        <v>324.12</v>
      </c>
      <c r="C20" s="20" t="s">
        <v>21</v>
      </c>
      <c r="D20" s="46">
        <v>1291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1291</v>
      </c>
      <c r="O20" s="47">
        <f t="shared" si="1"/>
        <v>0.10041222680252003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6640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6640</v>
      </c>
      <c r="O21" s="47">
        <f t="shared" si="1"/>
        <v>0.5164501827798087</v>
      </c>
      <c r="P21" s="9"/>
    </row>
    <row r="22" spans="1:16">
      <c r="A22" s="12"/>
      <c r="B22" s="25">
        <v>324.52</v>
      </c>
      <c r="C22" s="20" t="s">
        <v>123</v>
      </c>
      <c r="D22" s="46">
        <v>5776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5776</v>
      </c>
      <c r="O22" s="47">
        <f t="shared" si="1"/>
        <v>0.44924943610484563</v>
      </c>
      <c r="P22" s="9"/>
    </row>
    <row r="23" spans="1:16">
      <c r="A23" s="12"/>
      <c r="B23" s="25">
        <v>324.62</v>
      </c>
      <c r="C23" s="20" t="s">
        <v>24</v>
      </c>
      <c r="D23" s="46">
        <v>7579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7579</v>
      </c>
      <c r="O23" s="47">
        <f t="shared" si="1"/>
        <v>0.58948432760364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2280435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2280435</v>
      </c>
      <c r="O24" s="47">
        <f t="shared" si="1"/>
        <v>177.36913743486039</v>
      </c>
      <c r="P24" s="9"/>
    </row>
    <row r="25" spans="1:16">
      <c r="A25" s="12"/>
      <c r="B25" s="25">
        <v>329</v>
      </c>
      <c r="C25" s="20" t="s">
        <v>26</v>
      </c>
      <c r="D25" s="46">
        <v>33797</v>
      </c>
      <c r="E25" s="46">
        <v>103827</v>
      </c>
      <c r="F25" s="46">
        <v>0</v>
      </c>
      <c r="G25" s="46">
        <v>0</v>
      </c>
      <c r="H25" s="46">
        <v>0</v>
      </c>
      <c r="I25" s="46">
        <v>66394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5">SUM(D25:M25)</f>
        <v>204018</v>
      </c>
      <c r="O25" s="47">
        <f t="shared" si="1"/>
        <v>15.868242980477561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SUM(D27:D38)</f>
        <v>1392049</v>
      </c>
      <c r="E26" s="32">
        <f t="shared" si="6"/>
        <v>815862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2207911</v>
      </c>
      <c r="O26" s="45">
        <f t="shared" si="1"/>
        <v>171.7283192035467</v>
      </c>
      <c r="P26" s="10"/>
    </row>
    <row r="27" spans="1:16">
      <c r="A27" s="12"/>
      <c r="B27" s="25">
        <v>331.2</v>
      </c>
      <c r="C27" s="20" t="s">
        <v>27</v>
      </c>
      <c r="D27" s="46">
        <v>73840</v>
      </c>
      <c r="E27" s="46">
        <v>2172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76012</v>
      </c>
      <c r="O27" s="47">
        <f t="shared" si="1"/>
        <v>5.912110134557051</v>
      </c>
      <c r="P27" s="9"/>
    </row>
    <row r="28" spans="1:16">
      <c r="A28" s="12"/>
      <c r="B28" s="25">
        <v>331.49</v>
      </c>
      <c r="C28" s="20" t="s">
        <v>31</v>
      </c>
      <c r="D28" s="46">
        <v>0</v>
      </c>
      <c r="E28" s="46">
        <v>649634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649634</v>
      </c>
      <c r="O28" s="47">
        <f t="shared" si="1"/>
        <v>50.527650307225635</v>
      </c>
      <c r="P28" s="9"/>
    </row>
    <row r="29" spans="1:16">
      <c r="A29" s="12"/>
      <c r="B29" s="25">
        <v>331.7</v>
      </c>
      <c r="C29" s="20" t="s">
        <v>98</v>
      </c>
      <c r="D29" s="46">
        <v>0</v>
      </c>
      <c r="E29" s="46">
        <v>74770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74770</v>
      </c>
      <c r="O29" s="47">
        <f t="shared" si="1"/>
        <v>5.8155090612117917</v>
      </c>
      <c r="P29" s="9"/>
    </row>
    <row r="30" spans="1:16">
      <c r="A30" s="12"/>
      <c r="B30" s="25">
        <v>334.2</v>
      </c>
      <c r="C30" s="20" t="s">
        <v>30</v>
      </c>
      <c r="D30" s="46">
        <v>12307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12307</v>
      </c>
      <c r="O30" s="47">
        <f t="shared" si="1"/>
        <v>0.95722174690829898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17477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17477</v>
      </c>
      <c r="O31" s="47">
        <f t="shared" si="1"/>
        <v>1.3593373259702886</v>
      </c>
      <c r="P31" s="9"/>
    </row>
    <row r="32" spans="1:16">
      <c r="A32" s="12"/>
      <c r="B32" s="25">
        <v>335.12</v>
      </c>
      <c r="C32" s="20" t="s">
        <v>125</v>
      </c>
      <c r="D32" s="46">
        <v>437222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437222</v>
      </c>
      <c r="O32" s="47">
        <f t="shared" si="1"/>
        <v>34.006533405926731</v>
      </c>
      <c r="P32" s="9"/>
    </row>
    <row r="33" spans="1:16">
      <c r="A33" s="12"/>
      <c r="B33" s="25">
        <v>335.14</v>
      </c>
      <c r="C33" s="20" t="s">
        <v>126</v>
      </c>
      <c r="D33" s="46">
        <v>166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166</v>
      </c>
      <c r="O33" s="47">
        <f t="shared" si="1"/>
        <v>1.2911254569495217E-2</v>
      </c>
      <c r="P33" s="9"/>
    </row>
    <row r="34" spans="1:16">
      <c r="A34" s="12"/>
      <c r="B34" s="25">
        <v>335.15</v>
      </c>
      <c r="C34" s="20" t="s">
        <v>127</v>
      </c>
      <c r="D34" s="46">
        <v>28019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28019</v>
      </c>
      <c r="O34" s="47">
        <f t="shared" si="1"/>
        <v>2.1792797697752198</v>
      </c>
      <c r="P34" s="9"/>
    </row>
    <row r="35" spans="1:16">
      <c r="A35" s="12"/>
      <c r="B35" s="25">
        <v>335.18</v>
      </c>
      <c r="C35" s="20" t="s">
        <v>128</v>
      </c>
      <c r="D35" s="46">
        <v>783735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783735</v>
      </c>
      <c r="O35" s="47">
        <f t="shared" si="1"/>
        <v>60.957843976044181</v>
      </c>
      <c r="P35" s="9"/>
    </row>
    <row r="36" spans="1:16">
      <c r="A36" s="12"/>
      <c r="B36" s="25">
        <v>335.21</v>
      </c>
      <c r="C36" s="20" t="s">
        <v>148</v>
      </c>
      <c r="D36" s="46">
        <v>0</v>
      </c>
      <c r="E36" s="46">
        <v>1842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1842</v>
      </c>
      <c r="O36" s="47">
        <f t="shared" si="1"/>
        <v>0.14326825853620595</v>
      </c>
      <c r="P36" s="9"/>
    </row>
    <row r="37" spans="1:16">
      <c r="A37" s="12"/>
      <c r="B37" s="25">
        <v>337.2</v>
      </c>
      <c r="C37" s="20" t="s">
        <v>38</v>
      </c>
      <c r="D37" s="46">
        <v>56760</v>
      </c>
      <c r="E37" s="46">
        <v>47257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104017</v>
      </c>
      <c r="O37" s="47">
        <f t="shared" ref="O37:O68" si="8">(N37/O$73)</f>
        <v>8.0903010033444822</v>
      </c>
      <c r="P37" s="9"/>
    </row>
    <row r="38" spans="1:16">
      <c r="A38" s="12"/>
      <c r="B38" s="25">
        <v>337.7</v>
      </c>
      <c r="C38" s="20" t="s">
        <v>40</v>
      </c>
      <c r="D38" s="46">
        <v>0</v>
      </c>
      <c r="E38" s="46">
        <v>22710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22710</v>
      </c>
      <c r="O38" s="47">
        <f t="shared" si="8"/>
        <v>1.7663529594773275</v>
      </c>
      <c r="P38" s="9"/>
    </row>
    <row r="39" spans="1:16" ht="15.75">
      <c r="A39" s="29" t="s">
        <v>46</v>
      </c>
      <c r="B39" s="30"/>
      <c r="C39" s="31"/>
      <c r="D39" s="32">
        <f t="shared" ref="D39:M39" si="9">SUM(D40:D50)</f>
        <v>304276</v>
      </c>
      <c r="E39" s="32">
        <f t="shared" si="9"/>
        <v>101788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12541772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12947836</v>
      </c>
      <c r="O39" s="45">
        <f t="shared" si="8"/>
        <v>1007.0651007233414</v>
      </c>
      <c r="P39" s="10"/>
    </row>
    <row r="40" spans="1:16">
      <c r="A40" s="12"/>
      <c r="B40" s="25">
        <v>341.3</v>
      </c>
      <c r="C40" s="20" t="s">
        <v>152</v>
      </c>
      <c r="D40" s="46">
        <v>3600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0" si="10">SUM(D40:M40)</f>
        <v>3600</v>
      </c>
      <c r="O40" s="47">
        <f t="shared" si="8"/>
        <v>0.28000311114567938</v>
      </c>
      <c r="P40" s="9"/>
    </row>
    <row r="41" spans="1:16">
      <c r="A41" s="12"/>
      <c r="B41" s="25">
        <v>341.9</v>
      </c>
      <c r="C41" s="20" t="s">
        <v>129</v>
      </c>
      <c r="D41" s="46">
        <v>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750</v>
      </c>
      <c r="O41" s="47">
        <f t="shared" si="8"/>
        <v>5.8333981488683205E-2</v>
      </c>
      <c r="P41" s="9"/>
    </row>
    <row r="42" spans="1:16">
      <c r="A42" s="12"/>
      <c r="B42" s="25">
        <v>342.2</v>
      </c>
      <c r="C42" s="20" t="s">
        <v>50</v>
      </c>
      <c r="D42" s="46">
        <v>0</v>
      </c>
      <c r="E42" s="46">
        <v>101788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101788</v>
      </c>
      <c r="O42" s="47">
        <f t="shared" si="8"/>
        <v>7.9169324103601149</v>
      </c>
      <c r="P42" s="9"/>
    </row>
    <row r="43" spans="1:16">
      <c r="A43" s="12"/>
      <c r="B43" s="25">
        <v>342.9</v>
      </c>
      <c r="C43" s="20" t="s">
        <v>86</v>
      </c>
      <c r="D43" s="46">
        <v>19150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19150</v>
      </c>
      <c r="O43" s="47">
        <f t="shared" si="8"/>
        <v>1.4894609940110446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3376201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3376201</v>
      </c>
      <c r="O44" s="47">
        <f t="shared" si="8"/>
        <v>262.59632884809832</v>
      </c>
      <c r="P44" s="9"/>
    </row>
    <row r="45" spans="1:16">
      <c r="A45" s="12"/>
      <c r="B45" s="25">
        <v>343.6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8177253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8177253</v>
      </c>
      <c r="O45" s="47">
        <f t="shared" si="8"/>
        <v>636.01563350703896</v>
      </c>
      <c r="P45" s="9"/>
    </row>
    <row r="46" spans="1:16">
      <c r="A46" s="12"/>
      <c r="B46" s="25">
        <v>343.9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498881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498881</v>
      </c>
      <c r="O46" s="47">
        <f t="shared" si="8"/>
        <v>38.802286692074354</v>
      </c>
      <c r="P46" s="9"/>
    </row>
    <row r="47" spans="1:16">
      <c r="A47" s="12"/>
      <c r="B47" s="25">
        <v>344.5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394437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394437</v>
      </c>
      <c r="O47" s="47">
        <f t="shared" si="8"/>
        <v>30.678774208602317</v>
      </c>
      <c r="P47" s="9"/>
    </row>
    <row r="48" spans="1:16">
      <c r="A48" s="12"/>
      <c r="B48" s="25">
        <v>347.1</v>
      </c>
      <c r="C48" s="20" t="s">
        <v>88</v>
      </c>
      <c r="D48" s="46">
        <v>2555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2555</v>
      </c>
      <c r="O48" s="47">
        <f t="shared" si="8"/>
        <v>0.19872443027144746</v>
      </c>
      <c r="P48" s="9"/>
    </row>
    <row r="49" spans="1:16">
      <c r="A49" s="12"/>
      <c r="B49" s="25">
        <v>347.2</v>
      </c>
      <c r="C49" s="20" t="s">
        <v>56</v>
      </c>
      <c r="D49" s="46">
        <v>220821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220821</v>
      </c>
      <c r="O49" s="47">
        <f t="shared" si="8"/>
        <v>17.175157501750018</v>
      </c>
      <c r="P49" s="9"/>
    </row>
    <row r="50" spans="1:16">
      <c r="A50" s="12"/>
      <c r="B50" s="25">
        <v>349</v>
      </c>
      <c r="C50" s="20" t="s">
        <v>1</v>
      </c>
      <c r="D50" s="46">
        <v>57400</v>
      </c>
      <c r="E50" s="46">
        <v>0</v>
      </c>
      <c r="F50" s="46">
        <v>0</v>
      </c>
      <c r="G50" s="46">
        <v>0</v>
      </c>
      <c r="H50" s="46">
        <v>0</v>
      </c>
      <c r="I50" s="46">
        <v>95000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152400</v>
      </c>
      <c r="O50" s="47">
        <f t="shared" si="8"/>
        <v>11.853465038500428</v>
      </c>
      <c r="P50" s="9"/>
    </row>
    <row r="51" spans="1:16" ht="15.75">
      <c r="A51" s="29" t="s">
        <v>47</v>
      </c>
      <c r="B51" s="30"/>
      <c r="C51" s="31"/>
      <c r="D51" s="32">
        <f t="shared" ref="D51:M51" si="11">SUM(D52:D57)</f>
        <v>205049</v>
      </c>
      <c r="E51" s="32">
        <f t="shared" si="11"/>
        <v>7390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128210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9" si="12">SUM(D51:M51)</f>
        <v>340649</v>
      </c>
      <c r="O51" s="45">
        <f t="shared" si="8"/>
        <v>26.495216613517929</v>
      </c>
      <c r="P51" s="10"/>
    </row>
    <row r="52" spans="1:16">
      <c r="A52" s="13"/>
      <c r="B52" s="39">
        <v>351.1</v>
      </c>
      <c r="C52" s="21" t="s">
        <v>89</v>
      </c>
      <c r="D52" s="46">
        <v>135886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135886</v>
      </c>
      <c r="O52" s="47">
        <f t="shared" si="8"/>
        <v>10.569028544761608</v>
      </c>
      <c r="P52" s="9"/>
    </row>
    <row r="53" spans="1:16">
      <c r="A53" s="13"/>
      <c r="B53" s="39">
        <v>351.2</v>
      </c>
      <c r="C53" s="21" t="s">
        <v>131</v>
      </c>
      <c r="D53" s="46">
        <v>0</v>
      </c>
      <c r="E53" s="46">
        <v>3949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3949</v>
      </c>
      <c r="O53" s="47">
        <f t="shared" si="8"/>
        <v>0.30714785719841331</v>
      </c>
      <c r="P53" s="9"/>
    </row>
    <row r="54" spans="1:16">
      <c r="A54" s="13"/>
      <c r="B54" s="39">
        <v>351.3</v>
      </c>
      <c r="C54" s="21" t="s">
        <v>101</v>
      </c>
      <c r="D54" s="46">
        <v>0</v>
      </c>
      <c r="E54" s="46">
        <v>3441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3441</v>
      </c>
      <c r="O54" s="47">
        <f t="shared" si="8"/>
        <v>0.26763630707007857</v>
      </c>
      <c r="P54" s="9"/>
    </row>
    <row r="55" spans="1:16">
      <c r="A55" s="13"/>
      <c r="B55" s="39">
        <v>351.5</v>
      </c>
      <c r="C55" s="21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1418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1418</v>
      </c>
      <c r="O55" s="47">
        <f t="shared" si="8"/>
        <v>0.11029011433460371</v>
      </c>
      <c r="P55" s="9"/>
    </row>
    <row r="56" spans="1:16">
      <c r="A56" s="13"/>
      <c r="B56" s="39">
        <v>352</v>
      </c>
      <c r="C56" s="21" t="s">
        <v>61</v>
      </c>
      <c r="D56" s="46">
        <v>2048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2048</v>
      </c>
      <c r="O56" s="47">
        <f t="shared" si="8"/>
        <v>0.1592906587850976</v>
      </c>
      <c r="P56" s="9"/>
    </row>
    <row r="57" spans="1:16">
      <c r="A57" s="13"/>
      <c r="B57" s="39">
        <v>354</v>
      </c>
      <c r="C57" s="21" t="s">
        <v>90</v>
      </c>
      <c r="D57" s="46">
        <v>67115</v>
      </c>
      <c r="E57" s="46">
        <v>0</v>
      </c>
      <c r="F57" s="46">
        <v>0</v>
      </c>
      <c r="G57" s="46">
        <v>0</v>
      </c>
      <c r="H57" s="46">
        <v>0</v>
      </c>
      <c r="I57" s="46">
        <v>126792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193907</v>
      </c>
      <c r="O57" s="47">
        <f t="shared" si="8"/>
        <v>15.081823131368127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SUM(D59:D66)</f>
        <v>379804</v>
      </c>
      <c r="E58" s="32">
        <f t="shared" si="13"/>
        <v>90788</v>
      </c>
      <c r="F58" s="32">
        <f t="shared" si="13"/>
        <v>0</v>
      </c>
      <c r="G58" s="32">
        <f t="shared" si="13"/>
        <v>4474</v>
      </c>
      <c r="H58" s="32">
        <f t="shared" si="13"/>
        <v>0</v>
      </c>
      <c r="I58" s="32">
        <f t="shared" si="13"/>
        <v>248555</v>
      </c>
      <c r="J58" s="32">
        <f t="shared" si="13"/>
        <v>0</v>
      </c>
      <c r="K58" s="32">
        <f t="shared" si="13"/>
        <v>3477993</v>
      </c>
      <c r="L58" s="32">
        <f t="shared" si="13"/>
        <v>0</v>
      </c>
      <c r="M58" s="32">
        <f t="shared" si="13"/>
        <v>0</v>
      </c>
      <c r="N58" s="32">
        <f t="shared" si="12"/>
        <v>4201614</v>
      </c>
      <c r="O58" s="45">
        <f t="shared" si="8"/>
        <v>326.79583106478958</v>
      </c>
      <c r="P58" s="10"/>
    </row>
    <row r="59" spans="1:16">
      <c r="A59" s="12"/>
      <c r="B59" s="25">
        <v>361.1</v>
      </c>
      <c r="C59" s="20" t="s">
        <v>63</v>
      </c>
      <c r="D59" s="46">
        <v>89445</v>
      </c>
      <c r="E59" s="46">
        <v>23303</v>
      </c>
      <c r="F59" s="46">
        <v>0</v>
      </c>
      <c r="G59" s="46">
        <v>4309</v>
      </c>
      <c r="H59" s="46">
        <v>0</v>
      </c>
      <c r="I59" s="46">
        <v>106966</v>
      </c>
      <c r="J59" s="46">
        <v>0</v>
      </c>
      <c r="K59" s="46">
        <v>774708</v>
      </c>
      <c r="L59" s="46">
        <v>0</v>
      </c>
      <c r="M59" s="46">
        <v>0</v>
      </c>
      <c r="N59" s="46">
        <f t="shared" si="12"/>
        <v>998731</v>
      </c>
      <c r="O59" s="47">
        <f t="shared" si="8"/>
        <v>77.679940888232096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908415</v>
      </c>
      <c r="L60" s="46">
        <v>0</v>
      </c>
      <c r="M60" s="46">
        <v>0</v>
      </c>
      <c r="N60" s="46">
        <f t="shared" ref="N60:N66" si="14">SUM(D60:M60)</f>
        <v>908415</v>
      </c>
      <c r="O60" s="47">
        <f t="shared" si="8"/>
        <v>70.655285058722882</v>
      </c>
      <c r="P60" s="9"/>
    </row>
    <row r="61" spans="1:16">
      <c r="A61" s="12"/>
      <c r="B61" s="25">
        <v>362</v>
      </c>
      <c r="C61" s="20" t="s">
        <v>65</v>
      </c>
      <c r="D61" s="46">
        <v>55420</v>
      </c>
      <c r="E61" s="46">
        <v>0</v>
      </c>
      <c r="F61" s="46">
        <v>0</v>
      </c>
      <c r="G61" s="46">
        <v>0</v>
      </c>
      <c r="H61" s="46">
        <v>0</v>
      </c>
      <c r="I61" s="46">
        <v>36060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91480</v>
      </c>
      <c r="O61" s="47">
        <f t="shared" si="8"/>
        <v>7.1151901687796535</v>
      </c>
      <c r="P61" s="9"/>
    </row>
    <row r="62" spans="1:16">
      <c r="A62" s="12"/>
      <c r="B62" s="25">
        <v>366</v>
      </c>
      <c r="C62" s="20" t="s">
        <v>66</v>
      </c>
      <c r="D62" s="46">
        <v>36948</v>
      </c>
      <c r="E62" s="46">
        <v>0</v>
      </c>
      <c r="F62" s="46">
        <v>0</v>
      </c>
      <c r="G62" s="46">
        <v>0</v>
      </c>
      <c r="H62" s="46">
        <v>0</v>
      </c>
      <c r="I62" s="46">
        <v>20000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56948</v>
      </c>
      <c r="O62" s="47">
        <f t="shared" si="8"/>
        <v>4.4293381037567086</v>
      </c>
      <c r="P62" s="9"/>
    </row>
    <row r="63" spans="1:16">
      <c r="A63" s="12"/>
      <c r="B63" s="25">
        <v>367</v>
      </c>
      <c r="C63" s="20" t="s">
        <v>124</v>
      </c>
      <c r="D63" s="46">
        <v>110345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110345</v>
      </c>
      <c r="O63" s="47">
        <f t="shared" si="8"/>
        <v>8.5824842498249989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1794870</v>
      </c>
      <c r="L64" s="46">
        <v>0</v>
      </c>
      <c r="M64" s="46">
        <v>0</v>
      </c>
      <c r="N64" s="46">
        <f t="shared" si="14"/>
        <v>1794870</v>
      </c>
      <c r="O64" s="47">
        <f t="shared" si="8"/>
        <v>139.60255113945709</v>
      </c>
      <c r="P64" s="9"/>
    </row>
    <row r="65" spans="1:119">
      <c r="A65" s="12"/>
      <c r="B65" s="25">
        <v>369.3</v>
      </c>
      <c r="C65" s="20" t="s">
        <v>155</v>
      </c>
      <c r="D65" s="46">
        <v>20674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20674</v>
      </c>
      <c r="O65" s="47">
        <f t="shared" si="8"/>
        <v>1.6079956443960488</v>
      </c>
      <c r="P65" s="9"/>
    </row>
    <row r="66" spans="1:119">
      <c r="A66" s="12"/>
      <c r="B66" s="25">
        <v>369.9</v>
      </c>
      <c r="C66" s="20" t="s">
        <v>68</v>
      </c>
      <c r="D66" s="46">
        <v>66972</v>
      </c>
      <c r="E66" s="46">
        <v>67485</v>
      </c>
      <c r="F66" s="46">
        <v>0</v>
      </c>
      <c r="G66" s="46">
        <v>165</v>
      </c>
      <c r="H66" s="46">
        <v>0</v>
      </c>
      <c r="I66" s="46">
        <v>85529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220151</v>
      </c>
      <c r="O66" s="47">
        <f t="shared" si="8"/>
        <v>17.123045811620131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SUM(D68:D70)</f>
        <v>5650781</v>
      </c>
      <c r="E67" s="32">
        <f t="shared" si="15"/>
        <v>25000</v>
      </c>
      <c r="F67" s="32">
        <f t="shared" si="15"/>
        <v>0</v>
      </c>
      <c r="G67" s="32">
        <f t="shared" si="15"/>
        <v>1405922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7081703</v>
      </c>
      <c r="O67" s="45">
        <f t="shared" si="8"/>
        <v>550.80524228046977</v>
      </c>
      <c r="P67" s="9"/>
    </row>
    <row r="68" spans="1:119">
      <c r="A68" s="12"/>
      <c r="B68" s="25">
        <v>381</v>
      </c>
      <c r="C68" s="20" t="s">
        <v>69</v>
      </c>
      <c r="D68" s="46">
        <v>2636150</v>
      </c>
      <c r="E68" s="46">
        <v>25000</v>
      </c>
      <c r="F68" s="46">
        <v>0</v>
      </c>
      <c r="G68" s="46">
        <v>1405922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4067072</v>
      </c>
      <c r="O68" s="47">
        <f t="shared" si="8"/>
        <v>316.33133701485571</v>
      </c>
      <c r="P68" s="9"/>
    </row>
    <row r="69" spans="1:119">
      <c r="A69" s="12"/>
      <c r="B69" s="25">
        <v>385</v>
      </c>
      <c r="C69" s="20" t="s">
        <v>106</v>
      </c>
      <c r="D69" s="46">
        <v>2993370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2993370</v>
      </c>
      <c r="O69" s="47">
        <f>(N69/O$73)</f>
        <v>232.82025355837288</v>
      </c>
      <c r="P69" s="9"/>
    </row>
    <row r="70" spans="1:119" ht="15.75" thickBot="1">
      <c r="A70" s="12"/>
      <c r="B70" s="25">
        <v>388.1</v>
      </c>
      <c r="C70" s="20" t="s">
        <v>70</v>
      </c>
      <c r="D70" s="46">
        <v>21261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21261</v>
      </c>
      <c r="O70" s="47">
        <f>(N70/O$73)</f>
        <v>1.6536517072411916</v>
      </c>
      <c r="P70" s="9"/>
    </row>
    <row r="71" spans="1:119" ht="16.5" thickBot="1">
      <c r="A71" s="14" t="s">
        <v>58</v>
      </c>
      <c r="B71" s="23"/>
      <c r="C71" s="22"/>
      <c r="D71" s="15">
        <f t="shared" ref="D71:M71" si="16">SUM(D5,D15,D26,D39,D51,D58,D67)</f>
        <v>21118462</v>
      </c>
      <c r="E71" s="15">
        <f t="shared" si="16"/>
        <v>3798236</v>
      </c>
      <c r="F71" s="15">
        <f t="shared" si="16"/>
        <v>0</v>
      </c>
      <c r="G71" s="15">
        <f t="shared" si="16"/>
        <v>1410396</v>
      </c>
      <c r="H71" s="15">
        <f t="shared" si="16"/>
        <v>0</v>
      </c>
      <c r="I71" s="15">
        <f t="shared" si="16"/>
        <v>12991571</v>
      </c>
      <c r="J71" s="15">
        <f t="shared" si="16"/>
        <v>0</v>
      </c>
      <c r="K71" s="15">
        <f t="shared" si="16"/>
        <v>3477993</v>
      </c>
      <c r="L71" s="15">
        <f t="shared" si="16"/>
        <v>0</v>
      </c>
      <c r="M71" s="15">
        <f t="shared" si="16"/>
        <v>0</v>
      </c>
      <c r="N71" s="15">
        <f>SUM(D71:M71)</f>
        <v>42796658</v>
      </c>
      <c r="O71" s="38">
        <f>(N71/O$73)</f>
        <v>3328.6659407326747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158</v>
      </c>
      <c r="M73" s="51"/>
      <c r="N73" s="51"/>
      <c r="O73" s="43">
        <v>12857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10938649</v>
      </c>
      <c r="E5" s="27">
        <f t="shared" si="0"/>
        <v>319813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11258462</v>
      </c>
      <c r="O5" s="33">
        <f t="shared" ref="O5:O36" si="1">(N5/O$72)</f>
        <v>876.2130905128804</v>
      </c>
      <c r="P5" s="6"/>
    </row>
    <row r="6" spans="1:133">
      <c r="A6" s="12"/>
      <c r="B6" s="25">
        <v>311</v>
      </c>
      <c r="C6" s="20" t="s">
        <v>3</v>
      </c>
      <c r="D6" s="46">
        <v>8748807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8748807</v>
      </c>
      <c r="O6" s="47">
        <f t="shared" si="1"/>
        <v>680.89399953303757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135570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135570</v>
      </c>
      <c r="O7" s="47">
        <f t="shared" si="1"/>
        <v>10.551015643240719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96413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96413</v>
      </c>
      <c r="O8" s="47">
        <f t="shared" si="1"/>
        <v>7.503541131605572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87830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87830</v>
      </c>
      <c r="O9" s="47">
        <f t="shared" si="1"/>
        <v>6.8355514047785819</v>
      </c>
      <c r="P9" s="9"/>
    </row>
    <row r="10" spans="1:133">
      <c r="A10" s="12"/>
      <c r="B10" s="25">
        <v>314.10000000000002</v>
      </c>
      <c r="C10" s="20" t="s">
        <v>12</v>
      </c>
      <c r="D10" s="46">
        <v>1136189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1136189</v>
      </c>
      <c r="O10" s="47">
        <f t="shared" si="1"/>
        <v>88.426258852829008</v>
      </c>
      <c r="P10" s="9"/>
    </row>
    <row r="11" spans="1:133">
      <c r="A11" s="12"/>
      <c r="B11" s="25">
        <v>314.3</v>
      </c>
      <c r="C11" s="20" t="s">
        <v>13</v>
      </c>
      <c r="D11" s="46">
        <v>425951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425951</v>
      </c>
      <c r="O11" s="47">
        <f t="shared" si="1"/>
        <v>33.15051755000389</v>
      </c>
      <c r="P11" s="9"/>
    </row>
    <row r="12" spans="1:133">
      <c r="A12" s="12"/>
      <c r="B12" s="25">
        <v>314.39999999999998</v>
      </c>
      <c r="C12" s="20" t="s">
        <v>14</v>
      </c>
      <c r="D12" s="46">
        <v>56767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56767</v>
      </c>
      <c r="O12" s="47">
        <f t="shared" si="1"/>
        <v>4.4180091835940543</v>
      </c>
      <c r="P12" s="9"/>
    </row>
    <row r="13" spans="1:133">
      <c r="A13" s="12"/>
      <c r="B13" s="25">
        <v>315</v>
      </c>
      <c r="C13" s="20" t="s">
        <v>121</v>
      </c>
      <c r="D13" s="46">
        <v>460368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460368</v>
      </c>
      <c r="O13" s="47">
        <f t="shared" si="1"/>
        <v>35.829091758113471</v>
      </c>
      <c r="P13" s="9"/>
    </row>
    <row r="14" spans="1:133">
      <c r="A14" s="12"/>
      <c r="B14" s="25">
        <v>316</v>
      </c>
      <c r="C14" s="20" t="s">
        <v>122</v>
      </c>
      <c r="D14" s="46">
        <v>110567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110567</v>
      </c>
      <c r="O14" s="47">
        <f t="shared" si="1"/>
        <v>8.6051054556774851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2470721</v>
      </c>
      <c r="E15" s="32">
        <f t="shared" si="3"/>
        <v>2333350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98857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4902928</v>
      </c>
      <c r="O15" s="45">
        <f t="shared" si="1"/>
        <v>381.58051210210914</v>
      </c>
      <c r="P15" s="10"/>
    </row>
    <row r="16" spans="1:133">
      <c r="A16" s="12"/>
      <c r="B16" s="25">
        <v>322</v>
      </c>
      <c r="C16" s="20" t="s">
        <v>0</v>
      </c>
      <c r="D16" s="46">
        <v>952274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952274</v>
      </c>
      <c r="O16" s="47">
        <f t="shared" si="1"/>
        <v>74.11269359483228</v>
      </c>
      <c r="P16" s="9"/>
    </row>
    <row r="17" spans="1:16">
      <c r="A17" s="12"/>
      <c r="B17" s="25">
        <v>323.10000000000002</v>
      </c>
      <c r="C17" s="20" t="s">
        <v>18</v>
      </c>
      <c r="D17" s="46">
        <v>785652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785652</v>
      </c>
      <c r="O17" s="47">
        <f t="shared" si="1"/>
        <v>61.144991828157835</v>
      </c>
      <c r="P17" s="9"/>
    </row>
    <row r="18" spans="1:16">
      <c r="A18" s="12"/>
      <c r="B18" s="25">
        <v>323.7</v>
      </c>
      <c r="C18" s="20" t="s">
        <v>20</v>
      </c>
      <c r="D18" s="46">
        <v>397500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30.936259631099695</v>
      </c>
      <c r="P18" s="9"/>
    </row>
    <row r="19" spans="1:16">
      <c r="A19" s="12"/>
      <c r="B19" s="25">
        <v>323.89999999999998</v>
      </c>
      <c r="C19" s="20" t="s">
        <v>81</v>
      </c>
      <c r="D19" s="46">
        <v>68114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68114</v>
      </c>
      <c r="O19" s="47">
        <f t="shared" si="1"/>
        <v>5.3011129270760371</v>
      </c>
      <c r="P19" s="9"/>
    </row>
    <row r="20" spans="1:16">
      <c r="A20" s="12"/>
      <c r="B20" s="25">
        <v>324.12</v>
      </c>
      <c r="C20" s="20" t="s">
        <v>21</v>
      </c>
      <c r="D20" s="46">
        <v>14033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14033</v>
      </c>
      <c r="O20" s="47">
        <f t="shared" si="1"/>
        <v>1.0921472488131372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92544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92544</v>
      </c>
      <c r="O21" s="47">
        <f t="shared" si="1"/>
        <v>7.2024282045295358</v>
      </c>
      <c r="P21" s="9"/>
    </row>
    <row r="22" spans="1:16">
      <c r="A22" s="12"/>
      <c r="B22" s="25">
        <v>324.52</v>
      </c>
      <c r="C22" s="20" t="s">
        <v>123</v>
      </c>
      <c r="D22" s="46">
        <v>13686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13686</v>
      </c>
      <c r="O22" s="47">
        <f t="shared" si="1"/>
        <v>1.0651412561288816</v>
      </c>
      <c r="P22" s="9"/>
    </row>
    <row r="23" spans="1:16">
      <c r="A23" s="12"/>
      <c r="B23" s="25">
        <v>324.62</v>
      </c>
      <c r="C23" s="20" t="s">
        <v>24</v>
      </c>
      <c r="D23" s="46">
        <v>71548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71548</v>
      </c>
      <c r="O23" s="47">
        <f t="shared" si="1"/>
        <v>5.5683710794614365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2229472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2229472</v>
      </c>
      <c r="O24" s="47">
        <f t="shared" si="1"/>
        <v>173.51326951513735</v>
      </c>
      <c r="P24" s="9"/>
    </row>
    <row r="25" spans="1:16">
      <c r="A25" s="12"/>
      <c r="B25" s="25">
        <v>329</v>
      </c>
      <c r="C25" s="20" t="s">
        <v>26</v>
      </c>
      <c r="D25" s="46">
        <v>56515</v>
      </c>
      <c r="E25" s="46">
        <v>103878</v>
      </c>
      <c r="F25" s="46">
        <v>0</v>
      </c>
      <c r="G25" s="46">
        <v>0</v>
      </c>
      <c r="H25" s="46">
        <v>0</v>
      </c>
      <c r="I25" s="46">
        <v>6313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166706</v>
      </c>
      <c r="O25" s="47">
        <f t="shared" si="1"/>
        <v>12.974239240407814</v>
      </c>
      <c r="P25" s="9"/>
    </row>
    <row r="26" spans="1:16">
      <c r="A26" s="12"/>
      <c r="B26" s="25">
        <v>367</v>
      </c>
      <c r="C26" s="20" t="s">
        <v>124</v>
      </c>
      <c r="D26" s="46">
        <v>111399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111399</v>
      </c>
      <c r="O26" s="47">
        <f t="shared" si="1"/>
        <v>8.6698575764650947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SUM(D28:D39)</f>
        <v>2041801</v>
      </c>
      <c r="E27" s="32">
        <f t="shared" si="6"/>
        <v>258730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2300531</v>
      </c>
      <c r="O27" s="45">
        <f t="shared" si="1"/>
        <v>179.04358315822242</v>
      </c>
      <c r="P27" s="10"/>
    </row>
    <row r="28" spans="1:16">
      <c r="A28" s="12"/>
      <c r="B28" s="25">
        <v>331.2</v>
      </c>
      <c r="C28" s="20" t="s">
        <v>27</v>
      </c>
      <c r="D28" s="46">
        <v>600445</v>
      </c>
      <c r="E28" s="46">
        <v>1728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602173</v>
      </c>
      <c r="O28" s="47">
        <f t="shared" si="1"/>
        <v>46.865359171919991</v>
      </c>
      <c r="P28" s="9"/>
    </row>
    <row r="29" spans="1:16">
      <c r="A29" s="12"/>
      <c r="B29" s="25">
        <v>331.49</v>
      </c>
      <c r="C29" s="20" t="s">
        <v>31</v>
      </c>
      <c r="D29" s="46">
        <v>0</v>
      </c>
      <c r="E29" s="46">
        <v>63765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63765</v>
      </c>
      <c r="O29" s="47">
        <f t="shared" si="1"/>
        <v>4.9626430072379177</v>
      </c>
      <c r="P29" s="9"/>
    </row>
    <row r="30" spans="1:16">
      <c r="A30" s="12"/>
      <c r="B30" s="25">
        <v>331.7</v>
      </c>
      <c r="C30" s="20" t="s">
        <v>98</v>
      </c>
      <c r="D30" s="46">
        <v>0</v>
      </c>
      <c r="E30" s="46">
        <v>66186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66186</v>
      </c>
      <c r="O30" s="47">
        <f t="shared" si="1"/>
        <v>5.1510623394816717</v>
      </c>
      <c r="P30" s="9"/>
    </row>
    <row r="31" spans="1:16">
      <c r="A31" s="12"/>
      <c r="B31" s="25">
        <v>334.2</v>
      </c>
      <c r="C31" s="20" t="s">
        <v>30</v>
      </c>
      <c r="D31" s="46">
        <v>38822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38822</v>
      </c>
      <c r="O31" s="47">
        <f t="shared" si="1"/>
        <v>3.0214024437699432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67040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67040</v>
      </c>
      <c r="O32" s="47">
        <f t="shared" si="1"/>
        <v>5.217526655770877</v>
      </c>
      <c r="P32" s="9"/>
    </row>
    <row r="33" spans="1:16">
      <c r="A33" s="12"/>
      <c r="B33" s="25">
        <v>335.12</v>
      </c>
      <c r="C33" s="20" t="s">
        <v>125</v>
      </c>
      <c r="D33" s="46">
        <v>447268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447268</v>
      </c>
      <c r="O33" s="47">
        <f t="shared" si="1"/>
        <v>34.80955716398163</v>
      </c>
      <c r="P33" s="9"/>
    </row>
    <row r="34" spans="1:16">
      <c r="A34" s="12"/>
      <c r="B34" s="25">
        <v>335.14</v>
      </c>
      <c r="C34" s="20" t="s">
        <v>126</v>
      </c>
      <c r="D34" s="46">
        <v>141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141</v>
      </c>
      <c r="O34" s="47">
        <f t="shared" si="1"/>
        <v>1.0973616623861778E-2</v>
      </c>
      <c r="P34" s="9"/>
    </row>
    <row r="35" spans="1:16">
      <c r="A35" s="12"/>
      <c r="B35" s="25">
        <v>335.15</v>
      </c>
      <c r="C35" s="20" t="s">
        <v>127</v>
      </c>
      <c r="D35" s="46">
        <v>35075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35075</v>
      </c>
      <c r="O35" s="47">
        <f t="shared" si="1"/>
        <v>2.7297844190209353</v>
      </c>
      <c r="P35" s="9"/>
    </row>
    <row r="36" spans="1:16">
      <c r="A36" s="12"/>
      <c r="B36" s="25">
        <v>335.18</v>
      </c>
      <c r="C36" s="20" t="s">
        <v>128</v>
      </c>
      <c r="D36" s="46">
        <v>867530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867530</v>
      </c>
      <c r="O36" s="47">
        <f t="shared" si="1"/>
        <v>67.517316522686585</v>
      </c>
      <c r="P36" s="9"/>
    </row>
    <row r="37" spans="1:16">
      <c r="A37" s="12"/>
      <c r="B37" s="25">
        <v>335.21</v>
      </c>
      <c r="C37" s="20" t="s">
        <v>148</v>
      </c>
      <c r="D37" s="46">
        <v>0</v>
      </c>
      <c r="E37" s="46">
        <v>1920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1920</v>
      </c>
      <c r="O37" s="47">
        <f t="shared" ref="O37:O68" si="8">(N37/O$72)</f>
        <v>0.14942797104833061</v>
      </c>
      <c r="P37" s="9"/>
    </row>
    <row r="38" spans="1:16">
      <c r="A38" s="12"/>
      <c r="B38" s="25">
        <v>337.2</v>
      </c>
      <c r="C38" s="20" t="s">
        <v>38</v>
      </c>
      <c r="D38" s="46">
        <v>52520</v>
      </c>
      <c r="E38" s="46">
        <v>34566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87086</v>
      </c>
      <c r="O38" s="47">
        <f t="shared" si="8"/>
        <v>6.7776480659973535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23525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23525</v>
      </c>
      <c r="O39" s="47">
        <f t="shared" si="8"/>
        <v>1.8308817806833217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SUM(D41:D51)</f>
        <v>520449</v>
      </c>
      <c r="E40" s="32">
        <f t="shared" si="9"/>
        <v>104202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12436024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13060675</v>
      </c>
      <c r="O40" s="45">
        <f t="shared" si="8"/>
        <v>1016.4740446727371</v>
      </c>
      <c r="P40" s="10"/>
    </row>
    <row r="41" spans="1:16">
      <c r="A41" s="12"/>
      <c r="B41" s="25">
        <v>341.3</v>
      </c>
      <c r="C41" s="20" t="s">
        <v>152</v>
      </c>
      <c r="D41" s="46">
        <v>3600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0">SUM(D41:M41)</f>
        <v>3600</v>
      </c>
      <c r="O41" s="47">
        <f t="shared" si="8"/>
        <v>0.28017744571561987</v>
      </c>
      <c r="P41" s="9"/>
    </row>
    <row r="42" spans="1:16">
      <c r="A42" s="12"/>
      <c r="B42" s="25">
        <v>341.9</v>
      </c>
      <c r="C42" s="20" t="s">
        <v>129</v>
      </c>
      <c r="D42" s="46">
        <v>2250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2250</v>
      </c>
      <c r="O42" s="47">
        <f t="shared" si="8"/>
        <v>0.17511090357226244</v>
      </c>
      <c r="P42" s="9"/>
    </row>
    <row r="43" spans="1:16">
      <c r="A43" s="12"/>
      <c r="B43" s="25">
        <v>342.2</v>
      </c>
      <c r="C43" s="20" t="s">
        <v>50</v>
      </c>
      <c r="D43" s="46">
        <v>0</v>
      </c>
      <c r="E43" s="46">
        <v>104202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104202</v>
      </c>
      <c r="O43" s="47">
        <f t="shared" si="8"/>
        <v>8.1097361662386174</v>
      </c>
      <c r="P43" s="9"/>
    </row>
    <row r="44" spans="1:16">
      <c r="A44" s="12"/>
      <c r="B44" s="25">
        <v>342.9</v>
      </c>
      <c r="C44" s="20" t="s">
        <v>86</v>
      </c>
      <c r="D44" s="46">
        <v>16586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16586</v>
      </c>
      <c r="O44" s="47">
        <f t="shared" si="8"/>
        <v>1.2908397540664642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2958206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2958206</v>
      </c>
      <c r="O45" s="47">
        <f t="shared" si="8"/>
        <v>230.22850027239474</v>
      </c>
      <c r="P45" s="9"/>
    </row>
    <row r="46" spans="1:16">
      <c r="A46" s="12"/>
      <c r="B46" s="25">
        <v>343.6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8187024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8187024</v>
      </c>
      <c r="O46" s="47">
        <f t="shared" si="8"/>
        <v>637.17207564791033</v>
      </c>
      <c r="P46" s="9"/>
    </row>
    <row r="47" spans="1:16">
      <c r="A47" s="12"/>
      <c r="B47" s="25">
        <v>343.9</v>
      </c>
      <c r="C47" s="20" t="s">
        <v>100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495140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495140</v>
      </c>
      <c r="O47" s="47">
        <f t="shared" si="8"/>
        <v>38.535294575453342</v>
      </c>
      <c r="P47" s="9"/>
    </row>
    <row r="48" spans="1:16">
      <c r="A48" s="12"/>
      <c r="B48" s="25">
        <v>344.5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700654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700654</v>
      </c>
      <c r="O48" s="47">
        <f t="shared" si="8"/>
        <v>54.52984668067554</v>
      </c>
      <c r="P48" s="9"/>
    </row>
    <row r="49" spans="1:16">
      <c r="A49" s="12"/>
      <c r="B49" s="25">
        <v>347.1</v>
      </c>
      <c r="C49" s="20" t="s">
        <v>88</v>
      </c>
      <c r="D49" s="46">
        <v>5953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5953</v>
      </c>
      <c r="O49" s="47">
        <f t="shared" si="8"/>
        <v>0.46330453731807925</v>
      </c>
      <c r="P49" s="9"/>
    </row>
    <row r="50" spans="1:16">
      <c r="A50" s="12"/>
      <c r="B50" s="25">
        <v>347.2</v>
      </c>
      <c r="C50" s="20" t="s">
        <v>56</v>
      </c>
      <c r="D50" s="46">
        <v>433560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433560</v>
      </c>
      <c r="O50" s="47">
        <f t="shared" si="8"/>
        <v>33.742703712351158</v>
      </c>
      <c r="P50" s="9"/>
    </row>
    <row r="51" spans="1:16">
      <c r="A51" s="12"/>
      <c r="B51" s="25">
        <v>349</v>
      </c>
      <c r="C51" s="20" t="s">
        <v>1</v>
      </c>
      <c r="D51" s="46">
        <v>58500</v>
      </c>
      <c r="E51" s="46">
        <v>0</v>
      </c>
      <c r="F51" s="46">
        <v>0</v>
      </c>
      <c r="G51" s="46">
        <v>0</v>
      </c>
      <c r="H51" s="46">
        <v>0</v>
      </c>
      <c r="I51" s="46">
        <v>95000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153500</v>
      </c>
      <c r="O51" s="47">
        <f t="shared" si="8"/>
        <v>11.946454977041014</v>
      </c>
      <c r="P51" s="9"/>
    </row>
    <row r="52" spans="1:16" ht="15.75">
      <c r="A52" s="29" t="s">
        <v>47</v>
      </c>
      <c r="B52" s="30"/>
      <c r="C52" s="31"/>
      <c r="D52" s="32">
        <f t="shared" ref="D52:M52" si="11">SUM(D53:D58)</f>
        <v>686717</v>
      </c>
      <c r="E52" s="32">
        <f t="shared" si="11"/>
        <v>32518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226962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60" si="12">SUM(D52:M52)</f>
        <v>946197</v>
      </c>
      <c r="O52" s="45">
        <f t="shared" si="8"/>
        <v>73.639738501050672</v>
      </c>
      <c r="P52" s="10"/>
    </row>
    <row r="53" spans="1:16">
      <c r="A53" s="13"/>
      <c r="B53" s="39">
        <v>351.1</v>
      </c>
      <c r="C53" s="21" t="s">
        <v>89</v>
      </c>
      <c r="D53" s="46">
        <v>208396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208396</v>
      </c>
      <c r="O53" s="47">
        <f t="shared" si="8"/>
        <v>16.218849715931199</v>
      </c>
      <c r="P53" s="9"/>
    </row>
    <row r="54" spans="1:16">
      <c r="A54" s="13"/>
      <c r="B54" s="39">
        <v>351.2</v>
      </c>
      <c r="C54" s="21" t="s">
        <v>131</v>
      </c>
      <c r="D54" s="46">
        <v>0</v>
      </c>
      <c r="E54" s="46">
        <v>24988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24988</v>
      </c>
      <c r="O54" s="47">
        <f t="shared" si="8"/>
        <v>1.9447427815394194</v>
      </c>
      <c r="P54" s="9"/>
    </row>
    <row r="55" spans="1:16">
      <c r="A55" s="13"/>
      <c r="B55" s="39">
        <v>351.3</v>
      </c>
      <c r="C55" s="21" t="s">
        <v>101</v>
      </c>
      <c r="D55" s="46">
        <v>0</v>
      </c>
      <c r="E55" s="46">
        <v>7530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7530</v>
      </c>
      <c r="O55" s="47">
        <f t="shared" si="8"/>
        <v>0.58603782395517157</v>
      </c>
      <c r="P55" s="9"/>
    </row>
    <row r="56" spans="1:16">
      <c r="A56" s="13"/>
      <c r="B56" s="39">
        <v>351.5</v>
      </c>
      <c r="C56" s="21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1108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1108</v>
      </c>
      <c r="O56" s="47">
        <f t="shared" si="8"/>
        <v>8.6232391625807453E-2</v>
      </c>
      <c r="P56" s="9"/>
    </row>
    <row r="57" spans="1:16">
      <c r="A57" s="13"/>
      <c r="B57" s="39">
        <v>352</v>
      </c>
      <c r="C57" s="21" t="s">
        <v>61</v>
      </c>
      <c r="D57" s="46">
        <v>4072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4072</v>
      </c>
      <c r="O57" s="47">
        <f t="shared" si="8"/>
        <v>0.31691182193166784</v>
      </c>
      <c r="P57" s="9"/>
    </row>
    <row r="58" spans="1:16">
      <c r="A58" s="13"/>
      <c r="B58" s="39">
        <v>354</v>
      </c>
      <c r="C58" s="21" t="s">
        <v>90</v>
      </c>
      <c r="D58" s="46">
        <v>474249</v>
      </c>
      <c r="E58" s="46">
        <v>0</v>
      </c>
      <c r="F58" s="46">
        <v>0</v>
      </c>
      <c r="G58" s="46">
        <v>0</v>
      </c>
      <c r="H58" s="46">
        <v>0</v>
      </c>
      <c r="I58" s="46">
        <v>225854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700103</v>
      </c>
      <c r="O58" s="47">
        <f t="shared" si="8"/>
        <v>54.4869639660674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SUM(D60:D66)</f>
        <v>436967</v>
      </c>
      <c r="E59" s="32">
        <f t="shared" si="13"/>
        <v>105747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324673</v>
      </c>
      <c r="J59" s="32">
        <f t="shared" si="13"/>
        <v>0</v>
      </c>
      <c r="K59" s="32">
        <f t="shared" si="13"/>
        <v>3286313</v>
      </c>
      <c r="L59" s="32">
        <f t="shared" si="13"/>
        <v>0</v>
      </c>
      <c r="M59" s="32">
        <f t="shared" si="13"/>
        <v>0</v>
      </c>
      <c r="N59" s="32">
        <f t="shared" si="12"/>
        <v>4153700</v>
      </c>
      <c r="O59" s="45">
        <f t="shared" si="8"/>
        <v>323.27029340804734</v>
      </c>
      <c r="P59" s="10"/>
    </row>
    <row r="60" spans="1:16">
      <c r="A60" s="12"/>
      <c r="B60" s="25">
        <v>361.1</v>
      </c>
      <c r="C60" s="20" t="s">
        <v>63</v>
      </c>
      <c r="D60" s="46">
        <v>177611</v>
      </c>
      <c r="E60" s="46">
        <v>53649</v>
      </c>
      <c r="F60" s="46">
        <v>0</v>
      </c>
      <c r="G60" s="46">
        <v>0</v>
      </c>
      <c r="H60" s="46">
        <v>0</v>
      </c>
      <c r="I60" s="46">
        <v>218120</v>
      </c>
      <c r="J60" s="46">
        <v>0</v>
      </c>
      <c r="K60" s="46">
        <v>811141</v>
      </c>
      <c r="L60" s="46">
        <v>0</v>
      </c>
      <c r="M60" s="46">
        <v>0</v>
      </c>
      <c r="N60" s="46">
        <f t="shared" si="12"/>
        <v>1260521</v>
      </c>
      <c r="O60" s="47">
        <f t="shared" si="8"/>
        <v>98.102653903027473</v>
      </c>
      <c r="P60" s="9"/>
    </row>
    <row r="61" spans="1:16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672029</v>
      </c>
      <c r="L61" s="46">
        <v>0</v>
      </c>
      <c r="M61" s="46">
        <v>0</v>
      </c>
      <c r="N61" s="46">
        <f t="shared" ref="N61:N66" si="14">SUM(D61:M61)</f>
        <v>672029</v>
      </c>
      <c r="O61" s="47">
        <f t="shared" si="8"/>
        <v>52.302046851895092</v>
      </c>
      <c r="P61" s="9"/>
    </row>
    <row r="62" spans="1:16">
      <c r="A62" s="12"/>
      <c r="B62" s="25">
        <v>362</v>
      </c>
      <c r="C62" s="20" t="s">
        <v>65</v>
      </c>
      <c r="D62" s="46">
        <v>107902</v>
      </c>
      <c r="E62" s="46">
        <v>0</v>
      </c>
      <c r="F62" s="46">
        <v>0</v>
      </c>
      <c r="G62" s="46">
        <v>0</v>
      </c>
      <c r="H62" s="46">
        <v>0</v>
      </c>
      <c r="I62" s="46">
        <v>34272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142174</v>
      </c>
      <c r="O62" s="47">
        <f t="shared" si="8"/>
        <v>11.064985601992372</v>
      </c>
      <c r="P62" s="9"/>
    </row>
    <row r="63" spans="1:16">
      <c r="A63" s="12"/>
      <c r="B63" s="25">
        <v>366</v>
      </c>
      <c r="C63" s="20" t="s">
        <v>66</v>
      </c>
      <c r="D63" s="46">
        <v>50161</v>
      </c>
      <c r="E63" s="46">
        <v>0</v>
      </c>
      <c r="F63" s="46">
        <v>0</v>
      </c>
      <c r="G63" s="46">
        <v>0</v>
      </c>
      <c r="H63" s="46">
        <v>0</v>
      </c>
      <c r="I63" s="46">
        <v>20000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70161</v>
      </c>
      <c r="O63" s="47">
        <f t="shared" si="8"/>
        <v>5.4604249357926689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1803143</v>
      </c>
      <c r="L64" s="46">
        <v>0</v>
      </c>
      <c r="M64" s="46">
        <v>0</v>
      </c>
      <c r="N64" s="46">
        <f t="shared" si="14"/>
        <v>1803143</v>
      </c>
      <c r="O64" s="47">
        <f t="shared" si="8"/>
        <v>140.33333333333334</v>
      </c>
      <c r="P64" s="9"/>
    </row>
    <row r="65" spans="1:119">
      <c r="A65" s="12"/>
      <c r="B65" s="25">
        <v>369.3</v>
      </c>
      <c r="C65" s="20" t="s">
        <v>155</v>
      </c>
      <c r="D65" s="46">
        <v>23321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23321</v>
      </c>
      <c r="O65" s="47">
        <f t="shared" si="8"/>
        <v>1.8150050587594366</v>
      </c>
      <c r="P65" s="9"/>
    </row>
    <row r="66" spans="1:119">
      <c r="A66" s="12"/>
      <c r="B66" s="25">
        <v>369.9</v>
      </c>
      <c r="C66" s="20" t="s">
        <v>68</v>
      </c>
      <c r="D66" s="46">
        <v>77972</v>
      </c>
      <c r="E66" s="46">
        <v>52098</v>
      </c>
      <c r="F66" s="46">
        <v>0</v>
      </c>
      <c r="G66" s="46">
        <v>0</v>
      </c>
      <c r="H66" s="46">
        <v>0</v>
      </c>
      <c r="I66" s="46">
        <v>52281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182351</v>
      </c>
      <c r="O66" s="47">
        <f t="shared" si="8"/>
        <v>14.191843723246945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SUM(D68:D69)</f>
        <v>1433633</v>
      </c>
      <c r="E67" s="32">
        <f t="shared" si="15"/>
        <v>28102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1461735</v>
      </c>
      <c r="O67" s="45">
        <f t="shared" si="8"/>
        <v>113.76254961475601</v>
      </c>
      <c r="P67" s="9"/>
    </row>
    <row r="68" spans="1:119">
      <c r="A68" s="12"/>
      <c r="B68" s="25">
        <v>381</v>
      </c>
      <c r="C68" s="20" t="s">
        <v>69</v>
      </c>
      <c r="D68" s="46">
        <v>1404666</v>
      </c>
      <c r="E68" s="46">
        <v>25000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1429666</v>
      </c>
      <c r="O68" s="47">
        <f t="shared" si="8"/>
        <v>111.26671336290762</v>
      </c>
      <c r="P68" s="9"/>
    </row>
    <row r="69" spans="1:119" ht="15.75" thickBot="1">
      <c r="A69" s="12"/>
      <c r="B69" s="25">
        <v>388.1</v>
      </c>
      <c r="C69" s="20" t="s">
        <v>70</v>
      </c>
      <c r="D69" s="46">
        <v>28967</v>
      </c>
      <c r="E69" s="46">
        <v>3102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32069</v>
      </c>
      <c r="O69" s="47">
        <f>(N69/O$72)</f>
        <v>2.495836251848393</v>
      </c>
      <c r="P69" s="9"/>
    </row>
    <row r="70" spans="1:119" ht="16.5" thickBot="1">
      <c r="A70" s="14" t="s">
        <v>58</v>
      </c>
      <c r="B70" s="23"/>
      <c r="C70" s="22"/>
      <c r="D70" s="15">
        <f t="shared" ref="D70:M70" si="16">SUM(D5,D15,D27,D40,D52,D59,D67)</f>
        <v>18528937</v>
      </c>
      <c r="E70" s="15">
        <f t="shared" si="16"/>
        <v>3182462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13086516</v>
      </c>
      <c r="J70" s="15">
        <f t="shared" si="16"/>
        <v>0</v>
      </c>
      <c r="K70" s="15">
        <f t="shared" si="16"/>
        <v>3286313</v>
      </c>
      <c r="L70" s="15">
        <f t="shared" si="16"/>
        <v>0</v>
      </c>
      <c r="M70" s="15">
        <f t="shared" si="16"/>
        <v>0</v>
      </c>
      <c r="N70" s="15">
        <f>SUM(D70:M70)</f>
        <v>38084228</v>
      </c>
      <c r="O70" s="38">
        <f>(N70/O$72)</f>
        <v>2963.9838119698029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156</v>
      </c>
      <c r="M72" s="51"/>
      <c r="N72" s="51"/>
      <c r="O72" s="43">
        <v>12849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10441051</v>
      </c>
      <c r="E5" s="27">
        <f t="shared" si="0"/>
        <v>321339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10762390</v>
      </c>
      <c r="O5" s="33">
        <f t="shared" ref="O5:O36" si="1">(N5/O$72)</f>
        <v>838.78029771646789</v>
      </c>
      <c r="P5" s="6"/>
    </row>
    <row r="6" spans="1:133">
      <c r="A6" s="12"/>
      <c r="B6" s="25">
        <v>311</v>
      </c>
      <c r="C6" s="20" t="s">
        <v>3</v>
      </c>
      <c r="D6" s="46">
        <v>8243228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8243228</v>
      </c>
      <c r="O6" s="47">
        <f t="shared" si="1"/>
        <v>642.44626295690125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132979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132979</v>
      </c>
      <c r="O7" s="47">
        <f t="shared" si="1"/>
        <v>10.363884342607747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94480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94480</v>
      </c>
      <c r="O8" s="47">
        <f t="shared" si="1"/>
        <v>7.3634167251188529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93880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93880</v>
      </c>
      <c r="O9" s="47">
        <f t="shared" si="1"/>
        <v>7.3166549762294446</v>
      </c>
      <c r="P9" s="9"/>
    </row>
    <row r="10" spans="1:133">
      <c r="A10" s="12"/>
      <c r="B10" s="25">
        <v>314.10000000000002</v>
      </c>
      <c r="C10" s="20" t="s">
        <v>12</v>
      </c>
      <c r="D10" s="46">
        <v>1091981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1091981</v>
      </c>
      <c r="O10" s="47">
        <f t="shared" si="1"/>
        <v>85.104902190008573</v>
      </c>
      <c r="P10" s="9"/>
    </row>
    <row r="11" spans="1:133">
      <c r="A11" s="12"/>
      <c r="B11" s="25">
        <v>314.3</v>
      </c>
      <c r="C11" s="20" t="s">
        <v>13</v>
      </c>
      <c r="D11" s="46">
        <v>452540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452540</v>
      </c>
      <c r="O11" s="47">
        <f t="shared" si="1"/>
        <v>35.269269737354847</v>
      </c>
      <c r="P11" s="9"/>
    </row>
    <row r="12" spans="1:133">
      <c r="A12" s="12"/>
      <c r="B12" s="25">
        <v>314.39999999999998</v>
      </c>
      <c r="C12" s="20" t="s">
        <v>14</v>
      </c>
      <c r="D12" s="46">
        <v>61262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61262</v>
      </c>
      <c r="O12" s="47">
        <f t="shared" si="1"/>
        <v>4.7745304341049026</v>
      </c>
      <c r="P12" s="9"/>
    </row>
    <row r="13" spans="1:133">
      <c r="A13" s="12"/>
      <c r="B13" s="25">
        <v>315</v>
      </c>
      <c r="C13" s="20" t="s">
        <v>121</v>
      </c>
      <c r="D13" s="46">
        <v>484637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484637</v>
      </c>
      <c r="O13" s="47">
        <f t="shared" si="1"/>
        <v>37.77078949419375</v>
      </c>
      <c r="P13" s="9"/>
    </row>
    <row r="14" spans="1:133">
      <c r="A14" s="12"/>
      <c r="B14" s="25">
        <v>316</v>
      </c>
      <c r="C14" s="20" t="s">
        <v>122</v>
      </c>
      <c r="D14" s="46">
        <v>107403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107403</v>
      </c>
      <c r="O14" s="47">
        <f t="shared" si="1"/>
        <v>8.3705868599485616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1851541</v>
      </c>
      <c r="E15" s="32">
        <f t="shared" si="3"/>
        <v>2388171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424027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4663739</v>
      </c>
      <c r="O15" s="45">
        <f t="shared" si="1"/>
        <v>363.4743200062349</v>
      </c>
      <c r="P15" s="10"/>
    </row>
    <row r="16" spans="1:133">
      <c r="A16" s="12"/>
      <c r="B16" s="25">
        <v>322</v>
      </c>
      <c r="C16" s="20" t="s">
        <v>0</v>
      </c>
      <c r="D16" s="46">
        <v>855541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855541</v>
      </c>
      <c r="O16" s="47">
        <f t="shared" si="1"/>
        <v>66.677655677655679</v>
      </c>
      <c r="P16" s="9"/>
    </row>
    <row r="17" spans="1:16">
      <c r="A17" s="12"/>
      <c r="B17" s="25">
        <v>323.10000000000002</v>
      </c>
      <c r="C17" s="20" t="s">
        <v>18</v>
      </c>
      <c r="D17" s="46">
        <v>766235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766235</v>
      </c>
      <c r="O17" s="47">
        <f t="shared" si="1"/>
        <v>59.717481100459821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397500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397500</v>
      </c>
      <c r="O18" s="47">
        <f t="shared" si="1"/>
        <v>30.979658639233108</v>
      </c>
      <c r="P18" s="9"/>
    </row>
    <row r="19" spans="1:16">
      <c r="A19" s="12"/>
      <c r="B19" s="25">
        <v>323.89999999999998</v>
      </c>
      <c r="C19" s="20" t="s">
        <v>81</v>
      </c>
      <c r="D19" s="46">
        <v>67169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67169</v>
      </c>
      <c r="O19" s="47">
        <f t="shared" si="1"/>
        <v>5.2348998519211287</v>
      </c>
      <c r="P19" s="9"/>
    </row>
    <row r="20" spans="1:16">
      <c r="A20" s="12"/>
      <c r="B20" s="25">
        <v>324.12</v>
      </c>
      <c r="C20" s="20" t="s">
        <v>21</v>
      </c>
      <c r="D20" s="46">
        <v>1666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1666</v>
      </c>
      <c r="O20" s="47">
        <f t="shared" si="1"/>
        <v>0.12984178941625751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16600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16600</v>
      </c>
      <c r="O21" s="47">
        <f t="shared" si="1"/>
        <v>1.2937417192736342</v>
      </c>
      <c r="P21" s="9"/>
    </row>
    <row r="22" spans="1:16">
      <c r="A22" s="12"/>
      <c r="B22" s="25">
        <v>324.52</v>
      </c>
      <c r="C22" s="20" t="s">
        <v>123</v>
      </c>
      <c r="D22" s="46">
        <v>5904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5904</v>
      </c>
      <c r="O22" s="47">
        <f t="shared" si="1"/>
        <v>0.46013560907177931</v>
      </c>
      <c r="P22" s="9"/>
    </row>
    <row r="23" spans="1:16">
      <c r="A23" s="12"/>
      <c r="B23" s="25">
        <v>324.62</v>
      </c>
      <c r="C23" s="20" t="s">
        <v>24</v>
      </c>
      <c r="D23" s="46">
        <v>14692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14692</v>
      </c>
      <c r="O23" s="47">
        <f t="shared" si="1"/>
        <v>1.1450393578053153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2284337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2284337</v>
      </c>
      <c r="O24" s="47">
        <f t="shared" si="1"/>
        <v>178.03265528797445</v>
      </c>
      <c r="P24" s="9"/>
    </row>
    <row r="25" spans="1:16">
      <c r="A25" s="12"/>
      <c r="B25" s="25">
        <v>329</v>
      </c>
      <c r="C25" s="20" t="s">
        <v>26</v>
      </c>
      <c r="D25" s="46">
        <v>29610</v>
      </c>
      <c r="E25" s="46">
        <v>103834</v>
      </c>
      <c r="F25" s="46">
        <v>0</v>
      </c>
      <c r="G25" s="46">
        <v>0</v>
      </c>
      <c r="H25" s="46">
        <v>0</v>
      </c>
      <c r="I25" s="46">
        <v>5927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139371</v>
      </c>
      <c r="O25" s="47">
        <f t="shared" si="1"/>
        <v>10.862052840776245</v>
      </c>
      <c r="P25" s="9"/>
    </row>
    <row r="26" spans="1:16">
      <c r="A26" s="12"/>
      <c r="B26" s="25">
        <v>367</v>
      </c>
      <c r="C26" s="20" t="s">
        <v>124</v>
      </c>
      <c r="D26" s="46">
        <v>110724</v>
      </c>
      <c r="E26" s="46">
        <v>0</v>
      </c>
      <c r="F26" s="46">
        <v>0</v>
      </c>
      <c r="G26" s="46">
        <v>0</v>
      </c>
      <c r="H26" s="46">
        <v>0</v>
      </c>
      <c r="I26" s="46">
        <v>4000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114724</v>
      </c>
      <c r="O26" s="47">
        <f t="shared" si="1"/>
        <v>8.9411581326474945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SUM(D28:D39)</f>
        <v>1470341</v>
      </c>
      <c r="E27" s="32">
        <f t="shared" si="6"/>
        <v>315354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1785695</v>
      </c>
      <c r="O27" s="45">
        <f t="shared" si="1"/>
        <v>139.17036863845374</v>
      </c>
      <c r="P27" s="10"/>
    </row>
    <row r="28" spans="1:16">
      <c r="A28" s="12"/>
      <c r="B28" s="25">
        <v>331.2</v>
      </c>
      <c r="C28" s="20" t="s">
        <v>27</v>
      </c>
      <c r="D28" s="46">
        <v>14214</v>
      </c>
      <c r="E28" s="46">
        <v>895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15109</v>
      </c>
      <c r="O28" s="47">
        <f t="shared" si="1"/>
        <v>1.1775387732834541</v>
      </c>
      <c r="P28" s="9"/>
    </row>
    <row r="29" spans="1:16">
      <c r="A29" s="12"/>
      <c r="B29" s="25">
        <v>331.49</v>
      </c>
      <c r="C29" s="20" t="s">
        <v>31</v>
      </c>
      <c r="D29" s="46">
        <v>0</v>
      </c>
      <c r="E29" s="46">
        <v>1687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1687</v>
      </c>
      <c r="O29" s="47">
        <f t="shared" si="1"/>
        <v>0.13147845062738681</v>
      </c>
      <c r="P29" s="9"/>
    </row>
    <row r="30" spans="1:16">
      <c r="A30" s="12"/>
      <c r="B30" s="25">
        <v>331.7</v>
      </c>
      <c r="C30" s="20" t="s">
        <v>98</v>
      </c>
      <c r="D30" s="46">
        <v>0</v>
      </c>
      <c r="E30" s="46">
        <v>89889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89889</v>
      </c>
      <c r="O30" s="47">
        <f t="shared" si="1"/>
        <v>7.005611409866729</v>
      </c>
      <c r="P30" s="9"/>
    </row>
    <row r="31" spans="1:16">
      <c r="A31" s="12"/>
      <c r="B31" s="25">
        <v>334.2</v>
      </c>
      <c r="C31" s="20" t="s">
        <v>30</v>
      </c>
      <c r="D31" s="46">
        <v>2370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2370</v>
      </c>
      <c r="O31" s="47">
        <f t="shared" si="1"/>
        <v>0.18470890811316343</v>
      </c>
      <c r="P31" s="9"/>
    </row>
    <row r="32" spans="1:16">
      <c r="A32" s="12"/>
      <c r="B32" s="25">
        <v>334.7</v>
      </c>
      <c r="C32" s="20" t="s">
        <v>33</v>
      </c>
      <c r="D32" s="46">
        <v>50000</v>
      </c>
      <c r="E32" s="46">
        <v>20674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70674</v>
      </c>
      <c r="O32" s="47">
        <f t="shared" si="1"/>
        <v>5.5080664016834229</v>
      </c>
      <c r="P32" s="9"/>
    </row>
    <row r="33" spans="1:16">
      <c r="A33" s="12"/>
      <c r="B33" s="25">
        <v>335.12</v>
      </c>
      <c r="C33" s="20" t="s">
        <v>125</v>
      </c>
      <c r="D33" s="46">
        <v>437176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437176</v>
      </c>
      <c r="O33" s="47">
        <f t="shared" si="1"/>
        <v>34.07185722079339</v>
      </c>
      <c r="P33" s="9"/>
    </row>
    <row r="34" spans="1:16">
      <c r="A34" s="12"/>
      <c r="B34" s="25">
        <v>335.14</v>
      </c>
      <c r="C34" s="20" t="s">
        <v>126</v>
      </c>
      <c r="D34" s="46">
        <v>113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113</v>
      </c>
      <c r="O34" s="47">
        <f t="shared" si="1"/>
        <v>8.8067960408385933E-3</v>
      </c>
      <c r="P34" s="9"/>
    </row>
    <row r="35" spans="1:16">
      <c r="A35" s="12"/>
      <c r="B35" s="25">
        <v>335.15</v>
      </c>
      <c r="C35" s="20" t="s">
        <v>127</v>
      </c>
      <c r="D35" s="46">
        <v>29704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29704</v>
      </c>
      <c r="O35" s="47">
        <f t="shared" si="1"/>
        <v>2.3150183150183152</v>
      </c>
      <c r="P35" s="9"/>
    </row>
    <row r="36" spans="1:16">
      <c r="A36" s="12"/>
      <c r="B36" s="25">
        <v>335.18</v>
      </c>
      <c r="C36" s="20" t="s">
        <v>128</v>
      </c>
      <c r="D36" s="46">
        <v>853805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853805</v>
      </c>
      <c r="O36" s="47">
        <f t="shared" si="1"/>
        <v>66.542358350868994</v>
      </c>
      <c r="P36" s="9"/>
    </row>
    <row r="37" spans="1:16">
      <c r="A37" s="12"/>
      <c r="B37" s="25">
        <v>335.21</v>
      </c>
      <c r="C37" s="20" t="s">
        <v>148</v>
      </c>
      <c r="D37" s="46">
        <v>0</v>
      </c>
      <c r="E37" s="46">
        <v>1920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1920</v>
      </c>
      <c r="O37" s="47">
        <f t="shared" ref="O37:O68" si="8">(N37/O$72)</f>
        <v>0.14963759644610708</v>
      </c>
      <c r="P37" s="9"/>
    </row>
    <row r="38" spans="1:16">
      <c r="A38" s="12"/>
      <c r="B38" s="25">
        <v>337.2</v>
      </c>
      <c r="C38" s="20" t="s">
        <v>38</v>
      </c>
      <c r="D38" s="46">
        <v>47402</v>
      </c>
      <c r="E38" s="46">
        <v>28690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76092</v>
      </c>
      <c r="O38" s="47">
        <f t="shared" si="8"/>
        <v>5.9303249941547813</v>
      </c>
      <c r="P38" s="9"/>
    </row>
    <row r="39" spans="1:16">
      <c r="A39" s="12"/>
      <c r="B39" s="25">
        <v>337.7</v>
      </c>
      <c r="C39" s="20" t="s">
        <v>40</v>
      </c>
      <c r="D39" s="46">
        <v>35557</v>
      </c>
      <c r="E39" s="46">
        <v>171599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207156</v>
      </c>
      <c r="O39" s="47">
        <f t="shared" si="8"/>
        <v>16.144961421557166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SUM(D41:D51)</f>
        <v>524475</v>
      </c>
      <c r="E40" s="32">
        <f t="shared" si="9"/>
        <v>101963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12547081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13173519</v>
      </c>
      <c r="O40" s="45">
        <f t="shared" si="8"/>
        <v>1026.6946457797521</v>
      </c>
      <c r="P40" s="10"/>
    </row>
    <row r="41" spans="1:16">
      <c r="A41" s="12"/>
      <c r="B41" s="25">
        <v>341.3</v>
      </c>
      <c r="C41" s="20" t="s">
        <v>152</v>
      </c>
      <c r="D41" s="46">
        <v>7200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1" si="10">SUM(D41:M41)</f>
        <v>7200</v>
      </c>
      <c r="O41" s="47">
        <f t="shared" si="8"/>
        <v>0.56114098667290158</v>
      </c>
      <c r="P41" s="9"/>
    </row>
    <row r="42" spans="1:16">
      <c r="A42" s="12"/>
      <c r="B42" s="25">
        <v>341.9</v>
      </c>
      <c r="C42" s="20" t="s">
        <v>129</v>
      </c>
      <c r="D42" s="46">
        <v>3015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3015</v>
      </c>
      <c r="O42" s="47">
        <f t="shared" si="8"/>
        <v>0.23497778816927753</v>
      </c>
      <c r="P42" s="9"/>
    </row>
    <row r="43" spans="1:16">
      <c r="A43" s="12"/>
      <c r="B43" s="25">
        <v>342.2</v>
      </c>
      <c r="C43" s="20" t="s">
        <v>50</v>
      </c>
      <c r="D43" s="46">
        <v>0</v>
      </c>
      <c r="E43" s="46">
        <v>101963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101963</v>
      </c>
      <c r="O43" s="47">
        <f t="shared" si="8"/>
        <v>7.9466136700179257</v>
      </c>
      <c r="P43" s="9"/>
    </row>
    <row r="44" spans="1:16">
      <c r="A44" s="12"/>
      <c r="B44" s="25">
        <v>342.9</v>
      </c>
      <c r="C44" s="20" t="s">
        <v>86</v>
      </c>
      <c r="D44" s="46">
        <v>17682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17682</v>
      </c>
      <c r="O44" s="47">
        <f t="shared" si="8"/>
        <v>1.3780687397708675</v>
      </c>
      <c r="P44" s="9"/>
    </row>
    <row r="45" spans="1:16">
      <c r="A45" s="12"/>
      <c r="B45" s="25">
        <v>343.4</v>
      </c>
      <c r="C45" s="20" t="s">
        <v>52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2880950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2880950</v>
      </c>
      <c r="O45" s="47">
        <f t="shared" si="8"/>
        <v>224.53043410490218</v>
      </c>
      <c r="P45" s="9"/>
    </row>
    <row r="46" spans="1:16">
      <c r="A46" s="12"/>
      <c r="B46" s="25">
        <v>343.6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8290247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8290247</v>
      </c>
      <c r="O46" s="47">
        <f t="shared" si="8"/>
        <v>646.11074740861977</v>
      </c>
      <c r="P46" s="9"/>
    </row>
    <row r="47" spans="1:16">
      <c r="A47" s="12"/>
      <c r="B47" s="25">
        <v>343.9</v>
      </c>
      <c r="C47" s="20" t="s">
        <v>100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482520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482520</v>
      </c>
      <c r="O47" s="47">
        <f t="shared" si="8"/>
        <v>37.605798456862289</v>
      </c>
      <c r="P47" s="9"/>
    </row>
    <row r="48" spans="1:16">
      <c r="A48" s="12"/>
      <c r="B48" s="25">
        <v>344.5</v>
      </c>
      <c r="C48" s="20" t="s">
        <v>130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798364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798364</v>
      </c>
      <c r="O48" s="47">
        <f t="shared" si="8"/>
        <v>62.221494817239495</v>
      </c>
      <c r="P48" s="9"/>
    </row>
    <row r="49" spans="1:16">
      <c r="A49" s="12"/>
      <c r="B49" s="25">
        <v>347.1</v>
      </c>
      <c r="C49" s="20" t="s">
        <v>88</v>
      </c>
      <c r="D49" s="46">
        <v>7701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7701</v>
      </c>
      <c r="O49" s="47">
        <f t="shared" si="8"/>
        <v>0.60018704699555758</v>
      </c>
      <c r="P49" s="9"/>
    </row>
    <row r="50" spans="1:16">
      <c r="A50" s="12"/>
      <c r="B50" s="25">
        <v>347.2</v>
      </c>
      <c r="C50" s="20" t="s">
        <v>56</v>
      </c>
      <c r="D50" s="46">
        <v>428477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428477</v>
      </c>
      <c r="O50" s="47">
        <f t="shared" si="8"/>
        <v>33.393889798145118</v>
      </c>
      <c r="P50" s="9"/>
    </row>
    <row r="51" spans="1:16">
      <c r="A51" s="12"/>
      <c r="B51" s="25">
        <v>349</v>
      </c>
      <c r="C51" s="20" t="s">
        <v>1</v>
      </c>
      <c r="D51" s="46">
        <v>60400</v>
      </c>
      <c r="E51" s="46">
        <v>0</v>
      </c>
      <c r="F51" s="46">
        <v>0</v>
      </c>
      <c r="G51" s="46">
        <v>0</v>
      </c>
      <c r="H51" s="46">
        <v>0</v>
      </c>
      <c r="I51" s="46">
        <v>95000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155400</v>
      </c>
      <c r="O51" s="47">
        <f t="shared" si="8"/>
        <v>12.111292962356792</v>
      </c>
      <c r="P51" s="9"/>
    </row>
    <row r="52" spans="1:16" ht="15.75">
      <c r="A52" s="29" t="s">
        <v>47</v>
      </c>
      <c r="B52" s="30"/>
      <c r="C52" s="31"/>
      <c r="D52" s="32">
        <f t="shared" ref="D52:M52" si="11">SUM(D53:D58)</f>
        <v>569090</v>
      </c>
      <c r="E52" s="32">
        <f t="shared" si="11"/>
        <v>57036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215772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ref="N52:N60" si="12">SUM(D52:M52)</f>
        <v>841898</v>
      </c>
      <c r="O52" s="45">
        <f t="shared" si="8"/>
        <v>65.614371444158678</v>
      </c>
      <c r="P52" s="10"/>
    </row>
    <row r="53" spans="1:16">
      <c r="A53" s="13"/>
      <c r="B53" s="39">
        <v>351.1</v>
      </c>
      <c r="C53" s="21" t="s">
        <v>89</v>
      </c>
      <c r="D53" s="46">
        <v>226882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226882</v>
      </c>
      <c r="O53" s="47">
        <f t="shared" si="8"/>
        <v>17.682331852544618</v>
      </c>
      <c r="P53" s="9"/>
    </row>
    <row r="54" spans="1:16">
      <c r="A54" s="13"/>
      <c r="B54" s="39">
        <v>351.2</v>
      </c>
      <c r="C54" s="21" t="s">
        <v>131</v>
      </c>
      <c r="D54" s="46">
        <v>0</v>
      </c>
      <c r="E54" s="46">
        <v>50067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50067</v>
      </c>
      <c r="O54" s="47">
        <f t="shared" si="8"/>
        <v>3.9020341360766895</v>
      </c>
      <c r="P54" s="9"/>
    </row>
    <row r="55" spans="1:16">
      <c r="A55" s="13"/>
      <c r="B55" s="39">
        <v>351.3</v>
      </c>
      <c r="C55" s="21" t="s">
        <v>101</v>
      </c>
      <c r="D55" s="46">
        <v>0</v>
      </c>
      <c r="E55" s="46">
        <v>6969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6969</v>
      </c>
      <c r="O55" s="47">
        <f t="shared" si="8"/>
        <v>0.54313771335047933</v>
      </c>
      <c r="P55" s="9"/>
    </row>
    <row r="56" spans="1:16">
      <c r="A56" s="13"/>
      <c r="B56" s="39">
        <v>351.5</v>
      </c>
      <c r="C56" s="21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4972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4972</v>
      </c>
      <c r="O56" s="47">
        <f t="shared" si="8"/>
        <v>0.38749902579689816</v>
      </c>
      <c r="P56" s="9"/>
    </row>
    <row r="57" spans="1:16">
      <c r="A57" s="13"/>
      <c r="B57" s="39">
        <v>352</v>
      </c>
      <c r="C57" s="21" t="s">
        <v>61</v>
      </c>
      <c r="D57" s="46">
        <v>4624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4624</v>
      </c>
      <c r="O57" s="47">
        <f t="shared" si="8"/>
        <v>0.36037721144104123</v>
      </c>
      <c r="P57" s="9"/>
    </row>
    <row r="58" spans="1:16">
      <c r="A58" s="13"/>
      <c r="B58" s="39">
        <v>354</v>
      </c>
      <c r="C58" s="21" t="s">
        <v>90</v>
      </c>
      <c r="D58" s="46">
        <v>337584</v>
      </c>
      <c r="E58" s="46">
        <v>0</v>
      </c>
      <c r="F58" s="46">
        <v>0</v>
      </c>
      <c r="G58" s="46">
        <v>0</v>
      </c>
      <c r="H58" s="46">
        <v>0</v>
      </c>
      <c r="I58" s="46">
        <v>210800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548384</v>
      </c>
      <c r="O58" s="47">
        <f t="shared" si="8"/>
        <v>42.738991504948949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SUM(D60:D66)</f>
        <v>351374</v>
      </c>
      <c r="E59" s="32">
        <f t="shared" si="13"/>
        <v>83029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290514</v>
      </c>
      <c r="J59" s="32">
        <f t="shared" si="13"/>
        <v>0</v>
      </c>
      <c r="K59" s="32">
        <f t="shared" si="13"/>
        <v>4802754</v>
      </c>
      <c r="L59" s="32">
        <f t="shared" si="13"/>
        <v>0</v>
      </c>
      <c r="M59" s="32">
        <f t="shared" si="13"/>
        <v>0</v>
      </c>
      <c r="N59" s="32">
        <f t="shared" si="12"/>
        <v>5527671</v>
      </c>
      <c r="O59" s="45">
        <f t="shared" si="8"/>
        <v>430.80593874210894</v>
      </c>
      <c r="P59" s="10"/>
    </row>
    <row r="60" spans="1:16">
      <c r="A60" s="12"/>
      <c r="B60" s="25">
        <v>361.1</v>
      </c>
      <c r="C60" s="20" t="s">
        <v>63</v>
      </c>
      <c r="D60" s="46">
        <v>130727</v>
      </c>
      <c r="E60" s="46">
        <v>35376</v>
      </c>
      <c r="F60" s="46">
        <v>0</v>
      </c>
      <c r="G60" s="46">
        <v>0</v>
      </c>
      <c r="H60" s="46">
        <v>0</v>
      </c>
      <c r="I60" s="46">
        <v>121282</v>
      </c>
      <c r="J60" s="46">
        <v>0</v>
      </c>
      <c r="K60" s="46">
        <v>200137</v>
      </c>
      <c r="L60" s="46">
        <v>0</v>
      </c>
      <c r="M60" s="46">
        <v>0</v>
      </c>
      <c r="N60" s="46">
        <f t="shared" si="12"/>
        <v>487522</v>
      </c>
      <c r="O60" s="47">
        <f t="shared" si="8"/>
        <v>37.995635570103659</v>
      </c>
      <c r="P60" s="9"/>
    </row>
    <row r="61" spans="1:16">
      <c r="A61" s="12"/>
      <c r="B61" s="25">
        <v>361.3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2792187</v>
      </c>
      <c r="L61" s="46">
        <v>0</v>
      </c>
      <c r="M61" s="46">
        <v>0</v>
      </c>
      <c r="N61" s="46">
        <f t="shared" ref="N61:N66" si="14">SUM(D61:M61)</f>
        <v>2792187</v>
      </c>
      <c r="O61" s="47">
        <f t="shared" si="8"/>
        <v>217.61257891045125</v>
      </c>
      <c r="P61" s="9"/>
    </row>
    <row r="62" spans="1:16">
      <c r="A62" s="12"/>
      <c r="B62" s="25">
        <v>362</v>
      </c>
      <c r="C62" s="20" t="s">
        <v>65</v>
      </c>
      <c r="D62" s="46">
        <v>122190</v>
      </c>
      <c r="E62" s="46">
        <v>0</v>
      </c>
      <c r="F62" s="46">
        <v>0</v>
      </c>
      <c r="G62" s="46">
        <v>0</v>
      </c>
      <c r="H62" s="46">
        <v>0</v>
      </c>
      <c r="I62" s="46">
        <v>43434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165624</v>
      </c>
      <c r="O62" s="47">
        <f t="shared" si="8"/>
        <v>12.908113163432313</v>
      </c>
      <c r="P62" s="9"/>
    </row>
    <row r="63" spans="1:16">
      <c r="A63" s="12"/>
      <c r="B63" s="25">
        <v>364</v>
      </c>
      <c r="C63" s="20" t="s">
        <v>132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20360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20360</v>
      </c>
      <c r="O63" s="47">
        <f t="shared" si="8"/>
        <v>1.5867820123139271</v>
      </c>
      <c r="P63" s="9"/>
    </row>
    <row r="64" spans="1:16">
      <c r="A64" s="12"/>
      <c r="B64" s="25">
        <v>366</v>
      </c>
      <c r="C64" s="20" t="s">
        <v>66</v>
      </c>
      <c r="D64" s="46">
        <v>24253</v>
      </c>
      <c r="E64" s="46">
        <v>0</v>
      </c>
      <c r="F64" s="46">
        <v>0</v>
      </c>
      <c r="G64" s="46">
        <v>0</v>
      </c>
      <c r="H64" s="46">
        <v>0</v>
      </c>
      <c r="I64" s="46">
        <v>20000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44253</v>
      </c>
      <c r="O64" s="47">
        <f t="shared" si="8"/>
        <v>3.4489127893383213</v>
      </c>
      <c r="P64" s="9"/>
    </row>
    <row r="65" spans="1:119">
      <c r="A65" s="12"/>
      <c r="B65" s="25">
        <v>368</v>
      </c>
      <c r="C65" s="20" t="s">
        <v>67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1810430</v>
      </c>
      <c r="L65" s="46">
        <v>0</v>
      </c>
      <c r="M65" s="46">
        <v>0</v>
      </c>
      <c r="N65" s="46">
        <f t="shared" si="14"/>
        <v>1810430</v>
      </c>
      <c r="O65" s="47">
        <f t="shared" si="8"/>
        <v>141.09812173641961</v>
      </c>
      <c r="P65" s="9"/>
    </row>
    <row r="66" spans="1:119">
      <c r="A66" s="12"/>
      <c r="B66" s="25">
        <v>369.9</v>
      </c>
      <c r="C66" s="20" t="s">
        <v>68</v>
      </c>
      <c r="D66" s="46">
        <v>74204</v>
      </c>
      <c r="E66" s="46">
        <v>47653</v>
      </c>
      <c r="F66" s="46">
        <v>0</v>
      </c>
      <c r="G66" s="46">
        <v>0</v>
      </c>
      <c r="H66" s="46">
        <v>0</v>
      </c>
      <c r="I66" s="46">
        <v>85438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207295</v>
      </c>
      <c r="O66" s="47">
        <f t="shared" si="8"/>
        <v>16.15579456004988</v>
      </c>
      <c r="P66" s="9"/>
    </row>
    <row r="67" spans="1:119" ht="15.75">
      <c r="A67" s="29" t="s">
        <v>48</v>
      </c>
      <c r="B67" s="30"/>
      <c r="C67" s="31"/>
      <c r="D67" s="32">
        <f t="shared" ref="D67:M67" si="15">SUM(D68:D69)</f>
        <v>1907562</v>
      </c>
      <c r="E67" s="32">
        <f t="shared" si="15"/>
        <v>25000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>SUM(D67:M67)</f>
        <v>1932562</v>
      </c>
      <c r="O67" s="45">
        <f t="shared" si="8"/>
        <v>150.61663159535499</v>
      </c>
      <c r="P67" s="9"/>
    </row>
    <row r="68" spans="1:119">
      <c r="A68" s="12"/>
      <c r="B68" s="25">
        <v>381</v>
      </c>
      <c r="C68" s="20" t="s">
        <v>69</v>
      </c>
      <c r="D68" s="46">
        <v>1871580</v>
      </c>
      <c r="E68" s="46">
        <v>25000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1896580</v>
      </c>
      <c r="O68" s="47">
        <f t="shared" si="8"/>
        <v>147.81232951445716</v>
      </c>
      <c r="P68" s="9"/>
    </row>
    <row r="69" spans="1:119" ht="15.75" thickBot="1">
      <c r="A69" s="12"/>
      <c r="B69" s="25">
        <v>388.1</v>
      </c>
      <c r="C69" s="20" t="s">
        <v>70</v>
      </c>
      <c r="D69" s="46">
        <v>35982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35982</v>
      </c>
      <c r="O69" s="47">
        <f>(N69/O$72)</f>
        <v>2.8043020808978256</v>
      </c>
      <c r="P69" s="9"/>
    </row>
    <row r="70" spans="1:119" ht="16.5" thickBot="1">
      <c r="A70" s="14" t="s">
        <v>58</v>
      </c>
      <c r="B70" s="23"/>
      <c r="C70" s="22"/>
      <c r="D70" s="15">
        <f t="shared" ref="D70:M70" si="16">SUM(D5,D15,D27,D40,D52,D59,D67)</f>
        <v>17115434</v>
      </c>
      <c r="E70" s="15">
        <f t="shared" si="16"/>
        <v>3291892</v>
      </c>
      <c r="F70" s="15">
        <f t="shared" si="16"/>
        <v>0</v>
      </c>
      <c r="G70" s="15">
        <f t="shared" si="16"/>
        <v>0</v>
      </c>
      <c r="H70" s="15">
        <f t="shared" si="16"/>
        <v>0</v>
      </c>
      <c r="I70" s="15">
        <f t="shared" si="16"/>
        <v>13477394</v>
      </c>
      <c r="J70" s="15">
        <f t="shared" si="16"/>
        <v>0</v>
      </c>
      <c r="K70" s="15">
        <f t="shared" si="16"/>
        <v>4802754</v>
      </c>
      <c r="L70" s="15">
        <f t="shared" si="16"/>
        <v>0</v>
      </c>
      <c r="M70" s="15">
        <f t="shared" si="16"/>
        <v>0</v>
      </c>
      <c r="N70" s="15">
        <f>SUM(D70:M70)</f>
        <v>38687474</v>
      </c>
      <c r="O70" s="38">
        <f>(N70/O$72)</f>
        <v>3015.1565739225312</v>
      </c>
      <c r="P70" s="6"/>
      <c r="Q70" s="2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</row>
    <row r="71" spans="1:119">
      <c r="A71" s="16"/>
      <c r="B71" s="18"/>
      <c r="C71" s="18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9"/>
    </row>
    <row r="72" spans="1:119">
      <c r="A72" s="40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51" t="s">
        <v>153</v>
      </c>
      <c r="M72" s="51"/>
      <c r="N72" s="51"/>
      <c r="O72" s="43">
        <v>12831</v>
      </c>
    </row>
    <row r="73" spans="1:119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19" ht="15.75" customHeight="1" thickBot="1">
      <c r="A74" s="55" t="s">
        <v>96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7"/>
    </row>
  </sheetData>
  <mergeCells count="10">
    <mergeCell ref="L72:N72"/>
    <mergeCell ref="A73:O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9708065</v>
      </c>
      <c r="E5" s="27">
        <f t="shared" si="0"/>
        <v>247974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9956039</v>
      </c>
      <c r="O5" s="33">
        <f t="shared" ref="O5:O36" si="1">(N5/O$73)</f>
        <v>786.29276575580479</v>
      </c>
      <c r="P5" s="6"/>
    </row>
    <row r="6" spans="1:133">
      <c r="A6" s="12"/>
      <c r="B6" s="25">
        <v>311</v>
      </c>
      <c r="C6" s="20" t="s">
        <v>3</v>
      </c>
      <c r="D6" s="46">
        <v>7480408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7480408</v>
      </c>
      <c r="O6" s="47">
        <f t="shared" si="1"/>
        <v>590.77618069815196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131166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131166</v>
      </c>
      <c r="O7" s="47">
        <f t="shared" si="1"/>
        <v>10.359027009951035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94057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94057</v>
      </c>
      <c r="O8" s="47">
        <f t="shared" si="1"/>
        <v>7.4282893697678096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22751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22751</v>
      </c>
      <c r="O9" s="47">
        <f t="shared" si="1"/>
        <v>1.7967935555204548</v>
      </c>
      <c r="P9" s="9"/>
    </row>
    <row r="10" spans="1:133">
      <c r="A10" s="12"/>
      <c r="B10" s="25">
        <v>314.10000000000002</v>
      </c>
      <c r="C10" s="20" t="s">
        <v>12</v>
      </c>
      <c r="D10" s="46">
        <v>1076664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1076664</v>
      </c>
      <c r="O10" s="47">
        <f t="shared" si="1"/>
        <v>85.031116727215291</v>
      </c>
      <c r="P10" s="9"/>
    </row>
    <row r="11" spans="1:133">
      <c r="A11" s="12"/>
      <c r="B11" s="25">
        <v>314.3</v>
      </c>
      <c r="C11" s="20" t="s">
        <v>13</v>
      </c>
      <c r="D11" s="46">
        <v>492698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492698</v>
      </c>
      <c r="O11" s="47">
        <f t="shared" si="1"/>
        <v>38.91154635918496</v>
      </c>
      <c r="P11" s="9"/>
    </row>
    <row r="12" spans="1:133">
      <c r="A12" s="12"/>
      <c r="B12" s="25">
        <v>314.39999999999998</v>
      </c>
      <c r="C12" s="20" t="s">
        <v>14</v>
      </c>
      <c r="D12" s="46">
        <v>60124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60124</v>
      </c>
      <c r="O12" s="47">
        <f t="shared" si="1"/>
        <v>4.748380982467225</v>
      </c>
      <c r="P12" s="9"/>
    </row>
    <row r="13" spans="1:133">
      <c r="A13" s="12"/>
      <c r="B13" s="25">
        <v>315</v>
      </c>
      <c r="C13" s="20" t="s">
        <v>121</v>
      </c>
      <c r="D13" s="46">
        <v>485955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485955</v>
      </c>
      <c r="O13" s="47">
        <f t="shared" si="1"/>
        <v>38.379008055599428</v>
      </c>
      <c r="P13" s="9"/>
    </row>
    <row r="14" spans="1:133">
      <c r="A14" s="12"/>
      <c r="B14" s="25">
        <v>316</v>
      </c>
      <c r="C14" s="20" t="s">
        <v>122</v>
      </c>
      <c r="D14" s="46">
        <v>112216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112216</v>
      </c>
      <c r="O14" s="47">
        <f t="shared" si="1"/>
        <v>8.8624229979466111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1565479</v>
      </c>
      <c r="E15" s="32">
        <f t="shared" si="3"/>
        <v>2324540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434465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4324484</v>
      </c>
      <c r="O15" s="45">
        <f t="shared" si="1"/>
        <v>341.53245932712053</v>
      </c>
      <c r="P15" s="10"/>
    </row>
    <row r="16" spans="1:133">
      <c r="A16" s="12"/>
      <c r="B16" s="25">
        <v>322</v>
      </c>
      <c r="C16" s="20" t="s">
        <v>0</v>
      </c>
      <c r="D16" s="46">
        <v>566034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566034</v>
      </c>
      <c r="O16" s="47">
        <f t="shared" si="1"/>
        <v>44.703364397409572</v>
      </c>
      <c r="P16" s="9"/>
    </row>
    <row r="17" spans="1:16">
      <c r="A17" s="12"/>
      <c r="B17" s="25">
        <v>323.10000000000002</v>
      </c>
      <c r="C17" s="20" t="s">
        <v>18</v>
      </c>
      <c r="D17" s="46">
        <v>770075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770075</v>
      </c>
      <c r="O17" s="47">
        <f t="shared" si="1"/>
        <v>60.817801295214025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395000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395000</v>
      </c>
      <c r="O18" s="47">
        <f t="shared" si="1"/>
        <v>31.195703680303268</v>
      </c>
      <c r="P18" s="9"/>
    </row>
    <row r="19" spans="1:16">
      <c r="A19" s="12"/>
      <c r="B19" s="25">
        <v>323.89999999999998</v>
      </c>
      <c r="C19" s="20" t="s">
        <v>81</v>
      </c>
      <c r="D19" s="46">
        <v>72634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72634</v>
      </c>
      <c r="O19" s="47">
        <f t="shared" si="1"/>
        <v>5.7363765597851843</v>
      </c>
      <c r="P19" s="9"/>
    </row>
    <row r="20" spans="1:16">
      <c r="A20" s="12"/>
      <c r="B20" s="25">
        <v>324.12</v>
      </c>
      <c r="C20" s="20" t="s">
        <v>21</v>
      </c>
      <c r="D20" s="46">
        <v>1249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1249</v>
      </c>
      <c r="O20" s="47">
        <f t="shared" si="1"/>
        <v>9.8641604801769076E-2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4544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4544</v>
      </c>
      <c r="O21" s="47">
        <f t="shared" si="1"/>
        <v>0.35886905702100774</v>
      </c>
      <c r="P21" s="9"/>
    </row>
    <row r="22" spans="1:16">
      <c r="A22" s="12"/>
      <c r="B22" s="25">
        <v>324.42</v>
      </c>
      <c r="C22" s="20" t="s">
        <v>147</v>
      </c>
      <c r="D22" s="46">
        <v>7484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7484</v>
      </c>
      <c r="O22" s="47">
        <f t="shared" si="1"/>
        <v>0.59105986416048018</v>
      </c>
      <c r="P22" s="9"/>
    </row>
    <row r="23" spans="1:16">
      <c r="A23" s="12"/>
      <c r="B23" s="25">
        <v>324.62</v>
      </c>
      <c r="C23" s="20" t="s">
        <v>24</v>
      </c>
      <c r="D23" s="46">
        <v>6446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6446</v>
      </c>
      <c r="O23" s="47">
        <f t="shared" si="1"/>
        <v>0.50908229347654399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2324540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2324540</v>
      </c>
      <c r="O24" s="47">
        <f t="shared" si="1"/>
        <v>183.58395198230926</v>
      </c>
      <c r="P24" s="9"/>
    </row>
    <row r="25" spans="1:16">
      <c r="A25" s="12"/>
      <c r="B25" s="25">
        <v>329</v>
      </c>
      <c r="C25" s="20" t="s">
        <v>26</v>
      </c>
      <c r="D25" s="46">
        <v>17415</v>
      </c>
      <c r="E25" s="46">
        <v>0</v>
      </c>
      <c r="F25" s="46">
        <v>0</v>
      </c>
      <c r="G25" s="46">
        <v>0</v>
      </c>
      <c r="H25" s="46">
        <v>0</v>
      </c>
      <c r="I25" s="46">
        <v>34921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5">SUM(D25:M25)</f>
        <v>52336</v>
      </c>
      <c r="O25" s="47">
        <f t="shared" si="1"/>
        <v>4.1333122729426632</v>
      </c>
      <c r="P25" s="9"/>
    </row>
    <row r="26" spans="1:16">
      <c r="A26" s="12"/>
      <c r="B26" s="25">
        <v>367</v>
      </c>
      <c r="C26" s="20" t="s">
        <v>124</v>
      </c>
      <c r="D26" s="46">
        <v>124142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124142</v>
      </c>
      <c r="O26" s="47">
        <f t="shared" si="1"/>
        <v>9.8042963196967303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SUM(D28:D39)</f>
        <v>1504174</v>
      </c>
      <c r="E27" s="32">
        <f t="shared" si="6"/>
        <v>1039497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2543671</v>
      </c>
      <c r="O27" s="45">
        <f t="shared" si="1"/>
        <v>200.89014373716631</v>
      </c>
      <c r="P27" s="10"/>
    </row>
    <row r="28" spans="1:16">
      <c r="A28" s="12"/>
      <c r="B28" s="25">
        <v>331.2</v>
      </c>
      <c r="C28" s="20" t="s">
        <v>27</v>
      </c>
      <c r="D28" s="46">
        <v>173640</v>
      </c>
      <c r="E28" s="46">
        <v>8651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182291</v>
      </c>
      <c r="O28" s="47">
        <f t="shared" si="1"/>
        <v>14.396698783762439</v>
      </c>
      <c r="P28" s="9"/>
    </row>
    <row r="29" spans="1:16">
      <c r="A29" s="12"/>
      <c r="B29" s="25">
        <v>331.49</v>
      </c>
      <c r="C29" s="20" t="s">
        <v>31</v>
      </c>
      <c r="D29" s="46">
        <v>0</v>
      </c>
      <c r="E29" s="46">
        <v>786080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786080</v>
      </c>
      <c r="O29" s="47">
        <f t="shared" si="1"/>
        <v>62.081819617753908</v>
      </c>
      <c r="P29" s="9"/>
    </row>
    <row r="30" spans="1:16">
      <c r="A30" s="12"/>
      <c r="B30" s="25">
        <v>331.7</v>
      </c>
      <c r="C30" s="20" t="s">
        <v>98</v>
      </c>
      <c r="D30" s="46">
        <v>0</v>
      </c>
      <c r="E30" s="46">
        <v>39000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39000</v>
      </c>
      <c r="O30" s="47">
        <f t="shared" si="1"/>
        <v>3.0800821355236141</v>
      </c>
      <c r="P30" s="9"/>
    </row>
    <row r="31" spans="1:16">
      <c r="A31" s="12"/>
      <c r="B31" s="25">
        <v>334.2</v>
      </c>
      <c r="C31" s="20" t="s">
        <v>30</v>
      </c>
      <c r="D31" s="46">
        <v>9647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9647</v>
      </c>
      <c r="O31" s="47">
        <f t="shared" si="1"/>
        <v>0.76188595798452063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19693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19693</v>
      </c>
      <c r="O32" s="47">
        <f t="shared" si="1"/>
        <v>1.5552835255093982</v>
      </c>
      <c r="P32" s="9"/>
    </row>
    <row r="33" spans="1:16">
      <c r="A33" s="12"/>
      <c r="B33" s="25">
        <v>335.12</v>
      </c>
      <c r="C33" s="20" t="s">
        <v>125</v>
      </c>
      <c r="D33" s="46">
        <v>434032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434032</v>
      </c>
      <c r="O33" s="47">
        <f t="shared" si="1"/>
        <v>34.278313062707312</v>
      </c>
      <c r="P33" s="9"/>
    </row>
    <row r="34" spans="1:16">
      <c r="A34" s="12"/>
      <c r="B34" s="25">
        <v>335.14</v>
      </c>
      <c r="C34" s="20" t="s">
        <v>126</v>
      </c>
      <c r="D34" s="46">
        <v>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62</v>
      </c>
      <c r="O34" s="47">
        <f t="shared" si="1"/>
        <v>4.896540830832412E-3</v>
      </c>
      <c r="P34" s="9"/>
    </row>
    <row r="35" spans="1:16">
      <c r="A35" s="12"/>
      <c r="B35" s="25">
        <v>335.15</v>
      </c>
      <c r="C35" s="20" t="s">
        <v>127</v>
      </c>
      <c r="D35" s="46">
        <v>32073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32073</v>
      </c>
      <c r="O35" s="47">
        <f t="shared" si="1"/>
        <v>2.5330121623756119</v>
      </c>
      <c r="P35" s="9"/>
    </row>
    <row r="36" spans="1:16">
      <c r="A36" s="12"/>
      <c r="B36" s="25">
        <v>335.18</v>
      </c>
      <c r="C36" s="20" t="s">
        <v>128</v>
      </c>
      <c r="D36" s="46">
        <v>808468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808468</v>
      </c>
      <c r="O36" s="47">
        <f t="shared" si="1"/>
        <v>63.849944716474489</v>
      </c>
      <c r="P36" s="9"/>
    </row>
    <row r="37" spans="1:16">
      <c r="A37" s="12"/>
      <c r="B37" s="25">
        <v>335.21</v>
      </c>
      <c r="C37" s="20" t="s">
        <v>148</v>
      </c>
      <c r="D37" s="46">
        <v>0</v>
      </c>
      <c r="E37" s="46">
        <v>2400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2400</v>
      </c>
      <c r="O37" s="47">
        <f t="shared" ref="O37:O68" si="8">(N37/O$73)</f>
        <v>0.18954351603222239</v>
      </c>
      <c r="P37" s="9"/>
    </row>
    <row r="38" spans="1:16">
      <c r="A38" s="12"/>
      <c r="B38" s="25">
        <v>337.2</v>
      </c>
      <c r="C38" s="20" t="s">
        <v>38</v>
      </c>
      <c r="D38" s="46">
        <v>46252</v>
      </c>
      <c r="E38" s="46">
        <v>34077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80329</v>
      </c>
      <c r="O38" s="47">
        <f t="shared" si="8"/>
        <v>6.3441004580634974</v>
      </c>
      <c r="P38" s="9"/>
    </row>
    <row r="39" spans="1:16">
      <c r="A39" s="12"/>
      <c r="B39" s="25">
        <v>337.7</v>
      </c>
      <c r="C39" s="20" t="s">
        <v>40</v>
      </c>
      <c r="D39" s="46">
        <v>0</v>
      </c>
      <c r="E39" s="46">
        <v>149596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149596</v>
      </c>
      <c r="O39" s="47">
        <f t="shared" si="8"/>
        <v>11.814563260148475</v>
      </c>
      <c r="P39" s="9"/>
    </row>
    <row r="40" spans="1:16" ht="15.75">
      <c r="A40" s="29" t="s">
        <v>46</v>
      </c>
      <c r="B40" s="30"/>
      <c r="C40" s="31"/>
      <c r="D40" s="32">
        <f t="shared" ref="D40:M40" si="9">SUM(D41:D50)</f>
        <v>552126</v>
      </c>
      <c r="E40" s="32">
        <f t="shared" si="9"/>
        <v>111827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13126269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13790222</v>
      </c>
      <c r="O40" s="45">
        <f t="shared" si="8"/>
        <v>1089.1029853103776</v>
      </c>
      <c r="P40" s="10"/>
    </row>
    <row r="41" spans="1:16">
      <c r="A41" s="12"/>
      <c r="B41" s="25">
        <v>341.9</v>
      </c>
      <c r="C41" s="20" t="s">
        <v>129</v>
      </c>
      <c r="D41" s="46">
        <v>2100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0" si="10">SUM(D41:M41)</f>
        <v>2100</v>
      </c>
      <c r="O41" s="47">
        <f t="shared" si="8"/>
        <v>0.1658505765281946</v>
      </c>
      <c r="P41" s="9"/>
    </row>
    <row r="42" spans="1:16">
      <c r="A42" s="12"/>
      <c r="B42" s="25">
        <v>342.2</v>
      </c>
      <c r="C42" s="20" t="s">
        <v>50</v>
      </c>
      <c r="D42" s="46">
        <v>0</v>
      </c>
      <c r="E42" s="46">
        <v>111827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111827</v>
      </c>
      <c r="O42" s="47">
        <f t="shared" si="8"/>
        <v>8.8317011530563896</v>
      </c>
      <c r="P42" s="9"/>
    </row>
    <row r="43" spans="1:16">
      <c r="A43" s="12"/>
      <c r="B43" s="25">
        <v>342.9</v>
      </c>
      <c r="C43" s="20" t="s">
        <v>86</v>
      </c>
      <c r="D43" s="46">
        <v>23419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23419</v>
      </c>
      <c r="O43" s="47">
        <f t="shared" si="8"/>
        <v>1.8495498341494234</v>
      </c>
      <c r="P43" s="9"/>
    </row>
    <row r="44" spans="1:16">
      <c r="A44" s="12"/>
      <c r="B44" s="25">
        <v>343.4</v>
      </c>
      <c r="C44" s="20" t="s">
        <v>52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2959557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2959557</v>
      </c>
      <c r="O44" s="47">
        <f t="shared" si="8"/>
        <v>233.73534986574001</v>
      </c>
      <c r="P44" s="9"/>
    </row>
    <row r="45" spans="1:16">
      <c r="A45" s="12"/>
      <c r="B45" s="25">
        <v>343.6</v>
      </c>
      <c r="C45" s="20" t="s">
        <v>87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8861678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8861678</v>
      </c>
      <c r="O45" s="47">
        <f t="shared" si="8"/>
        <v>699.86400252724684</v>
      </c>
      <c r="P45" s="9"/>
    </row>
    <row r="46" spans="1:16">
      <c r="A46" s="12"/>
      <c r="B46" s="25">
        <v>343.9</v>
      </c>
      <c r="C46" s="20" t="s">
        <v>100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460856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460856</v>
      </c>
      <c r="O46" s="47">
        <f t="shared" si="8"/>
        <v>36.396777760227451</v>
      </c>
      <c r="P46" s="9"/>
    </row>
    <row r="47" spans="1:16">
      <c r="A47" s="12"/>
      <c r="B47" s="25">
        <v>344.5</v>
      </c>
      <c r="C47" s="20" t="s">
        <v>130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749178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749178</v>
      </c>
      <c r="O47" s="47">
        <f t="shared" si="8"/>
        <v>59.167430105828466</v>
      </c>
      <c r="P47" s="9"/>
    </row>
    <row r="48" spans="1:16">
      <c r="A48" s="12"/>
      <c r="B48" s="25">
        <v>347.1</v>
      </c>
      <c r="C48" s="20" t="s">
        <v>88</v>
      </c>
      <c r="D48" s="46">
        <v>8074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8074</v>
      </c>
      <c r="O48" s="47">
        <f t="shared" si="8"/>
        <v>0.6376559785184015</v>
      </c>
      <c r="P48" s="9"/>
    </row>
    <row r="49" spans="1:16">
      <c r="A49" s="12"/>
      <c r="B49" s="25">
        <v>347.2</v>
      </c>
      <c r="C49" s="20" t="s">
        <v>56</v>
      </c>
      <c r="D49" s="46">
        <v>460319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460319</v>
      </c>
      <c r="O49" s="47">
        <f t="shared" si="8"/>
        <v>36.354367398515244</v>
      </c>
      <c r="P49" s="9"/>
    </row>
    <row r="50" spans="1:16">
      <c r="A50" s="12"/>
      <c r="B50" s="25">
        <v>349</v>
      </c>
      <c r="C50" s="20" t="s">
        <v>1</v>
      </c>
      <c r="D50" s="46">
        <v>58214</v>
      </c>
      <c r="E50" s="46">
        <v>0</v>
      </c>
      <c r="F50" s="46">
        <v>0</v>
      </c>
      <c r="G50" s="46">
        <v>0</v>
      </c>
      <c r="H50" s="46">
        <v>0</v>
      </c>
      <c r="I50" s="46">
        <v>95000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153214</v>
      </c>
      <c r="O50" s="47">
        <f t="shared" si="8"/>
        <v>12.100300110567051</v>
      </c>
      <c r="P50" s="9"/>
    </row>
    <row r="51" spans="1:16" ht="15.75">
      <c r="A51" s="29" t="s">
        <v>47</v>
      </c>
      <c r="B51" s="30"/>
      <c r="C51" s="31"/>
      <c r="D51" s="32">
        <f t="shared" ref="D51:M51" si="11">SUM(D52:D57)</f>
        <v>363938</v>
      </c>
      <c r="E51" s="32">
        <f t="shared" si="11"/>
        <v>69036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201095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9" si="12">SUM(D51:M51)</f>
        <v>634069</v>
      </c>
      <c r="O51" s="45">
        <f t="shared" si="8"/>
        <v>50.076528194598012</v>
      </c>
      <c r="P51" s="10"/>
    </row>
    <row r="52" spans="1:16">
      <c r="A52" s="13"/>
      <c r="B52" s="39">
        <v>351.1</v>
      </c>
      <c r="C52" s="21" t="s">
        <v>89</v>
      </c>
      <c r="D52" s="46">
        <v>191558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191558</v>
      </c>
      <c r="O52" s="47">
        <f t="shared" si="8"/>
        <v>15.128573685041857</v>
      </c>
      <c r="P52" s="9"/>
    </row>
    <row r="53" spans="1:16">
      <c r="A53" s="13"/>
      <c r="B53" s="39">
        <v>351.2</v>
      </c>
      <c r="C53" s="21" t="s">
        <v>131</v>
      </c>
      <c r="D53" s="46">
        <v>0</v>
      </c>
      <c r="E53" s="46">
        <v>62406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62406</v>
      </c>
      <c r="O53" s="47">
        <f t="shared" si="8"/>
        <v>4.9286052756278629</v>
      </c>
      <c r="P53" s="9"/>
    </row>
    <row r="54" spans="1:16">
      <c r="A54" s="13"/>
      <c r="B54" s="39">
        <v>351.3</v>
      </c>
      <c r="C54" s="21" t="s">
        <v>101</v>
      </c>
      <c r="D54" s="46">
        <v>0</v>
      </c>
      <c r="E54" s="46">
        <v>6630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6630</v>
      </c>
      <c r="O54" s="47">
        <f t="shared" si="8"/>
        <v>0.52361396303901442</v>
      </c>
      <c r="P54" s="9"/>
    </row>
    <row r="55" spans="1:16">
      <c r="A55" s="13"/>
      <c r="B55" s="39">
        <v>351.5</v>
      </c>
      <c r="C55" s="21" t="s">
        <v>60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4907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4907</v>
      </c>
      <c r="O55" s="47">
        <f t="shared" si="8"/>
        <v>0.38753751382088136</v>
      </c>
      <c r="P55" s="9"/>
    </row>
    <row r="56" spans="1:16">
      <c r="A56" s="13"/>
      <c r="B56" s="39">
        <v>352</v>
      </c>
      <c r="C56" s="21" t="s">
        <v>61</v>
      </c>
      <c r="D56" s="46">
        <v>4958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4958</v>
      </c>
      <c r="O56" s="47">
        <f t="shared" si="8"/>
        <v>0.3915653135365661</v>
      </c>
      <c r="P56" s="9"/>
    </row>
    <row r="57" spans="1:16">
      <c r="A57" s="13"/>
      <c r="B57" s="39">
        <v>354</v>
      </c>
      <c r="C57" s="21" t="s">
        <v>90</v>
      </c>
      <c r="D57" s="46">
        <v>167422</v>
      </c>
      <c r="E57" s="46">
        <v>0</v>
      </c>
      <c r="F57" s="46">
        <v>0</v>
      </c>
      <c r="G57" s="46">
        <v>0</v>
      </c>
      <c r="H57" s="46">
        <v>0</v>
      </c>
      <c r="I57" s="46">
        <v>196188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363610</v>
      </c>
      <c r="O57" s="47">
        <f t="shared" si="8"/>
        <v>28.716632443531829</v>
      </c>
      <c r="P57" s="9"/>
    </row>
    <row r="58" spans="1:16" ht="15.75">
      <c r="A58" s="29" t="s">
        <v>4</v>
      </c>
      <c r="B58" s="30"/>
      <c r="C58" s="31"/>
      <c r="D58" s="32">
        <f t="shared" ref="D58:M58" si="13">SUM(D59:D65)</f>
        <v>295846</v>
      </c>
      <c r="E58" s="32">
        <f t="shared" si="13"/>
        <v>64462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226050</v>
      </c>
      <c r="J58" s="32">
        <f t="shared" si="13"/>
        <v>0</v>
      </c>
      <c r="K58" s="32">
        <f t="shared" si="13"/>
        <v>3911767</v>
      </c>
      <c r="L58" s="32">
        <f t="shared" si="13"/>
        <v>0</v>
      </c>
      <c r="M58" s="32">
        <f t="shared" si="13"/>
        <v>0</v>
      </c>
      <c r="N58" s="32">
        <f t="shared" si="12"/>
        <v>4498125</v>
      </c>
      <c r="O58" s="45">
        <f t="shared" si="8"/>
        <v>355.24601168851683</v>
      </c>
      <c r="P58" s="10"/>
    </row>
    <row r="59" spans="1:16">
      <c r="A59" s="12"/>
      <c r="B59" s="25">
        <v>361.1</v>
      </c>
      <c r="C59" s="20" t="s">
        <v>63</v>
      </c>
      <c r="D59" s="46">
        <v>74033</v>
      </c>
      <c r="E59" s="46">
        <v>17802</v>
      </c>
      <c r="F59" s="46">
        <v>0</v>
      </c>
      <c r="G59" s="46">
        <v>0</v>
      </c>
      <c r="H59" s="46">
        <v>0</v>
      </c>
      <c r="I59" s="46">
        <v>45797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137632</v>
      </c>
      <c r="O59" s="47">
        <f t="shared" si="8"/>
        <v>10.869688832727848</v>
      </c>
      <c r="P59" s="9"/>
    </row>
    <row r="60" spans="1:16">
      <c r="A60" s="12"/>
      <c r="B60" s="25">
        <v>361.3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2068155</v>
      </c>
      <c r="L60" s="46">
        <v>0</v>
      </c>
      <c r="M60" s="46">
        <v>0</v>
      </c>
      <c r="N60" s="46">
        <f t="shared" ref="N60:N65" si="14">SUM(D60:M60)</f>
        <v>2068155</v>
      </c>
      <c r="O60" s="47">
        <f t="shared" si="8"/>
        <v>163.33557099984205</v>
      </c>
      <c r="P60" s="9"/>
    </row>
    <row r="61" spans="1:16">
      <c r="A61" s="12"/>
      <c r="B61" s="25">
        <v>362</v>
      </c>
      <c r="C61" s="20" t="s">
        <v>65</v>
      </c>
      <c r="D61" s="46">
        <v>76479</v>
      </c>
      <c r="E61" s="46">
        <v>0</v>
      </c>
      <c r="F61" s="46">
        <v>0</v>
      </c>
      <c r="G61" s="46">
        <v>0</v>
      </c>
      <c r="H61" s="46">
        <v>0</v>
      </c>
      <c r="I61" s="46">
        <v>43687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4"/>
        <v>120166</v>
      </c>
      <c r="O61" s="47">
        <f t="shared" si="8"/>
        <v>9.4902858948033479</v>
      </c>
      <c r="P61" s="9"/>
    </row>
    <row r="62" spans="1:16">
      <c r="A62" s="12"/>
      <c r="B62" s="25">
        <v>364</v>
      </c>
      <c r="C62" s="20" t="s">
        <v>132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-5532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4"/>
        <v>-5532</v>
      </c>
      <c r="O62" s="47">
        <f t="shared" si="8"/>
        <v>-0.43689780445427262</v>
      </c>
      <c r="P62" s="9"/>
    </row>
    <row r="63" spans="1:16">
      <c r="A63" s="12"/>
      <c r="B63" s="25">
        <v>366</v>
      </c>
      <c r="C63" s="20" t="s">
        <v>66</v>
      </c>
      <c r="D63" s="46">
        <v>19366</v>
      </c>
      <c r="E63" s="46">
        <v>4000</v>
      </c>
      <c r="F63" s="46">
        <v>0</v>
      </c>
      <c r="G63" s="46">
        <v>0</v>
      </c>
      <c r="H63" s="46">
        <v>0</v>
      </c>
      <c r="I63" s="46">
        <v>18333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41699</v>
      </c>
      <c r="O63" s="47">
        <f t="shared" si="8"/>
        <v>3.2932396145948508</v>
      </c>
      <c r="P63" s="9"/>
    </row>
    <row r="64" spans="1:16">
      <c r="A64" s="12"/>
      <c r="B64" s="25">
        <v>368</v>
      </c>
      <c r="C64" s="20" t="s">
        <v>67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1843612</v>
      </c>
      <c r="L64" s="46">
        <v>0</v>
      </c>
      <c r="M64" s="46">
        <v>0</v>
      </c>
      <c r="N64" s="46">
        <f t="shared" si="14"/>
        <v>1843612</v>
      </c>
      <c r="O64" s="47">
        <f t="shared" si="8"/>
        <v>145.60195861633233</v>
      </c>
      <c r="P64" s="9"/>
    </row>
    <row r="65" spans="1:119">
      <c r="A65" s="12"/>
      <c r="B65" s="25">
        <v>369.9</v>
      </c>
      <c r="C65" s="20" t="s">
        <v>68</v>
      </c>
      <c r="D65" s="46">
        <v>125968</v>
      </c>
      <c r="E65" s="46">
        <v>42660</v>
      </c>
      <c r="F65" s="46">
        <v>0</v>
      </c>
      <c r="G65" s="46">
        <v>0</v>
      </c>
      <c r="H65" s="46">
        <v>0</v>
      </c>
      <c r="I65" s="46">
        <v>123765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292393</v>
      </c>
      <c r="O65" s="47">
        <f t="shared" si="8"/>
        <v>23.092165534670666</v>
      </c>
      <c r="P65" s="9"/>
    </row>
    <row r="66" spans="1:119" ht="15.75">
      <c r="A66" s="29" t="s">
        <v>48</v>
      </c>
      <c r="B66" s="30"/>
      <c r="C66" s="31"/>
      <c r="D66" s="32">
        <f t="shared" ref="D66:M66" si="15">SUM(D67:D70)</f>
        <v>1926512</v>
      </c>
      <c r="E66" s="32">
        <f t="shared" si="15"/>
        <v>477803</v>
      </c>
      <c r="F66" s="32">
        <f t="shared" si="15"/>
        <v>0</v>
      </c>
      <c r="G66" s="32">
        <f t="shared" si="15"/>
        <v>0</v>
      </c>
      <c r="H66" s="32">
        <f t="shared" si="15"/>
        <v>0</v>
      </c>
      <c r="I66" s="32">
        <f t="shared" si="15"/>
        <v>755599</v>
      </c>
      <c r="J66" s="32">
        <f t="shared" si="15"/>
        <v>0</v>
      </c>
      <c r="K66" s="32">
        <f t="shared" si="15"/>
        <v>532160</v>
      </c>
      <c r="L66" s="32">
        <f t="shared" si="15"/>
        <v>0</v>
      </c>
      <c r="M66" s="32">
        <f t="shared" si="15"/>
        <v>0</v>
      </c>
      <c r="N66" s="32">
        <f t="shared" ref="N66:N71" si="16">SUM(D66:M66)</f>
        <v>3692074</v>
      </c>
      <c r="O66" s="45">
        <f t="shared" si="8"/>
        <v>291.58695308797979</v>
      </c>
      <c r="P66" s="9"/>
    </row>
    <row r="67" spans="1:119">
      <c r="A67" s="12"/>
      <c r="B67" s="25">
        <v>381</v>
      </c>
      <c r="C67" s="20" t="s">
        <v>69</v>
      </c>
      <c r="D67" s="46">
        <v>1887014</v>
      </c>
      <c r="E67" s="46">
        <v>25000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1912014</v>
      </c>
      <c r="O67" s="47">
        <f t="shared" si="8"/>
        <v>151.00410677618069</v>
      </c>
      <c r="P67" s="9"/>
    </row>
    <row r="68" spans="1:119">
      <c r="A68" s="12"/>
      <c r="B68" s="25">
        <v>388.1</v>
      </c>
      <c r="C68" s="20" t="s">
        <v>70</v>
      </c>
      <c r="D68" s="46">
        <v>39498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6"/>
        <v>39498</v>
      </c>
      <c r="O68" s="47">
        <f t="shared" si="8"/>
        <v>3.1194124151003</v>
      </c>
      <c r="P68" s="9"/>
    </row>
    <row r="69" spans="1:119">
      <c r="A69" s="12"/>
      <c r="B69" s="25">
        <v>389.1</v>
      </c>
      <c r="C69" s="20" t="s">
        <v>134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532160</v>
      </c>
      <c r="L69" s="46">
        <v>0</v>
      </c>
      <c r="M69" s="46">
        <v>0</v>
      </c>
      <c r="N69" s="46">
        <f t="shared" si="16"/>
        <v>532160</v>
      </c>
      <c r="O69" s="47">
        <f>(N69/O$73)</f>
        <v>42.028115621544778</v>
      </c>
      <c r="P69" s="9"/>
    </row>
    <row r="70" spans="1:119" ht="15.75" thickBot="1">
      <c r="A70" s="48"/>
      <c r="B70" s="49">
        <v>393</v>
      </c>
      <c r="C70" s="50" t="s">
        <v>149</v>
      </c>
      <c r="D70" s="46">
        <v>0</v>
      </c>
      <c r="E70" s="46">
        <v>452803</v>
      </c>
      <c r="F70" s="46">
        <v>0</v>
      </c>
      <c r="G70" s="46">
        <v>0</v>
      </c>
      <c r="H70" s="46">
        <v>0</v>
      </c>
      <c r="I70" s="46">
        <v>755599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6"/>
        <v>1208402</v>
      </c>
      <c r="O70" s="47">
        <f>(N70/O$73)</f>
        <v>95.435318275154003</v>
      </c>
      <c r="P70" s="9"/>
    </row>
    <row r="71" spans="1:119" ht="16.5" thickBot="1">
      <c r="A71" s="14" t="s">
        <v>58</v>
      </c>
      <c r="B71" s="23"/>
      <c r="C71" s="22"/>
      <c r="D71" s="15">
        <f t="shared" ref="D71:M71" si="17">SUM(D5,D15,D27,D40,D51,D58,D66)</f>
        <v>15916140</v>
      </c>
      <c r="E71" s="15">
        <f t="shared" si="17"/>
        <v>4335139</v>
      </c>
      <c r="F71" s="15">
        <f t="shared" si="17"/>
        <v>0</v>
      </c>
      <c r="G71" s="15">
        <f t="shared" si="17"/>
        <v>0</v>
      </c>
      <c r="H71" s="15">
        <f t="shared" si="17"/>
        <v>0</v>
      </c>
      <c r="I71" s="15">
        <f t="shared" si="17"/>
        <v>14743478</v>
      </c>
      <c r="J71" s="15">
        <f t="shared" si="17"/>
        <v>0</v>
      </c>
      <c r="K71" s="15">
        <f t="shared" si="17"/>
        <v>4443927</v>
      </c>
      <c r="L71" s="15">
        <f t="shared" si="17"/>
        <v>0</v>
      </c>
      <c r="M71" s="15">
        <f t="shared" si="17"/>
        <v>0</v>
      </c>
      <c r="N71" s="15">
        <f t="shared" si="16"/>
        <v>39438684</v>
      </c>
      <c r="O71" s="38">
        <f>(N71/O$73)</f>
        <v>3114.7278471015638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51" t="s">
        <v>150</v>
      </c>
      <c r="M73" s="51"/>
      <c r="N73" s="51"/>
      <c r="O73" s="43">
        <v>12662</v>
      </c>
    </row>
    <row r="74" spans="1:119">
      <c r="A74" s="52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4"/>
    </row>
    <row r="75" spans="1:119" ht="15.75" customHeight="1" thickBot="1">
      <c r="A75" s="55" t="s">
        <v>96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9186576</v>
      </c>
      <c r="E5" s="27">
        <f t="shared" si="0"/>
        <v>455360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9641936</v>
      </c>
      <c r="O5" s="33">
        <f t="shared" ref="O5:O36" si="1">(N5/O$68)</f>
        <v>774.70159087256945</v>
      </c>
      <c r="P5" s="6"/>
    </row>
    <row r="6" spans="1:133">
      <c r="A6" s="12"/>
      <c r="B6" s="25">
        <v>311</v>
      </c>
      <c r="C6" s="20" t="s">
        <v>3</v>
      </c>
      <c r="D6" s="46">
        <v>6994529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6994529</v>
      </c>
      <c r="O6" s="47">
        <f t="shared" si="1"/>
        <v>561.99011730676523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173959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173959</v>
      </c>
      <c r="O7" s="47">
        <f t="shared" si="1"/>
        <v>13.977101076651133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91159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91159</v>
      </c>
      <c r="O8" s="47">
        <f t="shared" si="1"/>
        <v>7.3243612405592158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190242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190242</v>
      </c>
      <c r="O9" s="47">
        <f t="shared" si="1"/>
        <v>15.285392897316408</v>
      </c>
      <c r="P9" s="9"/>
    </row>
    <row r="10" spans="1:133">
      <c r="A10" s="12"/>
      <c r="B10" s="25">
        <v>314.10000000000002</v>
      </c>
      <c r="C10" s="20" t="s">
        <v>12</v>
      </c>
      <c r="D10" s="46">
        <v>1053091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1053091</v>
      </c>
      <c r="O10" s="47">
        <f t="shared" si="1"/>
        <v>84.612807327655474</v>
      </c>
      <c r="P10" s="9"/>
    </row>
    <row r="11" spans="1:133">
      <c r="A11" s="12"/>
      <c r="B11" s="25">
        <v>314.3</v>
      </c>
      <c r="C11" s="20" t="s">
        <v>13</v>
      </c>
      <c r="D11" s="46">
        <v>468262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468262</v>
      </c>
      <c r="O11" s="47">
        <f t="shared" si="1"/>
        <v>37.623493491884943</v>
      </c>
      <c r="P11" s="9"/>
    </row>
    <row r="12" spans="1:133">
      <c r="A12" s="12"/>
      <c r="B12" s="25">
        <v>314.39999999999998</v>
      </c>
      <c r="C12" s="20" t="s">
        <v>14</v>
      </c>
      <c r="D12" s="46">
        <v>47378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47378</v>
      </c>
      <c r="O12" s="47">
        <f t="shared" si="1"/>
        <v>3.8066848786758798</v>
      </c>
      <c r="P12" s="9"/>
    </row>
    <row r="13" spans="1:133">
      <c r="A13" s="12"/>
      <c r="B13" s="25">
        <v>315</v>
      </c>
      <c r="C13" s="20" t="s">
        <v>121</v>
      </c>
      <c r="D13" s="46">
        <v>519716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519716</v>
      </c>
      <c r="O13" s="47">
        <f t="shared" si="1"/>
        <v>41.757673147999355</v>
      </c>
      <c r="P13" s="9"/>
    </row>
    <row r="14" spans="1:133">
      <c r="A14" s="12"/>
      <c r="B14" s="25">
        <v>316</v>
      </c>
      <c r="C14" s="20" t="s">
        <v>122</v>
      </c>
      <c r="D14" s="46">
        <v>103600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103600</v>
      </c>
      <c r="O14" s="47">
        <f t="shared" si="1"/>
        <v>8.3239595050618664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1498109</v>
      </c>
      <c r="E15" s="32">
        <f t="shared" si="3"/>
        <v>2400682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7879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3906670</v>
      </c>
      <c r="O15" s="45">
        <f t="shared" si="1"/>
        <v>313.88960308532864</v>
      </c>
      <c r="P15" s="10"/>
    </row>
    <row r="16" spans="1:133">
      <c r="A16" s="12"/>
      <c r="B16" s="25">
        <v>322</v>
      </c>
      <c r="C16" s="20" t="s">
        <v>0</v>
      </c>
      <c r="D16" s="46">
        <v>513229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513229</v>
      </c>
      <c r="O16" s="47">
        <f t="shared" si="1"/>
        <v>41.236461513739357</v>
      </c>
      <c r="P16" s="9"/>
    </row>
    <row r="17" spans="1:16">
      <c r="A17" s="12"/>
      <c r="B17" s="25">
        <v>323.10000000000002</v>
      </c>
      <c r="C17" s="20" t="s">
        <v>18</v>
      </c>
      <c r="D17" s="46">
        <v>760857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760857</v>
      </c>
      <c r="O17" s="47">
        <f t="shared" si="1"/>
        <v>61.132653061224488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473185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473185</v>
      </c>
      <c r="O18" s="47">
        <f t="shared" si="1"/>
        <v>38.019042262574324</v>
      </c>
      <c r="P18" s="9"/>
    </row>
    <row r="19" spans="1:16">
      <c r="A19" s="12"/>
      <c r="B19" s="25">
        <v>323.89999999999998</v>
      </c>
      <c r="C19" s="20" t="s">
        <v>81</v>
      </c>
      <c r="D19" s="46">
        <v>71164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71164</v>
      </c>
      <c r="O19" s="47">
        <f t="shared" si="1"/>
        <v>5.7178209866623817</v>
      </c>
      <c r="P19" s="9"/>
    </row>
    <row r="20" spans="1:16">
      <c r="A20" s="12"/>
      <c r="B20" s="25">
        <v>324.12</v>
      </c>
      <c r="C20" s="20" t="s">
        <v>21</v>
      </c>
      <c r="D20" s="46">
        <v>1060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1060</v>
      </c>
      <c r="O20" s="47">
        <f t="shared" si="1"/>
        <v>8.5167925437891687E-2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3320</v>
      </c>
      <c r="O21" s="47">
        <f t="shared" si="1"/>
        <v>0.26675237023943438</v>
      </c>
      <c r="P21" s="9"/>
    </row>
    <row r="22" spans="1:16">
      <c r="A22" s="12"/>
      <c r="B22" s="25">
        <v>324.52</v>
      </c>
      <c r="C22" s="20" t="s">
        <v>123</v>
      </c>
      <c r="D22" s="46">
        <v>3509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3509</v>
      </c>
      <c r="O22" s="47">
        <f t="shared" si="1"/>
        <v>0.28193797203920939</v>
      </c>
      <c r="P22" s="9"/>
    </row>
    <row r="23" spans="1:16">
      <c r="A23" s="12"/>
      <c r="B23" s="25">
        <v>324.62</v>
      </c>
      <c r="C23" s="20" t="s">
        <v>24</v>
      </c>
      <c r="D23" s="46">
        <v>7579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7579</v>
      </c>
      <c r="O23" s="47">
        <f t="shared" si="1"/>
        <v>0.60895066688092558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1918811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1918811</v>
      </c>
      <c r="O24" s="47">
        <f t="shared" si="1"/>
        <v>154.17089828057206</v>
      </c>
      <c r="P24" s="9"/>
    </row>
    <row r="25" spans="1:16">
      <c r="A25" s="12"/>
      <c r="B25" s="25">
        <v>329</v>
      </c>
      <c r="C25" s="20" t="s">
        <v>26</v>
      </c>
      <c r="D25" s="46">
        <v>10379</v>
      </c>
      <c r="E25" s="46">
        <v>8686</v>
      </c>
      <c r="F25" s="46">
        <v>0</v>
      </c>
      <c r="G25" s="46">
        <v>0</v>
      </c>
      <c r="H25" s="46">
        <v>0</v>
      </c>
      <c r="I25" s="46">
        <v>4559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7" si="5">SUM(D25:M25)</f>
        <v>23624</v>
      </c>
      <c r="O25" s="47">
        <f t="shared" si="1"/>
        <v>1.8981198778724089</v>
      </c>
      <c r="P25" s="9"/>
    </row>
    <row r="26" spans="1:16">
      <c r="A26" s="12"/>
      <c r="B26" s="25">
        <v>367</v>
      </c>
      <c r="C26" s="20" t="s">
        <v>124</v>
      </c>
      <c r="D26" s="46">
        <v>130332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130332</v>
      </c>
      <c r="O26" s="47">
        <f t="shared" si="1"/>
        <v>10.471798168086131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SUM(D28:D36)</f>
        <v>1355687</v>
      </c>
      <c r="E27" s="32">
        <f t="shared" si="6"/>
        <v>264310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1619997</v>
      </c>
      <c r="O27" s="45">
        <f t="shared" si="1"/>
        <v>130.16206009963039</v>
      </c>
      <c r="P27" s="10"/>
    </row>
    <row r="28" spans="1:16">
      <c r="A28" s="12"/>
      <c r="B28" s="25">
        <v>331.2</v>
      </c>
      <c r="C28" s="20" t="s">
        <v>27</v>
      </c>
      <c r="D28" s="46">
        <v>0</v>
      </c>
      <c r="E28" s="46">
        <v>4665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4665</v>
      </c>
      <c r="O28" s="47">
        <f t="shared" si="1"/>
        <v>0.37481921902619314</v>
      </c>
      <c r="P28" s="9"/>
    </row>
    <row r="29" spans="1:16">
      <c r="A29" s="12"/>
      <c r="B29" s="25">
        <v>331.49</v>
      </c>
      <c r="C29" s="20" t="s">
        <v>31</v>
      </c>
      <c r="D29" s="46">
        <v>0</v>
      </c>
      <c r="E29" s="46">
        <v>132415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132415</v>
      </c>
      <c r="O29" s="47">
        <f t="shared" si="1"/>
        <v>10.639161176281537</v>
      </c>
      <c r="P29" s="9"/>
    </row>
    <row r="30" spans="1:16">
      <c r="A30" s="12"/>
      <c r="B30" s="25">
        <v>331.7</v>
      </c>
      <c r="C30" s="20" t="s">
        <v>98</v>
      </c>
      <c r="D30" s="46">
        <v>55835</v>
      </c>
      <c r="E30" s="46">
        <v>65700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121535</v>
      </c>
      <c r="O30" s="47">
        <f t="shared" si="1"/>
        <v>9.7649847340511009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17286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17286</v>
      </c>
      <c r="O31" s="47">
        <f t="shared" si="1"/>
        <v>1.3888799614333922</v>
      </c>
      <c r="P31" s="9"/>
    </row>
    <row r="32" spans="1:16">
      <c r="A32" s="12"/>
      <c r="B32" s="25">
        <v>335.12</v>
      </c>
      <c r="C32" s="20" t="s">
        <v>125</v>
      </c>
      <c r="D32" s="46">
        <v>432085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432085</v>
      </c>
      <c r="O32" s="47">
        <f t="shared" si="1"/>
        <v>34.716776474369276</v>
      </c>
      <c r="P32" s="9"/>
    </row>
    <row r="33" spans="1:16">
      <c r="A33" s="12"/>
      <c r="B33" s="25">
        <v>335.14</v>
      </c>
      <c r="C33" s="20" t="s">
        <v>126</v>
      </c>
      <c r="D33" s="46">
        <v>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463</v>
      </c>
      <c r="O33" s="47">
        <f t="shared" si="1"/>
        <v>3.7200707054475333E-2</v>
      </c>
      <c r="P33" s="9"/>
    </row>
    <row r="34" spans="1:16">
      <c r="A34" s="12"/>
      <c r="B34" s="25">
        <v>335.15</v>
      </c>
      <c r="C34" s="20" t="s">
        <v>127</v>
      </c>
      <c r="D34" s="46">
        <v>25966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25966</v>
      </c>
      <c r="O34" s="47">
        <f t="shared" si="1"/>
        <v>2.0862927848304675</v>
      </c>
      <c r="P34" s="9"/>
    </row>
    <row r="35" spans="1:16">
      <c r="A35" s="12"/>
      <c r="B35" s="25">
        <v>335.18</v>
      </c>
      <c r="C35" s="20" t="s">
        <v>128</v>
      </c>
      <c r="D35" s="46">
        <v>795086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795086</v>
      </c>
      <c r="O35" s="47">
        <f t="shared" si="1"/>
        <v>63.882853928973162</v>
      </c>
      <c r="P35" s="9"/>
    </row>
    <row r="36" spans="1:16">
      <c r="A36" s="12"/>
      <c r="B36" s="25">
        <v>337.2</v>
      </c>
      <c r="C36" s="20" t="s">
        <v>38</v>
      </c>
      <c r="D36" s="46">
        <v>46252</v>
      </c>
      <c r="E36" s="46">
        <v>44244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90496</v>
      </c>
      <c r="O36" s="47">
        <f t="shared" si="1"/>
        <v>7.2710911136107983</v>
      </c>
      <c r="P36" s="9"/>
    </row>
    <row r="37" spans="1:16" ht="15.75">
      <c r="A37" s="29" t="s">
        <v>46</v>
      </c>
      <c r="B37" s="30"/>
      <c r="C37" s="31"/>
      <c r="D37" s="32">
        <f t="shared" ref="D37:M37" si="7">SUM(D38:D46)</f>
        <v>530463</v>
      </c>
      <c r="E37" s="32">
        <f t="shared" si="7"/>
        <v>115936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9538559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10184958</v>
      </c>
      <c r="O37" s="45">
        <f t="shared" ref="O37:O66" si="8">(N37/O$68)</f>
        <v>818.33183352080994</v>
      </c>
      <c r="P37" s="10"/>
    </row>
    <row r="38" spans="1:16">
      <c r="A38" s="12"/>
      <c r="B38" s="25">
        <v>341.9</v>
      </c>
      <c r="C38" s="20" t="s">
        <v>129</v>
      </c>
      <c r="D38" s="46">
        <v>69088</v>
      </c>
      <c r="E38" s="46">
        <v>7917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9">SUM(D38:M38)</f>
        <v>77005</v>
      </c>
      <c r="O38" s="47">
        <f t="shared" si="8"/>
        <v>6.1871283946649527</v>
      </c>
      <c r="P38" s="9"/>
    </row>
    <row r="39" spans="1:16">
      <c r="A39" s="12"/>
      <c r="B39" s="25">
        <v>342.2</v>
      </c>
      <c r="C39" s="20" t="s">
        <v>50</v>
      </c>
      <c r="D39" s="46">
        <v>0</v>
      </c>
      <c r="E39" s="46">
        <v>102169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102169</v>
      </c>
      <c r="O39" s="47">
        <f t="shared" si="8"/>
        <v>8.2089828057207139</v>
      </c>
      <c r="P39" s="9"/>
    </row>
    <row r="40" spans="1:16">
      <c r="A40" s="12"/>
      <c r="B40" s="25">
        <v>342.9</v>
      </c>
      <c r="C40" s="20" t="s">
        <v>86</v>
      </c>
      <c r="D40" s="46">
        <v>6736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6736</v>
      </c>
      <c r="O40" s="47">
        <f t="shared" si="8"/>
        <v>0.54121806202796074</v>
      </c>
      <c r="P40" s="9"/>
    </row>
    <row r="41" spans="1:16">
      <c r="A41" s="12"/>
      <c r="B41" s="25">
        <v>343.4</v>
      </c>
      <c r="C41" s="20" t="s">
        <v>52</v>
      </c>
      <c r="D41" s="46">
        <v>0</v>
      </c>
      <c r="E41" s="46">
        <v>5850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5850</v>
      </c>
      <c r="O41" s="47">
        <f t="shared" si="8"/>
        <v>0.47003053189779848</v>
      </c>
      <c r="P41" s="9"/>
    </row>
    <row r="42" spans="1:16">
      <c r="A42" s="12"/>
      <c r="B42" s="25">
        <v>343.6</v>
      </c>
      <c r="C42" s="20" t="s">
        <v>87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8434297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8434297</v>
      </c>
      <c r="O42" s="47">
        <f t="shared" si="8"/>
        <v>677.67130001606938</v>
      </c>
      <c r="P42" s="9"/>
    </row>
    <row r="43" spans="1:16">
      <c r="A43" s="12"/>
      <c r="B43" s="25">
        <v>343.9</v>
      </c>
      <c r="C43" s="20" t="s">
        <v>100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433291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433291</v>
      </c>
      <c r="O43" s="47">
        <f t="shared" si="8"/>
        <v>34.813675076329744</v>
      </c>
      <c r="P43" s="9"/>
    </row>
    <row r="44" spans="1:16">
      <c r="A44" s="12"/>
      <c r="B44" s="25">
        <v>344.5</v>
      </c>
      <c r="C44" s="20" t="s">
        <v>130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670971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670971</v>
      </c>
      <c r="O44" s="47">
        <f t="shared" si="8"/>
        <v>53.910573678290213</v>
      </c>
      <c r="P44" s="9"/>
    </row>
    <row r="45" spans="1:16">
      <c r="A45" s="12"/>
      <c r="B45" s="25">
        <v>347.1</v>
      </c>
      <c r="C45" s="20" t="s">
        <v>88</v>
      </c>
      <c r="D45" s="46">
        <v>8104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8104</v>
      </c>
      <c r="O45" s="47">
        <f t="shared" si="8"/>
        <v>0.65113289410252295</v>
      </c>
      <c r="P45" s="9"/>
    </row>
    <row r="46" spans="1:16">
      <c r="A46" s="12"/>
      <c r="B46" s="25">
        <v>347.2</v>
      </c>
      <c r="C46" s="20" t="s">
        <v>56</v>
      </c>
      <c r="D46" s="46">
        <v>446535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446535</v>
      </c>
      <c r="O46" s="47">
        <f t="shared" si="8"/>
        <v>35.877792061706572</v>
      </c>
      <c r="P46" s="9"/>
    </row>
    <row r="47" spans="1:16" ht="15.75">
      <c r="A47" s="29" t="s">
        <v>47</v>
      </c>
      <c r="B47" s="30"/>
      <c r="C47" s="31"/>
      <c r="D47" s="32">
        <f t="shared" ref="D47:M47" si="10">SUM(D48:D53)</f>
        <v>248759</v>
      </c>
      <c r="E47" s="32">
        <f t="shared" si="10"/>
        <v>234880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160354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ref="N47:N55" si="11">SUM(D47:M47)</f>
        <v>643993</v>
      </c>
      <c r="O47" s="45">
        <f t="shared" si="8"/>
        <v>51.742969628796402</v>
      </c>
      <c r="P47" s="10"/>
    </row>
    <row r="48" spans="1:16">
      <c r="A48" s="13"/>
      <c r="B48" s="39">
        <v>351.1</v>
      </c>
      <c r="C48" s="21" t="s">
        <v>89</v>
      </c>
      <c r="D48" s="46">
        <v>228834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228834</v>
      </c>
      <c r="O48" s="47">
        <f t="shared" si="8"/>
        <v>18.386148160051423</v>
      </c>
      <c r="P48" s="9"/>
    </row>
    <row r="49" spans="1:16">
      <c r="A49" s="13"/>
      <c r="B49" s="39">
        <v>351.2</v>
      </c>
      <c r="C49" s="21" t="s">
        <v>131</v>
      </c>
      <c r="D49" s="46">
        <v>0</v>
      </c>
      <c r="E49" s="46">
        <v>228854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228854</v>
      </c>
      <c r="O49" s="47">
        <f t="shared" si="8"/>
        <v>18.387755102040817</v>
      </c>
      <c r="P49" s="9"/>
    </row>
    <row r="50" spans="1:16">
      <c r="A50" s="13"/>
      <c r="B50" s="39">
        <v>351.3</v>
      </c>
      <c r="C50" s="21" t="s">
        <v>101</v>
      </c>
      <c r="D50" s="46">
        <v>0</v>
      </c>
      <c r="E50" s="46">
        <v>6026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6026</v>
      </c>
      <c r="O50" s="47">
        <f t="shared" si="8"/>
        <v>0.48417162140446729</v>
      </c>
      <c r="P50" s="9"/>
    </row>
    <row r="51" spans="1:16">
      <c r="A51" s="13"/>
      <c r="B51" s="39">
        <v>351.5</v>
      </c>
      <c r="C51" s="21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4190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4190</v>
      </c>
      <c r="O51" s="47">
        <f t="shared" si="8"/>
        <v>0.33665434677808131</v>
      </c>
      <c r="P51" s="9"/>
    </row>
    <row r="52" spans="1:16">
      <c r="A52" s="13"/>
      <c r="B52" s="39">
        <v>352</v>
      </c>
      <c r="C52" s="21" t="s">
        <v>61</v>
      </c>
      <c r="D52" s="46">
        <v>5125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5125</v>
      </c>
      <c r="O52" s="47">
        <f t="shared" si="8"/>
        <v>0.41177888478225938</v>
      </c>
      <c r="P52" s="9"/>
    </row>
    <row r="53" spans="1:16">
      <c r="A53" s="13"/>
      <c r="B53" s="39">
        <v>354</v>
      </c>
      <c r="C53" s="21" t="s">
        <v>90</v>
      </c>
      <c r="D53" s="46">
        <v>14800</v>
      </c>
      <c r="E53" s="46">
        <v>0</v>
      </c>
      <c r="F53" s="46">
        <v>0</v>
      </c>
      <c r="G53" s="46">
        <v>0</v>
      </c>
      <c r="H53" s="46">
        <v>0</v>
      </c>
      <c r="I53" s="46">
        <v>156164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170964</v>
      </c>
      <c r="O53" s="47">
        <f t="shared" si="8"/>
        <v>13.736461513739354</v>
      </c>
      <c r="P53" s="9"/>
    </row>
    <row r="54" spans="1:16" ht="15.75">
      <c r="A54" s="29" t="s">
        <v>4</v>
      </c>
      <c r="B54" s="30"/>
      <c r="C54" s="31"/>
      <c r="D54" s="32">
        <f t="shared" ref="D54:M54" si="12">SUM(D55:D61)</f>
        <v>249526</v>
      </c>
      <c r="E54" s="32">
        <f t="shared" si="12"/>
        <v>95334</v>
      </c>
      <c r="F54" s="32">
        <f t="shared" si="12"/>
        <v>0</v>
      </c>
      <c r="G54" s="32">
        <f t="shared" si="12"/>
        <v>0</v>
      </c>
      <c r="H54" s="32">
        <f t="shared" si="12"/>
        <v>0</v>
      </c>
      <c r="I54" s="32">
        <f t="shared" si="12"/>
        <v>106232</v>
      </c>
      <c r="J54" s="32">
        <f t="shared" si="12"/>
        <v>0</v>
      </c>
      <c r="K54" s="32">
        <f t="shared" si="12"/>
        <v>3315605</v>
      </c>
      <c r="L54" s="32">
        <f t="shared" si="12"/>
        <v>0</v>
      </c>
      <c r="M54" s="32">
        <f t="shared" si="12"/>
        <v>0</v>
      </c>
      <c r="N54" s="32">
        <f t="shared" si="11"/>
        <v>3766697</v>
      </c>
      <c r="O54" s="45">
        <f t="shared" si="8"/>
        <v>302.64317853125505</v>
      </c>
      <c r="P54" s="10"/>
    </row>
    <row r="55" spans="1:16">
      <c r="A55" s="12"/>
      <c r="B55" s="25">
        <v>361.1</v>
      </c>
      <c r="C55" s="20" t="s">
        <v>63</v>
      </c>
      <c r="D55" s="46">
        <v>43359</v>
      </c>
      <c r="E55" s="46">
        <v>13145</v>
      </c>
      <c r="F55" s="46">
        <v>0</v>
      </c>
      <c r="G55" s="46">
        <v>0</v>
      </c>
      <c r="H55" s="46">
        <v>0</v>
      </c>
      <c r="I55" s="46">
        <v>13034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69538</v>
      </c>
      <c r="O55" s="47">
        <f t="shared" si="8"/>
        <v>5.5871766029246341</v>
      </c>
      <c r="P55" s="9"/>
    </row>
    <row r="56" spans="1:16">
      <c r="A56" s="12"/>
      <c r="B56" s="25">
        <v>361.3</v>
      </c>
      <c r="C56" s="20" t="s">
        <v>64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1500398</v>
      </c>
      <c r="L56" s="46">
        <v>0</v>
      </c>
      <c r="M56" s="46">
        <v>0</v>
      </c>
      <c r="N56" s="46">
        <f t="shared" ref="N56:N61" si="13">SUM(D56:M56)</f>
        <v>1500398</v>
      </c>
      <c r="O56" s="47">
        <f t="shared" si="8"/>
        <v>120.55262735015266</v>
      </c>
      <c r="P56" s="9"/>
    </row>
    <row r="57" spans="1:16">
      <c r="A57" s="12"/>
      <c r="B57" s="25">
        <v>362</v>
      </c>
      <c r="C57" s="20" t="s">
        <v>65</v>
      </c>
      <c r="D57" s="46">
        <v>64988</v>
      </c>
      <c r="E57" s="46">
        <v>4289</v>
      </c>
      <c r="F57" s="46">
        <v>0</v>
      </c>
      <c r="G57" s="46">
        <v>0</v>
      </c>
      <c r="H57" s="46">
        <v>0</v>
      </c>
      <c r="I57" s="46">
        <v>34413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103690</v>
      </c>
      <c r="O57" s="47">
        <f t="shared" si="8"/>
        <v>8.3311907440141404</v>
      </c>
      <c r="P57" s="9"/>
    </row>
    <row r="58" spans="1:16">
      <c r="A58" s="12"/>
      <c r="B58" s="25">
        <v>364</v>
      </c>
      <c r="C58" s="20" t="s">
        <v>132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3513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3513</v>
      </c>
      <c r="O58" s="47">
        <f t="shared" si="8"/>
        <v>0.28225936043708821</v>
      </c>
      <c r="P58" s="9"/>
    </row>
    <row r="59" spans="1:16">
      <c r="A59" s="12"/>
      <c r="B59" s="25">
        <v>366</v>
      </c>
      <c r="C59" s="20" t="s">
        <v>66</v>
      </c>
      <c r="D59" s="46">
        <v>14791</v>
      </c>
      <c r="E59" s="46">
        <v>5000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19791</v>
      </c>
      <c r="O59" s="47">
        <f t="shared" si="8"/>
        <v>1.5901494456050136</v>
      </c>
      <c r="P59" s="9"/>
    </row>
    <row r="60" spans="1:16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1815207</v>
      </c>
      <c r="L60" s="46">
        <v>0</v>
      </c>
      <c r="M60" s="46">
        <v>0</v>
      </c>
      <c r="N60" s="46">
        <f t="shared" si="13"/>
        <v>1815207</v>
      </c>
      <c r="O60" s="47">
        <f t="shared" si="8"/>
        <v>145.84661738711233</v>
      </c>
      <c r="P60" s="9"/>
    </row>
    <row r="61" spans="1:16">
      <c r="A61" s="12"/>
      <c r="B61" s="25">
        <v>369.9</v>
      </c>
      <c r="C61" s="20" t="s">
        <v>68</v>
      </c>
      <c r="D61" s="46">
        <v>126388</v>
      </c>
      <c r="E61" s="46">
        <v>72900</v>
      </c>
      <c r="F61" s="46">
        <v>0</v>
      </c>
      <c r="G61" s="46">
        <v>0</v>
      </c>
      <c r="H61" s="46">
        <v>0</v>
      </c>
      <c r="I61" s="46">
        <v>55272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254560</v>
      </c>
      <c r="O61" s="47">
        <f t="shared" si="8"/>
        <v>20.45315764100916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SUM(D63:D65)</f>
        <v>1927818</v>
      </c>
      <c r="E62" s="32">
        <f t="shared" si="14"/>
        <v>50000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331201</v>
      </c>
      <c r="L62" s="32">
        <f t="shared" si="14"/>
        <v>0</v>
      </c>
      <c r="M62" s="32">
        <f t="shared" si="14"/>
        <v>0</v>
      </c>
      <c r="N62" s="32">
        <f>SUM(D62:M62)</f>
        <v>2309019</v>
      </c>
      <c r="O62" s="45">
        <f t="shared" si="8"/>
        <v>185.52297927044833</v>
      </c>
      <c r="P62" s="9"/>
    </row>
    <row r="63" spans="1:16">
      <c r="A63" s="12"/>
      <c r="B63" s="25">
        <v>381</v>
      </c>
      <c r="C63" s="20" t="s">
        <v>69</v>
      </c>
      <c r="D63" s="46">
        <v>1890780</v>
      </c>
      <c r="E63" s="46">
        <v>25000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1915780</v>
      </c>
      <c r="O63" s="47">
        <f t="shared" si="8"/>
        <v>153.92736622207937</v>
      </c>
      <c r="P63" s="9"/>
    </row>
    <row r="64" spans="1:16">
      <c r="A64" s="12"/>
      <c r="B64" s="25">
        <v>388.1</v>
      </c>
      <c r="C64" s="20" t="s">
        <v>70</v>
      </c>
      <c r="D64" s="46">
        <v>37038</v>
      </c>
      <c r="E64" s="46">
        <v>25000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62038</v>
      </c>
      <c r="O64" s="47">
        <f t="shared" si="8"/>
        <v>4.9845733569018158</v>
      </c>
      <c r="P64" s="9"/>
    </row>
    <row r="65" spans="1:119" ht="15.75" thickBot="1">
      <c r="A65" s="12"/>
      <c r="B65" s="25">
        <v>389.1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331201</v>
      </c>
      <c r="L65" s="46">
        <v>0</v>
      </c>
      <c r="M65" s="46">
        <v>0</v>
      </c>
      <c r="N65" s="46">
        <f>SUM(D65:M65)</f>
        <v>331201</v>
      </c>
      <c r="O65" s="47">
        <f t="shared" si="8"/>
        <v>26.611039691467138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5">SUM(D5,D15,D27,D37,D47,D54,D62)</f>
        <v>14996938</v>
      </c>
      <c r="E66" s="15">
        <f t="shared" si="15"/>
        <v>3616502</v>
      </c>
      <c r="F66" s="15">
        <f t="shared" si="15"/>
        <v>0</v>
      </c>
      <c r="G66" s="15">
        <f t="shared" si="15"/>
        <v>0</v>
      </c>
      <c r="H66" s="15">
        <f t="shared" si="15"/>
        <v>0</v>
      </c>
      <c r="I66" s="15">
        <f t="shared" si="15"/>
        <v>9813024</v>
      </c>
      <c r="J66" s="15">
        <f t="shared" si="15"/>
        <v>0</v>
      </c>
      <c r="K66" s="15">
        <f t="shared" si="15"/>
        <v>3646806</v>
      </c>
      <c r="L66" s="15">
        <f t="shared" si="15"/>
        <v>0</v>
      </c>
      <c r="M66" s="15">
        <f t="shared" si="15"/>
        <v>0</v>
      </c>
      <c r="N66" s="15">
        <f>SUM(D66:M66)</f>
        <v>32073270</v>
      </c>
      <c r="O66" s="38">
        <f t="shared" si="8"/>
        <v>2576.9942150088382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145</v>
      </c>
      <c r="M68" s="51"/>
      <c r="N68" s="51"/>
      <c r="O68" s="43">
        <v>12446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96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8726086</v>
      </c>
      <c r="E5" s="27">
        <f t="shared" si="0"/>
        <v>357486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9083572</v>
      </c>
      <c r="O5" s="33">
        <f t="shared" ref="O5:O36" si="1">(N5/O$70)</f>
        <v>747.00427631578953</v>
      </c>
      <c r="P5" s="6"/>
    </row>
    <row r="6" spans="1:133">
      <c r="A6" s="12"/>
      <c r="B6" s="25">
        <v>311</v>
      </c>
      <c r="C6" s="20" t="s">
        <v>3</v>
      </c>
      <c r="D6" s="46">
        <v>6504190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6504190</v>
      </c>
      <c r="O6" s="47">
        <f t="shared" si="1"/>
        <v>534.88404605263156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124489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124489</v>
      </c>
      <c r="O7" s="47">
        <f t="shared" si="1"/>
        <v>10.237582236842105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89530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89530</v>
      </c>
      <c r="O8" s="47">
        <f t="shared" si="1"/>
        <v>7.3626644736842106</v>
      </c>
      <c r="P8" s="9"/>
    </row>
    <row r="9" spans="1:133">
      <c r="A9" s="12"/>
      <c r="B9" s="25">
        <v>312.51</v>
      </c>
      <c r="C9" s="20" t="s">
        <v>142</v>
      </c>
      <c r="D9" s="46">
        <v>0</v>
      </c>
      <c r="E9" s="46">
        <v>143467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143467</v>
      </c>
      <c r="O9" s="47">
        <f t="shared" si="1"/>
        <v>11.798273026315789</v>
      </c>
      <c r="P9" s="9"/>
    </row>
    <row r="10" spans="1:133">
      <c r="A10" s="12"/>
      <c r="B10" s="25">
        <v>314.10000000000002</v>
      </c>
      <c r="C10" s="20" t="s">
        <v>12</v>
      </c>
      <c r="D10" s="46">
        <v>1045780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1045780</v>
      </c>
      <c r="O10" s="47">
        <f t="shared" si="1"/>
        <v>86.00164473684211</v>
      </c>
      <c r="P10" s="9"/>
    </row>
    <row r="11" spans="1:133">
      <c r="A11" s="12"/>
      <c r="B11" s="25">
        <v>314.3</v>
      </c>
      <c r="C11" s="20" t="s">
        <v>13</v>
      </c>
      <c r="D11" s="46">
        <v>448554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448554</v>
      </c>
      <c r="O11" s="47">
        <f t="shared" si="1"/>
        <v>36.887664473684211</v>
      </c>
      <c r="P11" s="9"/>
    </row>
    <row r="12" spans="1:133">
      <c r="A12" s="12"/>
      <c r="B12" s="25">
        <v>314.39999999999998</v>
      </c>
      <c r="C12" s="20" t="s">
        <v>14</v>
      </c>
      <c r="D12" s="46">
        <v>54898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54898</v>
      </c>
      <c r="O12" s="47">
        <f t="shared" si="1"/>
        <v>4.514638157894737</v>
      </c>
      <c r="P12" s="9"/>
    </row>
    <row r="13" spans="1:133">
      <c r="A13" s="12"/>
      <c r="B13" s="25">
        <v>315</v>
      </c>
      <c r="C13" s="20" t="s">
        <v>121</v>
      </c>
      <c r="D13" s="46">
        <v>565835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565835</v>
      </c>
      <c r="O13" s="47">
        <f t="shared" si="1"/>
        <v>46.532483552631582</v>
      </c>
      <c r="P13" s="9"/>
    </row>
    <row r="14" spans="1:133">
      <c r="A14" s="12"/>
      <c r="B14" s="25">
        <v>316</v>
      </c>
      <c r="C14" s="20" t="s">
        <v>122</v>
      </c>
      <c r="D14" s="46">
        <v>106829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106829</v>
      </c>
      <c r="O14" s="47">
        <f t="shared" si="1"/>
        <v>8.7852796052631579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SUM(D16:D26)</f>
        <v>2060230</v>
      </c>
      <c r="E15" s="32">
        <f t="shared" si="3"/>
        <v>2153481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283651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4497362</v>
      </c>
      <c r="O15" s="45">
        <f t="shared" si="1"/>
        <v>369.84884868421051</v>
      </c>
      <c r="P15" s="10"/>
    </row>
    <row r="16" spans="1:133">
      <c r="A16" s="12"/>
      <c r="B16" s="25">
        <v>322</v>
      </c>
      <c r="C16" s="20" t="s">
        <v>0</v>
      </c>
      <c r="D16" s="46">
        <v>875115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875115</v>
      </c>
      <c r="O16" s="47">
        <f t="shared" si="1"/>
        <v>71.96669407894737</v>
      </c>
      <c r="P16" s="9"/>
    </row>
    <row r="17" spans="1:16">
      <c r="A17" s="12"/>
      <c r="B17" s="25">
        <v>323.10000000000002</v>
      </c>
      <c r="C17" s="20" t="s">
        <v>18</v>
      </c>
      <c r="D17" s="46">
        <v>788662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4" si="4">SUM(D17:M17)</f>
        <v>788662</v>
      </c>
      <c r="O17" s="47">
        <f t="shared" si="1"/>
        <v>64.857072368421058</v>
      </c>
      <c r="P17" s="9"/>
    </row>
    <row r="18" spans="1:16">
      <c r="A18" s="12"/>
      <c r="B18" s="25">
        <v>323.7</v>
      </c>
      <c r="C18" s="20" t="s">
        <v>20</v>
      </c>
      <c r="D18" s="46">
        <v>0</v>
      </c>
      <c r="E18" s="46">
        <v>476256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476256</v>
      </c>
      <c r="O18" s="47">
        <f t="shared" si="1"/>
        <v>39.165789473684214</v>
      </c>
      <c r="P18" s="9"/>
    </row>
    <row r="19" spans="1:16">
      <c r="A19" s="12"/>
      <c r="B19" s="25">
        <v>323.89999999999998</v>
      </c>
      <c r="C19" s="20" t="s">
        <v>81</v>
      </c>
      <c r="D19" s="46">
        <v>60822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60822</v>
      </c>
      <c r="O19" s="47">
        <f t="shared" si="1"/>
        <v>5.0018092105263161</v>
      </c>
      <c r="P19" s="9"/>
    </row>
    <row r="20" spans="1:16">
      <c r="A20" s="12"/>
      <c r="B20" s="25">
        <v>324.12</v>
      </c>
      <c r="C20" s="20" t="s">
        <v>21</v>
      </c>
      <c r="D20" s="46">
        <v>27270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27270</v>
      </c>
      <c r="O20" s="47">
        <f t="shared" si="1"/>
        <v>2.2425986842105261</v>
      </c>
      <c r="P20" s="9"/>
    </row>
    <row r="21" spans="1:16">
      <c r="A21" s="12"/>
      <c r="B21" s="25">
        <v>324.22000000000003</v>
      </c>
      <c r="C21" s="20" t="s">
        <v>138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265682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265682</v>
      </c>
      <c r="O21" s="47">
        <f t="shared" si="1"/>
        <v>21.848848684210527</v>
      </c>
      <c r="P21" s="9"/>
    </row>
    <row r="22" spans="1:16">
      <c r="A22" s="12"/>
      <c r="B22" s="25">
        <v>324.52</v>
      </c>
      <c r="C22" s="20" t="s">
        <v>123</v>
      </c>
      <c r="D22" s="46">
        <v>62930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62930</v>
      </c>
      <c r="O22" s="47">
        <f t="shared" si="1"/>
        <v>5.1751644736842106</v>
      </c>
      <c r="P22" s="9"/>
    </row>
    <row r="23" spans="1:16">
      <c r="A23" s="12"/>
      <c r="B23" s="25">
        <v>324.62</v>
      </c>
      <c r="C23" s="20" t="s">
        <v>24</v>
      </c>
      <c r="D23" s="46">
        <v>176020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176020</v>
      </c>
      <c r="O23" s="47">
        <f t="shared" si="1"/>
        <v>14.475328947368421</v>
      </c>
      <c r="P23" s="9"/>
    </row>
    <row r="24" spans="1:16">
      <c r="A24" s="12"/>
      <c r="B24" s="25">
        <v>325.2</v>
      </c>
      <c r="C24" s="20" t="s">
        <v>25</v>
      </c>
      <c r="D24" s="46">
        <v>0</v>
      </c>
      <c r="E24" s="46">
        <v>1669358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1669358</v>
      </c>
      <c r="O24" s="47">
        <f t="shared" si="1"/>
        <v>137.2827302631579</v>
      </c>
      <c r="P24" s="9"/>
    </row>
    <row r="25" spans="1:16">
      <c r="A25" s="12"/>
      <c r="B25" s="25">
        <v>329</v>
      </c>
      <c r="C25" s="20" t="s">
        <v>26</v>
      </c>
      <c r="D25" s="46">
        <v>10233</v>
      </c>
      <c r="E25" s="46">
        <v>7867</v>
      </c>
      <c r="F25" s="46">
        <v>0</v>
      </c>
      <c r="G25" s="46">
        <v>0</v>
      </c>
      <c r="H25" s="46">
        <v>0</v>
      </c>
      <c r="I25" s="46">
        <v>17969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6" si="5">SUM(D25:M25)</f>
        <v>36069</v>
      </c>
      <c r="O25" s="47">
        <f t="shared" si="1"/>
        <v>2.9662006578947366</v>
      </c>
      <c r="P25" s="9"/>
    </row>
    <row r="26" spans="1:16">
      <c r="A26" s="12"/>
      <c r="B26" s="25">
        <v>367</v>
      </c>
      <c r="C26" s="20" t="s">
        <v>124</v>
      </c>
      <c r="D26" s="46">
        <v>59178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59178</v>
      </c>
      <c r="O26" s="47">
        <f t="shared" si="1"/>
        <v>4.8666118421052635</v>
      </c>
      <c r="P26" s="9"/>
    </row>
    <row r="27" spans="1:16" ht="15.75">
      <c r="A27" s="29" t="s">
        <v>28</v>
      </c>
      <c r="B27" s="30"/>
      <c r="C27" s="31"/>
      <c r="D27" s="32">
        <f t="shared" ref="D27:M27" si="6">SUM(D28:D35)</f>
        <v>1287969</v>
      </c>
      <c r="E27" s="32">
        <f t="shared" si="6"/>
        <v>120391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44">
        <f t="shared" si="5"/>
        <v>1408360</v>
      </c>
      <c r="O27" s="45">
        <f t="shared" si="1"/>
        <v>115.81907894736842</v>
      </c>
      <c r="P27" s="10"/>
    </row>
    <row r="28" spans="1:16">
      <c r="A28" s="12"/>
      <c r="B28" s="25">
        <v>331.7</v>
      </c>
      <c r="C28" s="20" t="s">
        <v>98</v>
      </c>
      <c r="D28" s="46">
        <v>0</v>
      </c>
      <c r="E28" s="46">
        <v>62220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62220</v>
      </c>
      <c r="O28" s="47">
        <f t="shared" si="1"/>
        <v>5.1167763157894735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19243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19243</v>
      </c>
      <c r="O29" s="47">
        <f t="shared" si="1"/>
        <v>1.582483552631579</v>
      </c>
      <c r="P29" s="9"/>
    </row>
    <row r="30" spans="1:16">
      <c r="A30" s="12"/>
      <c r="B30" s="25">
        <v>335.12</v>
      </c>
      <c r="C30" s="20" t="s">
        <v>125</v>
      </c>
      <c r="D30" s="46">
        <v>431222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431222</v>
      </c>
      <c r="O30" s="47">
        <f t="shared" si="1"/>
        <v>35.46233552631579</v>
      </c>
      <c r="P30" s="9"/>
    </row>
    <row r="31" spans="1:16">
      <c r="A31" s="12"/>
      <c r="B31" s="25">
        <v>335.14</v>
      </c>
      <c r="C31" s="20" t="s">
        <v>126</v>
      </c>
      <c r="D31" s="46">
        <v>126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126</v>
      </c>
      <c r="O31" s="47">
        <f t="shared" si="1"/>
        <v>1.0361842105263157E-2</v>
      </c>
      <c r="P31" s="9"/>
    </row>
    <row r="32" spans="1:16">
      <c r="A32" s="12"/>
      <c r="B32" s="25">
        <v>335.15</v>
      </c>
      <c r="C32" s="20" t="s">
        <v>127</v>
      </c>
      <c r="D32" s="46">
        <v>27826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27826</v>
      </c>
      <c r="O32" s="47">
        <f t="shared" si="1"/>
        <v>2.2883223684210527</v>
      </c>
      <c r="P32" s="9"/>
    </row>
    <row r="33" spans="1:16">
      <c r="A33" s="12"/>
      <c r="B33" s="25">
        <v>335.18</v>
      </c>
      <c r="C33" s="20" t="s">
        <v>128</v>
      </c>
      <c r="D33" s="46">
        <v>770916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770916</v>
      </c>
      <c r="O33" s="47">
        <f t="shared" si="1"/>
        <v>63.397697368421049</v>
      </c>
      <c r="P33" s="9"/>
    </row>
    <row r="34" spans="1:16">
      <c r="A34" s="12"/>
      <c r="B34" s="25">
        <v>337.2</v>
      </c>
      <c r="C34" s="20" t="s">
        <v>38</v>
      </c>
      <c r="D34" s="46">
        <v>7823</v>
      </c>
      <c r="E34" s="46">
        <v>37278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45101</v>
      </c>
      <c r="O34" s="47">
        <f t="shared" si="1"/>
        <v>3.7089638157894735</v>
      </c>
      <c r="P34" s="9"/>
    </row>
    <row r="35" spans="1:16">
      <c r="A35" s="12"/>
      <c r="B35" s="25">
        <v>337.7</v>
      </c>
      <c r="C35" s="20" t="s">
        <v>40</v>
      </c>
      <c r="D35" s="46">
        <v>50056</v>
      </c>
      <c r="E35" s="46">
        <v>1650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51706</v>
      </c>
      <c r="O35" s="47">
        <f t="shared" si="1"/>
        <v>4.2521381578947368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SUM(D37:D45)</f>
        <v>524155</v>
      </c>
      <c r="E36" s="32">
        <f t="shared" si="7"/>
        <v>106785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9094230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9725170</v>
      </c>
      <c r="O36" s="45">
        <f t="shared" si="1"/>
        <v>799.76726973684208</v>
      </c>
      <c r="P36" s="10"/>
    </row>
    <row r="37" spans="1:16">
      <c r="A37" s="12"/>
      <c r="B37" s="25">
        <v>341.9</v>
      </c>
      <c r="C37" s="20" t="s">
        <v>129</v>
      </c>
      <c r="D37" s="46">
        <v>67700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67700</v>
      </c>
      <c r="O37" s="47">
        <f t="shared" ref="O37:O68" si="9">(N37/O$70)</f>
        <v>5.5674342105263159</v>
      </c>
      <c r="P37" s="9"/>
    </row>
    <row r="38" spans="1:16">
      <c r="A38" s="12"/>
      <c r="B38" s="25">
        <v>342.1</v>
      </c>
      <c r="C38" s="20" t="s">
        <v>49</v>
      </c>
      <c r="D38" s="46">
        <v>5900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5900</v>
      </c>
      <c r="O38" s="47">
        <f t="shared" si="9"/>
        <v>0.48519736842105265</v>
      </c>
      <c r="P38" s="9"/>
    </row>
    <row r="39" spans="1:16">
      <c r="A39" s="12"/>
      <c r="B39" s="25">
        <v>342.2</v>
      </c>
      <c r="C39" s="20" t="s">
        <v>50</v>
      </c>
      <c r="D39" s="46">
        <v>0</v>
      </c>
      <c r="E39" s="46">
        <v>101385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101385</v>
      </c>
      <c r="O39" s="47">
        <f t="shared" si="9"/>
        <v>8.3375822368421044</v>
      </c>
      <c r="P39" s="9"/>
    </row>
    <row r="40" spans="1:16">
      <c r="A40" s="12"/>
      <c r="B40" s="25">
        <v>343.4</v>
      </c>
      <c r="C40" s="20" t="s">
        <v>52</v>
      </c>
      <c r="D40" s="46">
        <v>0</v>
      </c>
      <c r="E40" s="46">
        <v>5400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5400</v>
      </c>
      <c r="O40" s="47">
        <f t="shared" si="9"/>
        <v>0.44407894736842107</v>
      </c>
      <c r="P40" s="9"/>
    </row>
    <row r="41" spans="1:16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8165598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8165598</v>
      </c>
      <c r="O41" s="47">
        <f t="shared" si="9"/>
        <v>671.51299342105267</v>
      </c>
      <c r="P41" s="9"/>
    </row>
    <row r="42" spans="1:16">
      <c r="A42" s="12"/>
      <c r="B42" s="25">
        <v>343.9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413123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413123</v>
      </c>
      <c r="O42" s="47">
        <f t="shared" si="9"/>
        <v>33.973930921052634</v>
      </c>
      <c r="P42" s="9"/>
    </row>
    <row r="43" spans="1:16">
      <c r="A43" s="12"/>
      <c r="B43" s="25">
        <v>344.5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515509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515509</v>
      </c>
      <c r="O43" s="47">
        <f t="shared" si="9"/>
        <v>42.393832236842108</v>
      </c>
      <c r="P43" s="9"/>
    </row>
    <row r="44" spans="1:16">
      <c r="A44" s="12"/>
      <c r="B44" s="25">
        <v>347.1</v>
      </c>
      <c r="C44" s="20" t="s">
        <v>88</v>
      </c>
      <c r="D44" s="46">
        <v>1499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1499</v>
      </c>
      <c r="O44" s="47">
        <f t="shared" si="9"/>
        <v>0.12327302631578947</v>
      </c>
      <c r="P44" s="9"/>
    </row>
    <row r="45" spans="1:16">
      <c r="A45" s="12"/>
      <c r="B45" s="25">
        <v>347.2</v>
      </c>
      <c r="C45" s="20" t="s">
        <v>56</v>
      </c>
      <c r="D45" s="46">
        <v>449056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449056</v>
      </c>
      <c r="O45" s="47">
        <f t="shared" si="9"/>
        <v>36.928947368421049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SUM(D47:D52)</f>
        <v>402477</v>
      </c>
      <c r="E46" s="32">
        <f t="shared" si="10"/>
        <v>191394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170644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4" si="11">SUM(D46:M46)</f>
        <v>764515</v>
      </c>
      <c r="O46" s="45">
        <f t="shared" si="9"/>
        <v>62.87129934210526</v>
      </c>
      <c r="P46" s="10"/>
    </row>
    <row r="47" spans="1:16">
      <c r="A47" s="13"/>
      <c r="B47" s="39">
        <v>351.1</v>
      </c>
      <c r="C47" s="21" t="s">
        <v>89</v>
      </c>
      <c r="D47" s="46">
        <v>154082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154082</v>
      </c>
      <c r="O47" s="47">
        <f t="shared" si="9"/>
        <v>12.671217105263159</v>
      </c>
      <c r="P47" s="9"/>
    </row>
    <row r="48" spans="1:16">
      <c r="A48" s="13"/>
      <c r="B48" s="39">
        <v>351.2</v>
      </c>
      <c r="C48" s="21" t="s">
        <v>131</v>
      </c>
      <c r="D48" s="46">
        <v>0</v>
      </c>
      <c r="E48" s="46">
        <v>185268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185268</v>
      </c>
      <c r="O48" s="47">
        <f t="shared" si="9"/>
        <v>15.235855263157895</v>
      </c>
      <c r="P48" s="9"/>
    </row>
    <row r="49" spans="1:16">
      <c r="A49" s="13"/>
      <c r="B49" s="39">
        <v>351.3</v>
      </c>
      <c r="C49" s="21" t="s">
        <v>101</v>
      </c>
      <c r="D49" s="46">
        <v>0</v>
      </c>
      <c r="E49" s="46">
        <v>6126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6126</v>
      </c>
      <c r="O49" s="47">
        <f t="shared" si="9"/>
        <v>0.50378289473684212</v>
      </c>
      <c r="P49" s="9"/>
    </row>
    <row r="50" spans="1:16">
      <c r="A50" s="13"/>
      <c r="B50" s="39">
        <v>351.5</v>
      </c>
      <c r="C50" s="21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7525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7525</v>
      </c>
      <c r="O50" s="47">
        <f t="shared" si="9"/>
        <v>0.61883223684210531</v>
      </c>
      <c r="P50" s="9"/>
    </row>
    <row r="51" spans="1:16">
      <c r="A51" s="13"/>
      <c r="B51" s="39">
        <v>352</v>
      </c>
      <c r="C51" s="21" t="s">
        <v>61</v>
      </c>
      <c r="D51" s="46">
        <v>6479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6479</v>
      </c>
      <c r="O51" s="47">
        <f t="shared" si="9"/>
        <v>0.53281250000000002</v>
      </c>
      <c r="P51" s="9"/>
    </row>
    <row r="52" spans="1:16">
      <c r="A52" s="13"/>
      <c r="B52" s="39">
        <v>354</v>
      </c>
      <c r="C52" s="21" t="s">
        <v>90</v>
      </c>
      <c r="D52" s="46">
        <v>241916</v>
      </c>
      <c r="E52" s="46">
        <v>0</v>
      </c>
      <c r="F52" s="46">
        <v>0</v>
      </c>
      <c r="G52" s="46">
        <v>0</v>
      </c>
      <c r="H52" s="46">
        <v>0</v>
      </c>
      <c r="I52" s="46">
        <v>163119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405035</v>
      </c>
      <c r="O52" s="47">
        <f t="shared" si="9"/>
        <v>33.30879934210526</v>
      </c>
      <c r="P52" s="9"/>
    </row>
    <row r="53" spans="1:16" ht="15.75">
      <c r="A53" s="29" t="s">
        <v>4</v>
      </c>
      <c r="B53" s="30"/>
      <c r="C53" s="31"/>
      <c r="D53" s="32">
        <f t="shared" ref="D53:M53" si="12">SUM(D54:D61)</f>
        <v>267196</v>
      </c>
      <c r="E53" s="32">
        <f t="shared" si="12"/>
        <v>435718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54008</v>
      </c>
      <c r="J53" s="32">
        <f t="shared" si="12"/>
        <v>0</v>
      </c>
      <c r="K53" s="32">
        <f t="shared" si="12"/>
        <v>-222463</v>
      </c>
      <c r="L53" s="32">
        <f t="shared" si="12"/>
        <v>0</v>
      </c>
      <c r="M53" s="32">
        <f t="shared" si="12"/>
        <v>0</v>
      </c>
      <c r="N53" s="32">
        <f t="shared" si="11"/>
        <v>534459</v>
      </c>
      <c r="O53" s="45">
        <f t="shared" si="9"/>
        <v>43.952220394736841</v>
      </c>
      <c r="P53" s="10"/>
    </row>
    <row r="54" spans="1:16">
      <c r="A54" s="12"/>
      <c r="B54" s="25">
        <v>361.1</v>
      </c>
      <c r="C54" s="20" t="s">
        <v>63</v>
      </c>
      <c r="D54" s="46">
        <v>43102</v>
      </c>
      <c r="E54" s="46">
        <v>22401</v>
      </c>
      <c r="F54" s="46">
        <v>0</v>
      </c>
      <c r="G54" s="46">
        <v>0</v>
      </c>
      <c r="H54" s="46">
        <v>0</v>
      </c>
      <c r="I54" s="46">
        <v>7144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72647</v>
      </c>
      <c r="O54" s="47">
        <f t="shared" si="9"/>
        <v>5.9742598684210524</v>
      </c>
      <c r="P54" s="9"/>
    </row>
    <row r="55" spans="1:16">
      <c r="A55" s="12"/>
      <c r="B55" s="25">
        <v>361.3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-2107049</v>
      </c>
      <c r="L55" s="46">
        <v>0</v>
      </c>
      <c r="M55" s="46">
        <v>0</v>
      </c>
      <c r="N55" s="46">
        <f t="shared" ref="N55:N61" si="13">SUM(D55:M55)</f>
        <v>-2107049</v>
      </c>
      <c r="O55" s="47">
        <f t="shared" si="9"/>
        <v>-173.27705592105264</v>
      </c>
      <c r="P55" s="9"/>
    </row>
    <row r="56" spans="1:16">
      <c r="A56" s="12"/>
      <c r="B56" s="25">
        <v>362</v>
      </c>
      <c r="C56" s="20" t="s">
        <v>65</v>
      </c>
      <c r="D56" s="46">
        <v>66617</v>
      </c>
      <c r="E56" s="46">
        <v>29240</v>
      </c>
      <c r="F56" s="46">
        <v>0</v>
      </c>
      <c r="G56" s="46">
        <v>0</v>
      </c>
      <c r="H56" s="46">
        <v>0</v>
      </c>
      <c r="I56" s="46">
        <v>31090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126947</v>
      </c>
      <c r="O56" s="47">
        <f t="shared" si="9"/>
        <v>10.439720394736842</v>
      </c>
      <c r="P56" s="9"/>
    </row>
    <row r="57" spans="1:16">
      <c r="A57" s="12"/>
      <c r="B57" s="25">
        <v>364</v>
      </c>
      <c r="C57" s="20" t="s">
        <v>132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5551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5551</v>
      </c>
      <c r="O57" s="47">
        <f t="shared" si="9"/>
        <v>0.4564967105263158</v>
      </c>
      <c r="P57" s="9"/>
    </row>
    <row r="58" spans="1:16">
      <c r="A58" s="12"/>
      <c r="B58" s="25">
        <v>365</v>
      </c>
      <c r="C58" s="20" t="s">
        <v>133</v>
      </c>
      <c r="D58" s="46">
        <v>2247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2247</v>
      </c>
      <c r="O58" s="47">
        <f t="shared" si="9"/>
        <v>0.18478618421052631</v>
      </c>
      <c r="P58" s="9"/>
    </row>
    <row r="59" spans="1:16">
      <c r="A59" s="12"/>
      <c r="B59" s="25">
        <v>366</v>
      </c>
      <c r="C59" s="20" t="s">
        <v>66</v>
      </c>
      <c r="D59" s="46">
        <v>16744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16744</v>
      </c>
      <c r="O59" s="47">
        <f t="shared" si="9"/>
        <v>1.3769736842105262</v>
      </c>
      <c r="P59" s="9"/>
    </row>
    <row r="60" spans="1:16">
      <c r="A60" s="12"/>
      <c r="B60" s="25">
        <v>368</v>
      </c>
      <c r="C60" s="20" t="s">
        <v>67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1884586</v>
      </c>
      <c r="L60" s="46">
        <v>0</v>
      </c>
      <c r="M60" s="46">
        <v>0</v>
      </c>
      <c r="N60" s="46">
        <f t="shared" si="13"/>
        <v>1884586</v>
      </c>
      <c r="O60" s="47">
        <f t="shared" si="9"/>
        <v>154.98240131578947</v>
      </c>
      <c r="P60" s="9"/>
    </row>
    <row r="61" spans="1:16">
      <c r="A61" s="12"/>
      <c r="B61" s="25">
        <v>369.9</v>
      </c>
      <c r="C61" s="20" t="s">
        <v>68</v>
      </c>
      <c r="D61" s="46">
        <v>138486</v>
      </c>
      <c r="E61" s="46">
        <v>384077</v>
      </c>
      <c r="F61" s="46">
        <v>0</v>
      </c>
      <c r="G61" s="46">
        <v>0</v>
      </c>
      <c r="H61" s="46">
        <v>0</v>
      </c>
      <c r="I61" s="46">
        <v>10223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532786</v>
      </c>
      <c r="O61" s="47">
        <f t="shared" si="9"/>
        <v>43.814638157894734</v>
      </c>
      <c r="P61" s="9"/>
    </row>
    <row r="62" spans="1:16" ht="15.75">
      <c r="A62" s="29" t="s">
        <v>48</v>
      </c>
      <c r="B62" s="30"/>
      <c r="C62" s="31"/>
      <c r="D62" s="32">
        <f t="shared" ref="D62:M62" si="14">SUM(D63:D67)</f>
        <v>2736979</v>
      </c>
      <c r="E62" s="32">
        <f t="shared" si="14"/>
        <v>383359</v>
      </c>
      <c r="F62" s="32">
        <f t="shared" si="14"/>
        <v>0</v>
      </c>
      <c r="G62" s="32">
        <f t="shared" si="14"/>
        <v>0</v>
      </c>
      <c r="H62" s="32">
        <f t="shared" si="14"/>
        <v>0</v>
      </c>
      <c r="I62" s="32">
        <f t="shared" si="14"/>
        <v>0</v>
      </c>
      <c r="J62" s="32">
        <f t="shared" si="14"/>
        <v>0</v>
      </c>
      <c r="K62" s="32">
        <f t="shared" si="14"/>
        <v>549398</v>
      </c>
      <c r="L62" s="32">
        <f t="shared" si="14"/>
        <v>0</v>
      </c>
      <c r="M62" s="32">
        <f t="shared" si="14"/>
        <v>0</v>
      </c>
      <c r="N62" s="32">
        <f t="shared" ref="N62:N68" si="15">SUM(D62:M62)</f>
        <v>3669736</v>
      </c>
      <c r="O62" s="45">
        <f t="shared" si="9"/>
        <v>301.78750000000002</v>
      </c>
      <c r="P62" s="9"/>
    </row>
    <row r="63" spans="1:16">
      <c r="A63" s="12"/>
      <c r="B63" s="25">
        <v>381</v>
      </c>
      <c r="C63" s="20" t="s">
        <v>69</v>
      </c>
      <c r="D63" s="46">
        <v>1974480</v>
      </c>
      <c r="E63" s="46">
        <v>380910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2355390</v>
      </c>
      <c r="O63" s="47">
        <f t="shared" si="9"/>
        <v>193.69983552631578</v>
      </c>
      <c r="P63" s="9"/>
    </row>
    <row r="64" spans="1:16">
      <c r="A64" s="12"/>
      <c r="B64" s="25">
        <v>384</v>
      </c>
      <c r="C64" s="20" t="s">
        <v>105</v>
      </c>
      <c r="D64" s="46">
        <v>744200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744200</v>
      </c>
      <c r="O64" s="47">
        <f t="shared" si="9"/>
        <v>61.200657894736842</v>
      </c>
      <c r="P64" s="9"/>
    </row>
    <row r="65" spans="1:119">
      <c r="A65" s="12"/>
      <c r="B65" s="25">
        <v>388.1</v>
      </c>
      <c r="C65" s="20" t="s">
        <v>70</v>
      </c>
      <c r="D65" s="46">
        <v>18299</v>
      </c>
      <c r="E65" s="46">
        <v>2449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20748</v>
      </c>
      <c r="O65" s="47">
        <f t="shared" si="9"/>
        <v>1.70625</v>
      </c>
      <c r="P65" s="9"/>
    </row>
    <row r="66" spans="1:119">
      <c r="A66" s="12"/>
      <c r="B66" s="25">
        <v>389.1</v>
      </c>
      <c r="C66" s="20" t="s">
        <v>134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539424</v>
      </c>
      <c r="L66" s="46">
        <v>0</v>
      </c>
      <c r="M66" s="46">
        <v>0</v>
      </c>
      <c r="N66" s="46">
        <f t="shared" si="15"/>
        <v>539424</v>
      </c>
      <c r="O66" s="47">
        <f t="shared" si="9"/>
        <v>44.360526315789471</v>
      </c>
      <c r="P66" s="9"/>
    </row>
    <row r="67" spans="1:119" ht="15.75" thickBot="1">
      <c r="A67" s="12"/>
      <c r="B67" s="25">
        <v>389.9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9974</v>
      </c>
      <c r="L67" s="46">
        <v>0</v>
      </c>
      <c r="M67" s="46">
        <v>0</v>
      </c>
      <c r="N67" s="46">
        <f t="shared" si="15"/>
        <v>9974</v>
      </c>
      <c r="O67" s="47">
        <f t="shared" si="9"/>
        <v>0.82023026315789471</v>
      </c>
      <c r="P67" s="9"/>
    </row>
    <row r="68" spans="1:119" ht="16.5" thickBot="1">
      <c r="A68" s="14" t="s">
        <v>58</v>
      </c>
      <c r="B68" s="23"/>
      <c r="C68" s="22"/>
      <c r="D68" s="15">
        <f t="shared" ref="D68:M68" si="16">SUM(D5,D15,D27,D36,D46,D53,D62)</f>
        <v>16005092</v>
      </c>
      <c r="E68" s="15">
        <f t="shared" si="16"/>
        <v>3748614</v>
      </c>
      <c r="F68" s="15">
        <f t="shared" si="16"/>
        <v>0</v>
      </c>
      <c r="G68" s="15">
        <f t="shared" si="16"/>
        <v>0</v>
      </c>
      <c r="H68" s="15">
        <f t="shared" si="16"/>
        <v>0</v>
      </c>
      <c r="I68" s="15">
        <f t="shared" si="16"/>
        <v>9602533</v>
      </c>
      <c r="J68" s="15">
        <f t="shared" si="16"/>
        <v>0</v>
      </c>
      <c r="K68" s="15">
        <f t="shared" si="16"/>
        <v>326935</v>
      </c>
      <c r="L68" s="15">
        <f t="shared" si="16"/>
        <v>0</v>
      </c>
      <c r="M68" s="15">
        <f t="shared" si="16"/>
        <v>0</v>
      </c>
      <c r="N68" s="15">
        <f t="shared" si="15"/>
        <v>29683174</v>
      </c>
      <c r="O68" s="38">
        <f t="shared" si="9"/>
        <v>2441.0504934210526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51" t="s">
        <v>143</v>
      </c>
      <c r="M70" s="51"/>
      <c r="N70" s="51"/>
      <c r="O70" s="43">
        <v>12160</v>
      </c>
    </row>
    <row r="71" spans="1:119">
      <c r="A71" s="52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  <row r="72" spans="1:119" ht="15.75" customHeight="1" thickBot="1">
      <c r="A72" s="55" t="s">
        <v>96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7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78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71</v>
      </c>
      <c r="B3" s="65"/>
      <c r="C3" s="66"/>
      <c r="D3" s="70" t="s">
        <v>42</v>
      </c>
      <c r="E3" s="71"/>
      <c r="F3" s="71"/>
      <c r="G3" s="71"/>
      <c r="H3" s="72"/>
      <c r="I3" s="70" t="s">
        <v>43</v>
      </c>
      <c r="J3" s="72"/>
      <c r="K3" s="70" t="s">
        <v>45</v>
      </c>
      <c r="L3" s="72"/>
      <c r="M3" s="36"/>
      <c r="N3" s="37"/>
      <c r="O3" s="73" t="s">
        <v>76</v>
      </c>
      <c r="P3" s="11"/>
      <c r="Q3"/>
    </row>
    <row r="4" spans="1:133" ht="32.25" customHeight="1" thickBot="1">
      <c r="A4" s="67"/>
      <c r="B4" s="68"/>
      <c r="C4" s="69"/>
      <c r="D4" s="34" t="s">
        <v>5</v>
      </c>
      <c r="E4" s="34" t="s">
        <v>72</v>
      </c>
      <c r="F4" s="34" t="s">
        <v>73</v>
      </c>
      <c r="G4" s="34" t="s">
        <v>74</v>
      </c>
      <c r="H4" s="34" t="s">
        <v>6</v>
      </c>
      <c r="I4" s="34" t="s">
        <v>7</v>
      </c>
      <c r="J4" s="35" t="s">
        <v>75</v>
      </c>
      <c r="K4" s="35" t="s">
        <v>8</v>
      </c>
      <c r="L4" s="35" t="s">
        <v>9</v>
      </c>
      <c r="M4" s="35" t="s">
        <v>10</v>
      </c>
      <c r="N4" s="35" t="s">
        <v>44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8422793</v>
      </c>
      <c r="E5" s="27">
        <f t="shared" si="0"/>
        <v>207386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8630179</v>
      </c>
      <c r="O5" s="33">
        <f t="shared" ref="O5:O36" si="1">(N5/O$68)</f>
        <v>714.95145389777156</v>
      </c>
      <c r="P5" s="6"/>
    </row>
    <row r="6" spans="1:133">
      <c r="A6" s="12"/>
      <c r="B6" s="25">
        <v>311</v>
      </c>
      <c r="C6" s="20" t="s">
        <v>3</v>
      </c>
      <c r="D6" s="46">
        <v>6214184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6214184</v>
      </c>
      <c r="O6" s="47">
        <f t="shared" si="1"/>
        <v>514.80275039350511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119478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119478</v>
      </c>
      <c r="O7" s="47">
        <f t="shared" si="1"/>
        <v>9.8979372048711785</v>
      </c>
      <c r="P7" s="9"/>
    </row>
    <row r="8" spans="1:133">
      <c r="A8" s="12"/>
      <c r="B8" s="25">
        <v>312.42</v>
      </c>
      <c r="C8" s="20" t="s">
        <v>120</v>
      </c>
      <c r="D8" s="46">
        <v>0</v>
      </c>
      <c r="E8" s="46">
        <v>87908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87908</v>
      </c>
      <c r="O8" s="47">
        <f t="shared" si="1"/>
        <v>7.2825780796951367</v>
      </c>
      <c r="P8" s="9"/>
    </row>
    <row r="9" spans="1:133">
      <c r="A9" s="12"/>
      <c r="B9" s="25">
        <v>314.10000000000002</v>
      </c>
      <c r="C9" s="20" t="s">
        <v>12</v>
      </c>
      <c r="D9" s="46">
        <v>1035711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1035711</v>
      </c>
      <c r="O9" s="47">
        <f t="shared" si="1"/>
        <v>85.801590589014992</v>
      </c>
      <c r="P9" s="9"/>
    </row>
    <row r="10" spans="1:133">
      <c r="A10" s="12"/>
      <c r="B10" s="25">
        <v>314.3</v>
      </c>
      <c r="C10" s="20" t="s">
        <v>13</v>
      </c>
      <c r="D10" s="46">
        <v>416997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416997</v>
      </c>
      <c r="O10" s="47">
        <f t="shared" si="1"/>
        <v>34.545356639880708</v>
      </c>
      <c r="P10" s="9"/>
    </row>
    <row r="11" spans="1:133">
      <c r="A11" s="12"/>
      <c r="B11" s="25">
        <v>314.39999999999998</v>
      </c>
      <c r="C11" s="20" t="s">
        <v>14</v>
      </c>
      <c r="D11" s="46">
        <v>65513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65513</v>
      </c>
      <c r="O11" s="47">
        <f t="shared" si="1"/>
        <v>5.427305111424074</v>
      </c>
      <c r="P11" s="9"/>
    </row>
    <row r="12" spans="1:133">
      <c r="A12" s="12"/>
      <c r="B12" s="25">
        <v>315</v>
      </c>
      <c r="C12" s="20" t="s">
        <v>121</v>
      </c>
      <c r="D12" s="46">
        <v>592239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592239</v>
      </c>
      <c r="O12" s="47">
        <f t="shared" si="1"/>
        <v>49.062960815176872</v>
      </c>
      <c r="P12" s="9"/>
    </row>
    <row r="13" spans="1:133">
      <c r="A13" s="12"/>
      <c r="B13" s="25">
        <v>316</v>
      </c>
      <c r="C13" s="20" t="s">
        <v>122</v>
      </c>
      <c r="D13" s="46">
        <v>98149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98149</v>
      </c>
      <c r="O13" s="47">
        <f t="shared" si="1"/>
        <v>8.1309750642034633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SUM(D15:D25)</f>
        <v>1402204</v>
      </c>
      <c r="E14" s="32">
        <f t="shared" si="3"/>
        <v>1982567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4150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3388921</v>
      </c>
      <c r="O14" s="45">
        <f t="shared" si="1"/>
        <v>280.74898517107118</v>
      </c>
      <c r="P14" s="10"/>
    </row>
    <row r="15" spans="1:133">
      <c r="A15" s="12"/>
      <c r="B15" s="25">
        <v>322</v>
      </c>
      <c r="C15" s="20" t="s">
        <v>0</v>
      </c>
      <c r="D15" s="46">
        <v>481969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481969</v>
      </c>
      <c r="O15" s="47">
        <f t="shared" si="1"/>
        <v>39.927843592080194</v>
      </c>
      <c r="P15" s="9"/>
    </row>
    <row r="16" spans="1:133">
      <c r="A16" s="12"/>
      <c r="B16" s="25">
        <v>323.10000000000002</v>
      </c>
      <c r="C16" s="20" t="s">
        <v>18</v>
      </c>
      <c r="D16" s="46">
        <v>782349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782349</v>
      </c>
      <c r="O16" s="47">
        <f t="shared" si="1"/>
        <v>64.812277358959491</v>
      </c>
      <c r="P16" s="9"/>
    </row>
    <row r="17" spans="1:16">
      <c r="A17" s="12"/>
      <c r="B17" s="25">
        <v>323.7</v>
      </c>
      <c r="C17" s="20" t="s">
        <v>20</v>
      </c>
      <c r="D17" s="46">
        <v>0</v>
      </c>
      <c r="E17" s="46">
        <v>473168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473168</v>
      </c>
      <c r="O17" s="47">
        <f t="shared" si="1"/>
        <v>39.198740783696465</v>
      </c>
      <c r="P17" s="9"/>
    </row>
    <row r="18" spans="1:16">
      <c r="A18" s="12"/>
      <c r="B18" s="25">
        <v>323.89999999999998</v>
      </c>
      <c r="C18" s="20" t="s">
        <v>81</v>
      </c>
      <c r="D18" s="46">
        <v>48281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48281</v>
      </c>
      <c r="O18" s="47">
        <f t="shared" si="1"/>
        <v>3.999751470466407</v>
      </c>
      <c r="P18" s="9"/>
    </row>
    <row r="19" spans="1:16">
      <c r="A19" s="12"/>
      <c r="B19" s="25">
        <v>324.12</v>
      </c>
      <c r="C19" s="20" t="s">
        <v>21</v>
      </c>
      <c r="D19" s="46">
        <v>1868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1868</v>
      </c>
      <c r="O19" s="47">
        <f t="shared" si="1"/>
        <v>0.15475105625051777</v>
      </c>
      <c r="P19" s="9"/>
    </row>
    <row r="20" spans="1:16">
      <c r="A20" s="12"/>
      <c r="B20" s="25">
        <v>324.22000000000003</v>
      </c>
      <c r="C20" s="20" t="s">
        <v>138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4150</v>
      </c>
      <c r="O20" s="47">
        <f t="shared" si="1"/>
        <v>0.34379918813685695</v>
      </c>
      <c r="P20" s="9"/>
    </row>
    <row r="21" spans="1:16">
      <c r="A21" s="12"/>
      <c r="B21" s="25">
        <v>324.52</v>
      </c>
      <c r="C21" s="20" t="s">
        <v>123</v>
      </c>
      <c r="D21" s="46">
        <v>10198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10198</v>
      </c>
      <c r="O21" s="47">
        <f t="shared" si="1"/>
        <v>0.84483472786016067</v>
      </c>
      <c r="P21" s="9"/>
    </row>
    <row r="22" spans="1:16">
      <c r="A22" s="12"/>
      <c r="B22" s="25">
        <v>324.62</v>
      </c>
      <c r="C22" s="20" t="s">
        <v>24</v>
      </c>
      <c r="D22" s="46">
        <v>9819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9819</v>
      </c>
      <c r="O22" s="47">
        <f t="shared" si="1"/>
        <v>0.81343716344958994</v>
      </c>
      <c r="P22" s="9"/>
    </row>
    <row r="23" spans="1:16">
      <c r="A23" s="12"/>
      <c r="B23" s="25">
        <v>325.2</v>
      </c>
      <c r="C23" s="20" t="s">
        <v>25</v>
      </c>
      <c r="D23" s="46">
        <v>0</v>
      </c>
      <c r="E23" s="46">
        <v>1500803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1500803</v>
      </c>
      <c r="O23" s="47">
        <f t="shared" si="1"/>
        <v>124.33128986827934</v>
      </c>
      <c r="P23" s="9"/>
    </row>
    <row r="24" spans="1:16">
      <c r="A24" s="12"/>
      <c r="B24" s="25">
        <v>329</v>
      </c>
      <c r="C24" s="20" t="s">
        <v>26</v>
      </c>
      <c r="D24" s="46">
        <v>11475</v>
      </c>
      <c r="E24" s="46">
        <v>8596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5">SUM(D24:M24)</f>
        <v>20071</v>
      </c>
      <c r="O24" s="47">
        <f t="shared" si="1"/>
        <v>1.662745422914423</v>
      </c>
      <c r="P24" s="9"/>
    </row>
    <row r="25" spans="1:16">
      <c r="A25" s="12"/>
      <c r="B25" s="25">
        <v>367</v>
      </c>
      <c r="C25" s="20" t="s">
        <v>124</v>
      </c>
      <c r="D25" s="46">
        <v>56245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56245</v>
      </c>
      <c r="O25" s="47">
        <f t="shared" si="1"/>
        <v>4.6595145389777155</v>
      </c>
      <c r="P25" s="9"/>
    </row>
    <row r="26" spans="1:16" ht="15.75">
      <c r="A26" s="29" t="s">
        <v>28</v>
      </c>
      <c r="B26" s="30"/>
      <c r="C26" s="31"/>
      <c r="D26" s="32">
        <f t="shared" ref="D26:M26" si="6">SUM(D27:D35)</f>
        <v>1272395</v>
      </c>
      <c r="E26" s="32">
        <f t="shared" si="6"/>
        <v>303570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1575965</v>
      </c>
      <c r="O26" s="45">
        <f t="shared" si="1"/>
        <v>130.55794880291609</v>
      </c>
      <c r="P26" s="10"/>
    </row>
    <row r="27" spans="1:16">
      <c r="A27" s="12"/>
      <c r="B27" s="25">
        <v>331.2</v>
      </c>
      <c r="C27" s="20" t="s">
        <v>27</v>
      </c>
      <c r="D27" s="46">
        <v>88784</v>
      </c>
      <c r="E27" s="46">
        <v>31166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119950</v>
      </c>
      <c r="O27" s="47">
        <f t="shared" si="1"/>
        <v>9.9370391848231296</v>
      </c>
      <c r="P27" s="9"/>
    </row>
    <row r="28" spans="1:16">
      <c r="A28" s="12"/>
      <c r="B28" s="25">
        <v>331.7</v>
      </c>
      <c r="C28" s="20" t="s">
        <v>98</v>
      </c>
      <c r="D28" s="46">
        <v>0</v>
      </c>
      <c r="E28" s="46">
        <v>136428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136428</v>
      </c>
      <c r="O28" s="47">
        <f t="shared" si="1"/>
        <v>11.302129069671112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14267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14267</v>
      </c>
      <c r="O29" s="47">
        <f t="shared" si="1"/>
        <v>1.1819236185900091</v>
      </c>
      <c r="P29" s="9"/>
    </row>
    <row r="30" spans="1:16">
      <c r="A30" s="12"/>
      <c r="B30" s="25">
        <v>335.12</v>
      </c>
      <c r="C30" s="20" t="s">
        <v>125</v>
      </c>
      <c r="D30" s="46">
        <v>425531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425531</v>
      </c>
      <c r="O30" s="47">
        <f t="shared" si="1"/>
        <v>35.252340319774667</v>
      </c>
      <c r="P30" s="9"/>
    </row>
    <row r="31" spans="1:16">
      <c r="A31" s="12"/>
      <c r="B31" s="25">
        <v>335.14</v>
      </c>
      <c r="C31" s="20" t="s">
        <v>126</v>
      </c>
      <c r="D31" s="46">
        <v>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</v>
      </c>
      <c r="O31" s="47">
        <f t="shared" si="1"/>
        <v>2.4024521580647833E-3</v>
      </c>
      <c r="P31" s="9"/>
    </row>
    <row r="32" spans="1:16">
      <c r="A32" s="12"/>
      <c r="B32" s="25">
        <v>335.15</v>
      </c>
      <c r="C32" s="20" t="s">
        <v>127</v>
      </c>
      <c r="D32" s="46">
        <v>26551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26551</v>
      </c>
      <c r="O32" s="47">
        <f t="shared" si="1"/>
        <v>2.1995692154751056</v>
      </c>
      <c r="P32" s="9"/>
    </row>
    <row r="33" spans="1:16">
      <c r="A33" s="12"/>
      <c r="B33" s="25">
        <v>335.18</v>
      </c>
      <c r="C33" s="20" t="s">
        <v>128</v>
      </c>
      <c r="D33" s="46">
        <v>731500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731500</v>
      </c>
      <c r="O33" s="47">
        <f t="shared" si="1"/>
        <v>60.599784607737554</v>
      </c>
      <c r="P33" s="9"/>
    </row>
    <row r="34" spans="1:16">
      <c r="A34" s="12"/>
      <c r="B34" s="25">
        <v>337.2</v>
      </c>
      <c r="C34" s="20" t="s">
        <v>38</v>
      </c>
      <c r="D34" s="46">
        <v>0</v>
      </c>
      <c r="E34" s="46">
        <v>40336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40336</v>
      </c>
      <c r="O34" s="47">
        <f t="shared" si="1"/>
        <v>3.3415624223345208</v>
      </c>
      <c r="P34" s="9"/>
    </row>
    <row r="35" spans="1:16">
      <c r="A35" s="12"/>
      <c r="B35" s="25">
        <v>337.7</v>
      </c>
      <c r="C35" s="20" t="s">
        <v>40</v>
      </c>
      <c r="D35" s="46">
        <v>0</v>
      </c>
      <c r="E35" s="46">
        <v>81373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81373</v>
      </c>
      <c r="O35" s="47">
        <f t="shared" si="1"/>
        <v>6.7411979123519181</v>
      </c>
      <c r="P35" s="9"/>
    </row>
    <row r="36" spans="1:16" ht="15.75">
      <c r="A36" s="29" t="s">
        <v>46</v>
      </c>
      <c r="B36" s="30"/>
      <c r="C36" s="31"/>
      <c r="D36" s="32">
        <f t="shared" ref="D36:M36" si="7">SUM(D37:D45)</f>
        <v>435870</v>
      </c>
      <c r="E36" s="32">
        <f t="shared" si="7"/>
        <v>105428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8211129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5"/>
        <v>8752427</v>
      </c>
      <c r="O36" s="45">
        <f t="shared" si="1"/>
        <v>725.07886670532685</v>
      </c>
      <c r="P36" s="10"/>
    </row>
    <row r="37" spans="1:16">
      <c r="A37" s="12"/>
      <c r="B37" s="25">
        <v>341.9</v>
      </c>
      <c r="C37" s="20" t="s">
        <v>129</v>
      </c>
      <c r="D37" s="46">
        <v>3028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5" si="8">SUM(D37:M37)</f>
        <v>3028</v>
      </c>
      <c r="O37" s="47">
        <f t="shared" ref="O37:O66" si="9">(N37/O$68)</f>
        <v>0.25084914257310909</v>
      </c>
      <c r="P37" s="9"/>
    </row>
    <row r="38" spans="1:16">
      <c r="A38" s="12"/>
      <c r="B38" s="25">
        <v>342.1</v>
      </c>
      <c r="C38" s="20" t="s">
        <v>49</v>
      </c>
      <c r="D38" s="46">
        <v>7983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7983</v>
      </c>
      <c r="O38" s="47">
        <f t="shared" si="9"/>
        <v>0.66133708889072984</v>
      </c>
      <c r="P38" s="9"/>
    </row>
    <row r="39" spans="1:16">
      <c r="A39" s="12"/>
      <c r="B39" s="25">
        <v>342.4</v>
      </c>
      <c r="C39" s="20" t="s">
        <v>139</v>
      </c>
      <c r="D39" s="46">
        <v>0</v>
      </c>
      <c r="E39" s="46">
        <v>103085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103085</v>
      </c>
      <c r="O39" s="47">
        <f t="shared" si="9"/>
        <v>8.5398889901416624</v>
      </c>
      <c r="P39" s="9"/>
    </row>
    <row r="40" spans="1:16">
      <c r="A40" s="12"/>
      <c r="B40" s="25">
        <v>343.4</v>
      </c>
      <c r="C40" s="20" t="s">
        <v>52</v>
      </c>
      <c r="D40" s="46">
        <v>0</v>
      </c>
      <c r="E40" s="46">
        <v>2343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2343</v>
      </c>
      <c r="O40" s="47">
        <f t="shared" si="9"/>
        <v>0.19410156573606163</v>
      </c>
      <c r="P40" s="9"/>
    </row>
    <row r="41" spans="1:16">
      <c r="A41" s="12"/>
      <c r="B41" s="25">
        <v>343.6</v>
      </c>
      <c r="C41" s="20" t="s">
        <v>87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7381474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7381474</v>
      </c>
      <c r="O41" s="47">
        <f t="shared" si="9"/>
        <v>611.50476348272718</v>
      </c>
      <c r="P41" s="9"/>
    </row>
    <row r="42" spans="1:16">
      <c r="A42" s="12"/>
      <c r="B42" s="25">
        <v>343.9</v>
      </c>
      <c r="C42" s="20" t="s">
        <v>100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388822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388822</v>
      </c>
      <c r="O42" s="47">
        <f t="shared" si="9"/>
        <v>32.211250103553972</v>
      </c>
      <c r="P42" s="9"/>
    </row>
    <row r="43" spans="1:16">
      <c r="A43" s="12"/>
      <c r="B43" s="25">
        <v>344.5</v>
      </c>
      <c r="C43" s="20" t="s">
        <v>130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440833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440833</v>
      </c>
      <c r="O43" s="47">
        <f t="shared" si="9"/>
        <v>36.520006627454229</v>
      </c>
      <c r="P43" s="9"/>
    </row>
    <row r="44" spans="1:16">
      <c r="A44" s="12"/>
      <c r="B44" s="25">
        <v>347.2</v>
      </c>
      <c r="C44" s="20" t="s">
        <v>56</v>
      </c>
      <c r="D44" s="46">
        <v>363123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363123</v>
      </c>
      <c r="O44" s="47">
        <f t="shared" si="9"/>
        <v>30.082263275619251</v>
      </c>
      <c r="P44" s="9"/>
    </row>
    <row r="45" spans="1:16">
      <c r="A45" s="12"/>
      <c r="B45" s="25">
        <v>349</v>
      </c>
      <c r="C45" s="20" t="s">
        <v>1</v>
      </c>
      <c r="D45" s="46">
        <v>61736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61736</v>
      </c>
      <c r="O45" s="47">
        <f t="shared" si="9"/>
        <v>5.1144064286306019</v>
      </c>
      <c r="P45" s="9"/>
    </row>
    <row r="46" spans="1:16" ht="15.75">
      <c r="A46" s="29" t="s">
        <v>47</v>
      </c>
      <c r="B46" s="30"/>
      <c r="C46" s="31"/>
      <c r="D46" s="32">
        <f t="shared" ref="D46:M46" si="10">SUM(D47:D51)</f>
        <v>226896</v>
      </c>
      <c r="E46" s="32">
        <f t="shared" si="10"/>
        <v>136780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204176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3" si="11">SUM(D46:M46)</f>
        <v>567852</v>
      </c>
      <c r="O46" s="45">
        <f t="shared" si="9"/>
        <v>47.042664236600118</v>
      </c>
      <c r="P46" s="10"/>
    </row>
    <row r="47" spans="1:16">
      <c r="A47" s="13"/>
      <c r="B47" s="39">
        <v>351.1</v>
      </c>
      <c r="C47" s="21" t="s">
        <v>89</v>
      </c>
      <c r="D47" s="46">
        <v>84497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84497</v>
      </c>
      <c r="O47" s="47">
        <f t="shared" si="9"/>
        <v>7</v>
      </c>
      <c r="P47" s="9"/>
    </row>
    <row r="48" spans="1:16">
      <c r="A48" s="13"/>
      <c r="B48" s="39">
        <v>351.2</v>
      </c>
      <c r="C48" s="21" t="s">
        <v>131</v>
      </c>
      <c r="D48" s="46">
        <v>0</v>
      </c>
      <c r="E48" s="46">
        <v>133144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133144</v>
      </c>
      <c r="O48" s="47">
        <f t="shared" si="9"/>
        <v>11.030072073564742</v>
      </c>
      <c r="P48" s="9"/>
    </row>
    <row r="49" spans="1:16">
      <c r="A49" s="13"/>
      <c r="B49" s="39">
        <v>351.3</v>
      </c>
      <c r="C49" s="21" t="s">
        <v>101</v>
      </c>
      <c r="D49" s="46">
        <v>0</v>
      </c>
      <c r="E49" s="46">
        <v>3636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3636</v>
      </c>
      <c r="O49" s="47">
        <f t="shared" si="9"/>
        <v>0.30121779471460525</v>
      </c>
      <c r="P49" s="9"/>
    </row>
    <row r="50" spans="1:16">
      <c r="A50" s="13"/>
      <c r="B50" s="39">
        <v>352</v>
      </c>
      <c r="C50" s="21" t="s">
        <v>61</v>
      </c>
      <c r="D50" s="46">
        <v>12949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12949</v>
      </c>
      <c r="O50" s="47">
        <f t="shared" si="9"/>
        <v>1.0727363101648579</v>
      </c>
      <c r="P50" s="9"/>
    </row>
    <row r="51" spans="1:16">
      <c r="A51" s="13"/>
      <c r="B51" s="39">
        <v>354</v>
      </c>
      <c r="C51" s="21" t="s">
        <v>90</v>
      </c>
      <c r="D51" s="46">
        <v>129450</v>
      </c>
      <c r="E51" s="46">
        <v>0</v>
      </c>
      <c r="F51" s="46">
        <v>0</v>
      </c>
      <c r="G51" s="46">
        <v>0</v>
      </c>
      <c r="H51" s="46">
        <v>0</v>
      </c>
      <c r="I51" s="46">
        <v>204176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333626</v>
      </c>
      <c r="O51" s="47">
        <f t="shared" si="9"/>
        <v>27.638638058155912</v>
      </c>
      <c r="P51" s="9"/>
    </row>
    <row r="52" spans="1:16" ht="15.75">
      <c r="A52" s="29" t="s">
        <v>4</v>
      </c>
      <c r="B52" s="30"/>
      <c r="C52" s="31"/>
      <c r="D52" s="32">
        <f t="shared" ref="D52:M52" si="12">SUM(D53:D60)</f>
        <v>248228</v>
      </c>
      <c r="E52" s="32">
        <f t="shared" si="12"/>
        <v>74956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79666</v>
      </c>
      <c r="J52" s="32">
        <f t="shared" si="12"/>
        <v>0</v>
      </c>
      <c r="K52" s="32">
        <f t="shared" si="12"/>
        <v>4353115</v>
      </c>
      <c r="L52" s="32">
        <f t="shared" si="12"/>
        <v>0</v>
      </c>
      <c r="M52" s="32">
        <f t="shared" si="12"/>
        <v>0</v>
      </c>
      <c r="N52" s="32">
        <f t="shared" si="11"/>
        <v>4755965</v>
      </c>
      <c r="O52" s="45">
        <f t="shared" si="9"/>
        <v>393.99925441139925</v>
      </c>
      <c r="P52" s="10"/>
    </row>
    <row r="53" spans="1:16">
      <c r="A53" s="12"/>
      <c r="B53" s="25">
        <v>361.1</v>
      </c>
      <c r="C53" s="20" t="s">
        <v>63</v>
      </c>
      <c r="D53" s="46">
        <v>19557</v>
      </c>
      <c r="E53" s="46">
        <v>7118</v>
      </c>
      <c r="F53" s="46">
        <v>0</v>
      </c>
      <c r="G53" s="46">
        <v>0</v>
      </c>
      <c r="H53" s="46">
        <v>0</v>
      </c>
      <c r="I53" s="46">
        <v>5393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32068</v>
      </c>
      <c r="O53" s="47">
        <f t="shared" si="9"/>
        <v>2.6566150277524647</v>
      </c>
      <c r="P53" s="9"/>
    </row>
    <row r="54" spans="1:16">
      <c r="A54" s="12"/>
      <c r="B54" s="25">
        <v>361.3</v>
      </c>
      <c r="C54" s="20" t="s">
        <v>64</v>
      </c>
      <c r="D54" s="46">
        <v>-12539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2485689</v>
      </c>
      <c r="L54" s="46">
        <v>0</v>
      </c>
      <c r="M54" s="46">
        <v>0</v>
      </c>
      <c r="N54" s="46">
        <f t="shared" ref="N54:N60" si="13">SUM(D54:M54)</f>
        <v>2473150</v>
      </c>
      <c r="O54" s="47">
        <f t="shared" si="9"/>
        <v>204.88360533510067</v>
      </c>
      <c r="P54" s="9"/>
    </row>
    <row r="55" spans="1:16">
      <c r="A55" s="12"/>
      <c r="B55" s="25">
        <v>362</v>
      </c>
      <c r="C55" s="20" t="s">
        <v>65</v>
      </c>
      <c r="D55" s="46">
        <v>50729</v>
      </c>
      <c r="E55" s="46">
        <v>40811</v>
      </c>
      <c r="F55" s="46">
        <v>0</v>
      </c>
      <c r="G55" s="46">
        <v>0</v>
      </c>
      <c r="H55" s="46">
        <v>0</v>
      </c>
      <c r="I55" s="46">
        <v>26500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118040</v>
      </c>
      <c r="O55" s="47">
        <f t="shared" si="9"/>
        <v>9.7788087151023113</v>
      </c>
      <c r="P55" s="9"/>
    </row>
    <row r="56" spans="1:16">
      <c r="A56" s="12"/>
      <c r="B56" s="25">
        <v>364</v>
      </c>
      <c r="C56" s="20" t="s">
        <v>132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13197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13197</v>
      </c>
      <c r="O56" s="47">
        <f t="shared" si="9"/>
        <v>1.0932814182752051</v>
      </c>
      <c r="P56" s="9"/>
    </row>
    <row r="57" spans="1:16">
      <c r="A57" s="12"/>
      <c r="B57" s="25">
        <v>365</v>
      </c>
      <c r="C57" s="20" t="s">
        <v>133</v>
      </c>
      <c r="D57" s="46">
        <v>787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787</v>
      </c>
      <c r="O57" s="47">
        <f t="shared" si="9"/>
        <v>6.519758097920636E-2</v>
      </c>
      <c r="P57" s="9"/>
    </row>
    <row r="58" spans="1:16">
      <c r="A58" s="12"/>
      <c r="B58" s="25">
        <v>366</v>
      </c>
      <c r="C58" s="20" t="s">
        <v>66</v>
      </c>
      <c r="D58" s="46">
        <v>1930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1930</v>
      </c>
      <c r="O58" s="47">
        <f t="shared" si="9"/>
        <v>0.15988733327810456</v>
      </c>
      <c r="P58" s="9"/>
    </row>
    <row r="59" spans="1:16">
      <c r="A59" s="12"/>
      <c r="B59" s="25">
        <v>368</v>
      </c>
      <c r="C59" s="20" t="s">
        <v>67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1867426</v>
      </c>
      <c r="L59" s="46">
        <v>0</v>
      </c>
      <c r="M59" s="46">
        <v>0</v>
      </c>
      <c r="N59" s="46">
        <f t="shared" si="13"/>
        <v>1867426</v>
      </c>
      <c r="O59" s="47">
        <f t="shared" si="9"/>
        <v>154.70350426642366</v>
      </c>
      <c r="P59" s="9"/>
    </row>
    <row r="60" spans="1:16">
      <c r="A60" s="12"/>
      <c r="B60" s="25">
        <v>369.9</v>
      </c>
      <c r="C60" s="20" t="s">
        <v>68</v>
      </c>
      <c r="D60" s="46">
        <v>187764</v>
      </c>
      <c r="E60" s="46">
        <v>27027</v>
      </c>
      <c r="F60" s="46">
        <v>0</v>
      </c>
      <c r="G60" s="46">
        <v>0</v>
      </c>
      <c r="H60" s="46">
        <v>0</v>
      </c>
      <c r="I60" s="46">
        <v>34576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249367</v>
      </c>
      <c r="O60" s="47">
        <f t="shared" si="9"/>
        <v>20.658354734487617</v>
      </c>
      <c r="P60" s="9"/>
    </row>
    <row r="61" spans="1:16" ht="15.75">
      <c r="A61" s="29" t="s">
        <v>48</v>
      </c>
      <c r="B61" s="30"/>
      <c r="C61" s="31"/>
      <c r="D61" s="32">
        <f t="shared" ref="D61:M61" si="14">SUM(D62:D65)</f>
        <v>1791241</v>
      </c>
      <c r="E61" s="32">
        <f t="shared" si="14"/>
        <v>0</v>
      </c>
      <c r="F61" s="32">
        <f t="shared" si="14"/>
        <v>0</v>
      </c>
      <c r="G61" s="32">
        <f t="shared" si="14"/>
        <v>0</v>
      </c>
      <c r="H61" s="32">
        <f t="shared" si="14"/>
        <v>0</v>
      </c>
      <c r="I61" s="32">
        <f t="shared" si="14"/>
        <v>57279</v>
      </c>
      <c r="J61" s="32">
        <f t="shared" si="14"/>
        <v>0</v>
      </c>
      <c r="K61" s="32">
        <f t="shared" si="14"/>
        <v>510030</v>
      </c>
      <c r="L61" s="32">
        <f t="shared" si="14"/>
        <v>0</v>
      </c>
      <c r="M61" s="32">
        <f t="shared" si="14"/>
        <v>0</v>
      </c>
      <c r="N61" s="32">
        <f t="shared" ref="N61:N66" si="15">SUM(D61:M61)</f>
        <v>2358550</v>
      </c>
      <c r="O61" s="45">
        <f t="shared" si="9"/>
        <v>195.38977715185155</v>
      </c>
      <c r="P61" s="9"/>
    </row>
    <row r="62" spans="1:16">
      <c r="A62" s="12"/>
      <c r="B62" s="25">
        <v>381</v>
      </c>
      <c r="C62" s="20" t="s">
        <v>69</v>
      </c>
      <c r="D62" s="46">
        <v>1760213</v>
      </c>
      <c r="E62" s="46">
        <v>0</v>
      </c>
      <c r="F62" s="46">
        <v>0</v>
      </c>
      <c r="G62" s="46">
        <v>0</v>
      </c>
      <c r="H62" s="46">
        <v>0</v>
      </c>
      <c r="I62" s="46">
        <v>57279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5"/>
        <v>1817492</v>
      </c>
      <c r="O62" s="47">
        <f t="shared" si="9"/>
        <v>150.56681302294757</v>
      </c>
      <c r="P62" s="9"/>
    </row>
    <row r="63" spans="1:16">
      <c r="A63" s="12"/>
      <c r="B63" s="25">
        <v>388.1</v>
      </c>
      <c r="C63" s="20" t="s">
        <v>70</v>
      </c>
      <c r="D63" s="46">
        <v>31028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31028</v>
      </c>
      <c r="O63" s="47">
        <f t="shared" si="9"/>
        <v>2.5704581227735894</v>
      </c>
      <c r="P63" s="9"/>
    </row>
    <row r="64" spans="1:16">
      <c r="A64" s="12"/>
      <c r="B64" s="25">
        <v>389.1</v>
      </c>
      <c r="C64" s="20" t="s">
        <v>134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507876</v>
      </c>
      <c r="L64" s="46">
        <v>0</v>
      </c>
      <c r="M64" s="46">
        <v>0</v>
      </c>
      <c r="N64" s="46">
        <f t="shared" si="15"/>
        <v>507876</v>
      </c>
      <c r="O64" s="47">
        <f t="shared" si="9"/>
        <v>42.074061801010686</v>
      </c>
      <c r="P64" s="9"/>
    </row>
    <row r="65" spans="1:119" ht="15.75" thickBot="1">
      <c r="A65" s="12"/>
      <c r="B65" s="25">
        <v>389.9</v>
      </c>
      <c r="C65" s="20" t="s">
        <v>135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2154</v>
      </c>
      <c r="L65" s="46">
        <v>0</v>
      </c>
      <c r="M65" s="46">
        <v>0</v>
      </c>
      <c r="N65" s="46">
        <f t="shared" si="15"/>
        <v>2154</v>
      </c>
      <c r="O65" s="47">
        <f t="shared" si="9"/>
        <v>0.1784442051197084</v>
      </c>
      <c r="P65" s="9"/>
    </row>
    <row r="66" spans="1:119" ht="16.5" thickBot="1">
      <c r="A66" s="14" t="s">
        <v>58</v>
      </c>
      <c r="B66" s="23"/>
      <c r="C66" s="22"/>
      <c r="D66" s="15">
        <f t="shared" ref="D66:M66" si="16">SUM(D5,D14,D26,D36,D46,D52,D61)</f>
        <v>13799627</v>
      </c>
      <c r="E66" s="15">
        <f t="shared" si="16"/>
        <v>2810687</v>
      </c>
      <c r="F66" s="15">
        <f t="shared" si="16"/>
        <v>0</v>
      </c>
      <c r="G66" s="15">
        <f t="shared" si="16"/>
        <v>0</v>
      </c>
      <c r="H66" s="15">
        <f t="shared" si="16"/>
        <v>0</v>
      </c>
      <c r="I66" s="15">
        <f t="shared" si="16"/>
        <v>8556400</v>
      </c>
      <c r="J66" s="15">
        <f t="shared" si="16"/>
        <v>0</v>
      </c>
      <c r="K66" s="15">
        <f t="shared" si="16"/>
        <v>4863145</v>
      </c>
      <c r="L66" s="15">
        <f t="shared" si="16"/>
        <v>0</v>
      </c>
      <c r="M66" s="15">
        <f t="shared" si="16"/>
        <v>0</v>
      </c>
      <c r="N66" s="15">
        <f t="shared" si="15"/>
        <v>30029859</v>
      </c>
      <c r="O66" s="38">
        <f t="shared" si="9"/>
        <v>2487.7689503769366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51" t="s">
        <v>140</v>
      </c>
      <c r="M68" s="51"/>
      <c r="N68" s="51"/>
      <c r="O68" s="43">
        <v>12071</v>
      </c>
    </row>
    <row r="69" spans="1:119">
      <c r="A69" s="52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  <row r="70" spans="1:119" ht="15.75" customHeight="1" thickBot="1">
      <c r="A70" s="55" t="s">
        <v>96</v>
      </c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7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2024-02-22T21:59:14Z</cp:lastPrinted>
  <dcterms:created xsi:type="dcterms:W3CDTF">2000-08-31T21:26:31Z</dcterms:created>
  <dcterms:modified xsi:type="dcterms:W3CDTF">2024-02-22T21:59:20Z</dcterms:modified>
</cp:coreProperties>
</file>