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8" r:id="rId10"/>
    <sheet name="2012" sheetId="35" r:id="rId11"/>
    <sheet name="2011" sheetId="34" r:id="rId12"/>
    <sheet name="2010" sheetId="33" r:id="rId13"/>
    <sheet name="2009" sheetId="36" r:id="rId14"/>
    <sheet name="2008" sheetId="37" r:id="rId15"/>
  </sheets>
  <definedNames>
    <definedName name="_xlnm.Print_Area" localSheetId="14">'2008'!$A$1:$O$30</definedName>
    <definedName name="_xlnm.Print_Area" localSheetId="12">'2010'!$A$1:$O$29</definedName>
    <definedName name="_xlnm.Print_Area" localSheetId="11">'2011'!$A$1:$O$28</definedName>
    <definedName name="_xlnm.Print_Area" localSheetId="10">'2012'!$A$1:$O$26</definedName>
    <definedName name="_xlnm.Print_Area" localSheetId="9">'2013'!$A$1:$O$29</definedName>
    <definedName name="_xlnm.Print_Area" localSheetId="8">'2014'!$A$1:$O$30</definedName>
    <definedName name="_xlnm.Print_Area" localSheetId="7">'2015'!$A$1:$O$29</definedName>
    <definedName name="_xlnm.Print_Area" localSheetId="6">'2016'!$A$1:$O$27</definedName>
    <definedName name="_xlnm.Print_Area" localSheetId="5">'2017'!$A$1:$O$26</definedName>
    <definedName name="_xlnm.Print_Area" localSheetId="4">'2018'!$A$1:$O$28</definedName>
    <definedName name="_xlnm.Print_Area" localSheetId="3">'2019'!$A$1:$O$30</definedName>
    <definedName name="_xlnm.Print_Area" localSheetId="2">'2020'!$A$1:$O$28</definedName>
    <definedName name="_xlnm.Print_Area" localSheetId="1">'2021'!$A$1:$P$26</definedName>
    <definedName name="_xlnm.Print_Area" localSheetId="0">'2022'!$A$1:$P$27</definedName>
    <definedName name="_xlnm.Print_Titles" localSheetId="14">'2008'!$1:$4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23" i="47" l="1"/>
  <c r="F23" i="47"/>
  <c r="G23" i="47"/>
  <c r="H23" i="47"/>
  <c r="I23" i="47"/>
  <c r="J23" i="47"/>
  <c r="K23" i="47"/>
  <c r="L23" i="47"/>
  <c r="M23" i="47"/>
  <c r="N23" i="47"/>
  <c r="D23" i="47"/>
  <c r="O22" i="47" l="1"/>
  <c r="P22" i="47" s="1"/>
  <c r="O21" i="47"/>
  <c r="P21" i="47" s="1"/>
  <c r="O20" i="47"/>
  <c r="P20" i="47" s="1"/>
  <c r="N19" i="47"/>
  <c r="M19" i="47"/>
  <c r="L19" i="47"/>
  <c r="K19" i="47"/>
  <c r="J19" i="47"/>
  <c r="I19" i="47"/>
  <c r="H19" i="47"/>
  <c r="G19" i="47"/>
  <c r="F19" i="47"/>
  <c r="E19" i="47"/>
  <c r="D19" i="47"/>
  <c r="O18" i="47"/>
  <c r="P18" i="47" s="1"/>
  <c r="N17" i="47"/>
  <c r="M17" i="47"/>
  <c r="L17" i="47"/>
  <c r="K17" i="47"/>
  <c r="J17" i="47"/>
  <c r="I17" i="47"/>
  <c r="H17" i="47"/>
  <c r="G17" i="47"/>
  <c r="F17" i="47"/>
  <c r="E17" i="47"/>
  <c r="D17" i="47"/>
  <c r="O16" i="47"/>
  <c r="P16" i="47" s="1"/>
  <c r="O15" i="47"/>
  <c r="P15" i="47" s="1"/>
  <c r="O14" i="47"/>
  <c r="P14" i="47" s="1"/>
  <c r="O13" i="47"/>
  <c r="P13" i="47" s="1"/>
  <c r="O12" i="47"/>
  <c r="P12" i="47" s="1"/>
  <c r="O11" i="47"/>
  <c r="P11" i="47" s="1"/>
  <c r="O10" i="47"/>
  <c r="P10" i="47" s="1"/>
  <c r="N9" i="47"/>
  <c r="M9" i="47"/>
  <c r="L9" i="47"/>
  <c r="K9" i="47"/>
  <c r="J9" i="47"/>
  <c r="I9" i="47"/>
  <c r="H9" i="47"/>
  <c r="G9" i="47"/>
  <c r="F9" i="47"/>
  <c r="E9" i="47"/>
  <c r="D9" i="47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19" i="47" l="1"/>
  <c r="P19" i="47" s="1"/>
  <c r="O17" i="47"/>
  <c r="P17" i="47" s="1"/>
  <c r="O9" i="47"/>
  <c r="P9" i="47" s="1"/>
  <c r="O5" i="47"/>
  <c r="P5" i="47" s="1"/>
  <c r="D22" i="46"/>
  <c r="O21" i="46"/>
  <c r="P21" i="46" s="1"/>
  <c r="O20" i="46"/>
  <c r="P20" i="46" s="1"/>
  <c r="O19" i="46"/>
  <c r="P19" i="46"/>
  <c r="N18" i="46"/>
  <c r="M18" i="46"/>
  <c r="L18" i="46"/>
  <c r="K18" i="46"/>
  <c r="J18" i="46"/>
  <c r="I18" i="46"/>
  <c r="H18" i="46"/>
  <c r="G18" i="46"/>
  <c r="F18" i="46"/>
  <c r="E18" i="46"/>
  <c r="D18" i="46"/>
  <c r="O17" i="46"/>
  <c r="P17" i="46" s="1"/>
  <c r="O16" i="46"/>
  <c r="P16" i="46" s="1"/>
  <c r="N15" i="46"/>
  <c r="M15" i="46"/>
  <c r="L15" i="46"/>
  <c r="K15" i="46"/>
  <c r="O15" i="46" s="1"/>
  <c r="P15" i="46" s="1"/>
  <c r="J15" i="46"/>
  <c r="I15" i="46"/>
  <c r="I22" i="46" s="1"/>
  <c r="H15" i="46"/>
  <c r="G15" i="46"/>
  <c r="F15" i="46"/>
  <c r="F22" i="46" s="1"/>
  <c r="E15" i="46"/>
  <c r="D15" i="46"/>
  <c r="O14" i="46"/>
  <c r="P14" i="46" s="1"/>
  <c r="O13" i="46"/>
  <c r="P13" i="46"/>
  <c r="O12" i="46"/>
  <c r="P12" i="46" s="1"/>
  <c r="O11" i="46"/>
  <c r="P11" i="46" s="1"/>
  <c r="O10" i="46"/>
  <c r="P10" i="46"/>
  <c r="O9" i="46"/>
  <c r="P9" i="46"/>
  <c r="N8" i="46"/>
  <c r="M8" i="46"/>
  <c r="L8" i="46"/>
  <c r="K8" i="46"/>
  <c r="J8" i="46"/>
  <c r="O8" i="46" s="1"/>
  <c r="P8" i="46" s="1"/>
  <c r="I8" i="46"/>
  <c r="H8" i="46"/>
  <c r="G8" i="46"/>
  <c r="F8" i="46"/>
  <c r="E8" i="46"/>
  <c r="E22" i="46" s="1"/>
  <c r="D8" i="46"/>
  <c r="O7" i="46"/>
  <c r="P7" i="46" s="1"/>
  <c r="O6" i="46"/>
  <c r="P6" i="46"/>
  <c r="N5" i="46"/>
  <c r="N22" i="46" s="1"/>
  <c r="M5" i="46"/>
  <c r="O5" i="46" s="1"/>
  <c r="P5" i="46" s="1"/>
  <c r="L5" i="46"/>
  <c r="L22" i="46" s="1"/>
  <c r="K5" i="46"/>
  <c r="K22" i="46" s="1"/>
  <c r="J5" i="46"/>
  <c r="J22" i="46" s="1"/>
  <c r="I5" i="46"/>
  <c r="H5" i="46"/>
  <c r="H22" i="46" s="1"/>
  <c r="G5" i="46"/>
  <c r="G22" i="46" s="1"/>
  <c r="F5" i="46"/>
  <c r="E5" i="46"/>
  <c r="D5" i="46"/>
  <c r="G24" i="45"/>
  <c r="H24" i="45"/>
  <c r="N23" i="45"/>
  <c r="O23" i="45" s="1"/>
  <c r="M22" i="45"/>
  <c r="L22" i="45"/>
  <c r="K22" i="45"/>
  <c r="J22" i="45"/>
  <c r="I22" i="45"/>
  <c r="H22" i="45"/>
  <c r="G22" i="45"/>
  <c r="F22" i="45"/>
  <c r="E22" i="45"/>
  <c r="D22" i="45"/>
  <c r="N21" i="45"/>
  <c r="O21" i="45" s="1"/>
  <c r="N20" i="45"/>
  <c r="O20" i="45"/>
  <c r="N19" i="45"/>
  <c r="O19" i="45" s="1"/>
  <c r="N18" i="45"/>
  <c r="O18" i="45" s="1"/>
  <c r="M17" i="45"/>
  <c r="L17" i="45"/>
  <c r="K17" i="45"/>
  <c r="J17" i="45"/>
  <c r="I17" i="45"/>
  <c r="H17" i="45"/>
  <c r="G17" i="45"/>
  <c r="F17" i="45"/>
  <c r="E17" i="45"/>
  <c r="N17" i="45" s="1"/>
  <c r="O17" i="45" s="1"/>
  <c r="D17" i="45"/>
  <c r="N16" i="45"/>
  <c r="O16" i="45" s="1"/>
  <c r="M15" i="45"/>
  <c r="L15" i="45"/>
  <c r="K15" i="45"/>
  <c r="J15" i="45"/>
  <c r="I15" i="45"/>
  <c r="H15" i="45"/>
  <c r="G15" i="45"/>
  <c r="F15" i="45"/>
  <c r="E15" i="45"/>
  <c r="N15" i="45" s="1"/>
  <c r="O15" i="45" s="1"/>
  <c r="D15" i="45"/>
  <c r="N14" i="45"/>
  <c r="O14" i="45" s="1"/>
  <c r="N13" i="45"/>
  <c r="O13" i="45"/>
  <c r="N12" i="45"/>
  <c r="O12" i="45"/>
  <c r="N11" i="45"/>
  <c r="O11" i="45" s="1"/>
  <c r="M10" i="45"/>
  <c r="L10" i="45"/>
  <c r="K10" i="45"/>
  <c r="N10" i="45" s="1"/>
  <c r="O10" i="45" s="1"/>
  <c r="J10" i="45"/>
  <c r="I10" i="45"/>
  <c r="I24" i="45" s="1"/>
  <c r="H10" i="45"/>
  <c r="G10" i="45"/>
  <c r="F10" i="45"/>
  <c r="E10" i="45"/>
  <c r="D10" i="45"/>
  <c r="N9" i="45"/>
  <c r="O9" i="45" s="1"/>
  <c r="N8" i="45"/>
  <c r="O8" i="45"/>
  <c r="N7" i="45"/>
  <c r="O7" i="45" s="1"/>
  <c r="N6" i="45"/>
  <c r="O6" i="45" s="1"/>
  <c r="M5" i="45"/>
  <c r="M24" i="45" s="1"/>
  <c r="L5" i="45"/>
  <c r="L24" i="45" s="1"/>
  <c r="K5" i="45"/>
  <c r="K24" i="45" s="1"/>
  <c r="J5" i="45"/>
  <c r="J24" i="45" s="1"/>
  <c r="I5" i="45"/>
  <c r="H5" i="45"/>
  <c r="G5" i="45"/>
  <c r="F5" i="45"/>
  <c r="F24" i="45" s="1"/>
  <c r="E5" i="45"/>
  <c r="N5" i="45" s="1"/>
  <c r="O5" i="45" s="1"/>
  <c r="D5" i="45"/>
  <c r="D24" i="45" s="1"/>
  <c r="D26" i="44"/>
  <c r="N25" i="44"/>
  <c r="O25" i="44" s="1"/>
  <c r="M24" i="44"/>
  <c r="L24" i="44"/>
  <c r="K24" i="44"/>
  <c r="J24" i="44"/>
  <c r="I24" i="44"/>
  <c r="H24" i="44"/>
  <c r="G24" i="44"/>
  <c r="F24" i="44"/>
  <c r="E24" i="44"/>
  <c r="D24" i="44"/>
  <c r="N23" i="44"/>
  <c r="O23" i="44" s="1"/>
  <c r="N22" i="44"/>
  <c r="O22" i="44" s="1"/>
  <c r="M21" i="44"/>
  <c r="L21" i="44"/>
  <c r="K21" i="44"/>
  <c r="J21" i="44"/>
  <c r="I21" i="44"/>
  <c r="H21" i="44"/>
  <c r="G21" i="44"/>
  <c r="F21" i="44"/>
  <c r="E21" i="44"/>
  <c r="N21" i="44" s="1"/>
  <c r="O21" i="44" s="1"/>
  <c r="D21" i="44"/>
  <c r="N20" i="44"/>
  <c r="O20" i="44" s="1"/>
  <c r="N19" i="44"/>
  <c r="O19" i="44"/>
  <c r="M18" i="44"/>
  <c r="L18" i="44"/>
  <c r="K18" i="44"/>
  <c r="J18" i="44"/>
  <c r="I18" i="44"/>
  <c r="H18" i="44"/>
  <c r="G18" i="44"/>
  <c r="N18" i="44" s="1"/>
  <c r="O18" i="44" s="1"/>
  <c r="F18" i="44"/>
  <c r="E18" i="44"/>
  <c r="E26" i="44" s="1"/>
  <c r="D18" i="44"/>
  <c r="N17" i="44"/>
  <c r="O17" i="44"/>
  <c r="N16" i="44"/>
  <c r="O16" i="44"/>
  <c r="N15" i="44"/>
  <c r="O15" i="44" s="1"/>
  <c r="N14" i="44"/>
  <c r="O14" i="44"/>
  <c r="N13" i="44"/>
  <c r="O13" i="44" s="1"/>
  <c r="M12" i="44"/>
  <c r="L12" i="44"/>
  <c r="K12" i="44"/>
  <c r="J12" i="44"/>
  <c r="J26" i="44" s="1"/>
  <c r="I12" i="44"/>
  <c r="H12" i="44"/>
  <c r="G12" i="44"/>
  <c r="F12" i="44"/>
  <c r="E12" i="44"/>
  <c r="D12" i="44"/>
  <c r="N12" i="44" s="1"/>
  <c r="O12" i="44" s="1"/>
  <c r="N11" i="44"/>
  <c r="O11" i="44" s="1"/>
  <c r="N10" i="44"/>
  <c r="O10" i="44" s="1"/>
  <c r="N9" i="44"/>
  <c r="O9" i="44"/>
  <c r="N8" i="44"/>
  <c r="O8" i="44"/>
  <c r="N7" i="44"/>
  <c r="O7" i="44" s="1"/>
  <c r="N6" i="44"/>
  <c r="O6" i="44"/>
  <c r="M5" i="44"/>
  <c r="N5" i="44" s="1"/>
  <c r="O5" i="44" s="1"/>
  <c r="L5" i="44"/>
  <c r="L26" i="44" s="1"/>
  <c r="K5" i="44"/>
  <c r="K26" i="44" s="1"/>
  <c r="J5" i="44"/>
  <c r="I5" i="44"/>
  <c r="I26" i="44" s="1"/>
  <c r="H5" i="44"/>
  <c r="H26" i="44" s="1"/>
  <c r="G5" i="44"/>
  <c r="G26" i="44" s="1"/>
  <c r="F5" i="44"/>
  <c r="F26" i="44" s="1"/>
  <c r="E5" i="44"/>
  <c r="D5" i="44"/>
  <c r="G24" i="43"/>
  <c r="N23" i="43"/>
  <c r="O23" i="43" s="1"/>
  <c r="M22" i="43"/>
  <c r="L22" i="43"/>
  <c r="K22" i="43"/>
  <c r="N22" i="43" s="1"/>
  <c r="O22" i="43" s="1"/>
  <c r="J22" i="43"/>
  <c r="I22" i="43"/>
  <c r="I24" i="43" s="1"/>
  <c r="H22" i="43"/>
  <c r="G22" i="43"/>
  <c r="F22" i="43"/>
  <c r="E22" i="43"/>
  <c r="D22" i="43"/>
  <c r="N21" i="43"/>
  <c r="O21" i="43" s="1"/>
  <c r="N20" i="43"/>
  <c r="O20" i="43"/>
  <c r="N19" i="43"/>
  <c r="O19" i="43" s="1"/>
  <c r="M18" i="43"/>
  <c r="L18" i="43"/>
  <c r="K18" i="43"/>
  <c r="J18" i="43"/>
  <c r="I18" i="43"/>
  <c r="H18" i="43"/>
  <c r="G18" i="43"/>
  <c r="F18" i="43"/>
  <c r="E18" i="43"/>
  <c r="D18" i="43"/>
  <c r="N18" i="43" s="1"/>
  <c r="O18" i="43" s="1"/>
  <c r="N17" i="43"/>
  <c r="O17" i="43" s="1"/>
  <c r="M16" i="43"/>
  <c r="L16" i="43"/>
  <c r="K16" i="43"/>
  <c r="J16" i="43"/>
  <c r="I16" i="43"/>
  <c r="H16" i="43"/>
  <c r="G16" i="43"/>
  <c r="F16" i="43"/>
  <c r="E16" i="43"/>
  <c r="D16" i="43"/>
  <c r="N15" i="43"/>
  <c r="O15" i="43" s="1"/>
  <c r="N14" i="43"/>
  <c r="O14" i="43" s="1"/>
  <c r="N13" i="43"/>
  <c r="O13" i="43"/>
  <c r="N12" i="43"/>
  <c r="O12" i="43" s="1"/>
  <c r="N11" i="43"/>
  <c r="O11" i="43" s="1"/>
  <c r="N10" i="43"/>
  <c r="O10" i="43"/>
  <c r="M9" i="43"/>
  <c r="N9" i="43" s="1"/>
  <c r="O9" i="43" s="1"/>
  <c r="L9" i="43"/>
  <c r="K9" i="43"/>
  <c r="J9" i="43"/>
  <c r="I9" i="43"/>
  <c r="H9" i="43"/>
  <c r="G9" i="43"/>
  <c r="F9" i="43"/>
  <c r="E9" i="43"/>
  <c r="D9" i="43"/>
  <c r="N8" i="43"/>
  <c r="O8" i="43"/>
  <c r="N7" i="43"/>
  <c r="O7" i="43" s="1"/>
  <c r="N6" i="43"/>
  <c r="O6" i="43" s="1"/>
  <c r="M5" i="43"/>
  <c r="M24" i="43" s="1"/>
  <c r="L5" i="43"/>
  <c r="L24" i="43" s="1"/>
  <c r="K5" i="43"/>
  <c r="K24" i="43" s="1"/>
  <c r="J5" i="43"/>
  <c r="J24" i="43" s="1"/>
  <c r="I5" i="43"/>
  <c r="H5" i="43"/>
  <c r="H24" i="43" s="1"/>
  <c r="G5" i="43"/>
  <c r="F5" i="43"/>
  <c r="F24" i="43" s="1"/>
  <c r="E5" i="43"/>
  <c r="N5" i="43" s="1"/>
  <c r="O5" i="43" s="1"/>
  <c r="D5" i="43"/>
  <c r="D24" i="43" s="1"/>
  <c r="H22" i="42"/>
  <c r="D22" i="42"/>
  <c r="N21" i="42"/>
  <c r="O21" i="42" s="1"/>
  <c r="N20" i="42"/>
  <c r="O20" i="42" s="1"/>
  <c r="M19" i="42"/>
  <c r="L19" i="42"/>
  <c r="K19" i="42"/>
  <c r="J19" i="42"/>
  <c r="I19" i="42"/>
  <c r="H19" i="42"/>
  <c r="G19" i="42"/>
  <c r="F19" i="42"/>
  <c r="E19" i="42"/>
  <c r="N19" i="42" s="1"/>
  <c r="O19" i="42" s="1"/>
  <c r="D19" i="42"/>
  <c r="N18" i="42"/>
  <c r="O18" i="42" s="1"/>
  <c r="M17" i="42"/>
  <c r="L17" i="42"/>
  <c r="K17" i="42"/>
  <c r="J17" i="42"/>
  <c r="I17" i="42"/>
  <c r="H17" i="42"/>
  <c r="G17" i="42"/>
  <c r="F17" i="42"/>
  <c r="E17" i="42"/>
  <c r="N17" i="42" s="1"/>
  <c r="O17" i="42" s="1"/>
  <c r="D17" i="42"/>
  <c r="N16" i="42"/>
  <c r="O16" i="42" s="1"/>
  <c r="N15" i="42"/>
  <c r="O15" i="42"/>
  <c r="N14" i="42"/>
  <c r="O14" i="42" s="1"/>
  <c r="N13" i="42"/>
  <c r="O13" i="42" s="1"/>
  <c r="N12" i="42"/>
  <c r="O12" i="42"/>
  <c r="N11" i="42"/>
  <c r="O11" i="42" s="1"/>
  <c r="N10" i="42"/>
  <c r="O10" i="42" s="1"/>
  <c r="M9" i="42"/>
  <c r="L9" i="42"/>
  <c r="K9" i="42"/>
  <c r="J9" i="42"/>
  <c r="I9" i="42"/>
  <c r="H9" i="42"/>
  <c r="G9" i="42"/>
  <c r="F9" i="42"/>
  <c r="E9" i="42"/>
  <c r="E22" i="42" s="1"/>
  <c r="D9" i="42"/>
  <c r="N8" i="42"/>
  <c r="O8" i="42" s="1"/>
  <c r="N7" i="42"/>
  <c r="O7" i="42"/>
  <c r="N6" i="42"/>
  <c r="O6" i="42" s="1"/>
  <c r="M5" i="42"/>
  <c r="M22" i="42" s="1"/>
  <c r="L5" i="42"/>
  <c r="L22" i="42" s="1"/>
  <c r="K5" i="42"/>
  <c r="K22" i="42" s="1"/>
  <c r="J5" i="42"/>
  <c r="J22" i="42" s="1"/>
  <c r="I5" i="42"/>
  <c r="I22" i="42" s="1"/>
  <c r="H5" i="42"/>
  <c r="G5" i="42"/>
  <c r="G22" i="42" s="1"/>
  <c r="F5" i="42"/>
  <c r="F22" i="42" s="1"/>
  <c r="E5" i="42"/>
  <c r="D5" i="42"/>
  <c r="J23" i="41"/>
  <c r="N22" i="41"/>
  <c r="O22" i="41"/>
  <c r="N21" i="41"/>
  <c r="O21" i="41" s="1"/>
  <c r="N20" i="41"/>
  <c r="O20" i="41" s="1"/>
  <c r="M19" i="41"/>
  <c r="L19" i="41"/>
  <c r="K19" i="41"/>
  <c r="N19" i="41" s="1"/>
  <c r="O19" i="41" s="1"/>
  <c r="J19" i="41"/>
  <c r="I19" i="41"/>
  <c r="H19" i="41"/>
  <c r="G19" i="41"/>
  <c r="F19" i="41"/>
  <c r="E19" i="41"/>
  <c r="D19" i="41"/>
  <c r="N18" i="41"/>
  <c r="O18" i="41" s="1"/>
  <c r="M17" i="41"/>
  <c r="L17" i="41"/>
  <c r="K17" i="41"/>
  <c r="N17" i="41" s="1"/>
  <c r="O17" i="41" s="1"/>
  <c r="J17" i="41"/>
  <c r="I17" i="41"/>
  <c r="H17" i="41"/>
  <c r="G17" i="41"/>
  <c r="F17" i="41"/>
  <c r="E17" i="41"/>
  <c r="D17" i="41"/>
  <c r="N16" i="41"/>
  <c r="O16" i="41" s="1"/>
  <c r="N15" i="41"/>
  <c r="O15" i="41"/>
  <c r="N14" i="41"/>
  <c r="O14" i="41" s="1"/>
  <c r="N13" i="41"/>
  <c r="O13" i="41" s="1"/>
  <c r="N12" i="41"/>
  <c r="O12" i="41"/>
  <c r="N11" i="41"/>
  <c r="O11" i="41" s="1"/>
  <c r="N10" i="41"/>
  <c r="O10" i="41" s="1"/>
  <c r="M9" i="41"/>
  <c r="L9" i="41"/>
  <c r="K9" i="41"/>
  <c r="K23" i="41" s="1"/>
  <c r="J9" i="41"/>
  <c r="I9" i="41"/>
  <c r="H9" i="41"/>
  <c r="G9" i="41"/>
  <c r="F9" i="41"/>
  <c r="E9" i="41"/>
  <c r="D9" i="41"/>
  <c r="N8" i="41"/>
  <c r="O8" i="41" s="1"/>
  <c r="N7" i="41"/>
  <c r="O7" i="41"/>
  <c r="N6" i="41"/>
  <c r="O6" i="41" s="1"/>
  <c r="M5" i="41"/>
  <c r="M23" i="41" s="1"/>
  <c r="L5" i="41"/>
  <c r="L23" i="41" s="1"/>
  <c r="K5" i="41"/>
  <c r="J5" i="41"/>
  <c r="I5" i="41"/>
  <c r="I23" i="41" s="1"/>
  <c r="H5" i="41"/>
  <c r="H23" i="41" s="1"/>
  <c r="G5" i="41"/>
  <c r="G23" i="41" s="1"/>
  <c r="F5" i="41"/>
  <c r="F23" i="41" s="1"/>
  <c r="E5" i="41"/>
  <c r="E23" i="41" s="1"/>
  <c r="D5" i="41"/>
  <c r="D23" i="41" s="1"/>
  <c r="E25" i="40"/>
  <c r="N24" i="40"/>
  <c r="O24" i="40"/>
  <c r="M23" i="40"/>
  <c r="N23" i="40" s="1"/>
  <c r="O23" i="40" s="1"/>
  <c r="L23" i="40"/>
  <c r="K23" i="40"/>
  <c r="J23" i="40"/>
  <c r="I23" i="40"/>
  <c r="H23" i="40"/>
  <c r="G23" i="40"/>
  <c r="F23" i="40"/>
  <c r="E23" i="40"/>
  <c r="D23" i="40"/>
  <c r="N22" i="40"/>
  <c r="O22" i="40"/>
  <c r="N21" i="40"/>
  <c r="O21" i="40" s="1"/>
  <c r="N20" i="40"/>
  <c r="O20" i="40" s="1"/>
  <c r="N19" i="40"/>
  <c r="O19" i="40"/>
  <c r="M18" i="40"/>
  <c r="L18" i="40"/>
  <c r="K18" i="40"/>
  <c r="J18" i="40"/>
  <c r="I18" i="40"/>
  <c r="H18" i="40"/>
  <c r="G18" i="40"/>
  <c r="N18" i="40" s="1"/>
  <c r="O18" i="40" s="1"/>
  <c r="F18" i="40"/>
  <c r="E18" i="40"/>
  <c r="D18" i="40"/>
  <c r="N17" i="40"/>
  <c r="O17" i="40"/>
  <c r="M16" i="40"/>
  <c r="L16" i="40"/>
  <c r="K16" i="40"/>
  <c r="J16" i="40"/>
  <c r="I16" i="40"/>
  <c r="H16" i="40"/>
  <c r="G16" i="40"/>
  <c r="F16" i="40"/>
  <c r="E16" i="40"/>
  <c r="D16" i="40"/>
  <c r="N15" i="40"/>
  <c r="O15" i="40"/>
  <c r="N14" i="40"/>
  <c r="O14" i="40" s="1"/>
  <c r="N13" i="40"/>
  <c r="O13" i="40" s="1"/>
  <c r="N12" i="40"/>
  <c r="O12" i="40"/>
  <c r="N11" i="40"/>
  <c r="O11" i="40" s="1"/>
  <c r="N10" i="40"/>
  <c r="O10" i="40" s="1"/>
  <c r="N9" i="40"/>
  <c r="O9" i="40"/>
  <c r="M8" i="40"/>
  <c r="L8" i="40"/>
  <c r="K8" i="40"/>
  <c r="J8" i="40"/>
  <c r="I8" i="40"/>
  <c r="H8" i="40"/>
  <c r="G8" i="40"/>
  <c r="N8" i="40" s="1"/>
  <c r="O8" i="40" s="1"/>
  <c r="F8" i="40"/>
  <c r="E8" i="40"/>
  <c r="D8" i="40"/>
  <c r="N7" i="40"/>
  <c r="O7" i="40"/>
  <c r="N6" i="40"/>
  <c r="O6" i="40" s="1"/>
  <c r="M5" i="40"/>
  <c r="M25" i="40" s="1"/>
  <c r="L5" i="40"/>
  <c r="L25" i="40" s="1"/>
  <c r="K5" i="40"/>
  <c r="K25" i="40" s="1"/>
  <c r="J5" i="40"/>
  <c r="J25" i="40" s="1"/>
  <c r="I5" i="40"/>
  <c r="I25" i="40" s="1"/>
  <c r="H5" i="40"/>
  <c r="H25" i="40" s="1"/>
  <c r="G5" i="40"/>
  <c r="G25" i="40" s="1"/>
  <c r="F5" i="40"/>
  <c r="F25" i="40" s="1"/>
  <c r="E5" i="40"/>
  <c r="D5" i="40"/>
  <c r="D25" i="40" s="1"/>
  <c r="N25" i="39"/>
  <c r="O25" i="39" s="1"/>
  <c r="M24" i="39"/>
  <c r="L24" i="39"/>
  <c r="K24" i="39"/>
  <c r="J24" i="39"/>
  <c r="I24" i="39"/>
  <c r="H24" i="39"/>
  <c r="G24" i="39"/>
  <c r="F24" i="39"/>
  <c r="E24" i="39"/>
  <c r="D24" i="39"/>
  <c r="N24" i="39" s="1"/>
  <c r="O24" i="39" s="1"/>
  <c r="N23" i="39"/>
  <c r="O23" i="39" s="1"/>
  <c r="N22" i="39"/>
  <c r="O22" i="39"/>
  <c r="N21" i="39"/>
  <c r="O21" i="39" s="1"/>
  <c r="M20" i="39"/>
  <c r="L20" i="39"/>
  <c r="K20" i="39"/>
  <c r="J20" i="39"/>
  <c r="I20" i="39"/>
  <c r="H20" i="39"/>
  <c r="G20" i="39"/>
  <c r="F20" i="39"/>
  <c r="E20" i="39"/>
  <c r="D20" i="39"/>
  <c r="N20" i="39" s="1"/>
  <c r="O20" i="39" s="1"/>
  <c r="N19" i="39"/>
  <c r="O19" i="39" s="1"/>
  <c r="N18" i="39"/>
  <c r="O18" i="39"/>
  <c r="M17" i="39"/>
  <c r="L17" i="39"/>
  <c r="K17" i="39"/>
  <c r="J17" i="39"/>
  <c r="I17" i="39"/>
  <c r="H17" i="39"/>
  <c r="G17" i="39"/>
  <c r="F17" i="39"/>
  <c r="E17" i="39"/>
  <c r="E26" i="39" s="1"/>
  <c r="D17" i="39"/>
  <c r="N17" i="39" s="1"/>
  <c r="O17" i="39" s="1"/>
  <c r="N16" i="39"/>
  <c r="O16" i="39" s="1"/>
  <c r="N15" i="39"/>
  <c r="O15" i="39" s="1"/>
  <c r="N14" i="39"/>
  <c r="O14" i="39"/>
  <c r="N13" i="39"/>
  <c r="O13" i="39" s="1"/>
  <c r="N12" i="39"/>
  <c r="O12" i="39" s="1"/>
  <c r="N11" i="39"/>
  <c r="O11" i="39"/>
  <c r="N10" i="39"/>
  <c r="O10" i="39" s="1"/>
  <c r="M9" i="39"/>
  <c r="L9" i="39"/>
  <c r="K9" i="39"/>
  <c r="J9" i="39"/>
  <c r="J26" i="39" s="1"/>
  <c r="I9" i="39"/>
  <c r="I26" i="39" s="1"/>
  <c r="H9" i="39"/>
  <c r="G9" i="39"/>
  <c r="F9" i="39"/>
  <c r="E9" i="39"/>
  <c r="D9" i="39"/>
  <c r="N9" i="39" s="1"/>
  <c r="O9" i="39" s="1"/>
  <c r="N8" i="39"/>
  <c r="O8" i="39" s="1"/>
  <c r="N7" i="39"/>
  <c r="O7" i="39"/>
  <c r="N6" i="39"/>
  <c r="O6" i="39" s="1"/>
  <c r="M5" i="39"/>
  <c r="M26" i="39" s="1"/>
  <c r="L5" i="39"/>
  <c r="L26" i="39"/>
  <c r="K5" i="39"/>
  <c r="K26" i="39"/>
  <c r="J5" i="39"/>
  <c r="I5" i="39"/>
  <c r="H5" i="39"/>
  <c r="H26" i="39" s="1"/>
  <c r="G5" i="39"/>
  <c r="G26" i="39" s="1"/>
  <c r="F5" i="39"/>
  <c r="F26" i="39"/>
  <c r="E5" i="39"/>
  <c r="D5" i="39"/>
  <c r="N24" i="38"/>
  <c r="O24" i="38"/>
  <c r="M23" i="38"/>
  <c r="L23" i="38"/>
  <c r="K23" i="38"/>
  <c r="J23" i="38"/>
  <c r="I23" i="38"/>
  <c r="H23" i="38"/>
  <c r="G23" i="38"/>
  <c r="F23" i="38"/>
  <c r="E23" i="38"/>
  <c r="D23" i="38"/>
  <c r="N23" i="38"/>
  <c r="O23" i="38"/>
  <c r="N22" i="38"/>
  <c r="O22" i="38" s="1"/>
  <c r="N21" i="38"/>
  <c r="O21" i="38" s="1"/>
  <c r="N20" i="38"/>
  <c r="O20" i="38" s="1"/>
  <c r="M19" i="38"/>
  <c r="L19" i="38"/>
  <c r="K19" i="38"/>
  <c r="J19" i="38"/>
  <c r="I19" i="38"/>
  <c r="I25" i="38" s="1"/>
  <c r="H19" i="38"/>
  <c r="N19" i="38" s="1"/>
  <c r="O19" i="38" s="1"/>
  <c r="G19" i="38"/>
  <c r="F19" i="38"/>
  <c r="E19" i="38"/>
  <c r="D19" i="38"/>
  <c r="N18" i="38"/>
  <c r="O18" i="38" s="1"/>
  <c r="M17" i="38"/>
  <c r="L17" i="38"/>
  <c r="K17" i="38"/>
  <c r="J17" i="38"/>
  <c r="I17" i="38"/>
  <c r="H17" i="38"/>
  <c r="G17" i="38"/>
  <c r="F17" i="38"/>
  <c r="N17" i="38" s="1"/>
  <c r="O17" i="38" s="1"/>
  <c r="E17" i="38"/>
  <c r="D17" i="38"/>
  <c r="N16" i="38"/>
  <c r="O16" i="38"/>
  <c r="N15" i="38"/>
  <c r="O15" i="38" s="1"/>
  <c r="N14" i="38"/>
  <c r="O14" i="38" s="1"/>
  <c r="N13" i="38"/>
  <c r="O13" i="38" s="1"/>
  <c r="N12" i="38"/>
  <c r="O12" i="38" s="1"/>
  <c r="N11" i="38"/>
  <c r="O11" i="38" s="1"/>
  <c r="N10" i="38"/>
  <c r="O10" i="38"/>
  <c r="M9" i="38"/>
  <c r="L9" i="38"/>
  <c r="K9" i="38"/>
  <c r="J9" i="38"/>
  <c r="I9" i="38"/>
  <c r="H9" i="38"/>
  <c r="G9" i="38"/>
  <c r="F9" i="38"/>
  <c r="E9" i="38"/>
  <c r="E25" i="38" s="1"/>
  <c r="D9" i="38"/>
  <c r="D25" i="38" s="1"/>
  <c r="N8" i="38"/>
  <c r="O8" i="38" s="1"/>
  <c r="N7" i="38"/>
  <c r="O7" i="38" s="1"/>
  <c r="N6" i="38"/>
  <c r="O6" i="38" s="1"/>
  <c r="M5" i="38"/>
  <c r="M25" i="38" s="1"/>
  <c r="L5" i="38"/>
  <c r="L25" i="38" s="1"/>
  <c r="K5" i="38"/>
  <c r="K25" i="38" s="1"/>
  <c r="J5" i="38"/>
  <c r="J25" i="38" s="1"/>
  <c r="I5" i="38"/>
  <c r="H5" i="38"/>
  <c r="H25" i="38" s="1"/>
  <c r="G5" i="38"/>
  <c r="G25" i="38"/>
  <c r="F5" i="38"/>
  <c r="F25" i="38"/>
  <c r="E5" i="38"/>
  <c r="D5" i="38"/>
  <c r="N25" i="37"/>
  <c r="O25" i="37" s="1"/>
  <c r="M24" i="37"/>
  <c r="L24" i="37"/>
  <c r="K24" i="37"/>
  <c r="J24" i="37"/>
  <c r="I24" i="37"/>
  <c r="H24" i="37"/>
  <c r="G24" i="37"/>
  <c r="F24" i="37"/>
  <c r="E24" i="37"/>
  <c r="E26" i="37" s="1"/>
  <c r="D24" i="37"/>
  <c r="N24" i="37" s="1"/>
  <c r="O24" i="37" s="1"/>
  <c r="N23" i="37"/>
  <c r="O23" i="37" s="1"/>
  <c r="N22" i="37"/>
  <c r="O22" i="37" s="1"/>
  <c r="N21" i="37"/>
  <c r="O21" i="37" s="1"/>
  <c r="M20" i="37"/>
  <c r="L20" i="37"/>
  <c r="K20" i="37"/>
  <c r="J20" i="37"/>
  <c r="I20" i="37"/>
  <c r="N20" i="37" s="1"/>
  <c r="O20" i="37" s="1"/>
  <c r="H20" i="37"/>
  <c r="G20" i="37"/>
  <c r="F20" i="37"/>
  <c r="E20" i="37"/>
  <c r="D20" i="37"/>
  <c r="N19" i="37"/>
  <c r="O19" i="37" s="1"/>
  <c r="M18" i="37"/>
  <c r="L18" i="37"/>
  <c r="L26" i="37" s="1"/>
  <c r="K18" i="37"/>
  <c r="K26" i="37" s="1"/>
  <c r="J18" i="37"/>
  <c r="I18" i="37"/>
  <c r="H18" i="37"/>
  <c r="G18" i="37"/>
  <c r="F18" i="37"/>
  <c r="E18" i="37"/>
  <c r="D18" i="37"/>
  <c r="N17" i="37"/>
  <c r="O17" i="37"/>
  <c r="N16" i="37"/>
  <c r="O16" i="37" s="1"/>
  <c r="N15" i="37"/>
  <c r="O15" i="37" s="1"/>
  <c r="N14" i="37"/>
  <c r="O14" i="37" s="1"/>
  <c r="N13" i="37"/>
  <c r="O13" i="37" s="1"/>
  <c r="M12" i="37"/>
  <c r="L12" i="37"/>
  <c r="K12" i="37"/>
  <c r="J12" i="37"/>
  <c r="J26" i="37" s="1"/>
  <c r="I12" i="37"/>
  <c r="I26" i="37" s="1"/>
  <c r="H12" i="37"/>
  <c r="G12" i="37"/>
  <c r="F12" i="37"/>
  <c r="E12" i="37"/>
  <c r="D12" i="37"/>
  <c r="N12" i="37" s="1"/>
  <c r="O12" i="37" s="1"/>
  <c r="N11" i="37"/>
  <c r="O11" i="37" s="1"/>
  <c r="N10" i="37"/>
  <c r="O10" i="37"/>
  <c r="N9" i="37"/>
  <c r="O9" i="37" s="1"/>
  <c r="N8" i="37"/>
  <c r="O8" i="37" s="1"/>
  <c r="N7" i="37"/>
  <c r="O7" i="37" s="1"/>
  <c r="N6" i="37"/>
  <c r="O6" i="37" s="1"/>
  <c r="M5" i="37"/>
  <c r="L5" i="37"/>
  <c r="K5" i="37"/>
  <c r="J5" i="37"/>
  <c r="I5" i="37"/>
  <c r="H5" i="37"/>
  <c r="H26" i="37"/>
  <c r="G5" i="37"/>
  <c r="G26" i="37"/>
  <c r="F5" i="37"/>
  <c r="F26" i="37"/>
  <c r="E5" i="37"/>
  <c r="D5" i="37"/>
  <c r="D26" i="37" s="1"/>
  <c r="N24" i="36"/>
  <c r="O24" i="36" s="1"/>
  <c r="N23" i="36"/>
  <c r="O23" i="36" s="1"/>
  <c r="N22" i="36"/>
  <c r="O22" i="36" s="1"/>
  <c r="M21" i="36"/>
  <c r="L21" i="36"/>
  <c r="K21" i="36"/>
  <c r="J21" i="36"/>
  <c r="I21" i="36"/>
  <c r="H21" i="36"/>
  <c r="H25" i="36" s="1"/>
  <c r="G21" i="36"/>
  <c r="G25" i="36" s="1"/>
  <c r="F21" i="36"/>
  <c r="E21" i="36"/>
  <c r="D21" i="36"/>
  <c r="N21" i="36" s="1"/>
  <c r="O21" i="36" s="1"/>
  <c r="N20" i="36"/>
  <c r="O20" i="36" s="1"/>
  <c r="N19" i="36"/>
  <c r="O19" i="36" s="1"/>
  <c r="M18" i="36"/>
  <c r="L18" i="36"/>
  <c r="K18" i="36"/>
  <c r="N18" i="36" s="1"/>
  <c r="O18" i="36" s="1"/>
  <c r="J18" i="36"/>
  <c r="I18" i="36"/>
  <c r="H18" i="36"/>
  <c r="G18" i="36"/>
  <c r="F18" i="36"/>
  <c r="E18" i="36"/>
  <c r="D18" i="36"/>
  <c r="N17" i="36"/>
  <c r="O17" i="36"/>
  <c r="N16" i="36"/>
  <c r="O16" i="36" s="1"/>
  <c r="N15" i="36"/>
  <c r="O15" i="36" s="1"/>
  <c r="N14" i="36"/>
  <c r="O14" i="36" s="1"/>
  <c r="N13" i="36"/>
  <c r="O13" i="36" s="1"/>
  <c r="N12" i="36"/>
  <c r="O12" i="36" s="1"/>
  <c r="M11" i="36"/>
  <c r="L11" i="36"/>
  <c r="K11" i="36"/>
  <c r="J11" i="36"/>
  <c r="I11" i="36"/>
  <c r="H11" i="36"/>
  <c r="G11" i="36"/>
  <c r="F11" i="36"/>
  <c r="E11" i="36"/>
  <c r="D11" i="36"/>
  <c r="N11" i="36" s="1"/>
  <c r="O11" i="36" s="1"/>
  <c r="N10" i="36"/>
  <c r="O10" i="36"/>
  <c r="N9" i="36"/>
  <c r="O9" i="36" s="1"/>
  <c r="N8" i="36"/>
  <c r="O8" i="36" s="1"/>
  <c r="N7" i="36"/>
  <c r="O7" i="36" s="1"/>
  <c r="N6" i="36"/>
  <c r="O6" i="36" s="1"/>
  <c r="M5" i="36"/>
  <c r="M25" i="36"/>
  <c r="L5" i="36"/>
  <c r="L25" i="36"/>
  <c r="K5" i="36"/>
  <c r="K25" i="36" s="1"/>
  <c r="J5" i="36"/>
  <c r="J25" i="36"/>
  <c r="I5" i="36"/>
  <c r="I25" i="36"/>
  <c r="H5" i="36"/>
  <c r="G5" i="36"/>
  <c r="F5" i="36"/>
  <c r="F25" i="36" s="1"/>
  <c r="E5" i="36"/>
  <c r="E25" i="36" s="1"/>
  <c r="D5" i="36"/>
  <c r="D25" i="36" s="1"/>
  <c r="N25" i="36" s="1"/>
  <c r="O25" i="36" s="1"/>
  <c r="N21" i="35"/>
  <c r="O21" i="35" s="1"/>
  <c r="N20" i="35"/>
  <c r="O20" i="35" s="1"/>
  <c r="N19" i="35"/>
  <c r="O19" i="35" s="1"/>
  <c r="M18" i="35"/>
  <c r="L18" i="35"/>
  <c r="K18" i="35"/>
  <c r="J18" i="35"/>
  <c r="I18" i="35"/>
  <c r="N18" i="35" s="1"/>
  <c r="O18" i="35" s="1"/>
  <c r="H18" i="35"/>
  <c r="G18" i="35"/>
  <c r="F18" i="35"/>
  <c r="E18" i="35"/>
  <c r="D18" i="35"/>
  <c r="N17" i="35"/>
  <c r="O17" i="35" s="1"/>
  <c r="M16" i="35"/>
  <c r="L16" i="35"/>
  <c r="K16" i="35"/>
  <c r="N16" i="35" s="1"/>
  <c r="O16" i="35" s="1"/>
  <c r="J16" i="35"/>
  <c r="I16" i="35"/>
  <c r="H16" i="35"/>
  <c r="G16" i="35"/>
  <c r="F16" i="35"/>
  <c r="E16" i="35"/>
  <c r="D16" i="35"/>
  <c r="N15" i="35"/>
  <c r="O15" i="35"/>
  <c r="N14" i="35"/>
  <c r="O14" i="35" s="1"/>
  <c r="N13" i="35"/>
  <c r="O13" i="35" s="1"/>
  <c r="N12" i="35"/>
  <c r="O12" i="35" s="1"/>
  <c r="M11" i="35"/>
  <c r="L11" i="35"/>
  <c r="K11" i="35"/>
  <c r="J11" i="35"/>
  <c r="I11" i="35"/>
  <c r="H11" i="35"/>
  <c r="G11" i="35"/>
  <c r="F11" i="35"/>
  <c r="E11" i="35"/>
  <c r="D11" i="35"/>
  <c r="N11" i="35" s="1"/>
  <c r="O11" i="35" s="1"/>
  <c r="N10" i="35"/>
  <c r="O10" i="35" s="1"/>
  <c r="N9" i="35"/>
  <c r="O9" i="35"/>
  <c r="N8" i="35"/>
  <c r="O8" i="35" s="1"/>
  <c r="N7" i="35"/>
  <c r="O7" i="35" s="1"/>
  <c r="N6" i="35"/>
  <c r="O6" i="35"/>
  <c r="M5" i="35"/>
  <c r="M22" i="35" s="1"/>
  <c r="L5" i="35"/>
  <c r="L22" i="35" s="1"/>
  <c r="K5" i="35"/>
  <c r="K22" i="35" s="1"/>
  <c r="J5" i="35"/>
  <c r="J22" i="35" s="1"/>
  <c r="I5" i="35"/>
  <c r="I22" i="35" s="1"/>
  <c r="H5" i="35"/>
  <c r="H22" i="35" s="1"/>
  <c r="G5" i="35"/>
  <c r="F5" i="35"/>
  <c r="F22" i="35"/>
  <c r="E5" i="35"/>
  <c r="E22" i="35"/>
  <c r="D5" i="35"/>
  <c r="D22" i="35" s="1"/>
  <c r="N23" i="34"/>
  <c r="O23" i="34"/>
  <c r="N22" i="34"/>
  <c r="O22" i="34" s="1"/>
  <c r="N21" i="34"/>
  <c r="O21" i="34" s="1"/>
  <c r="M20" i="34"/>
  <c r="L20" i="34"/>
  <c r="K20" i="34"/>
  <c r="J20" i="34"/>
  <c r="I20" i="34"/>
  <c r="H20" i="34"/>
  <c r="G20" i="34"/>
  <c r="F20" i="34"/>
  <c r="F24" i="34" s="1"/>
  <c r="E20" i="34"/>
  <c r="D20" i="34"/>
  <c r="N20" i="34" s="1"/>
  <c r="O20" i="34" s="1"/>
  <c r="N19" i="34"/>
  <c r="O19" i="34" s="1"/>
  <c r="M18" i="34"/>
  <c r="L18" i="34"/>
  <c r="K18" i="34"/>
  <c r="J18" i="34"/>
  <c r="I18" i="34"/>
  <c r="H18" i="34"/>
  <c r="N18" i="34" s="1"/>
  <c r="O18" i="34" s="1"/>
  <c r="G18" i="34"/>
  <c r="F18" i="34"/>
  <c r="E18" i="34"/>
  <c r="D18" i="34"/>
  <c r="N17" i="34"/>
  <c r="O17" i="34" s="1"/>
  <c r="N16" i="34"/>
  <c r="O16" i="34" s="1"/>
  <c r="N15" i="34"/>
  <c r="O15" i="34"/>
  <c r="N14" i="34"/>
  <c r="O14" i="34" s="1"/>
  <c r="N13" i="34"/>
  <c r="O13" i="34" s="1"/>
  <c r="N12" i="34"/>
  <c r="O12" i="34" s="1"/>
  <c r="M11" i="34"/>
  <c r="L11" i="34"/>
  <c r="K11" i="34"/>
  <c r="J11" i="34"/>
  <c r="I11" i="34"/>
  <c r="H11" i="34"/>
  <c r="H24" i="34" s="1"/>
  <c r="G11" i="34"/>
  <c r="F11" i="34"/>
  <c r="E11" i="34"/>
  <c r="D11" i="34"/>
  <c r="N11" i="34" s="1"/>
  <c r="O11" i="34" s="1"/>
  <c r="N10" i="34"/>
  <c r="O10" i="34" s="1"/>
  <c r="N9" i="34"/>
  <c r="O9" i="34"/>
  <c r="N8" i="34"/>
  <c r="O8" i="34" s="1"/>
  <c r="N7" i="34"/>
  <c r="O7" i="34" s="1"/>
  <c r="N6" i="34"/>
  <c r="O6" i="34"/>
  <c r="M5" i="34"/>
  <c r="M24" i="34" s="1"/>
  <c r="L5" i="34"/>
  <c r="L24" i="34" s="1"/>
  <c r="K5" i="34"/>
  <c r="K24" i="34"/>
  <c r="J5" i="34"/>
  <c r="J24" i="34" s="1"/>
  <c r="I5" i="34"/>
  <c r="I24" i="34" s="1"/>
  <c r="H5" i="34"/>
  <c r="G5" i="34"/>
  <c r="G24" i="34" s="1"/>
  <c r="F5" i="34"/>
  <c r="E5" i="34"/>
  <c r="E24" i="34" s="1"/>
  <c r="D5" i="34"/>
  <c r="D24" i="34"/>
  <c r="E19" i="33"/>
  <c r="F19" i="33"/>
  <c r="G19" i="33"/>
  <c r="H19" i="33"/>
  <c r="I19" i="33"/>
  <c r="J19" i="33"/>
  <c r="K19" i="33"/>
  <c r="L19" i="33"/>
  <c r="M19" i="33"/>
  <c r="M25" i="33" s="1"/>
  <c r="D19" i="33"/>
  <c r="N19" i="33" s="1"/>
  <c r="O19" i="33" s="1"/>
  <c r="E11" i="33"/>
  <c r="F11" i="33"/>
  <c r="G11" i="33"/>
  <c r="H11" i="33"/>
  <c r="I11" i="33"/>
  <c r="J11" i="33"/>
  <c r="K11" i="33"/>
  <c r="L11" i="33"/>
  <c r="M11" i="33"/>
  <c r="D11" i="33"/>
  <c r="D25" i="33" s="1"/>
  <c r="N11" i="33"/>
  <c r="O11" i="33" s="1"/>
  <c r="E5" i="33"/>
  <c r="F5" i="33"/>
  <c r="F25" i="33" s="1"/>
  <c r="G5" i="33"/>
  <c r="H5" i="33"/>
  <c r="H25" i="33" s="1"/>
  <c r="I5" i="33"/>
  <c r="I25" i="33" s="1"/>
  <c r="J5" i="33"/>
  <c r="J25" i="33" s="1"/>
  <c r="K5" i="33"/>
  <c r="K25" i="33" s="1"/>
  <c r="L5" i="33"/>
  <c r="L25" i="33" s="1"/>
  <c r="M5" i="33"/>
  <c r="D5" i="33"/>
  <c r="N23" i="33"/>
  <c r="N24" i="33"/>
  <c r="N22" i="33"/>
  <c r="O22" i="33" s="1"/>
  <c r="E21" i="33"/>
  <c r="E25" i="33"/>
  <c r="F21" i="33"/>
  <c r="G21" i="33"/>
  <c r="N21" i="33" s="1"/>
  <c r="O21" i="33" s="1"/>
  <c r="G25" i="33"/>
  <c r="H21" i="33"/>
  <c r="I21" i="33"/>
  <c r="J21" i="33"/>
  <c r="K21" i="33"/>
  <c r="L21" i="33"/>
  <c r="M21" i="33"/>
  <c r="D21" i="33"/>
  <c r="N20" i="33"/>
  <c r="O20" i="33"/>
  <c r="O23" i="33"/>
  <c r="O24" i="33"/>
  <c r="N6" i="33"/>
  <c r="O6" i="33" s="1"/>
  <c r="N7" i="33"/>
  <c r="O7" i="33"/>
  <c r="N8" i="33"/>
  <c r="O8" i="33" s="1"/>
  <c r="N9" i="33"/>
  <c r="O9" i="33" s="1"/>
  <c r="N10" i="33"/>
  <c r="O10" i="33"/>
  <c r="N14" i="33"/>
  <c r="O14" i="33" s="1"/>
  <c r="N15" i="33"/>
  <c r="O15" i="33" s="1"/>
  <c r="N16" i="33"/>
  <c r="O16" i="33"/>
  <c r="N17" i="33"/>
  <c r="O17" i="33" s="1"/>
  <c r="N18" i="33"/>
  <c r="O18" i="33" s="1"/>
  <c r="N13" i="33"/>
  <c r="O13" i="33"/>
  <c r="N12" i="33"/>
  <c r="O12" i="33" s="1"/>
  <c r="G22" i="35"/>
  <c r="M26" i="37"/>
  <c r="D26" i="39"/>
  <c r="N16" i="40"/>
  <c r="O16" i="40" s="1"/>
  <c r="N5" i="41"/>
  <c r="O5" i="41" s="1"/>
  <c r="N16" i="43"/>
  <c r="O16" i="43" s="1"/>
  <c r="N24" i="44"/>
  <c r="O24" i="44" s="1"/>
  <c r="N22" i="45"/>
  <c r="O22" i="45" s="1"/>
  <c r="O18" i="46"/>
  <c r="P18" i="46" s="1"/>
  <c r="O23" i="47" l="1"/>
  <c r="P23" i="47" s="1"/>
  <c r="N22" i="35"/>
  <c r="O22" i="35" s="1"/>
  <c r="N26" i="37"/>
  <c r="O26" i="37" s="1"/>
  <c r="N25" i="40"/>
  <c r="O25" i="40" s="1"/>
  <c r="N26" i="39"/>
  <c r="O26" i="39" s="1"/>
  <c r="N25" i="38"/>
  <c r="O25" i="38" s="1"/>
  <c r="N25" i="33"/>
  <c r="O25" i="33" s="1"/>
  <c r="N23" i="41"/>
  <c r="O23" i="41" s="1"/>
  <c r="N24" i="34"/>
  <c r="O24" i="34" s="1"/>
  <c r="N22" i="42"/>
  <c r="O22" i="42" s="1"/>
  <c r="N26" i="44"/>
  <c r="O26" i="44" s="1"/>
  <c r="N24" i="45"/>
  <c r="O24" i="45" s="1"/>
  <c r="N9" i="41"/>
  <c r="O9" i="41" s="1"/>
  <c r="N5" i="37"/>
  <c r="O5" i="37" s="1"/>
  <c r="E24" i="43"/>
  <c r="N24" i="43" s="1"/>
  <c r="O24" i="43" s="1"/>
  <c r="M26" i="44"/>
  <c r="E24" i="45"/>
  <c r="N9" i="38"/>
  <c r="O9" i="38" s="1"/>
  <c r="N5" i="39"/>
  <c r="O5" i="39" s="1"/>
  <c r="M22" i="46"/>
  <c r="O22" i="46" s="1"/>
  <c r="P22" i="46" s="1"/>
  <c r="N5" i="42"/>
  <c r="O5" i="42" s="1"/>
  <c r="N5" i="38"/>
  <c r="O5" i="38" s="1"/>
  <c r="N18" i="37"/>
  <c r="O18" i="37" s="1"/>
  <c r="N9" i="42"/>
  <c r="O9" i="42" s="1"/>
  <c r="N5" i="35"/>
  <c r="O5" i="35" s="1"/>
  <c r="N5" i="34"/>
  <c r="O5" i="34" s="1"/>
  <c r="N5" i="40"/>
  <c r="O5" i="40" s="1"/>
  <c r="N5" i="36"/>
  <c r="O5" i="36" s="1"/>
  <c r="N5" i="33"/>
  <c r="O5" i="33" s="1"/>
</calcChain>
</file>

<file path=xl/sharedStrings.xml><?xml version="1.0" encoding="utf-8"?>
<sst xmlns="http://schemas.openxmlformats.org/spreadsheetml/2006/main" count="604" uniqueCount="107">
  <si>
    <t>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</si>
  <si>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</si>
  <si>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</si>
  <si>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</si>
  <si>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</si>
  <si>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</si>
  <si>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</si>
  <si>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</si>
  <si>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First Local Option Fuel Tax (1 to 6 Cents)</t>
  </si>
  <si>
    <t>Discretionary Sales Surtaxes</t>
  </si>
  <si>
    <t>Utility Service Tax - Electricity</t>
  </si>
  <si>
    <t>Utility Service Tax - Gas</t>
  </si>
  <si>
    <t>Communications Services Taxes</t>
  </si>
  <si>
    <t>Federal Grant - Public Safety</t>
  </si>
  <si>
    <t>Intergovernmental Revenue</t>
  </si>
  <si>
    <t>Federal Grant - Physical Environment - Water Supply System</t>
  </si>
  <si>
    <t>State Grant - Culture / Recreation</t>
  </si>
  <si>
    <t>State Shared Revenues - General Gov't - Revenue Sharing Proceeds</t>
  </si>
  <si>
    <t>State Shared Revenues - General Gov't - Mobile Home License Tax</t>
  </si>
  <si>
    <t>State Shared Revenues - General Gov't - Alcoholic Beverage License Tax</t>
  </si>
  <si>
    <t>State Shared Revenues - General Gov't - Local Gov't Half-Cent Sales Tax</t>
  </si>
  <si>
    <t>Governmental Funds</t>
  </si>
  <si>
    <t>Proprietary Funds</t>
  </si>
  <si>
    <t>Account Total</t>
  </si>
  <si>
    <t>Fiduciary Funds</t>
  </si>
  <si>
    <t>Charges for Services</t>
  </si>
  <si>
    <t>Physical Environment - Water Utility</t>
  </si>
  <si>
    <t>Total - All Account Codes</t>
  </si>
  <si>
    <t>Interest and Other Earnings - Interest</t>
  </si>
  <si>
    <t>Rents and Royalties</t>
  </si>
  <si>
    <t>Other Miscellaneous Revenues - Other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</si>
  <si>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</si>
  <si>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</si>
  <si>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</si>
  <si>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</si>
  <si>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</si>
  <si>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</si>
  <si>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Local Fiscal Year Ended September 30, 2010</t>
  </si>
  <si>
    <t>2010 Municipal Census Population:</t>
  </si>
  <si>
    <t>Westville Revenues Reported by Account Code and Fund Type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</si>
  <si>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</si>
  <si>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</si>
  <si>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</si>
  <si>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</si>
  <si>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2012 Municipal Population:</t>
  </si>
  <si>
    <t>Local Fiscal Year Ended September 30, 2009</t>
  </si>
  <si>
    <t>Local Option Taxes</t>
  </si>
  <si>
    <t>Utility Service Tax - Telecommunications</t>
  </si>
  <si>
    <t>Utility Service Tax - Other</t>
  </si>
  <si>
    <t>Other General Taxes</t>
  </si>
  <si>
    <t>State Grant - Physical Environment - Water Supply System</t>
  </si>
  <si>
    <t>Public Safety - Fire Protection</t>
  </si>
  <si>
    <t>2009 Municipal Population:</t>
  </si>
  <si>
    <t>Local Fiscal Year Ended September 30, 2008</t>
  </si>
  <si>
    <t>Utility Service Tax - Cable Television</t>
  </si>
  <si>
    <t>Utility Service Tax - Propane</t>
  </si>
  <si>
    <t>Federal Grant - General Government</t>
  </si>
  <si>
    <t>State Shared Revenues - Transportation - Other Transportation</t>
  </si>
  <si>
    <t>Payments from Other Local Units in Lieu of Taxes</t>
  </si>
  <si>
    <t>Contributions and Donations from Private Sources</t>
  </si>
  <si>
    <t>Other Sources</t>
  </si>
  <si>
    <t>Non-Operating - Inter-Fund Group Transfers In</t>
  </si>
  <si>
    <t>Proceeds of General Capital Asset Dispositions - Sales</t>
  </si>
  <si>
    <t>2008 Municipal Population:</t>
  </si>
  <si>
    <t>Local Fiscal Year Ended September 30, 2013</t>
  </si>
  <si>
    <t>Communications Services Taxes (Chapter 202, F.S.)</t>
  </si>
  <si>
    <t>State Shared Revenues - General Government - Revenue Sharing Proceeds</t>
  </si>
  <si>
    <t>State Shared Revenues - General Government - Alcoholic Beverage License Tax</t>
  </si>
  <si>
    <t>State Shared Revenues - General Government - Local Government Half-Cent Sales Tax</t>
  </si>
  <si>
    <t>State Shared Revenues - General Government - Other General Government</t>
  </si>
  <si>
    <t>2013 Municipal Population:</t>
  </si>
  <si>
    <t>Local Fiscal Year Ended September 30, 2014</t>
  </si>
  <si>
    <t>General Government - Administrative Service Fees</t>
  </si>
  <si>
    <t>2014 Municipal Population:</t>
  </si>
  <si>
    <t>Local Fiscal Year Ended September 30, 2015</t>
  </si>
  <si>
    <t>State Shared Revenues - Other</t>
  </si>
  <si>
    <t>Sales - Disposition of Fixed Assets</t>
  </si>
  <si>
    <t>Proceeds of General Capital Asset Dispositions - Compensation for Loss</t>
  </si>
  <si>
    <t>2015 Municipal Population:</t>
  </si>
  <si>
    <t>Local Fiscal Year Ended September 30, 2016</t>
  </si>
  <si>
    <t>Shared Revenue from Other Local Units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</si>
  <si>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</si>
  <si>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</si>
  <si>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</si>
  <si>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</si>
  <si>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</si>
  <si>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</si>
  <si>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State Shared Revenues - Public Safety - Other Public Safety</t>
  </si>
  <si>
    <t>State Shared Revenues - Human Services - Public Welfare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</si>
  <si>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</si>
  <si>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</si>
  <si>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</si>
  <si>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</si>
  <si>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</si>
  <si>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</si>
  <si>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</si>
  <si>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</si>
  <si>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</si>
  <si>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Intergovernmental Revenues</t>
  </si>
  <si>
    <t>State Shared Revenues - General Government - Local Government Half-Cent Sales Tax Program</t>
  </si>
  <si>
    <t>Physical Environment - Electric Utility</t>
  </si>
  <si>
    <t>2021 Municipal Population:</t>
  </si>
  <si>
    <t>Local Fiscal Year Ended September 30, 2022</t>
  </si>
  <si>
    <t>Utility Service Tax - Water</t>
  </si>
  <si>
    <t>State Grant - Human Services - Public Welfare</t>
  </si>
  <si>
    <t>Licenses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</si>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</sst>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0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7" fillId="2" borderId="13" xfId="0" applyNumberFormat="1" applyFont="1" applyFill="1" applyBorder="1" applyAlignment="1" applyProtection="1">
      <alignment horizontal="center" vertical="center" wrapText="1"/>
    </xf>
    <xf numFmtId="37" fontId="7" fillId="2" borderId="14" xfId="0" applyNumberFormat="1" applyFont="1" applyFill="1" applyBorder="1" applyAlignment="1" applyProtection="1">
      <alignment horizontal="center" vertical="center" wrapText="1"/>
    </xf>
    <xf numFmtId="0" fontId="8" fillId="2" borderId="15" xfId="0" applyFont="1" applyFill="1" applyBorder="1" applyAlignment="1" applyProtection="1">
      <alignment horizontal="center" vertical="center"/>
    </xf>
    <xf numFmtId="0" fontId="8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9" fillId="0" borderId="28" xfId="0" applyFont="1" applyBorder="1" applyAlignment="1" applyProtection="1">
      <alignment horizontal="center" vertical="center"/>
    </xf>
    <xf numFmtId="0" fontId="9" fillId="0" borderId="15" xfId="0" applyFont="1" applyBorder="1" applyAlignment="1" applyProtection="1">
      <alignment horizontal="center" vertical="center"/>
    </xf>
    <xf numFmtId="0" fontId="9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7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8" fillId="2" borderId="31" xfId="0" applyFont="1" applyFill="1" applyBorder="1" applyAlignment="1" applyProtection="1">
      <alignment horizontal="center" vertical="center"/>
    </xf>
    <xf numFmtId="0" fontId="8" fillId="2" borderId="9" xfId="0" applyFont="1" applyFill="1" applyBorder="1" applyAlignment="1" applyProtection="1">
      <alignment horizontal="center" vertical="center"/>
    </xf>
    <xf numFmtId="0" fontId="8" fillId="2" borderId="32" xfId="0" applyFont="1" applyFill="1" applyBorder="1" applyAlignment="1" applyProtection="1">
      <alignment horizontal="center" vertical="center"/>
    </xf>
    <xf numFmtId="37" fontId="7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7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2" t="s">
        <v>39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4"/>
      <c r="Q1" s="7"/>
      <c r="R1"/>
    </row>
    <row r="2" spans="1:134" ht="24" thickBot="1">
      <c r="A2" s="55" t="s">
        <v>102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7"/>
      <c r="Q2" s="7"/>
      <c r="R2"/>
    </row>
    <row r="3" spans="1:134" ht="18" customHeight="1">
      <c r="A3" s="58" t="s">
        <v>31</v>
      </c>
      <c r="B3" s="59"/>
      <c r="C3" s="60"/>
      <c r="D3" s="64" t="s">
        <v>21</v>
      </c>
      <c r="E3" s="65"/>
      <c r="F3" s="65"/>
      <c r="G3" s="65"/>
      <c r="H3" s="66"/>
      <c r="I3" s="64" t="s">
        <v>22</v>
      </c>
      <c r="J3" s="66"/>
      <c r="K3" s="64" t="s">
        <v>24</v>
      </c>
      <c r="L3" s="65"/>
      <c r="M3" s="66"/>
      <c r="N3" s="34"/>
      <c r="O3" s="35"/>
      <c r="P3" s="67" t="s">
        <v>93</v>
      </c>
      <c r="Q3" s="11"/>
      <c r="R3"/>
    </row>
    <row r="4" spans="1:134" ht="32.25" customHeight="1" thickBot="1">
      <c r="A4" s="61"/>
      <c r="B4" s="62"/>
      <c r="C4" s="63"/>
      <c r="D4" s="32" t="s">
        <v>2</v>
      </c>
      <c r="E4" s="32" t="s">
        <v>32</v>
      </c>
      <c r="F4" s="32" t="s">
        <v>33</v>
      </c>
      <c r="G4" s="32" t="s">
        <v>34</v>
      </c>
      <c r="H4" s="32" t="s">
        <v>3</v>
      </c>
      <c r="I4" s="32" t="s">
        <v>4</v>
      </c>
      <c r="J4" s="33" t="s">
        <v>35</v>
      </c>
      <c r="K4" s="33" t="s">
        <v>5</v>
      </c>
      <c r="L4" s="33" t="s">
        <v>6</v>
      </c>
      <c r="M4" s="33" t="s">
        <v>94</v>
      </c>
      <c r="N4" s="33" t="s">
        <v>7</v>
      </c>
      <c r="O4" s="33" t="s">
        <v>95</v>
      </c>
      <c r="P4" s="68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96</v>
      </c>
      <c r="B5" s="24"/>
      <c r="C5" s="24"/>
      <c r="D5" s="25">
        <f>SUM(D6:D8)</f>
        <v>13002</v>
      </c>
      <c r="E5" s="25">
        <f>SUM(E6:E8)</f>
        <v>0</v>
      </c>
      <c r="F5" s="25">
        <f>SUM(F6:F8)</f>
        <v>0</v>
      </c>
      <c r="G5" s="25">
        <f>SUM(G6:G8)</f>
        <v>0</v>
      </c>
      <c r="H5" s="25">
        <f>SUM(H6:H8)</f>
        <v>0</v>
      </c>
      <c r="I5" s="25">
        <f>SUM(I6:I8)</f>
        <v>42707</v>
      </c>
      <c r="J5" s="25">
        <f>SUM(J6:J8)</f>
        <v>0</v>
      </c>
      <c r="K5" s="25">
        <f>SUM(K6:K8)</f>
        <v>0</v>
      </c>
      <c r="L5" s="25">
        <f>SUM(L6:L8)</f>
        <v>0</v>
      </c>
      <c r="M5" s="25">
        <f>SUM(M6:M8)</f>
        <v>0</v>
      </c>
      <c r="N5" s="25">
        <f>SUM(N6:N8)</f>
        <v>0</v>
      </c>
      <c r="O5" s="26">
        <f>SUM(D5:N5)</f>
        <v>55709</v>
      </c>
      <c r="P5" s="31">
        <f>(O5/P$25)</f>
        <v>198.2526690391459</v>
      </c>
      <c r="Q5" s="6"/>
    </row>
    <row r="6" spans="1:134">
      <c r="A6" s="12"/>
      <c r="B6" s="23">
        <v>314.10000000000002</v>
      </c>
      <c r="C6" s="19" t="s">
        <v>10</v>
      </c>
      <c r="D6" s="43">
        <v>12613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ref="O6:O8" si="0">SUM(D6:N6)</f>
        <v>12613</v>
      </c>
      <c r="P6" s="44">
        <f>(O6/P$25)</f>
        <v>44.886120996441278</v>
      </c>
      <c r="Q6" s="9"/>
    </row>
    <row r="7" spans="1:134">
      <c r="A7" s="12"/>
      <c r="B7" s="23">
        <v>314.3</v>
      </c>
      <c r="C7" s="19" t="s">
        <v>103</v>
      </c>
      <c r="D7" s="43">
        <v>0</v>
      </c>
      <c r="E7" s="43">
        <v>0</v>
      </c>
      <c r="F7" s="43">
        <v>0</v>
      </c>
      <c r="G7" s="43">
        <v>0</v>
      </c>
      <c r="H7" s="43">
        <v>0</v>
      </c>
      <c r="I7" s="43">
        <v>42707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si="0"/>
        <v>42707</v>
      </c>
      <c r="P7" s="44">
        <f>(O7/P$25)</f>
        <v>151.98220640569394</v>
      </c>
      <c r="Q7" s="9"/>
    </row>
    <row r="8" spans="1:134">
      <c r="A8" s="12"/>
      <c r="B8" s="23">
        <v>314.8</v>
      </c>
      <c r="C8" s="19" t="s">
        <v>55</v>
      </c>
      <c r="D8" s="43">
        <v>389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0"/>
        <v>389</v>
      </c>
      <c r="P8" s="44">
        <f>(O8/P$25)</f>
        <v>1.3843416370106763</v>
      </c>
      <c r="Q8" s="9"/>
    </row>
    <row r="9" spans="1:134" ht="15.75">
      <c r="A9" s="27" t="s">
        <v>98</v>
      </c>
      <c r="B9" s="28"/>
      <c r="C9" s="29"/>
      <c r="D9" s="30">
        <f>SUM(D10:D16)</f>
        <v>181616</v>
      </c>
      <c r="E9" s="30">
        <f>SUM(E10:E16)</f>
        <v>0</v>
      </c>
      <c r="F9" s="30">
        <f>SUM(F10:F16)</f>
        <v>0</v>
      </c>
      <c r="G9" s="30">
        <f>SUM(G10:G16)</f>
        <v>0</v>
      </c>
      <c r="H9" s="30">
        <f>SUM(H10:H16)</f>
        <v>0</v>
      </c>
      <c r="I9" s="30">
        <f>SUM(I10:I16)</f>
        <v>0</v>
      </c>
      <c r="J9" s="30">
        <f>SUM(J10:J16)</f>
        <v>0</v>
      </c>
      <c r="K9" s="30">
        <f>SUM(K10:K16)</f>
        <v>0</v>
      </c>
      <c r="L9" s="30">
        <f>SUM(L10:L16)</f>
        <v>0</v>
      </c>
      <c r="M9" s="30">
        <f>SUM(M10:M16)</f>
        <v>0</v>
      </c>
      <c r="N9" s="30">
        <f>SUM(N10:N16)</f>
        <v>0</v>
      </c>
      <c r="O9" s="41">
        <f>SUM(D9:N9)</f>
        <v>181616</v>
      </c>
      <c r="P9" s="42">
        <f>(O9/P$25)</f>
        <v>646.3202846975089</v>
      </c>
      <c r="Q9" s="10"/>
    </row>
    <row r="10" spans="1:134">
      <c r="A10" s="12"/>
      <c r="B10" s="23">
        <v>334.62</v>
      </c>
      <c r="C10" s="19" t="s">
        <v>104</v>
      </c>
      <c r="D10" s="43">
        <v>90150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ref="O10:O13" si="1">SUM(D10:N10)</f>
        <v>90150</v>
      </c>
      <c r="P10" s="44">
        <f>(O10/P$25)</f>
        <v>320.8185053380783</v>
      </c>
      <c r="Q10" s="9"/>
    </row>
    <row r="11" spans="1:134">
      <c r="A11" s="12"/>
      <c r="B11" s="23">
        <v>335.18</v>
      </c>
      <c r="C11" s="19" t="s">
        <v>99</v>
      </c>
      <c r="D11" s="43">
        <v>13901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1"/>
        <v>13901</v>
      </c>
      <c r="P11" s="44">
        <f>(O11/P$25)</f>
        <v>49.469750889679716</v>
      </c>
      <c r="Q11" s="9"/>
    </row>
    <row r="12" spans="1:134">
      <c r="A12" s="12"/>
      <c r="B12" s="23">
        <v>335.19</v>
      </c>
      <c r="C12" s="19" t="s">
        <v>69</v>
      </c>
      <c r="D12" s="43">
        <v>31998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1"/>
        <v>31998</v>
      </c>
      <c r="P12" s="44">
        <f>(O12/P$25)</f>
        <v>113.87188612099644</v>
      </c>
      <c r="Q12" s="9"/>
    </row>
    <row r="13" spans="1:134">
      <c r="A13" s="12"/>
      <c r="B13" s="23">
        <v>335.29</v>
      </c>
      <c r="C13" s="19" t="s">
        <v>87</v>
      </c>
      <c r="D13" s="43">
        <v>662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si="1"/>
        <v>662</v>
      </c>
      <c r="P13" s="44">
        <f>(O13/P$25)</f>
        <v>2.3558718861209966</v>
      </c>
      <c r="Q13" s="9"/>
    </row>
    <row r="14" spans="1:134">
      <c r="A14" s="12"/>
      <c r="B14" s="23">
        <v>335.48</v>
      </c>
      <c r="C14" s="19" t="s">
        <v>57</v>
      </c>
      <c r="D14" s="43">
        <v>7419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ref="O14:O16" si="2">SUM(D14:N14)</f>
        <v>7419</v>
      </c>
      <c r="P14" s="44">
        <f>(O14/P$25)</f>
        <v>26.402135231316727</v>
      </c>
      <c r="Q14" s="9"/>
    </row>
    <row r="15" spans="1:134">
      <c r="A15" s="12"/>
      <c r="B15" s="23">
        <v>335.62</v>
      </c>
      <c r="C15" s="19" t="s">
        <v>88</v>
      </c>
      <c r="D15" s="43">
        <v>7843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2"/>
        <v>7843</v>
      </c>
      <c r="P15" s="44">
        <f>(O15/P$25)</f>
        <v>27.911032028469752</v>
      </c>
      <c r="Q15" s="9"/>
    </row>
    <row r="16" spans="1:134">
      <c r="A16" s="12"/>
      <c r="B16" s="23">
        <v>335.9</v>
      </c>
      <c r="C16" s="19" t="s">
        <v>75</v>
      </c>
      <c r="D16" s="43">
        <v>29643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2"/>
        <v>29643</v>
      </c>
      <c r="P16" s="44">
        <f>(O16/P$25)</f>
        <v>105.49110320284697</v>
      </c>
      <c r="Q16" s="9"/>
    </row>
    <row r="17" spans="1:120" ht="15.75">
      <c r="A17" s="27" t="s">
        <v>25</v>
      </c>
      <c r="B17" s="28"/>
      <c r="C17" s="29"/>
      <c r="D17" s="30">
        <f>SUM(D18:D18)</f>
        <v>884</v>
      </c>
      <c r="E17" s="30">
        <f>SUM(E18:E18)</f>
        <v>0</v>
      </c>
      <c r="F17" s="30">
        <f>SUM(F18:F18)</f>
        <v>0</v>
      </c>
      <c r="G17" s="30">
        <f>SUM(G18:G18)</f>
        <v>0</v>
      </c>
      <c r="H17" s="30">
        <f>SUM(H18:H18)</f>
        <v>0</v>
      </c>
      <c r="I17" s="30">
        <f>SUM(I18:I18)</f>
        <v>0</v>
      </c>
      <c r="J17" s="30">
        <f>SUM(J18:J18)</f>
        <v>0</v>
      </c>
      <c r="K17" s="30">
        <f>SUM(K18:K18)</f>
        <v>0</v>
      </c>
      <c r="L17" s="30">
        <f>SUM(L18:L18)</f>
        <v>0</v>
      </c>
      <c r="M17" s="30">
        <f>SUM(M18:M18)</f>
        <v>0</v>
      </c>
      <c r="N17" s="30">
        <f>SUM(N18:N18)</f>
        <v>0</v>
      </c>
      <c r="O17" s="30">
        <f>SUM(D17:N17)</f>
        <v>884</v>
      </c>
      <c r="P17" s="42">
        <f>(O17/P$25)</f>
        <v>3.1459074733096086</v>
      </c>
      <c r="Q17" s="10"/>
    </row>
    <row r="18" spans="1:120">
      <c r="A18" s="12"/>
      <c r="B18" s="23">
        <v>341.3</v>
      </c>
      <c r="C18" s="19" t="s">
        <v>72</v>
      </c>
      <c r="D18" s="43">
        <v>884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ref="O18" si="3">SUM(D18:N18)</f>
        <v>884</v>
      </c>
      <c r="P18" s="44">
        <f>(O18/P$25)</f>
        <v>3.1459074733096086</v>
      </c>
      <c r="Q18" s="9"/>
    </row>
    <row r="19" spans="1:120" ht="15.75">
      <c r="A19" s="27" t="s">
        <v>1</v>
      </c>
      <c r="B19" s="28"/>
      <c r="C19" s="29"/>
      <c r="D19" s="30">
        <f>SUM(D20:D22)</f>
        <v>11614</v>
      </c>
      <c r="E19" s="30">
        <f>SUM(E20:E22)</f>
        <v>0</v>
      </c>
      <c r="F19" s="30">
        <f>SUM(F20:F22)</f>
        <v>0</v>
      </c>
      <c r="G19" s="30">
        <f>SUM(G20:G22)</f>
        <v>0</v>
      </c>
      <c r="H19" s="30">
        <f>SUM(H20:H22)</f>
        <v>0</v>
      </c>
      <c r="I19" s="30">
        <f>SUM(I20:I22)</f>
        <v>0</v>
      </c>
      <c r="J19" s="30">
        <f>SUM(J20:J22)</f>
        <v>0</v>
      </c>
      <c r="K19" s="30">
        <f>SUM(K20:K22)</f>
        <v>0</v>
      </c>
      <c r="L19" s="30">
        <f>SUM(L20:L22)</f>
        <v>0</v>
      </c>
      <c r="M19" s="30">
        <f>SUM(M20:M22)</f>
        <v>0</v>
      </c>
      <c r="N19" s="30">
        <f>SUM(N20:N22)</f>
        <v>0</v>
      </c>
      <c r="O19" s="30">
        <f>SUM(D19:N19)</f>
        <v>11614</v>
      </c>
      <c r="P19" s="42">
        <f>(O19/P$25)</f>
        <v>41.330960854092524</v>
      </c>
      <c r="Q19" s="10"/>
    </row>
    <row r="20" spans="1:120">
      <c r="A20" s="12"/>
      <c r="B20" s="23">
        <v>362</v>
      </c>
      <c r="C20" s="19" t="s">
        <v>29</v>
      </c>
      <c r="D20" s="43">
        <v>10347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f t="shared" ref="O20:O22" si="4">SUM(D20:N20)</f>
        <v>10347</v>
      </c>
      <c r="P20" s="44">
        <f>(O20/P$25)</f>
        <v>36.822064056939503</v>
      </c>
      <c r="Q20" s="9"/>
    </row>
    <row r="21" spans="1:120">
      <c r="A21" s="12"/>
      <c r="B21" s="23">
        <v>367</v>
      </c>
      <c r="C21" s="19" t="s">
        <v>105</v>
      </c>
      <c r="D21" s="43">
        <v>738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 t="shared" si="4"/>
        <v>738</v>
      </c>
      <c r="P21" s="44">
        <f>(O21/P$25)</f>
        <v>2.6263345195729539</v>
      </c>
      <c r="Q21" s="9"/>
    </row>
    <row r="22" spans="1:120" ht="15.75" thickBot="1">
      <c r="A22" s="12"/>
      <c r="B22" s="23">
        <v>369.9</v>
      </c>
      <c r="C22" s="19" t="s">
        <v>30</v>
      </c>
      <c r="D22" s="43">
        <v>529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f t="shared" si="4"/>
        <v>529</v>
      </c>
      <c r="P22" s="44">
        <f>(O22/P$25)</f>
        <v>1.8825622775800712</v>
      </c>
      <c r="Q22" s="9"/>
    </row>
    <row r="23" spans="1:120" ht="16.5" thickBot="1">
      <c r="A23" s="13" t="s">
        <v>27</v>
      </c>
      <c r="B23" s="21"/>
      <c r="C23" s="20"/>
      <c r="D23" s="14">
        <f>SUM(D5,D9,D17,D19)</f>
        <v>207116</v>
      </c>
      <c r="E23" s="14">
        <f t="shared" ref="E23:N23" si="5">SUM(E5,E9,E17,E19)</f>
        <v>0</v>
      </c>
      <c r="F23" s="14">
        <f t="shared" si="5"/>
        <v>0</v>
      </c>
      <c r="G23" s="14">
        <f t="shared" si="5"/>
        <v>0</v>
      </c>
      <c r="H23" s="14">
        <f t="shared" si="5"/>
        <v>0</v>
      </c>
      <c r="I23" s="14">
        <f t="shared" si="5"/>
        <v>42707</v>
      </c>
      <c r="J23" s="14">
        <f t="shared" si="5"/>
        <v>0</v>
      </c>
      <c r="K23" s="14">
        <f t="shared" si="5"/>
        <v>0</v>
      </c>
      <c r="L23" s="14">
        <f t="shared" si="5"/>
        <v>0</v>
      </c>
      <c r="M23" s="14">
        <f t="shared" si="5"/>
        <v>0</v>
      </c>
      <c r="N23" s="14">
        <f t="shared" si="5"/>
        <v>0</v>
      </c>
      <c r="O23" s="14">
        <f>SUM(D23:N23)</f>
        <v>249823</v>
      </c>
      <c r="P23" s="36">
        <f>(O23/P$25)</f>
        <v>889.04982206405691</v>
      </c>
      <c r="Q23" s="6"/>
      <c r="R23" s="2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</row>
    <row r="24" spans="1:120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8"/>
    </row>
    <row r="25" spans="1:120">
      <c r="A25" s="37"/>
      <c r="B25" s="38"/>
      <c r="C25" s="38"/>
      <c r="D25" s="39"/>
      <c r="E25" s="39"/>
      <c r="F25" s="39"/>
      <c r="G25" s="39"/>
      <c r="H25" s="39"/>
      <c r="I25" s="39"/>
      <c r="J25" s="39"/>
      <c r="K25" s="39"/>
      <c r="L25" s="39"/>
      <c r="M25" s="45" t="s">
        <v>106</v>
      </c>
      <c r="N25" s="45"/>
      <c r="O25" s="45"/>
      <c r="P25" s="40">
        <v>281</v>
      </c>
    </row>
    <row r="26" spans="1:120">
      <c r="A26" s="46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8"/>
    </row>
    <row r="27" spans="1:120" ht="15.75" customHeight="1" thickBot="1">
      <c r="A27" s="49" t="s">
        <v>40</v>
      </c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1"/>
    </row>
  </sheetData>
  <mergeCells count="10">
    <mergeCell ref="M25:O25"/>
    <mergeCell ref="A26:P26"/>
    <mergeCell ref="A27:P27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39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64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31</v>
      </c>
      <c r="B3" s="59"/>
      <c r="C3" s="60"/>
      <c r="D3" s="64" t="s">
        <v>21</v>
      </c>
      <c r="E3" s="65"/>
      <c r="F3" s="65"/>
      <c r="G3" s="65"/>
      <c r="H3" s="66"/>
      <c r="I3" s="64" t="s">
        <v>22</v>
      </c>
      <c r="J3" s="66"/>
      <c r="K3" s="64" t="s">
        <v>24</v>
      </c>
      <c r="L3" s="66"/>
      <c r="M3" s="34"/>
      <c r="N3" s="35"/>
      <c r="O3" s="67" t="s">
        <v>36</v>
      </c>
      <c r="P3" s="11"/>
      <c r="Q3"/>
    </row>
    <row r="4" spans="1:133" ht="32.25" customHeight="1" thickBot="1">
      <c r="A4" s="61"/>
      <c r="B4" s="62"/>
      <c r="C4" s="63"/>
      <c r="D4" s="32" t="s">
        <v>2</v>
      </c>
      <c r="E4" s="32" t="s">
        <v>32</v>
      </c>
      <c r="F4" s="32" t="s">
        <v>33</v>
      </c>
      <c r="G4" s="32" t="s">
        <v>34</v>
      </c>
      <c r="H4" s="32" t="s">
        <v>3</v>
      </c>
      <c r="I4" s="32" t="s">
        <v>4</v>
      </c>
      <c r="J4" s="33" t="s">
        <v>35</v>
      </c>
      <c r="K4" s="33" t="s">
        <v>5</v>
      </c>
      <c r="L4" s="33" t="s">
        <v>6</v>
      </c>
      <c r="M4" s="33" t="s">
        <v>7</v>
      </c>
      <c r="N4" s="33" t="s">
        <v>23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SUM(D6:D8)</f>
        <v>13143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25" si="1">SUM(D5:M5)</f>
        <v>13143</v>
      </c>
      <c r="O5" s="31">
        <f t="shared" ref="O5:O25" si="2">(N5/O$27)</f>
        <v>43.81</v>
      </c>
      <c r="P5" s="6"/>
    </row>
    <row r="6" spans="1:133">
      <c r="A6" s="12"/>
      <c r="B6" s="23">
        <v>312.41000000000003</v>
      </c>
      <c r="C6" s="19" t="s">
        <v>8</v>
      </c>
      <c r="D6" s="43">
        <v>5448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5448</v>
      </c>
      <c r="O6" s="44">
        <f t="shared" si="2"/>
        <v>18.16</v>
      </c>
      <c r="P6" s="9"/>
    </row>
    <row r="7" spans="1:133">
      <c r="A7" s="12"/>
      <c r="B7" s="23">
        <v>314.10000000000002</v>
      </c>
      <c r="C7" s="19" t="s">
        <v>10</v>
      </c>
      <c r="D7" s="43">
        <v>5952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5952</v>
      </c>
      <c r="O7" s="44">
        <f t="shared" si="2"/>
        <v>19.84</v>
      </c>
      <c r="P7" s="9"/>
    </row>
    <row r="8" spans="1:133">
      <c r="A8" s="12"/>
      <c r="B8" s="23">
        <v>315</v>
      </c>
      <c r="C8" s="19" t="s">
        <v>65</v>
      </c>
      <c r="D8" s="43">
        <v>1743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1743</v>
      </c>
      <c r="O8" s="44">
        <f t="shared" si="2"/>
        <v>5.81</v>
      </c>
      <c r="P8" s="9"/>
    </row>
    <row r="9" spans="1:133" ht="15.75">
      <c r="A9" s="27" t="s">
        <v>14</v>
      </c>
      <c r="B9" s="28"/>
      <c r="C9" s="29"/>
      <c r="D9" s="30">
        <f t="shared" ref="D9:M9" si="3">SUM(D10:D16)</f>
        <v>65990</v>
      </c>
      <c r="E9" s="30">
        <f t="shared" si="3"/>
        <v>0</v>
      </c>
      <c r="F9" s="30">
        <f t="shared" si="3"/>
        <v>0</v>
      </c>
      <c r="G9" s="30">
        <f t="shared" si="3"/>
        <v>0</v>
      </c>
      <c r="H9" s="30">
        <f t="shared" si="3"/>
        <v>0</v>
      </c>
      <c r="I9" s="30">
        <f t="shared" si="3"/>
        <v>0</v>
      </c>
      <c r="J9" s="30">
        <f t="shared" si="3"/>
        <v>0</v>
      </c>
      <c r="K9" s="30">
        <f t="shared" si="3"/>
        <v>0</v>
      </c>
      <c r="L9" s="30">
        <f t="shared" si="3"/>
        <v>0</v>
      </c>
      <c r="M9" s="30">
        <f t="shared" si="3"/>
        <v>0</v>
      </c>
      <c r="N9" s="41">
        <f t="shared" si="1"/>
        <v>65990</v>
      </c>
      <c r="O9" s="42">
        <f t="shared" si="2"/>
        <v>219.96666666666667</v>
      </c>
      <c r="P9" s="10"/>
    </row>
    <row r="10" spans="1:133">
      <c r="A10" s="12"/>
      <c r="B10" s="23">
        <v>331.1</v>
      </c>
      <c r="C10" s="19" t="s">
        <v>56</v>
      </c>
      <c r="D10" s="43">
        <v>24494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24494</v>
      </c>
      <c r="O10" s="44">
        <f t="shared" si="2"/>
        <v>81.646666666666661</v>
      </c>
      <c r="P10" s="9"/>
    </row>
    <row r="11" spans="1:133">
      <c r="A11" s="12"/>
      <c r="B11" s="23">
        <v>335.12</v>
      </c>
      <c r="C11" s="19" t="s">
        <v>66</v>
      </c>
      <c r="D11" s="43">
        <v>16719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16719</v>
      </c>
      <c r="O11" s="44">
        <f t="shared" si="2"/>
        <v>55.73</v>
      </c>
      <c r="P11" s="9"/>
    </row>
    <row r="12" spans="1:133">
      <c r="A12" s="12"/>
      <c r="B12" s="23">
        <v>335.15</v>
      </c>
      <c r="C12" s="19" t="s">
        <v>67</v>
      </c>
      <c r="D12" s="43">
        <v>21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21</v>
      </c>
      <c r="O12" s="44">
        <f t="shared" si="2"/>
        <v>7.0000000000000007E-2</v>
      </c>
      <c r="P12" s="9"/>
    </row>
    <row r="13" spans="1:133">
      <c r="A13" s="12"/>
      <c r="B13" s="23">
        <v>335.18</v>
      </c>
      <c r="C13" s="19" t="s">
        <v>68</v>
      </c>
      <c r="D13" s="43">
        <v>6542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6542</v>
      </c>
      <c r="O13" s="44">
        <f t="shared" si="2"/>
        <v>21.806666666666668</v>
      </c>
      <c r="P13" s="9"/>
    </row>
    <row r="14" spans="1:133">
      <c r="A14" s="12"/>
      <c r="B14" s="23">
        <v>335.19</v>
      </c>
      <c r="C14" s="19" t="s">
        <v>69</v>
      </c>
      <c r="D14" s="43">
        <v>12596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12596</v>
      </c>
      <c r="O14" s="44">
        <f t="shared" si="2"/>
        <v>41.986666666666665</v>
      </c>
      <c r="P14" s="9"/>
    </row>
    <row r="15" spans="1:133">
      <c r="A15" s="12"/>
      <c r="B15" s="23">
        <v>335.49</v>
      </c>
      <c r="C15" s="19" t="s">
        <v>57</v>
      </c>
      <c r="D15" s="43">
        <v>618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618</v>
      </c>
      <c r="O15" s="44">
        <f t="shared" si="2"/>
        <v>2.06</v>
      </c>
      <c r="P15" s="9"/>
    </row>
    <row r="16" spans="1:133">
      <c r="A16" s="12"/>
      <c r="B16" s="23">
        <v>339</v>
      </c>
      <c r="C16" s="19" t="s">
        <v>58</v>
      </c>
      <c r="D16" s="43">
        <v>5000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5000</v>
      </c>
      <c r="O16" s="44">
        <f t="shared" si="2"/>
        <v>16.666666666666668</v>
      </c>
      <c r="P16" s="9"/>
    </row>
    <row r="17" spans="1:119" ht="15.75">
      <c r="A17" s="27" t="s">
        <v>25</v>
      </c>
      <c r="B17" s="28"/>
      <c r="C17" s="29"/>
      <c r="D17" s="30">
        <f t="shared" ref="D17:M17" si="4">SUM(D18:D18)</f>
        <v>0</v>
      </c>
      <c r="E17" s="30">
        <f t="shared" si="4"/>
        <v>0</v>
      </c>
      <c r="F17" s="30">
        <f t="shared" si="4"/>
        <v>0</v>
      </c>
      <c r="G17" s="30">
        <f t="shared" si="4"/>
        <v>0</v>
      </c>
      <c r="H17" s="30">
        <f t="shared" si="4"/>
        <v>0</v>
      </c>
      <c r="I17" s="30">
        <f t="shared" si="4"/>
        <v>47028</v>
      </c>
      <c r="J17" s="30">
        <f t="shared" si="4"/>
        <v>0</v>
      </c>
      <c r="K17" s="30">
        <f t="shared" si="4"/>
        <v>0</v>
      </c>
      <c r="L17" s="30">
        <f t="shared" si="4"/>
        <v>0</v>
      </c>
      <c r="M17" s="30">
        <f t="shared" si="4"/>
        <v>0</v>
      </c>
      <c r="N17" s="30">
        <f t="shared" si="1"/>
        <v>47028</v>
      </c>
      <c r="O17" s="42">
        <f t="shared" si="2"/>
        <v>156.76</v>
      </c>
      <c r="P17" s="10"/>
    </row>
    <row r="18" spans="1:119">
      <c r="A18" s="12"/>
      <c r="B18" s="23">
        <v>343.3</v>
      </c>
      <c r="C18" s="19" t="s">
        <v>26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47028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47028</v>
      </c>
      <c r="O18" s="44">
        <f t="shared" si="2"/>
        <v>156.76</v>
      </c>
      <c r="P18" s="9"/>
    </row>
    <row r="19" spans="1:119" ht="15.75">
      <c r="A19" s="27" t="s">
        <v>1</v>
      </c>
      <c r="B19" s="28"/>
      <c r="C19" s="29"/>
      <c r="D19" s="30">
        <f t="shared" ref="D19:M19" si="5">SUM(D20:D22)</f>
        <v>7934</v>
      </c>
      <c r="E19" s="30">
        <f t="shared" si="5"/>
        <v>0</v>
      </c>
      <c r="F19" s="30">
        <f t="shared" si="5"/>
        <v>0</v>
      </c>
      <c r="G19" s="30">
        <f t="shared" si="5"/>
        <v>0</v>
      </c>
      <c r="H19" s="30">
        <f t="shared" si="5"/>
        <v>0</v>
      </c>
      <c r="I19" s="30">
        <f t="shared" si="5"/>
        <v>0</v>
      </c>
      <c r="J19" s="30">
        <f t="shared" si="5"/>
        <v>0</v>
      </c>
      <c r="K19" s="30">
        <f t="shared" si="5"/>
        <v>0</v>
      </c>
      <c r="L19" s="30">
        <f t="shared" si="5"/>
        <v>0</v>
      </c>
      <c r="M19" s="30">
        <f t="shared" si="5"/>
        <v>0</v>
      </c>
      <c r="N19" s="30">
        <f t="shared" si="1"/>
        <v>7934</v>
      </c>
      <c r="O19" s="42">
        <f t="shared" si="2"/>
        <v>26.446666666666665</v>
      </c>
      <c r="P19" s="10"/>
    </row>
    <row r="20" spans="1:119">
      <c r="A20" s="12"/>
      <c r="B20" s="23">
        <v>362</v>
      </c>
      <c r="C20" s="19" t="s">
        <v>29</v>
      </c>
      <c r="D20" s="43">
        <v>5333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5333</v>
      </c>
      <c r="O20" s="44">
        <f t="shared" si="2"/>
        <v>17.776666666666667</v>
      </c>
      <c r="P20" s="9"/>
    </row>
    <row r="21" spans="1:119">
      <c r="A21" s="12"/>
      <c r="B21" s="23">
        <v>366</v>
      </c>
      <c r="C21" s="19" t="s">
        <v>59</v>
      </c>
      <c r="D21" s="43">
        <v>252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252</v>
      </c>
      <c r="O21" s="44">
        <f t="shared" si="2"/>
        <v>0.84</v>
      </c>
      <c r="P21" s="9"/>
    </row>
    <row r="22" spans="1:119">
      <c r="A22" s="12"/>
      <c r="B22" s="23">
        <v>369.9</v>
      </c>
      <c r="C22" s="19" t="s">
        <v>30</v>
      </c>
      <c r="D22" s="43">
        <v>2349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2349</v>
      </c>
      <c r="O22" s="44">
        <f t="shared" si="2"/>
        <v>7.83</v>
      </c>
      <c r="P22" s="9"/>
    </row>
    <row r="23" spans="1:119" ht="15.75">
      <c r="A23" s="27" t="s">
        <v>60</v>
      </c>
      <c r="B23" s="28"/>
      <c r="C23" s="29"/>
      <c r="D23" s="30">
        <f t="shared" ref="D23:M23" si="6">SUM(D24:D24)</f>
        <v>4300</v>
      </c>
      <c r="E23" s="30">
        <f t="shared" si="6"/>
        <v>0</v>
      </c>
      <c r="F23" s="30">
        <f t="shared" si="6"/>
        <v>0</v>
      </c>
      <c r="G23" s="30">
        <f t="shared" si="6"/>
        <v>0</v>
      </c>
      <c r="H23" s="30">
        <f t="shared" si="6"/>
        <v>0</v>
      </c>
      <c r="I23" s="30">
        <f t="shared" si="6"/>
        <v>0</v>
      </c>
      <c r="J23" s="30">
        <f t="shared" si="6"/>
        <v>0</v>
      </c>
      <c r="K23" s="30">
        <f t="shared" si="6"/>
        <v>0</v>
      </c>
      <c r="L23" s="30">
        <f t="shared" si="6"/>
        <v>0</v>
      </c>
      <c r="M23" s="30">
        <f t="shared" si="6"/>
        <v>0</v>
      </c>
      <c r="N23" s="30">
        <f t="shared" si="1"/>
        <v>4300</v>
      </c>
      <c r="O23" s="42">
        <f t="shared" si="2"/>
        <v>14.333333333333334</v>
      </c>
      <c r="P23" s="9"/>
    </row>
    <row r="24" spans="1:119" ht="15.75" thickBot="1">
      <c r="A24" s="12"/>
      <c r="B24" s="23">
        <v>388.1</v>
      </c>
      <c r="C24" s="19" t="s">
        <v>62</v>
      </c>
      <c r="D24" s="43">
        <v>4300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4300</v>
      </c>
      <c r="O24" s="44">
        <f t="shared" si="2"/>
        <v>14.333333333333334</v>
      </c>
      <c r="P24" s="9"/>
    </row>
    <row r="25" spans="1:119" ht="16.5" thickBot="1">
      <c r="A25" s="13" t="s">
        <v>27</v>
      </c>
      <c r="B25" s="21"/>
      <c r="C25" s="20"/>
      <c r="D25" s="14">
        <f>SUM(D5,D9,D17,D19,D23)</f>
        <v>91367</v>
      </c>
      <c r="E25" s="14">
        <f t="shared" ref="E25:M25" si="7">SUM(E5,E9,E17,E19,E23)</f>
        <v>0</v>
      </c>
      <c r="F25" s="14">
        <f t="shared" si="7"/>
        <v>0</v>
      </c>
      <c r="G25" s="14">
        <f t="shared" si="7"/>
        <v>0</v>
      </c>
      <c r="H25" s="14">
        <f t="shared" si="7"/>
        <v>0</v>
      </c>
      <c r="I25" s="14">
        <f t="shared" si="7"/>
        <v>47028</v>
      </c>
      <c r="J25" s="14">
        <f t="shared" si="7"/>
        <v>0</v>
      </c>
      <c r="K25" s="14">
        <f t="shared" si="7"/>
        <v>0</v>
      </c>
      <c r="L25" s="14">
        <f t="shared" si="7"/>
        <v>0</v>
      </c>
      <c r="M25" s="14">
        <f t="shared" si="7"/>
        <v>0</v>
      </c>
      <c r="N25" s="14">
        <f t="shared" si="1"/>
        <v>138395</v>
      </c>
      <c r="O25" s="36">
        <f t="shared" si="2"/>
        <v>461.31666666666666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/>
    </row>
    <row r="27" spans="1:119">
      <c r="A27" s="37"/>
      <c r="B27" s="38"/>
      <c r="C27" s="38"/>
      <c r="D27" s="39"/>
      <c r="E27" s="39"/>
      <c r="F27" s="39"/>
      <c r="G27" s="39"/>
      <c r="H27" s="39"/>
      <c r="I27" s="39"/>
      <c r="J27" s="39"/>
      <c r="K27" s="39"/>
      <c r="L27" s="45" t="s">
        <v>70</v>
      </c>
      <c r="M27" s="45"/>
      <c r="N27" s="45"/>
      <c r="O27" s="40">
        <v>300</v>
      </c>
    </row>
    <row r="28" spans="1:119">
      <c r="A28" s="46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8"/>
    </row>
    <row r="29" spans="1:119" ht="15.75" customHeight="1" thickBot="1">
      <c r="A29" s="49" t="s">
        <v>40</v>
      </c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1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39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43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31</v>
      </c>
      <c r="B3" s="59"/>
      <c r="C3" s="60"/>
      <c r="D3" s="64" t="s">
        <v>21</v>
      </c>
      <c r="E3" s="65"/>
      <c r="F3" s="65"/>
      <c r="G3" s="65"/>
      <c r="H3" s="66"/>
      <c r="I3" s="64" t="s">
        <v>22</v>
      </c>
      <c r="J3" s="66"/>
      <c r="K3" s="64" t="s">
        <v>24</v>
      </c>
      <c r="L3" s="66"/>
      <c r="M3" s="34"/>
      <c r="N3" s="35"/>
      <c r="O3" s="67" t="s">
        <v>36</v>
      </c>
      <c r="P3" s="11"/>
      <c r="Q3"/>
    </row>
    <row r="4" spans="1:133" ht="32.25" customHeight="1" thickBot="1">
      <c r="A4" s="61"/>
      <c r="B4" s="62"/>
      <c r="C4" s="63"/>
      <c r="D4" s="32" t="s">
        <v>2</v>
      </c>
      <c r="E4" s="32" t="s">
        <v>32</v>
      </c>
      <c r="F4" s="32" t="s">
        <v>33</v>
      </c>
      <c r="G4" s="32" t="s">
        <v>34</v>
      </c>
      <c r="H4" s="32" t="s">
        <v>3</v>
      </c>
      <c r="I4" s="32" t="s">
        <v>4</v>
      </c>
      <c r="J4" s="33" t="s">
        <v>35</v>
      </c>
      <c r="K4" s="33" t="s">
        <v>5</v>
      </c>
      <c r="L4" s="33" t="s">
        <v>6</v>
      </c>
      <c r="M4" s="33" t="s">
        <v>7</v>
      </c>
      <c r="N4" s="33" t="s">
        <v>23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SUM(D6:D10)</f>
        <v>26511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22" si="1">SUM(D5:M5)</f>
        <v>26511</v>
      </c>
      <c r="O5" s="31">
        <f t="shared" ref="O5:O22" si="2">(N5/O$24)</f>
        <v>89.262626262626256</v>
      </c>
      <c r="P5" s="6"/>
    </row>
    <row r="6" spans="1:133">
      <c r="A6" s="12"/>
      <c r="B6" s="23">
        <v>312.41000000000003</v>
      </c>
      <c r="C6" s="19" t="s">
        <v>8</v>
      </c>
      <c r="D6" s="43">
        <v>6321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6321</v>
      </c>
      <c r="O6" s="44">
        <f t="shared" si="2"/>
        <v>21.282828282828284</v>
      </c>
      <c r="P6" s="9"/>
    </row>
    <row r="7" spans="1:133">
      <c r="A7" s="12"/>
      <c r="B7" s="23">
        <v>312.60000000000002</v>
      </c>
      <c r="C7" s="19" t="s">
        <v>9</v>
      </c>
      <c r="D7" s="43">
        <v>12161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12161</v>
      </c>
      <c r="O7" s="44">
        <f t="shared" si="2"/>
        <v>40.946127946127945</v>
      </c>
      <c r="P7" s="9"/>
    </row>
    <row r="8" spans="1:133">
      <c r="A8" s="12"/>
      <c r="B8" s="23">
        <v>314.10000000000002</v>
      </c>
      <c r="C8" s="19" t="s">
        <v>10</v>
      </c>
      <c r="D8" s="43">
        <v>6583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6583</v>
      </c>
      <c r="O8" s="44">
        <f t="shared" si="2"/>
        <v>22.164983164983166</v>
      </c>
      <c r="P8" s="9"/>
    </row>
    <row r="9" spans="1:133">
      <c r="A9" s="12"/>
      <c r="B9" s="23">
        <v>314.39999999999998</v>
      </c>
      <c r="C9" s="19" t="s">
        <v>11</v>
      </c>
      <c r="D9" s="43">
        <v>36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36</v>
      </c>
      <c r="O9" s="44">
        <f t="shared" si="2"/>
        <v>0.12121212121212122</v>
      </c>
      <c r="P9" s="9"/>
    </row>
    <row r="10" spans="1:133">
      <c r="A10" s="12"/>
      <c r="B10" s="23">
        <v>315</v>
      </c>
      <c r="C10" s="19" t="s">
        <v>12</v>
      </c>
      <c r="D10" s="43">
        <v>1410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1410</v>
      </c>
      <c r="O10" s="44">
        <f t="shared" si="2"/>
        <v>4.7474747474747474</v>
      </c>
      <c r="P10" s="9"/>
    </row>
    <row r="11" spans="1:133" ht="15.75">
      <c r="A11" s="27" t="s">
        <v>14</v>
      </c>
      <c r="B11" s="28"/>
      <c r="C11" s="29"/>
      <c r="D11" s="30">
        <f t="shared" ref="D11:M11" si="3">SUM(D12:D15)</f>
        <v>80585</v>
      </c>
      <c r="E11" s="30">
        <f t="shared" si="3"/>
        <v>0</v>
      </c>
      <c r="F11" s="30">
        <f t="shared" si="3"/>
        <v>0</v>
      </c>
      <c r="G11" s="30">
        <f t="shared" si="3"/>
        <v>0</v>
      </c>
      <c r="H11" s="30">
        <f t="shared" si="3"/>
        <v>0</v>
      </c>
      <c r="I11" s="30">
        <f t="shared" si="3"/>
        <v>0</v>
      </c>
      <c r="J11" s="30">
        <f t="shared" si="3"/>
        <v>0</v>
      </c>
      <c r="K11" s="30">
        <f t="shared" si="3"/>
        <v>0</v>
      </c>
      <c r="L11" s="30">
        <f t="shared" si="3"/>
        <v>0</v>
      </c>
      <c r="M11" s="30">
        <f t="shared" si="3"/>
        <v>0</v>
      </c>
      <c r="N11" s="41">
        <f t="shared" si="1"/>
        <v>80585</v>
      </c>
      <c r="O11" s="42">
        <f t="shared" si="2"/>
        <v>271.32996632996634</v>
      </c>
      <c r="P11" s="10"/>
    </row>
    <row r="12" spans="1:133">
      <c r="A12" s="12"/>
      <c r="B12" s="23">
        <v>334.7</v>
      </c>
      <c r="C12" s="19" t="s">
        <v>16</v>
      </c>
      <c r="D12" s="43">
        <v>68414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68414</v>
      </c>
      <c r="O12" s="44">
        <f t="shared" si="2"/>
        <v>230.35016835016836</v>
      </c>
      <c r="P12" s="9"/>
    </row>
    <row r="13" spans="1:133">
      <c r="A13" s="12"/>
      <c r="B13" s="23">
        <v>335.12</v>
      </c>
      <c r="C13" s="19" t="s">
        <v>17</v>
      </c>
      <c r="D13" s="43">
        <v>9912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9912</v>
      </c>
      <c r="O13" s="44">
        <f t="shared" si="2"/>
        <v>33.373737373737377</v>
      </c>
      <c r="P13" s="9"/>
    </row>
    <row r="14" spans="1:133">
      <c r="A14" s="12"/>
      <c r="B14" s="23">
        <v>335.14</v>
      </c>
      <c r="C14" s="19" t="s">
        <v>18</v>
      </c>
      <c r="D14" s="43">
        <v>602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602</v>
      </c>
      <c r="O14" s="44">
        <f t="shared" si="2"/>
        <v>2.0269360269360268</v>
      </c>
      <c r="P14" s="9"/>
    </row>
    <row r="15" spans="1:133">
      <c r="A15" s="12"/>
      <c r="B15" s="23">
        <v>335.18</v>
      </c>
      <c r="C15" s="19" t="s">
        <v>20</v>
      </c>
      <c r="D15" s="43">
        <v>1657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1657</v>
      </c>
      <c r="O15" s="44">
        <f t="shared" si="2"/>
        <v>5.5791245791245787</v>
      </c>
      <c r="P15" s="9"/>
    </row>
    <row r="16" spans="1:133" ht="15.75">
      <c r="A16" s="27" t="s">
        <v>25</v>
      </c>
      <c r="B16" s="28"/>
      <c r="C16" s="29"/>
      <c r="D16" s="30">
        <f t="shared" ref="D16:M16" si="4">SUM(D17:D17)</f>
        <v>0</v>
      </c>
      <c r="E16" s="30">
        <f t="shared" si="4"/>
        <v>0</v>
      </c>
      <c r="F16" s="30">
        <f t="shared" si="4"/>
        <v>0</v>
      </c>
      <c r="G16" s="30">
        <f t="shared" si="4"/>
        <v>0</v>
      </c>
      <c r="H16" s="30">
        <f t="shared" si="4"/>
        <v>0</v>
      </c>
      <c r="I16" s="30">
        <f t="shared" si="4"/>
        <v>48246</v>
      </c>
      <c r="J16" s="30">
        <f t="shared" si="4"/>
        <v>0</v>
      </c>
      <c r="K16" s="30">
        <f t="shared" si="4"/>
        <v>0</v>
      </c>
      <c r="L16" s="30">
        <f t="shared" si="4"/>
        <v>0</v>
      </c>
      <c r="M16" s="30">
        <f t="shared" si="4"/>
        <v>0</v>
      </c>
      <c r="N16" s="30">
        <f t="shared" si="1"/>
        <v>48246</v>
      </c>
      <c r="O16" s="42">
        <f t="shared" si="2"/>
        <v>162.44444444444446</v>
      </c>
      <c r="P16" s="10"/>
    </row>
    <row r="17" spans="1:119">
      <c r="A17" s="12"/>
      <c r="B17" s="23">
        <v>343.3</v>
      </c>
      <c r="C17" s="19" t="s">
        <v>26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48246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48246</v>
      </c>
      <c r="O17" s="44">
        <f t="shared" si="2"/>
        <v>162.44444444444446</v>
      </c>
      <c r="P17" s="9"/>
    </row>
    <row r="18" spans="1:119" ht="15.75">
      <c r="A18" s="27" t="s">
        <v>1</v>
      </c>
      <c r="B18" s="28"/>
      <c r="C18" s="29"/>
      <c r="D18" s="30">
        <f t="shared" ref="D18:M18" si="5">SUM(D19:D21)</f>
        <v>18002</v>
      </c>
      <c r="E18" s="30">
        <f t="shared" si="5"/>
        <v>0</v>
      </c>
      <c r="F18" s="30">
        <f t="shared" si="5"/>
        <v>0</v>
      </c>
      <c r="G18" s="30">
        <f t="shared" si="5"/>
        <v>0</v>
      </c>
      <c r="H18" s="30">
        <f t="shared" si="5"/>
        <v>0</v>
      </c>
      <c r="I18" s="30">
        <f t="shared" si="5"/>
        <v>7</v>
      </c>
      <c r="J18" s="30">
        <f t="shared" si="5"/>
        <v>0</v>
      </c>
      <c r="K18" s="30">
        <f t="shared" si="5"/>
        <v>0</v>
      </c>
      <c r="L18" s="30">
        <f t="shared" si="5"/>
        <v>0</v>
      </c>
      <c r="M18" s="30">
        <f t="shared" si="5"/>
        <v>0</v>
      </c>
      <c r="N18" s="30">
        <f t="shared" si="1"/>
        <v>18009</v>
      </c>
      <c r="O18" s="42">
        <f t="shared" si="2"/>
        <v>60.636363636363633</v>
      </c>
      <c r="P18" s="10"/>
    </row>
    <row r="19" spans="1:119">
      <c r="A19" s="12"/>
      <c r="B19" s="23">
        <v>361.1</v>
      </c>
      <c r="C19" s="19" t="s">
        <v>28</v>
      </c>
      <c r="D19" s="43">
        <v>5</v>
      </c>
      <c r="E19" s="43">
        <v>0</v>
      </c>
      <c r="F19" s="43">
        <v>0</v>
      </c>
      <c r="G19" s="43">
        <v>0</v>
      </c>
      <c r="H19" s="43">
        <v>0</v>
      </c>
      <c r="I19" s="43">
        <v>7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12</v>
      </c>
      <c r="O19" s="44">
        <f t="shared" si="2"/>
        <v>4.0404040404040407E-2</v>
      </c>
      <c r="P19" s="9"/>
    </row>
    <row r="20" spans="1:119">
      <c r="A20" s="12"/>
      <c r="B20" s="23">
        <v>362</v>
      </c>
      <c r="C20" s="19" t="s">
        <v>29</v>
      </c>
      <c r="D20" s="43">
        <v>4276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4276</v>
      </c>
      <c r="O20" s="44">
        <f t="shared" si="2"/>
        <v>14.397306397306398</v>
      </c>
      <c r="P20" s="9"/>
    </row>
    <row r="21" spans="1:119" ht="15.75" thickBot="1">
      <c r="A21" s="12"/>
      <c r="B21" s="23">
        <v>369.9</v>
      </c>
      <c r="C21" s="19" t="s">
        <v>30</v>
      </c>
      <c r="D21" s="43">
        <v>13721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13721</v>
      </c>
      <c r="O21" s="44">
        <f t="shared" si="2"/>
        <v>46.198653198653197</v>
      </c>
      <c r="P21" s="9"/>
    </row>
    <row r="22" spans="1:119" ht="16.5" thickBot="1">
      <c r="A22" s="13" t="s">
        <v>27</v>
      </c>
      <c r="B22" s="21"/>
      <c r="C22" s="20"/>
      <c r="D22" s="14">
        <f>SUM(D5,D11,D16,D18)</f>
        <v>125098</v>
      </c>
      <c r="E22" s="14">
        <f t="shared" ref="E22:M22" si="6">SUM(E5,E11,E16,E18)</f>
        <v>0</v>
      </c>
      <c r="F22" s="14">
        <f t="shared" si="6"/>
        <v>0</v>
      </c>
      <c r="G22" s="14">
        <f t="shared" si="6"/>
        <v>0</v>
      </c>
      <c r="H22" s="14">
        <f t="shared" si="6"/>
        <v>0</v>
      </c>
      <c r="I22" s="14">
        <f t="shared" si="6"/>
        <v>48253</v>
      </c>
      <c r="J22" s="14">
        <f t="shared" si="6"/>
        <v>0</v>
      </c>
      <c r="K22" s="14">
        <f t="shared" si="6"/>
        <v>0</v>
      </c>
      <c r="L22" s="14">
        <f t="shared" si="6"/>
        <v>0</v>
      </c>
      <c r="M22" s="14">
        <f t="shared" si="6"/>
        <v>0</v>
      </c>
      <c r="N22" s="14">
        <f t="shared" si="1"/>
        <v>173351</v>
      </c>
      <c r="O22" s="36">
        <f t="shared" si="2"/>
        <v>583.67340067340069</v>
      </c>
      <c r="P22" s="6"/>
      <c r="Q22" s="2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</row>
    <row r="23" spans="1:119">
      <c r="A23" s="15"/>
      <c r="B23" s="17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/>
    </row>
    <row r="24" spans="1:119">
      <c r="A24" s="37"/>
      <c r="B24" s="38"/>
      <c r="C24" s="38"/>
      <c r="D24" s="39"/>
      <c r="E24" s="39"/>
      <c r="F24" s="39"/>
      <c r="G24" s="39"/>
      <c r="H24" s="39"/>
      <c r="I24" s="39"/>
      <c r="J24" s="39"/>
      <c r="K24" s="39"/>
      <c r="L24" s="45" t="s">
        <v>44</v>
      </c>
      <c r="M24" s="45"/>
      <c r="N24" s="45"/>
      <c r="O24" s="40">
        <v>297</v>
      </c>
    </row>
    <row r="25" spans="1:119">
      <c r="A25" s="46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8"/>
    </row>
    <row r="26" spans="1:119" ht="15.75" customHeight="1" thickBot="1">
      <c r="A26" s="49" t="s">
        <v>40</v>
      </c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1"/>
    </row>
  </sheetData>
  <mergeCells count="10">
    <mergeCell ref="L24:N24"/>
    <mergeCell ref="A25:O25"/>
    <mergeCell ref="A26:O2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39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41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31</v>
      </c>
      <c r="B3" s="59"/>
      <c r="C3" s="60"/>
      <c r="D3" s="64" t="s">
        <v>21</v>
      </c>
      <c r="E3" s="65"/>
      <c r="F3" s="65"/>
      <c r="G3" s="65"/>
      <c r="H3" s="66"/>
      <c r="I3" s="64" t="s">
        <v>22</v>
      </c>
      <c r="J3" s="66"/>
      <c r="K3" s="64" t="s">
        <v>24</v>
      </c>
      <c r="L3" s="66"/>
      <c r="M3" s="34"/>
      <c r="N3" s="35"/>
      <c r="O3" s="67" t="s">
        <v>36</v>
      </c>
      <c r="P3" s="11"/>
      <c r="Q3"/>
    </row>
    <row r="4" spans="1:133" ht="32.25" customHeight="1" thickBot="1">
      <c r="A4" s="61"/>
      <c r="B4" s="62"/>
      <c r="C4" s="63"/>
      <c r="D4" s="32" t="s">
        <v>2</v>
      </c>
      <c r="E4" s="32" t="s">
        <v>32</v>
      </c>
      <c r="F4" s="32" t="s">
        <v>33</v>
      </c>
      <c r="G4" s="32" t="s">
        <v>34</v>
      </c>
      <c r="H4" s="32" t="s">
        <v>3</v>
      </c>
      <c r="I4" s="32" t="s">
        <v>4</v>
      </c>
      <c r="J4" s="33" t="s">
        <v>35</v>
      </c>
      <c r="K4" s="33" t="s">
        <v>5</v>
      </c>
      <c r="L4" s="33" t="s">
        <v>6</v>
      </c>
      <c r="M4" s="33" t="s">
        <v>7</v>
      </c>
      <c r="N4" s="33" t="s">
        <v>23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SUM(D6:D10)</f>
        <v>21494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24" si="1">SUM(D5:M5)</f>
        <v>21494</v>
      </c>
      <c r="O5" s="31">
        <f t="shared" ref="O5:O24" si="2">(N5/O$26)</f>
        <v>73.10884353741497</v>
      </c>
      <c r="P5" s="6"/>
    </row>
    <row r="6" spans="1:133">
      <c r="A6" s="12"/>
      <c r="B6" s="23">
        <v>312.41000000000003</v>
      </c>
      <c r="C6" s="19" t="s">
        <v>8</v>
      </c>
      <c r="D6" s="43">
        <v>6133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6133</v>
      </c>
      <c r="O6" s="44">
        <f t="shared" si="2"/>
        <v>20.860544217687075</v>
      </c>
      <c r="P6" s="9"/>
    </row>
    <row r="7" spans="1:133">
      <c r="A7" s="12"/>
      <c r="B7" s="23">
        <v>312.60000000000002</v>
      </c>
      <c r="C7" s="19" t="s">
        <v>9</v>
      </c>
      <c r="D7" s="43">
        <v>7882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7882</v>
      </c>
      <c r="O7" s="44">
        <f t="shared" si="2"/>
        <v>26.80952380952381</v>
      </c>
      <c r="P7" s="9"/>
    </row>
    <row r="8" spans="1:133">
      <c r="A8" s="12"/>
      <c r="B8" s="23">
        <v>314.10000000000002</v>
      </c>
      <c r="C8" s="19" t="s">
        <v>10</v>
      </c>
      <c r="D8" s="43">
        <v>6590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6590</v>
      </c>
      <c r="O8" s="44">
        <f t="shared" si="2"/>
        <v>22.414965986394559</v>
      </c>
      <c r="P8" s="9"/>
    </row>
    <row r="9" spans="1:133">
      <c r="A9" s="12"/>
      <c r="B9" s="23">
        <v>314.39999999999998</v>
      </c>
      <c r="C9" s="19" t="s">
        <v>11</v>
      </c>
      <c r="D9" s="43">
        <v>58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58</v>
      </c>
      <c r="O9" s="44">
        <f t="shared" si="2"/>
        <v>0.19727891156462585</v>
      </c>
      <c r="P9" s="9"/>
    </row>
    <row r="10" spans="1:133">
      <c r="A10" s="12"/>
      <c r="B10" s="23">
        <v>315</v>
      </c>
      <c r="C10" s="19" t="s">
        <v>12</v>
      </c>
      <c r="D10" s="43">
        <v>831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831</v>
      </c>
      <c r="O10" s="44">
        <f t="shared" si="2"/>
        <v>2.8265306122448979</v>
      </c>
      <c r="P10" s="9"/>
    </row>
    <row r="11" spans="1:133" ht="15.75">
      <c r="A11" s="27" t="s">
        <v>14</v>
      </c>
      <c r="B11" s="28"/>
      <c r="C11" s="29"/>
      <c r="D11" s="30">
        <f t="shared" ref="D11:M11" si="3">SUM(D12:D17)</f>
        <v>118233</v>
      </c>
      <c r="E11" s="30">
        <f t="shared" si="3"/>
        <v>0</v>
      </c>
      <c r="F11" s="30">
        <f t="shared" si="3"/>
        <v>0</v>
      </c>
      <c r="G11" s="30">
        <f t="shared" si="3"/>
        <v>0</v>
      </c>
      <c r="H11" s="30">
        <f t="shared" si="3"/>
        <v>0</v>
      </c>
      <c r="I11" s="30">
        <f t="shared" si="3"/>
        <v>815</v>
      </c>
      <c r="J11" s="30">
        <f t="shared" si="3"/>
        <v>0</v>
      </c>
      <c r="K11" s="30">
        <f t="shared" si="3"/>
        <v>0</v>
      </c>
      <c r="L11" s="30">
        <f t="shared" si="3"/>
        <v>0</v>
      </c>
      <c r="M11" s="30">
        <f t="shared" si="3"/>
        <v>0</v>
      </c>
      <c r="N11" s="41">
        <f t="shared" si="1"/>
        <v>119048</v>
      </c>
      <c r="O11" s="42">
        <f t="shared" si="2"/>
        <v>404.92517006802723</v>
      </c>
      <c r="P11" s="10"/>
    </row>
    <row r="12" spans="1:133">
      <c r="A12" s="12"/>
      <c r="B12" s="23">
        <v>331.31</v>
      </c>
      <c r="C12" s="19" t="s">
        <v>15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815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815</v>
      </c>
      <c r="O12" s="44">
        <f t="shared" si="2"/>
        <v>2.7721088435374148</v>
      </c>
      <c r="P12" s="9"/>
    </row>
    <row r="13" spans="1:133">
      <c r="A13" s="12"/>
      <c r="B13" s="23">
        <v>334.7</v>
      </c>
      <c r="C13" s="19" t="s">
        <v>16</v>
      </c>
      <c r="D13" s="43">
        <v>99435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99435</v>
      </c>
      <c r="O13" s="44">
        <f t="shared" si="2"/>
        <v>338.21428571428572</v>
      </c>
      <c r="P13" s="9"/>
    </row>
    <row r="14" spans="1:133">
      <c r="A14" s="12"/>
      <c r="B14" s="23">
        <v>335.12</v>
      </c>
      <c r="C14" s="19" t="s">
        <v>17</v>
      </c>
      <c r="D14" s="43">
        <v>14180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14180</v>
      </c>
      <c r="O14" s="44">
        <f t="shared" si="2"/>
        <v>48.2312925170068</v>
      </c>
      <c r="P14" s="9"/>
    </row>
    <row r="15" spans="1:133">
      <c r="A15" s="12"/>
      <c r="B15" s="23">
        <v>335.14</v>
      </c>
      <c r="C15" s="19" t="s">
        <v>18</v>
      </c>
      <c r="D15" s="43">
        <v>559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559</v>
      </c>
      <c r="O15" s="44">
        <f t="shared" si="2"/>
        <v>1.9013605442176871</v>
      </c>
      <c r="P15" s="9"/>
    </row>
    <row r="16" spans="1:133">
      <c r="A16" s="12"/>
      <c r="B16" s="23">
        <v>335.15</v>
      </c>
      <c r="C16" s="19" t="s">
        <v>19</v>
      </c>
      <c r="D16" s="43">
        <v>171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171</v>
      </c>
      <c r="O16" s="44">
        <f t="shared" si="2"/>
        <v>0.58163265306122447</v>
      </c>
      <c r="P16" s="9"/>
    </row>
    <row r="17" spans="1:119">
      <c r="A17" s="12"/>
      <c r="B17" s="23">
        <v>335.18</v>
      </c>
      <c r="C17" s="19" t="s">
        <v>20</v>
      </c>
      <c r="D17" s="43">
        <v>3888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3888</v>
      </c>
      <c r="O17" s="44">
        <f t="shared" si="2"/>
        <v>13.224489795918368</v>
      </c>
      <c r="P17" s="9"/>
    </row>
    <row r="18" spans="1:119" ht="15.75">
      <c r="A18" s="27" t="s">
        <v>25</v>
      </c>
      <c r="B18" s="28"/>
      <c r="C18" s="29"/>
      <c r="D18" s="30">
        <f t="shared" ref="D18:M18" si="4">SUM(D19:D19)</f>
        <v>0</v>
      </c>
      <c r="E18" s="30">
        <f t="shared" si="4"/>
        <v>0</v>
      </c>
      <c r="F18" s="30">
        <f t="shared" si="4"/>
        <v>0</v>
      </c>
      <c r="G18" s="30">
        <f t="shared" si="4"/>
        <v>0</v>
      </c>
      <c r="H18" s="30">
        <f t="shared" si="4"/>
        <v>0</v>
      </c>
      <c r="I18" s="30">
        <f t="shared" si="4"/>
        <v>47521</v>
      </c>
      <c r="J18" s="30">
        <f t="shared" si="4"/>
        <v>0</v>
      </c>
      <c r="K18" s="30">
        <f t="shared" si="4"/>
        <v>0</v>
      </c>
      <c r="L18" s="30">
        <f t="shared" si="4"/>
        <v>0</v>
      </c>
      <c r="M18" s="30">
        <f t="shared" si="4"/>
        <v>0</v>
      </c>
      <c r="N18" s="30">
        <f t="shared" si="1"/>
        <v>47521</v>
      </c>
      <c r="O18" s="42">
        <f t="shared" si="2"/>
        <v>161.6360544217687</v>
      </c>
      <c r="P18" s="10"/>
    </row>
    <row r="19" spans="1:119">
      <c r="A19" s="12"/>
      <c r="B19" s="23">
        <v>343.3</v>
      </c>
      <c r="C19" s="19" t="s">
        <v>26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47521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47521</v>
      </c>
      <c r="O19" s="44">
        <f t="shared" si="2"/>
        <v>161.6360544217687</v>
      </c>
      <c r="P19" s="9"/>
    </row>
    <row r="20" spans="1:119" ht="15.75">
      <c r="A20" s="27" t="s">
        <v>1</v>
      </c>
      <c r="B20" s="28"/>
      <c r="C20" s="29"/>
      <c r="D20" s="30">
        <f t="shared" ref="D20:M20" si="5">SUM(D21:D23)</f>
        <v>15382</v>
      </c>
      <c r="E20" s="30">
        <f t="shared" si="5"/>
        <v>0</v>
      </c>
      <c r="F20" s="30">
        <f t="shared" si="5"/>
        <v>0</v>
      </c>
      <c r="G20" s="30">
        <f t="shared" si="5"/>
        <v>0</v>
      </c>
      <c r="H20" s="30">
        <f t="shared" si="5"/>
        <v>0</v>
      </c>
      <c r="I20" s="30">
        <f t="shared" si="5"/>
        <v>6495</v>
      </c>
      <c r="J20" s="30">
        <f t="shared" si="5"/>
        <v>0</v>
      </c>
      <c r="K20" s="30">
        <f t="shared" si="5"/>
        <v>0</v>
      </c>
      <c r="L20" s="30">
        <f t="shared" si="5"/>
        <v>0</v>
      </c>
      <c r="M20" s="30">
        <f t="shared" si="5"/>
        <v>0</v>
      </c>
      <c r="N20" s="30">
        <f t="shared" si="1"/>
        <v>21877</v>
      </c>
      <c r="O20" s="42">
        <f t="shared" si="2"/>
        <v>74.411564625850346</v>
      </c>
      <c r="P20" s="10"/>
    </row>
    <row r="21" spans="1:119">
      <c r="A21" s="12"/>
      <c r="B21" s="23">
        <v>361.1</v>
      </c>
      <c r="C21" s="19" t="s">
        <v>28</v>
      </c>
      <c r="D21" s="43">
        <v>19</v>
      </c>
      <c r="E21" s="43">
        <v>0</v>
      </c>
      <c r="F21" s="43">
        <v>0</v>
      </c>
      <c r="G21" s="43">
        <v>0</v>
      </c>
      <c r="H21" s="43">
        <v>0</v>
      </c>
      <c r="I21" s="43">
        <v>36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55</v>
      </c>
      <c r="O21" s="44">
        <f t="shared" si="2"/>
        <v>0.1870748299319728</v>
      </c>
      <c r="P21" s="9"/>
    </row>
    <row r="22" spans="1:119">
      <c r="A22" s="12"/>
      <c r="B22" s="23">
        <v>362</v>
      </c>
      <c r="C22" s="19" t="s">
        <v>29</v>
      </c>
      <c r="D22" s="43">
        <v>5112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5112</v>
      </c>
      <c r="O22" s="44">
        <f t="shared" si="2"/>
        <v>17.387755102040817</v>
      </c>
      <c r="P22" s="9"/>
    </row>
    <row r="23" spans="1:119" ht="15.75" thickBot="1">
      <c r="A23" s="12"/>
      <c r="B23" s="23">
        <v>369.9</v>
      </c>
      <c r="C23" s="19" t="s">
        <v>30</v>
      </c>
      <c r="D23" s="43">
        <v>10251</v>
      </c>
      <c r="E23" s="43">
        <v>0</v>
      </c>
      <c r="F23" s="43">
        <v>0</v>
      </c>
      <c r="G23" s="43">
        <v>0</v>
      </c>
      <c r="H23" s="43">
        <v>0</v>
      </c>
      <c r="I23" s="43">
        <v>6459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16710</v>
      </c>
      <c r="O23" s="44">
        <f t="shared" si="2"/>
        <v>56.836734693877553</v>
      </c>
      <c r="P23" s="9"/>
    </row>
    <row r="24" spans="1:119" ht="16.5" thickBot="1">
      <c r="A24" s="13" t="s">
        <v>27</v>
      </c>
      <c r="B24" s="21"/>
      <c r="C24" s="20"/>
      <c r="D24" s="14">
        <f>SUM(D5,D11,D18,D20)</f>
        <v>155109</v>
      </c>
      <c r="E24" s="14">
        <f t="shared" ref="E24:M24" si="6">SUM(E5,E11,E18,E20)</f>
        <v>0</v>
      </c>
      <c r="F24" s="14">
        <f t="shared" si="6"/>
        <v>0</v>
      </c>
      <c r="G24" s="14">
        <f t="shared" si="6"/>
        <v>0</v>
      </c>
      <c r="H24" s="14">
        <f t="shared" si="6"/>
        <v>0</v>
      </c>
      <c r="I24" s="14">
        <f t="shared" si="6"/>
        <v>54831</v>
      </c>
      <c r="J24" s="14">
        <f t="shared" si="6"/>
        <v>0</v>
      </c>
      <c r="K24" s="14">
        <f t="shared" si="6"/>
        <v>0</v>
      </c>
      <c r="L24" s="14">
        <f t="shared" si="6"/>
        <v>0</v>
      </c>
      <c r="M24" s="14">
        <f t="shared" si="6"/>
        <v>0</v>
      </c>
      <c r="N24" s="14">
        <f t="shared" si="1"/>
        <v>209940</v>
      </c>
      <c r="O24" s="36">
        <f t="shared" si="2"/>
        <v>714.08163265306121</v>
      </c>
      <c r="P24" s="6"/>
      <c r="Q24" s="2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19">
      <c r="A25" s="15"/>
      <c r="B25" s="17"/>
      <c r="C25" s="17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/>
    </row>
    <row r="26" spans="1:119">
      <c r="A26" s="37"/>
      <c r="B26" s="38"/>
      <c r="C26" s="38"/>
      <c r="D26" s="39"/>
      <c r="E26" s="39"/>
      <c r="F26" s="39"/>
      <c r="G26" s="39"/>
      <c r="H26" s="39"/>
      <c r="I26" s="39"/>
      <c r="J26" s="39"/>
      <c r="K26" s="39"/>
      <c r="L26" s="45" t="s">
        <v>42</v>
      </c>
      <c r="M26" s="45"/>
      <c r="N26" s="45"/>
      <c r="O26" s="40">
        <v>294</v>
      </c>
    </row>
    <row r="27" spans="1:119">
      <c r="A27" s="46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8"/>
    </row>
    <row r="28" spans="1:119" ht="15.75" customHeight="1" thickBot="1">
      <c r="A28" s="49" t="s">
        <v>40</v>
      </c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1"/>
    </row>
  </sheetData>
  <mergeCells count="10">
    <mergeCell ref="L26:N26"/>
    <mergeCell ref="A27:O27"/>
    <mergeCell ref="A28:O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39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37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31</v>
      </c>
      <c r="B3" s="59"/>
      <c r="C3" s="60"/>
      <c r="D3" s="64" t="s">
        <v>21</v>
      </c>
      <c r="E3" s="65"/>
      <c r="F3" s="65"/>
      <c r="G3" s="65"/>
      <c r="H3" s="66"/>
      <c r="I3" s="64" t="s">
        <v>22</v>
      </c>
      <c r="J3" s="66"/>
      <c r="K3" s="64" t="s">
        <v>24</v>
      </c>
      <c r="L3" s="66"/>
      <c r="M3" s="34"/>
      <c r="N3" s="35"/>
      <c r="O3" s="67" t="s">
        <v>36</v>
      </c>
      <c r="P3" s="11"/>
      <c r="Q3"/>
    </row>
    <row r="4" spans="1:133" ht="32.25" customHeight="1" thickBot="1">
      <c r="A4" s="61"/>
      <c r="B4" s="62"/>
      <c r="C4" s="63"/>
      <c r="D4" s="32" t="s">
        <v>2</v>
      </c>
      <c r="E4" s="32" t="s">
        <v>32</v>
      </c>
      <c r="F4" s="32" t="s">
        <v>33</v>
      </c>
      <c r="G4" s="32" t="s">
        <v>34</v>
      </c>
      <c r="H4" s="32" t="s">
        <v>3</v>
      </c>
      <c r="I4" s="32" t="s">
        <v>4</v>
      </c>
      <c r="J4" s="33" t="s">
        <v>35</v>
      </c>
      <c r="K4" s="33" t="s">
        <v>5</v>
      </c>
      <c r="L4" s="33" t="s">
        <v>6</v>
      </c>
      <c r="M4" s="33" t="s">
        <v>7</v>
      </c>
      <c r="N4" s="33" t="s">
        <v>23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SUM(D6:D10)</f>
        <v>22403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25" si="1">SUM(D5:M5)</f>
        <v>22403</v>
      </c>
      <c r="O5" s="31">
        <f t="shared" ref="O5:O25" si="2">(N5/O$27)</f>
        <v>77.51903114186851</v>
      </c>
      <c r="P5" s="6"/>
    </row>
    <row r="6" spans="1:133">
      <c r="A6" s="12"/>
      <c r="B6" s="23">
        <v>312.41000000000003</v>
      </c>
      <c r="C6" s="19" t="s">
        <v>8</v>
      </c>
      <c r="D6" s="43">
        <v>6882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6882</v>
      </c>
      <c r="O6" s="44">
        <f t="shared" si="2"/>
        <v>23.813148788927336</v>
      </c>
      <c r="P6" s="9"/>
    </row>
    <row r="7" spans="1:133">
      <c r="A7" s="12"/>
      <c r="B7" s="23">
        <v>312.60000000000002</v>
      </c>
      <c r="C7" s="19" t="s">
        <v>9</v>
      </c>
      <c r="D7" s="43">
        <v>8752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8752</v>
      </c>
      <c r="O7" s="44">
        <f t="shared" si="2"/>
        <v>30.283737024221452</v>
      </c>
      <c r="P7" s="9"/>
    </row>
    <row r="8" spans="1:133">
      <c r="A8" s="12"/>
      <c r="B8" s="23">
        <v>314.10000000000002</v>
      </c>
      <c r="C8" s="19" t="s">
        <v>10</v>
      </c>
      <c r="D8" s="43">
        <v>5943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5943</v>
      </c>
      <c r="O8" s="44">
        <f t="shared" si="2"/>
        <v>20.564013840830452</v>
      </c>
      <c r="P8" s="9"/>
    </row>
    <row r="9" spans="1:133">
      <c r="A9" s="12"/>
      <c r="B9" s="23">
        <v>314.39999999999998</v>
      </c>
      <c r="C9" s="19" t="s">
        <v>11</v>
      </c>
      <c r="D9" s="43">
        <v>31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31</v>
      </c>
      <c r="O9" s="44">
        <f t="shared" si="2"/>
        <v>0.10726643598615918</v>
      </c>
      <c r="P9" s="9"/>
    </row>
    <row r="10" spans="1:133">
      <c r="A10" s="12"/>
      <c r="B10" s="23">
        <v>315</v>
      </c>
      <c r="C10" s="19" t="s">
        <v>12</v>
      </c>
      <c r="D10" s="43">
        <v>795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795</v>
      </c>
      <c r="O10" s="44">
        <f t="shared" si="2"/>
        <v>2.7508650519031144</v>
      </c>
      <c r="P10" s="9"/>
    </row>
    <row r="11" spans="1:133" ht="15.75">
      <c r="A11" s="27" t="s">
        <v>14</v>
      </c>
      <c r="B11" s="28"/>
      <c r="C11" s="29"/>
      <c r="D11" s="30">
        <f t="shared" ref="D11:M11" si="3">SUM(D12:D18)</f>
        <v>191033</v>
      </c>
      <c r="E11" s="30">
        <f t="shared" si="3"/>
        <v>0</v>
      </c>
      <c r="F11" s="30">
        <f t="shared" si="3"/>
        <v>0</v>
      </c>
      <c r="G11" s="30">
        <f t="shared" si="3"/>
        <v>0</v>
      </c>
      <c r="H11" s="30">
        <f t="shared" si="3"/>
        <v>0</v>
      </c>
      <c r="I11" s="30">
        <f t="shared" si="3"/>
        <v>489427</v>
      </c>
      <c r="J11" s="30">
        <f t="shared" si="3"/>
        <v>0</v>
      </c>
      <c r="K11" s="30">
        <f t="shared" si="3"/>
        <v>0</v>
      </c>
      <c r="L11" s="30">
        <f t="shared" si="3"/>
        <v>0</v>
      </c>
      <c r="M11" s="30">
        <f t="shared" si="3"/>
        <v>0</v>
      </c>
      <c r="N11" s="41">
        <f t="shared" si="1"/>
        <v>680460</v>
      </c>
      <c r="O11" s="42">
        <f t="shared" si="2"/>
        <v>2354.5328719723184</v>
      </c>
      <c r="P11" s="10"/>
    </row>
    <row r="12" spans="1:133">
      <c r="A12" s="12"/>
      <c r="B12" s="23">
        <v>331.2</v>
      </c>
      <c r="C12" s="19" t="s">
        <v>13</v>
      </c>
      <c r="D12" s="43">
        <v>27925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27925</v>
      </c>
      <c r="O12" s="44">
        <f t="shared" si="2"/>
        <v>96.626297577854672</v>
      </c>
      <c r="P12" s="9"/>
    </row>
    <row r="13" spans="1:133">
      <c r="A13" s="12"/>
      <c r="B13" s="23">
        <v>331.31</v>
      </c>
      <c r="C13" s="19" t="s">
        <v>15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489427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489427</v>
      </c>
      <c r="O13" s="44">
        <f t="shared" si="2"/>
        <v>1693.5190311418685</v>
      </c>
      <c r="P13" s="9"/>
    </row>
    <row r="14" spans="1:133">
      <c r="A14" s="12"/>
      <c r="B14" s="23">
        <v>334.7</v>
      </c>
      <c r="C14" s="19" t="s">
        <v>16</v>
      </c>
      <c r="D14" s="43">
        <v>147178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147178</v>
      </c>
      <c r="O14" s="44">
        <f t="shared" si="2"/>
        <v>509.26643598615919</v>
      </c>
      <c r="P14" s="9"/>
    </row>
    <row r="15" spans="1:133">
      <c r="A15" s="12"/>
      <c r="B15" s="23">
        <v>335.12</v>
      </c>
      <c r="C15" s="19" t="s">
        <v>17</v>
      </c>
      <c r="D15" s="43">
        <v>13168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13168</v>
      </c>
      <c r="O15" s="44">
        <f t="shared" si="2"/>
        <v>45.564013840830448</v>
      </c>
      <c r="P15" s="9"/>
    </row>
    <row r="16" spans="1:133">
      <c r="A16" s="12"/>
      <c r="B16" s="23">
        <v>335.14</v>
      </c>
      <c r="C16" s="19" t="s">
        <v>18</v>
      </c>
      <c r="D16" s="43">
        <v>805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805</v>
      </c>
      <c r="O16" s="44">
        <f t="shared" si="2"/>
        <v>2.7854671280276815</v>
      </c>
      <c r="P16" s="9"/>
    </row>
    <row r="17" spans="1:119">
      <c r="A17" s="12"/>
      <c r="B17" s="23">
        <v>335.15</v>
      </c>
      <c r="C17" s="19" t="s">
        <v>19</v>
      </c>
      <c r="D17" s="43">
        <v>213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213</v>
      </c>
      <c r="O17" s="44">
        <f t="shared" si="2"/>
        <v>0.73702422145328716</v>
      </c>
      <c r="P17" s="9"/>
    </row>
    <row r="18" spans="1:119">
      <c r="A18" s="12"/>
      <c r="B18" s="23">
        <v>335.18</v>
      </c>
      <c r="C18" s="19" t="s">
        <v>20</v>
      </c>
      <c r="D18" s="43">
        <v>1744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1744</v>
      </c>
      <c r="O18" s="44">
        <f t="shared" si="2"/>
        <v>6.0346020761245676</v>
      </c>
      <c r="P18" s="9"/>
    </row>
    <row r="19" spans="1:119" ht="15.75">
      <c r="A19" s="27" t="s">
        <v>25</v>
      </c>
      <c r="B19" s="28"/>
      <c r="C19" s="29"/>
      <c r="D19" s="30">
        <f t="shared" ref="D19:M19" si="4">SUM(D20:D20)</f>
        <v>0</v>
      </c>
      <c r="E19" s="30">
        <f t="shared" si="4"/>
        <v>0</v>
      </c>
      <c r="F19" s="30">
        <f t="shared" si="4"/>
        <v>0</v>
      </c>
      <c r="G19" s="30">
        <f t="shared" si="4"/>
        <v>0</v>
      </c>
      <c r="H19" s="30">
        <f t="shared" si="4"/>
        <v>0</v>
      </c>
      <c r="I19" s="30">
        <f t="shared" si="4"/>
        <v>44686</v>
      </c>
      <c r="J19" s="30">
        <f t="shared" si="4"/>
        <v>0</v>
      </c>
      <c r="K19" s="30">
        <f t="shared" si="4"/>
        <v>0</v>
      </c>
      <c r="L19" s="30">
        <f t="shared" si="4"/>
        <v>0</v>
      </c>
      <c r="M19" s="30">
        <f t="shared" si="4"/>
        <v>0</v>
      </c>
      <c r="N19" s="30">
        <f t="shared" si="1"/>
        <v>44686</v>
      </c>
      <c r="O19" s="42">
        <f t="shared" si="2"/>
        <v>154.62283737024222</v>
      </c>
      <c r="P19" s="10"/>
    </row>
    <row r="20" spans="1:119">
      <c r="A20" s="12"/>
      <c r="B20" s="23">
        <v>343.3</v>
      </c>
      <c r="C20" s="19" t="s">
        <v>26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44686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44686</v>
      </c>
      <c r="O20" s="44">
        <f t="shared" si="2"/>
        <v>154.62283737024222</v>
      </c>
      <c r="P20" s="9"/>
    </row>
    <row r="21" spans="1:119" ht="15.75">
      <c r="A21" s="27" t="s">
        <v>1</v>
      </c>
      <c r="B21" s="28"/>
      <c r="C21" s="29"/>
      <c r="D21" s="30">
        <f t="shared" ref="D21:M21" si="5">SUM(D22:D24)</f>
        <v>12696</v>
      </c>
      <c r="E21" s="30">
        <f t="shared" si="5"/>
        <v>0</v>
      </c>
      <c r="F21" s="30">
        <f t="shared" si="5"/>
        <v>0</v>
      </c>
      <c r="G21" s="30">
        <f t="shared" si="5"/>
        <v>0</v>
      </c>
      <c r="H21" s="30">
        <f t="shared" si="5"/>
        <v>0</v>
      </c>
      <c r="I21" s="30">
        <f t="shared" si="5"/>
        <v>130</v>
      </c>
      <c r="J21" s="30">
        <f t="shared" si="5"/>
        <v>0</v>
      </c>
      <c r="K21" s="30">
        <f t="shared" si="5"/>
        <v>0</v>
      </c>
      <c r="L21" s="30">
        <f t="shared" si="5"/>
        <v>0</v>
      </c>
      <c r="M21" s="30">
        <f t="shared" si="5"/>
        <v>0</v>
      </c>
      <c r="N21" s="30">
        <f t="shared" si="1"/>
        <v>12826</v>
      </c>
      <c r="O21" s="42">
        <f t="shared" si="2"/>
        <v>44.38062283737024</v>
      </c>
      <c r="P21" s="10"/>
    </row>
    <row r="22" spans="1:119">
      <c r="A22" s="12"/>
      <c r="B22" s="23">
        <v>361.1</v>
      </c>
      <c r="C22" s="19" t="s">
        <v>28</v>
      </c>
      <c r="D22" s="43">
        <v>109</v>
      </c>
      <c r="E22" s="43">
        <v>0</v>
      </c>
      <c r="F22" s="43">
        <v>0</v>
      </c>
      <c r="G22" s="43">
        <v>0</v>
      </c>
      <c r="H22" s="43">
        <v>0</v>
      </c>
      <c r="I22" s="43">
        <v>130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239</v>
      </c>
      <c r="O22" s="44">
        <f t="shared" si="2"/>
        <v>0.82698961937716264</v>
      </c>
      <c r="P22" s="9"/>
    </row>
    <row r="23" spans="1:119">
      <c r="A23" s="12"/>
      <c r="B23" s="23">
        <v>362</v>
      </c>
      <c r="C23" s="19" t="s">
        <v>29</v>
      </c>
      <c r="D23" s="43">
        <v>4719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4719</v>
      </c>
      <c r="O23" s="44">
        <f t="shared" si="2"/>
        <v>16.32871972318339</v>
      </c>
      <c r="P23" s="9"/>
    </row>
    <row r="24" spans="1:119" ht="15.75" thickBot="1">
      <c r="A24" s="12"/>
      <c r="B24" s="23">
        <v>369.9</v>
      </c>
      <c r="C24" s="19" t="s">
        <v>30</v>
      </c>
      <c r="D24" s="43">
        <v>7868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7868</v>
      </c>
      <c r="O24" s="44">
        <f t="shared" si="2"/>
        <v>27.224913494809687</v>
      </c>
      <c r="P24" s="9"/>
    </row>
    <row r="25" spans="1:119" ht="16.5" thickBot="1">
      <c r="A25" s="13" t="s">
        <v>27</v>
      </c>
      <c r="B25" s="21"/>
      <c r="C25" s="20"/>
      <c r="D25" s="14">
        <f>SUM(D5,D11,D19,D21)</f>
        <v>226132</v>
      </c>
      <c r="E25" s="14">
        <f t="shared" ref="E25:M25" si="6">SUM(E5,E11,E19,E21)</f>
        <v>0</v>
      </c>
      <c r="F25" s="14">
        <f t="shared" si="6"/>
        <v>0</v>
      </c>
      <c r="G25" s="14">
        <f t="shared" si="6"/>
        <v>0</v>
      </c>
      <c r="H25" s="14">
        <f t="shared" si="6"/>
        <v>0</v>
      </c>
      <c r="I25" s="14">
        <f t="shared" si="6"/>
        <v>534243</v>
      </c>
      <c r="J25" s="14">
        <f t="shared" si="6"/>
        <v>0</v>
      </c>
      <c r="K25" s="14">
        <f t="shared" si="6"/>
        <v>0</v>
      </c>
      <c r="L25" s="14">
        <f t="shared" si="6"/>
        <v>0</v>
      </c>
      <c r="M25" s="14">
        <f t="shared" si="6"/>
        <v>0</v>
      </c>
      <c r="N25" s="14">
        <f t="shared" si="1"/>
        <v>760375</v>
      </c>
      <c r="O25" s="36">
        <f t="shared" si="2"/>
        <v>2631.0553633217992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/>
    </row>
    <row r="27" spans="1:119">
      <c r="A27" s="37"/>
      <c r="B27" s="38"/>
      <c r="C27" s="38"/>
      <c r="D27" s="39"/>
      <c r="E27" s="39"/>
      <c r="F27" s="39"/>
      <c r="G27" s="39"/>
      <c r="H27" s="39"/>
      <c r="I27" s="39"/>
      <c r="J27" s="39"/>
      <c r="K27" s="39"/>
      <c r="L27" s="45" t="s">
        <v>38</v>
      </c>
      <c r="M27" s="45"/>
      <c r="N27" s="45"/>
      <c r="O27" s="40">
        <v>289</v>
      </c>
    </row>
    <row r="28" spans="1:119">
      <c r="A28" s="46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8"/>
    </row>
    <row r="29" spans="1:119" ht="15.75" thickBot="1">
      <c r="A29" s="49" t="s">
        <v>40</v>
      </c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1"/>
    </row>
  </sheetData>
  <mergeCells count="10">
    <mergeCell ref="A29:O29"/>
    <mergeCell ref="A28:O28"/>
    <mergeCell ref="L27:N27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39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45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31</v>
      </c>
      <c r="B3" s="59"/>
      <c r="C3" s="60"/>
      <c r="D3" s="64" t="s">
        <v>21</v>
      </c>
      <c r="E3" s="65"/>
      <c r="F3" s="65"/>
      <c r="G3" s="65"/>
      <c r="H3" s="66"/>
      <c r="I3" s="64" t="s">
        <v>22</v>
      </c>
      <c r="J3" s="66"/>
      <c r="K3" s="64" t="s">
        <v>24</v>
      </c>
      <c r="L3" s="66"/>
      <c r="M3" s="34"/>
      <c r="N3" s="35"/>
      <c r="O3" s="67" t="s">
        <v>36</v>
      </c>
      <c r="P3" s="11"/>
      <c r="Q3"/>
    </row>
    <row r="4" spans="1:133" ht="32.25" customHeight="1" thickBot="1">
      <c r="A4" s="61"/>
      <c r="B4" s="62"/>
      <c r="C4" s="63"/>
      <c r="D4" s="32" t="s">
        <v>2</v>
      </c>
      <c r="E4" s="32" t="s">
        <v>32</v>
      </c>
      <c r="F4" s="32" t="s">
        <v>33</v>
      </c>
      <c r="G4" s="32" t="s">
        <v>34</v>
      </c>
      <c r="H4" s="32" t="s">
        <v>3</v>
      </c>
      <c r="I4" s="32" t="s">
        <v>4</v>
      </c>
      <c r="J4" s="33" t="s">
        <v>35</v>
      </c>
      <c r="K4" s="33" t="s">
        <v>5</v>
      </c>
      <c r="L4" s="33" t="s">
        <v>6</v>
      </c>
      <c r="M4" s="33" t="s">
        <v>7</v>
      </c>
      <c r="N4" s="33" t="s">
        <v>23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SUM(D6:D10)</f>
        <v>21846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11" si="1">SUM(D5:M5)</f>
        <v>21846</v>
      </c>
      <c r="O5" s="31">
        <f t="shared" ref="O5:O25" si="2">(N5/O$27)</f>
        <v>101.6093023255814</v>
      </c>
      <c r="P5" s="6"/>
    </row>
    <row r="6" spans="1:133">
      <c r="A6" s="12"/>
      <c r="B6" s="23">
        <v>312.10000000000002</v>
      </c>
      <c r="C6" s="19" t="s">
        <v>46</v>
      </c>
      <c r="D6" s="43">
        <v>5827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5827</v>
      </c>
      <c r="O6" s="44">
        <f t="shared" si="2"/>
        <v>27.102325581395348</v>
      </c>
      <c r="P6" s="9"/>
    </row>
    <row r="7" spans="1:133">
      <c r="A7" s="12"/>
      <c r="B7" s="23">
        <v>312.60000000000002</v>
      </c>
      <c r="C7" s="19" t="s">
        <v>9</v>
      </c>
      <c r="D7" s="43">
        <v>8965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8965</v>
      </c>
      <c r="O7" s="44">
        <f t="shared" si="2"/>
        <v>41.697674418604649</v>
      </c>
      <c r="P7" s="9"/>
    </row>
    <row r="8" spans="1:133">
      <c r="A8" s="12"/>
      <c r="B8" s="23">
        <v>314.2</v>
      </c>
      <c r="C8" s="19" t="s">
        <v>47</v>
      </c>
      <c r="D8" s="43">
        <v>750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750</v>
      </c>
      <c r="O8" s="44">
        <f t="shared" si="2"/>
        <v>3.4883720930232558</v>
      </c>
      <c r="P8" s="9"/>
    </row>
    <row r="9" spans="1:133">
      <c r="A9" s="12"/>
      <c r="B9" s="23">
        <v>314.89999999999998</v>
      </c>
      <c r="C9" s="19" t="s">
        <v>48</v>
      </c>
      <c r="D9" s="43">
        <v>5967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5967</v>
      </c>
      <c r="O9" s="44">
        <f t="shared" si="2"/>
        <v>27.753488372093024</v>
      </c>
      <c r="P9" s="9"/>
    </row>
    <row r="10" spans="1:133">
      <c r="A10" s="12"/>
      <c r="B10" s="23">
        <v>319</v>
      </c>
      <c r="C10" s="19" t="s">
        <v>49</v>
      </c>
      <c r="D10" s="43">
        <v>337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337</v>
      </c>
      <c r="O10" s="44">
        <f t="shared" si="2"/>
        <v>1.5674418604651164</v>
      </c>
      <c r="P10" s="9"/>
    </row>
    <row r="11" spans="1:133" ht="15.75">
      <c r="A11" s="27" t="s">
        <v>14</v>
      </c>
      <c r="B11" s="28"/>
      <c r="C11" s="29"/>
      <c r="D11" s="30">
        <f t="shared" ref="D11:M11" si="3">SUM(D12:D17)</f>
        <v>35167</v>
      </c>
      <c r="E11" s="30">
        <f t="shared" si="3"/>
        <v>0</v>
      </c>
      <c r="F11" s="30">
        <f t="shared" si="3"/>
        <v>0</v>
      </c>
      <c r="G11" s="30">
        <f t="shared" si="3"/>
        <v>0</v>
      </c>
      <c r="H11" s="30">
        <f t="shared" si="3"/>
        <v>0</v>
      </c>
      <c r="I11" s="30">
        <f t="shared" si="3"/>
        <v>86500</v>
      </c>
      <c r="J11" s="30">
        <f t="shared" si="3"/>
        <v>0</v>
      </c>
      <c r="K11" s="30">
        <f t="shared" si="3"/>
        <v>0</v>
      </c>
      <c r="L11" s="30">
        <f t="shared" si="3"/>
        <v>0</v>
      </c>
      <c r="M11" s="30">
        <f t="shared" si="3"/>
        <v>0</v>
      </c>
      <c r="N11" s="41">
        <f t="shared" si="1"/>
        <v>121667</v>
      </c>
      <c r="O11" s="42">
        <f t="shared" si="2"/>
        <v>565.893023255814</v>
      </c>
      <c r="P11" s="10"/>
    </row>
    <row r="12" spans="1:133">
      <c r="A12" s="12"/>
      <c r="B12" s="23">
        <v>334.31</v>
      </c>
      <c r="C12" s="19" t="s">
        <v>50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86500</v>
      </c>
      <c r="J12" s="43">
        <v>0</v>
      </c>
      <c r="K12" s="43">
        <v>0</v>
      </c>
      <c r="L12" s="43">
        <v>0</v>
      </c>
      <c r="M12" s="43">
        <v>0</v>
      </c>
      <c r="N12" s="43">
        <f t="shared" ref="N12:N17" si="4">SUM(D12:M12)</f>
        <v>86500</v>
      </c>
      <c r="O12" s="44">
        <f t="shared" si="2"/>
        <v>402.32558139534882</v>
      </c>
      <c r="P12" s="9"/>
    </row>
    <row r="13" spans="1:133">
      <c r="A13" s="12"/>
      <c r="B13" s="23">
        <v>334.7</v>
      </c>
      <c r="C13" s="19" t="s">
        <v>16</v>
      </c>
      <c r="D13" s="43">
        <v>21096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4"/>
        <v>21096</v>
      </c>
      <c r="O13" s="44">
        <f t="shared" si="2"/>
        <v>98.120930232558138</v>
      </c>
      <c r="P13" s="9"/>
    </row>
    <row r="14" spans="1:133">
      <c r="A14" s="12"/>
      <c r="B14" s="23">
        <v>335.12</v>
      </c>
      <c r="C14" s="19" t="s">
        <v>17</v>
      </c>
      <c r="D14" s="43">
        <v>11018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11018</v>
      </c>
      <c r="O14" s="44">
        <f t="shared" si="2"/>
        <v>51.246511627906976</v>
      </c>
      <c r="P14" s="9"/>
    </row>
    <row r="15" spans="1:133">
      <c r="A15" s="12"/>
      <c r="B15" s="23">
        <v>335.14</v>
      </c>
      <c r="C15" s="19" t="s">
        <v>18</v>
      </c>
      <c r="D15" s="43">
        <v>940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940</v>
      </c>
      <c r="O15" s="44">
        <f t="shared" si="2"/>
        <v>4.3720930232558137</v>
      </c>
      <c r="P15" s="9"/>
    </row>
    <row r="16" spans="1:133">
      <c r="A16" s="12"/>
      <c r="B16" s="23">
        <v>335.15</v>
      </c>
      <c r="C16" s="19" t="s">
        <v>19</v>
      </c>
      <c r="D16" s="43">
        <v>42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42</v>
      </c>
      <c r="O16" s="44">
        <f t="shared" si="2"/>
        <v>0.19534883720930232</v>
      </c>
      <c r="P16" s="9"/>
    </row>
    <row r="17" spans="1:119">
      <c r="A17" s="12"/>
      <c r="B17" s="23">
        <v>335.18</v>
      </c>
      <c r="C17" s="19" t="s">
        <v>20</v>
      </c>
      <c r="D17" s="43">
        <v>2071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2071</v>
      </c>
      <c r="O17" s="44">
        <f t="shared" si="2"/>
        <v>9.6325581395348845</v>
      </c>
      <c r="P17" s="9"/>
    </row>
    <row r="18" spans="1:119" ht="15.75">
      <c r="A18" s="27" t="s">
        <v>25</v>
      </c>
      <c r="B18" s="28"/>
      <c r="C18" s="29"/>
      <c r="D18" s="30">
        <f t="shared" ref="D18:M18" si="5">SUM(D19:D20)</f>
        <v>4552</v>
      </c>
      <c r="E18" s="30">
        <f t="shared" si="5"/>
        <v>0</v>
      </c>
      <c r="F18" s="30">
        <f t="shared" si="5"/>
        <v>0</v>
      </c>
      <c r="G18" s="30">
        <f t="shared" si="5"/>
        <v>0</v>
      </c>
      <c r="H18" s="30">
        <f t="shared" si="5"/>
        <v>0</v>
      </c>
      <c r="I18" s="30">
        <f t="shared" si="5"/>
        <v>41373</v>
      </c>
      <c r="J18" s="30">
        <f t="shared" si="5"/>
        <v>0</v>
      </c>
      <c r="K18" s="30">
        <f t="shared" si="5"/>
        <v>0</v>
      </c>
      <c r="L18" s="30">
        <f t="shared" si="5"/>
        <v>0</v>
      </c>
      <c r="M18" s="30">
        <f t="shared" si="5"/>
        <v>0</v>
      </c>
      <c r="N18" s="30">
        <f t="shared" ref="N18:N25" si="6">SUM(D18:M18)</f>
        <v>45925</v>
      </c>
      <c r="O18" s="42">
        <f t="shared" si="2"/>
        <v>213.6046511627907</v>
      </c>
      <c r="P18" s="10"/>
    </row>
    <row r="19" spans="1:119">
      <c r="A19" s="12"/>
      <c r="B19" s="23">
        <v>342.2</v>
      </c>
      <c r="C19" s="19" t="s">
        <v>51</v>
      </c>
      <c r="D19" s="43">
        <v>4552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6"/>
        <v>4552</v>
      </c>
      <c r="O19" s="44">
        <f t="shared" si="2"/>
        <v>21.172093023255815</v>
      </c>
      <c r="P19" s="9"/>
    </row>
    <row r="20" spans="1:119">
      <c r="A20" s="12"/>
      <c r="B20" s="23">
        <v>343.3</v>
      </c>
      <c r="C20" s="19" t="s">
        <v>26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41373</v>
      </c>
      <c r="J20" s="43">
        <v>0</v>
      </c>
      <c r="K20" s="43">
        <v>0</v>
      </c>
      <c r="L20" s="43">
        <v>0</v>
      </c>
      <c r="M20" s="43">
        <v>0</v>
      </c>
      <c r="N20" s="43">
        <f t="shared" si="6"/>
        <v>41373</v>
      </c>
      <c r="O20" s="44">
        <f t="shared" si="2"/>
        <v>192.43255813953488</v>
      </c>
      <c r="P20" s="9"/>
    </row>
    <row r="21" spans="1:119" ht="15.75">
      <c r="A21" s="27" t="s">
        <v>1</v>
      </c>
      <c r="B21" s="28"/>
      <c r="C21" s="29"/>
      <c r="D21" s="30">
        <f t="shared" ref="D21:M21" si="7">SUM(D22:D24)</f>
        <v>5060</v>
      </c>
      <c r="E21" s="30">
        <f t="shared" si="7"/>
        <v>0</v>
      </c>
      <c r="F21" s="30">
        <f t="shared" si="7"/>
        <v>0</v>
      </c>
      <c r="G21" s="30">
        <f t="shared" si="7"/>
        <v>0</v>
      </c>
      <c r="H21" s="30">
        <f t="shared" si="7"/>
        <v>0</v>
      </c>
      <c r="I21" s="30">
        <f t="shared" si="7"/>
        <v>0</v>
      </c>
      <c r="J21" s="30">
        <f t="shared" si="7"/>
        <v>0</v>
      </c>
      <c r="K21" s="30">
        <f t="shared" si="7"/>
        <v>0</v>
      </c>
      <c r="L21" s="30">
        <f t="shared" si="7"/>
        <v>0</v>
      </c>
      <c r="M21" s="30">
        <f t="shared" si="7"/>
        <v>0</v>
      </c>
      <c r="N21" s="30">
        <f t="shared" si="6"/>
        <v>5060</v>
      </c>
      <c r="O21" s="42">
        <f t="shared" si="2"/>
        <v>23.534883720930232</v>
      </c>
      <c r="P21" s="10"/>
    </row>
    <row r="22" spans="1:119">
      <c r="A22" s="12"/>
      <c r="B22" s="23">
        <v>361.1</v>
      </c>
      <c r="C22" s="19" t="s">
        <v>28</v>
      </c>
      <c r="D22" s="43">
        <v>272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6"/>
        <v>272</v>
      </c>
      <c r="O22" s="44">
        <f t="shared" si="2"/>
        <v>1.2651162790697674</v>
      </c>
      <c r="P22" s="9"/>
    </row>
    <row r="23" spans="1:119">
      <c r="A23" s="12"/>
      <c r="B23" s="23">
        <v>362</v>
      </c>
      <c r="C23" s="19" t="s">
        <v>29</v>
      </c>
      <c r="D23" s="43">
        <v>4532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6"/>
        <v>4532</v>
      </c>
      <c r="O23" s="44">
        <f t="shared" si="2"/>
        <v>21.079069767441862</v>
      </c>
      <c r="P23" s="9"/>
    </row>
    <row r="24" spans="1:119" ht="15.75" thickBot="1">
      <c r="A24" s="12"/>
      <c r="B24" s="23">
        <v>369.9</v>
      </c>
      <c r="C24" s="19" t="s">
        <v>30</v>
      </c>
      <c r="D24" s="43">
        <v>256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6"/>
        <v>256</v>
      </c>
      <c r="O24" s="44">
        <f t="shared" si="2"/>
        <v>1.1906976744186046</v>
      </c>
      <c r="P24" s="9"/>
    </row>
    <row r="25" spans="1:119" ht="16.5" thickBot="1">
      <c r="A25" s="13" t="s">
        <v>27</v>
      </c>
      <c r="B25" s="21"/>
      <c r="C25" s="20"/>
      <c r="D25" s="14">
        <f>SUM(D5,D11,D18,D21)</f>
        <v>66625</v>
      </c>
      <c r="E25" s="14">
        <f t="shared" ref="E25:M25" si="8">SUM(E5,E11,E18,E21)</f>
        <v>0</v>
      </c>
      <c r="F25" s="14">
        <f t="shared" si="8"/>
        <v>0</v>
      </c>
      <c r="G25" s="14">
        <f t="shared" si="8"/>
        <v>0</v>
      </c>
      <c r="H25" s="14">
        <f t="shared" si="8"/>
        <v>0</v>
      </c>
      <c r="I25" s="14">
        <f t="shared" si="8"/>
        <v>127873</v>
      </c>
      <c r="J25" s="14">
        <f t="shared" si="8"/>
        <v>0</v>
      </c>
      <c r="K25" s="14">
        <f t="shared" si="8"/>
        <v>0</v>
      </c>
      <c r="L25" s="14">
        <f t="shared" si="8"/>
        <v>0</v>
      </c>
      <c r="M25" s="14">
        <f t="shared" si="8"/>
        <v>0</v>
      </c>
      <c r="N25" s="14">
        <f t="shared" si="6"/>
        <v>194498</v>
      </c>
      <c r="O25" s="36">
        <f t="shared" si="2"/>
        <v>904.64186046511622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/>
    </row>
    <row r="27" spans="1:119">
      <c r="A27" s="37"/>
      <c r="B27" s="38"/>
      <c r="C27" s="38"/>
      <c r="D27" s="39"/>
      <c r="E27" s="39"/>
      <c r="F27" s="39"/>
      <c r="G27" s="39"/>
      <c r="H27" s="39"/>
      <c r="I27" s="39"/>
      <c r="J27" s="39"/>
      <c r="K27" s="39"/>
      <c r="L27" s="45" t="s">
        <v>52</v>
      </c>
      <c r="M27" s="45"/>
      <c r="N27" s="45"/>
      <c r="O27" s="40">
        <v>215</v>
      </c>
    </row>
    <row r="28" spans="1:119">
      <c r="A28" s="46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8"/>
    </row>
    <row r="29" spans="1:119" ht="15.75" customHeight="1" thickBot="1">
      <c r="A29" s="49" t="s">
        <v>40</v>
      </c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1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39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53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31</v>
      </c>
      <c r="B3" s="59"/>
      <c r="C3" s="60"/>
      <c r="D3" s="64" t="s">
        <v>21</v>
      </c>
      <c r="E3" s="65"/>
      <c r="F3" s="65"/>
      <c r="G3" s="65"/>
      <c r="H3" s="66"/>
      <c r="I3" s="64" t="s">
        <v>22</v>
      </c>
      <c r="J3" s="66"/>
      <c r="K3" s="64" t="s">
        <v>24</v>
      </c>
      <c r="L3" s="66"/>
      <c r="M3" s="34"/>
      <c r="N3" s="35"/>
      <c r="O3" s="67" t="s">
        <v>36</v>
      </c>
      <c r="P3" s="11"/>
      <c r="Q3"/>
    </row>
    <row r="4" spans="1:133" ht="32.25" customHeight="1" thickBot="1">
      <c r="A4" s="61"/>
      <c r="B4" s="62"/>
      <c r="C4" s="63"/>
      <c r="D4" s="32" t="s">
        <v>2</v>
      </c>
      <c r="E4" s="32" t="s">
        <v>32</v>
      </c>
      <c r="F4" s="32" t="s">
        <v>33</v>
      </c>
      <c r="G4" s="32" t="s">
        <v>34</v>
      </c>
      <c r="H4" s="32" t="s">
        <v>3</v>
      </c>
      <c r="I4" s="32" t="s">
        <v>4</v>
      </c>
      <c r="J4" s="33" t="s">
        <v>35</v>
      </c>
      <c r="K4" s="33" t="s">
        <v>5</v>
      </c>
      <c r="L4" s="33" t="s">
        <v>6</v>
      </c>
      <c r="M4" s="33" t="s">
        <v>7</v>
      </c>
      <c r="N4" s="33" t="s">
        <v>23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SUM(D6:D11)</f>
        <v>24553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>SUM(D5:M5)</f>
        <v>24553</v>
      </c>
      <c r="O5" s="31">
        <f t="shared" ref="O5:O26" si="1">(N5/O$28)</f>
        <v>115.27230046948357</v>
      </c>
      <c r="P5" s="6"/>
    </row>
    <row r="6" spans="1:133">
      <c r="A6" s="12"/>
      <c r="B6" s="23">
        <v>312.10000000000002</v>
      </c>
      <c r="C6" s="19" t="s">
        <v>46</v>
      </c>
      <c r="D6" s="43">
        <v>6089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ref="N6:N11" si="2">SUM(D6:M6)</f>
        <v>6089</v>
      </c>
      <c r="O6" s="44">
        <f t="shared" si="1"/>
        <v>28.586854460093896</v>
      </c>
      <c r="P6" s="9"/>
    </row>
    <row r="7" spans="1:133">
      <c r="A7" s="12"/>
      <c r="B7" s="23">
        <v>312.60000000000002</v>
      </c>
      <c r="C7" s="19" t="s">
        <v>9</v>
      </c>
      <c r="D7" s="43">
        <v>11192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2"/>
        <v>11192</v>
      </c>
      <c r="O7" s="44">
        <f t="shared" si="1"/>
        <v>52.544600938967136</v>
      </c>
      <c r="P7" s="9"/>
    </row>
    <row r="8" spans="1:133">
      <c r="A8" s="12"/>
      <c r="B8" s="23">
        <v>314.2</v>
      </c>
      <c r="C8" s="19" t="s">
        <v>47</v>
      </c>
      <c r="D8" s="43">
        <v>1220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1220</v>
      </c>
      <c r="O8" s="44">
        <f t="shared" si="1"/>
        <v>5.727699530516432</v>
      </c>
      <c r="P8" s="9"/>
    </row>
    <row r="9" spans="1:133">
      <c r="A9" s="12"/>
      <c r="B9" s="23">
        <v>314.5</v>
      </c>
      <c r="C9" s="19" t="s">
        <v>54</v>
      </c>
      <c r="D9" s="43">
        <v>70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70</v>
      </c>
      <c r="O9" s="44">
        <f t="shared" si="1"/>
        <v>0.32863849765258218</v>
      </c>
      <c r="P9" s="9"/>
    </row>
    <row r="10" spans="1:133">
      <c r="A10" s="12"/>
      <c r="B10" s="23">
        <v>314.8</v>
      </c>
      <c r="C10" s="19" t="s">
        <v>55</v>
      </c>
      <c r="D10" s="43">
        <v>108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108</v>
      </c>
      <c r="O10" s="44">
        <f t="shared" si="1"/>
        <v>0.50704225352112675</v>
      </c>
      <c r="P10" s="9"/>
    </row>
    <row r="11" spans="1:133">
      <c r="A11" s="12"/>
      <c r="B11" s="23">
        <v>314.89999999999998</v>
      </c>
      <c r="C11" s="19" t="s">
        <v>48</v>
      </c>
      <c r="D11" s="43">
        <v>5874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5874</v>
      </c>
      <c r="O11" s="44">
        <f t="shared" si="1"/>
        <v>27.577464788732396</v>
      </c>
      <c r="P11" s="9"/>
    </row>
    <row r="12" spans="1:133" ht="15.75">
      <c r="A12" s="27" t="s">
        <v>14</v>
      </c>
      <c r="B12" s="28"/>
      <c r="C12" s="29"/>
      <c r="D12" s="30">
        <f t="shared" ref="D12:M12" si="3">SUM(D13:D17)</f>
        <v>35263</v>
      </c>
      <c r="E12" s="30">
        <f t="shared" si="3"/>
        <v>0</v>
      </c>
      <c r="F12" s="30">
        <f t="shared" si="3"/>
        <v>0</v>
      </c>
      <c r="G12" s="30">
        <f t="shared" si="3"/>
        <v>0</v>
      </c>
      <c r="H12" s="30">
        <f t="shared" si="3"/>
        <v>0</v>
      </c>
      <c r="I12" s="30">
        <f t="shared" si="3"/>
        <v>0</v>
      </c>
      <c r="J12" s="30">
        <f t="shared" si="3"/>
        <v>0</v>
      </c>
      <c r="K12" s="30">
        <f t="shared" si="3"/>
        <v>0</v>
      </c>
      <c r="L12" s="30">
        <f t="shared" si="3"/>
        <v>0</v>
      </c>
      <c r="M12" s="30">
        <f t="shared" si="3"/>
        <v>0</v>
      </c>
      <c r="N12" s="41">
        <f t="shared" ref="N12:N26" si="4">SUM(D12:M12)</f>
        <v>35263</v>
      </c>
      <c r="O12" s="42">
        <f t="shared" si="1"/>
        <v>165.55399061032864</v>
      </c>
      <c r="P12" s="10"/>
    </row>
    <row r="13" spans="1:133">
      <c r="A13" s="12"/>
      <c r="B13" s="23">
        <v>334.7</v>
      </c>
      <c r="C13" s="19" t="s">
        <v>16</v>
      </c>
      <c r="D13" s="43">
        <v>14121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4"/>
        <v>14121</v>
      </c>
      <c r="O13" s="44">
        <f t="shared" si="1"/>
        <v>66.295774647887328</v>
      </c>
      <c r="P13" s="9"/>
    </row>
    <row r="14" spans="1:133">
      <c r="A14" s="12"/>
      <c r="B14" s="23">
        <v>335.12</v>
      </c>
      <c r="C14" s="19" t="s">
        <v>17</v>
      </c>
      <c r="D14" s="43">
        <v>13272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13272</v>
      </c>
      <c r="O14" s="44">
        <f t="shared" si="1"/>
        <v>62.309859154929576</v>
      </c>
      <c r="P14" s="9"/>
    </row>
    <row r="15" spans="1:133">
      <c r="A15" s="12"/>
      <c r="B15" s="23">
        <v>335.14</v>
      </c>
      <c r="C15" s="19" t="s">
        <v>18</v>
      </c>
      <c r="D15" s="43">
        <v>723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723</v>
      </c>
      <c r="O15" s="44">
        <f t="shared" si="1"/>
        <v>3.3943661971830985</v>
      </c>
      <c r="P15" s="9"/>
    </row>
    <row r="16" spans="1:133">
      <c r="A16" s="12"/>
      <c r="B16" s="23">
        <v>335.15</v>
      </c>
      <c r="C16" s="19" t="s">
        <v>19</v>
      </c>
      <c r="D16" s="43">
        <v>1505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1505</v>
      </c>
      <c r="O16" s="44">
        <f t="shared" si="1"/>
        <v>7.065727699530516</v>
      </c>
      <c r="P16" s="9"/>
    </row>
    <row r="17" spans="1:119">
      <c r="A17" s="12"/>
      <c r="B17" s="23">
        <v>335.18</v>
      </c>
      <c r="C17" s="19" t="s">
        <v>20</v>
      </c>
      <c r="D17" s="43">
        <v>5642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5642</v>
      </c>
      <c r="O17" s="44">
        <f t="shared" si="1"/>
        <v>26.488262910798124</v>
      </c>
      <c r="P17" s="9"/>
    </row>
    <row r="18" spans="1:119" ht="15.75">
      <c r="A18" s="27" t="s">
        <v>25</v>
      </c>
      <c r="B18" s="28"/>
      <c r="C18" s="29"/>
      <c r="D18" s="30">
        <f t="shared" ref="D18:M18" si="5">SUM(D19:D19)</f>
        <v>0</v>
      </c>
      <c r="E18" s="30">
        <f t="shared" si="5"/>
        <v>0</v>
      </c>
      <c r="F18" s="30">
        <f t="shared" si="5"/>
        <v>0</v>
      </c>
      <c r="G18" s="30">
        <f t="shared" si="5"/>
        <v>0</v>
      </c>
      <c r="H18" s="30">
        <f t="shared" si="5"/>
        <v>0</v>
      </c>
      <c r="I18" s="30">
        <f t="shared" si="5"/>
        <v>48427</v>
      </c>
      <c r="J18" s="30">
        <f t="shared" si="5"/>
        <v>0</v>
      </c>
      <c r="K18" s="30">
        <f t="shared" si="5"/>
        <v>0</v>
      </c>
      <c r="L18" s="30">
        <f t="shared" si="5"/>
        <v>0</v>
      </c>
      <c r="M18" s="30">
        <f t="shared" si="5"/>
        <v>0</v>
      </c>
      <c r="N18" s="30">
        <f t="shared" si="4"/>
        <v>48427</v>
      </c>
      <c r="O18" s="42">
        <f t="shared" si="1"/>
        <v>227.35680751173709</v>
      </c>
      <c r="P18" s="10"/>
    </row>
    <row r="19" spans="1:119">
      <c r="A19" s="12"/>
      <c r="B19" s="23">
        <v>343.3</v>
      </c>
      <c r="C19" s="19" t="s">
        <v>26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48427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48427</v>
      </c>
      <c r="O19" s="44">
        <f t="shared" si="1"/>
        <v>227.35680751173709</v>
      </c>
      <c r="P19" s="9"/>
    </row>
    <row r="20" spans="1:119" ht="15.75">
      <c r="A20" s="27" t="s">
        <v>1</v>
      </c>
      <c r="B20" s="28"/>
      <c r="C20" s="29"/>
      <c r="D20" s="30">
        <f t="shared" ref="D20:M20" si="6">SUM(D21:D23)</f>
        <v>23191</v>
      </c>
      <c r="E20" s="30">
        <f t="shared" si="6"/>
        <v>0</v>
      </c>
      <c r="F20" s="30">
        <f t="shared" si="6"/>
        <v>0</v>
      </c>
      <c r="G20" s="30">
        <f t="shared" si="6"/>
        <v>0</v>
      </c>
      <c r="H20" s="30">
        <f t="shared" si="6"/>
        <v>0</v>
      </c>
      <c r="I20" s="30">
        <f t="shared" si="6"/>
        <v>0</v>
      </c>
      <c r="J20" s="30">
        <f t="shared" si="6"/>
        <v>0</v>
      </c>
      <c r="K20" s="30">
        <f t="shared" si="6"/>
        <v>0</v>
      </c>
      <c r="L20" s="30">
        <f t="shared" si="6"/>
        <v>0</v>
      </c>
      <c r="M20" s="30">
        <f t="shared" si="6"/>
        <v>0</v>
      </c>
      <c r="N20" s="30">
        <f t="shared" si="4"/>
        <v>23191</v>
      </c>
      <c r="O20" s="42">
        <f t="shared" si="1"/>
        <v>108.87793427230046</v>
      </c>
      <c r="P20" s="10"/>
    </row>
    <row r="21" spans="1:119">
      <c r="A21" s="12"/>
      <c r="B21" s="23">
        <v>361.1</v>
      </c>
      <c r="C21" s="19" t="s">
        <v>28</v>
      </c>
      <c r="D21" s="43">
        <v>198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198</v>
      </c>
      <c r="O21" s="44">
        <f t="shared" si="1"/>
        <v>0.92957746478873238</v>
      </c>
      <c r="P21" s="9"/>
    </row>
    <row r="22" spans="1:119">
      <c r="A22" s="12"/>
      <c r="B22" s="23">
        <v>362</v>
      </c>
      <c r="C22" s="19" t="s">
        <v>29</v>
      </c>
      <c r="D22" s="43">
        <v>6410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6410</v>
      </c>
      <c r="O22" s="44">
        <f t="shared" si="1"/>
        <v>30.093896713615024</v>
      </c>
      <c r="P22" s="9"/>
    </row>
    <row r="23" spans="1:119">
      <c r="A23" s="12"/>
      <c r="B23" s="23">
        <v>369.9</v>
      </c>
      <c r="C23" s="19" t="s">
        <v>30</v>
      </c>
      <c r="D23" s="43">
        <v>16583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16583</v>
      </c>
      <c r="O23" s="44">
        <f t="shared" si="1"/>
        <v>77.854460093896719</v>
      </c>
      <c r="P23" s="9"/>
    </row>
    <row r="24" spans="1:119" ht="15.75">
      <c r="A24" s="27" t="s">
        <v>60</v>
      </c>
      <c r="B24" s="28"/>
      <c r="C24" s="29"/>
      <c r="D24" s="30">
        <f t="shared" ref="D24:M24" si="7">SUM(D25:D25)</f>
        <v>1100</v>
      </c>
      <c r="E24" s="30">
        <f t="shared" si="7"/>
        <v>0</v>
      </c>
      <c r="F24" s="30">
        <f t="shared" si="7"/>
        <v>0</v>
      </c>
      <c r="G24" s="30">
        <f t="shared" si="7"/>
        <v>0</v>
      </c>
      <c r="H24" s="30">
        <f t="shared" si="7"/>
        <v>0</v>
      </c>
      <c r="I24" s="30">
        <f t="shared" si="7"/>
        <v>0</v>
      </c>
      <c r="J24" s="30">
        <f t="shared" si="7"/>
        <v>0</v>
      </c>
      <c r="K24" s="30">
        <f t="shared" si="7"/>
        <v>0</v>
      </c>
      <c r="L24" s="30">
        <f t="shared" si="7"/>
        <v>0</v>
      </c>
      <c r="M24" s="30">
        <f t="shared" si="7"/>
        <v>0</v>
      </c>
      <c r="N24" s="30">
        <f t="shared" si="4"/>
        <v>1100</v>
      </c>
      <c r="O24" s="42">
        <f t="shared" si="1"/>
        <v>5.164319248826291</v>
      </c>
      <c r="P24" s="9"/>
    </row>
    <row r="25" spans="1:119" ht="15.75" thickBot="1">
      <c r="A25" s="12"/>
      <c r="B25" s="23">
        <v>381</v>
      </c>
      <c r="C25" s="19" t="s">
        <v>61</v>
      </c>
      <c r="D25" s="43">
        <v>1100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1100</v>
      </c>
      <c r="O25" s="44">
        <f t="shared" si="1"/>
        <v>5.164319248826291</v>
      </c>
      <c r="P25" s="9"/>
    </row>
    <row r="26" spans="1:119" ht="16.5" thickBot="1">
      <c r="A26" s="13" t="s">
        <v>27</v>
      </c>
      <c r="B26" s="21"/>
      <c r="C26" s="20"/>
      <c r="D26" s="14">
        <f>SUM(D5,D12,D18,D20,D24)</f>
        <v>84107</v>
      </c>
      <c r="E26" s="14">
        <f t="shared" ref="E26:M26" si="8">SUM(E5,E12,E18,E20,E24)</f>
        <v>0</v>
      </c>
      <c r="F26" s="14">
        <f t="shared" si="8"/>
        <v>0</v>
      </c>
      <c r="G26" s="14">
        <f t="shared" si="8"/>
        <v>0</v>
      </c>
      <c r="H26" s="14">
        <f t="shared" si="8"/>
        <v>0</v>
      </c>
      <c r="I26" s="14">
        <f t="shared" si="8"/>
        <v>48427</v>
      </c>
      <c r="J26" s="14">
        <f t="shared" si="8"/>
        <v>0</v>
      </c>
      <c r="K26" s="14">
        <f t="shared" si="8"/>
        <v>0</v>
      </c>
      <c r="L26" s="14">
        <f t="shared" si="8"/>
        <v>0</v>
      </c>
      <c r="M26" s="14">
        <f t="shared" si="8"/>
        <v>0</v>
      </c>
      <c r="N26" s="14">
        <f t="shared" si="4"/>
        <v>132534</v>
      </c>
      <c r="O26" s="36">
        <f t="shared" si="1"/>
        <v>622.22535211267609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/>
    </row>
    <row r="28" spans="1:119">
      <c r="A28" s="37"/>
      <c r="B28" s="38"/>
      <c r="C28" s="38"/>
      <c r="D28" s="39"/>
      <c r="E28" s="39"/>
      <c r="F28" s="39"/>
      <c r="G28" s="39"/>
      <c r="H28" s="39"/>
      <c r="I28" s="39"/>
      <c r="J28" s="39"/>
      <c r="K28" s="39"/>
      <c r="L28" s="45" t="s">
        <v>63</v>
      </c>
      <c r="M28" s="45"/>
      <c r="N28" s="45"/>
      <c r="O28" s="40">
        <v>213</v>
      </c>
    </row>
    <row r="29" spans="1:119">
      <c r="A29" s="46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8"/>
    </row>
    <row r="30" spans="1:119" ht="15.75" customHeight="1" thickBot="1">
      <c r="A30" s="49" t="s">
        <v>40</v>
      </c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1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6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2" t="s">
        <v>39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4"/>
      <c r="Q1" s="7"/>
      <c r="R1"/>
    </row>
    <row r="2" spans="1:134" ht="24" thickBot="1">
      <c r="A2" s="55" t="s">
        <v>92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7"/>
      <c r="Q2" s="7"/>
      <c r="R2"/>
    </row>
    <row r="3" spans="1:134" ht="18" customHeight="1">
      <c r="A3" s="58" t="s">
        <v>31</v>
      </c>
      <c r="B3" s="59"/>
      <c r="C3" s="60"/>
      <c r="D3" s="64" t="s">
        <v>21</v>
      </c>
      <c r="E3" s="65"/>
      <c r="F3" s="65"/>
      <c r="G3" s="65"/>
      <c r="H3" s="66"/>
      <c r="I3" s="64" t="s">
        <v>22</v>
      </c>
      <c r="J3" s="66"/>
      <c r="K3" s="64" t="s">
        <v>24</v>
      </c>
      <c r="L3" s="65"/>
      <c r="M3" s="66"/>
      <c r="N3" s="34"/>
      <c r="O3" s="35"/>
      <c r="P3" s="67" t="s">
        <v>93</v>
      </c>
      <c r="Q3" s="11"/>
      <c r="R3"/>
    </row>
    <row r="4" spans="1:134" ht="32.25" customHeight="1" thickBot="1">
      <c r="A4" s="61"/>
      <c r="B4" s="62"/>
      <c r="C4" s="63"/>
      <c r="D4" s="32" t="s">
        <v>2</v>
      </c>
      <c r="E4" s="32" t="s">
        <v>32</v>
      </c>
      <c r="F4" s="32" t="s">
        <v>33</v>
      </c>
      <c r="G4" s="32" t="s">
        <v>34</v>
      </c>
      <c r="H4" s="32" t="s">
        <v>3</v>
      </c>
      <c r="I4" s="32" t="s">
        <v>4</v>
      </c>
      <c r="J4" s="33" t="s">
        <v>35</v>
      </c>
      <c r="K4" s="33" t="s">
        <v>5</v>
      </c>
      <c r="L4" s="33" t="s">
        <v>6</v>
      </c>
      <c r="M4" s="33" t="s">
        <v>94</v>
      </c>
      <c r="N4" s="33" t="s">
        <v>7</v>
      </c>
      <c r="O4" s="33" t="s">
        <v>95</v>
      </c>
      <c r="P4" s="68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96</v>
      </c>
      <c r="B5" s="24"/>
      <c r="C5" s="24"/>
      <c r="D5" s="25">
        <f t="shared" ref="D5:N5" si="0">SUM(D6:D7)</f>
        <v>7064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5">
        <f t="shared" si="0"/>
        <v>0</v>
      </c>
      <c r="O5" s="26">
        <f t="shared" ref="O5:O22" si="1">SUM(D5:N5)</f>
        <v>7064</v>
      </c>
      <c r="P5" s="31">
        <f t="shared" ref="P5:P22" si="2">(O5/P$24)</f>
        <v>25.687272727272727</v>
      </c>
      <c r="Q5" s="6"/>
    </row>
    <row r="6" spans="1:134">
      <c r="A6" s="12"/>
      <c r="B6" s="23">
        <v>312.41000000000003</v>
      </c>
      <c r="C6" s="19" t="s">
        <v>97</v>
      </c>
      <c r="D6" s="43">
        <v>6847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si="1"/>
        <v>6847</v>
      </c>
      <c r="P6" s="44">
        <f t="shared" si="2"/>
        <v>24.898181818181818</v>
      </c>
      <c r="Q6" s="9"/>
    </row>
    <row r="7" spans="1:134">
      <c r="A7" s="12"/>
      <c r="B7" s="23">
        <v>314.8</v>
      </c>
      <c r="C7" s="19" t="s">
        <v>55</v>
      </c>
      <c r="D7" s="43">
        <v>217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si="1"/>
        <v>217</v>
      </c>
      <c r="P7" s="44">
        <f t="shared" si="2"/>
        <v>0.78909090909090907</v>
      </c>
      <c r="Q7" s="9"/>
    </row>
    <row r="8" spans="1:134" ht="15.75">
      <c r="A8" s="27" t="s">
        <v>98</v>
      </c>
      <c r="B8" s="28"/>
      <c r="C8" s="29"/>
      <c r="D8" s="30">
        <f t="shared" ref="D8:N8" si="3">SUM(D9:D14)</f>
        <v>74660</v>
      </c>
      <c r="E8" s="30">
        <f t="shared" si="3"/>
        <v>0</v>
      </c>
      <c r="F8" s="30">
        <f t="shared" si="3"/>
        <v>0</v>
      </c>
      <c r="G8" s="30">
        <f t="shared" si="3"/>
        <v>0</v>
      </c>
      <c r="H8" s="30">
        <f t="shared" si="3"/>
        <v>0</v>
      </c>
      <c r="I8" s="30">
        <f t="shared" si="3"/>
        <v>0</v>
      </c>
      <c r="J8" s="30">
        <f t="shared" si="3"/>
        <v>0</v>
      </c>
      <c r="K8" s="30">
        <f t="shared" si="3"/>
        <v>0</v>
      </c>
      <c r="L8" s="30">
        <f t="shared" si="3"/>
        <v>0</v>
      </c>
      <c r="M8" s="30">
        <f t="shared" si="3"/>
        <v>0</v>
      </c>
      <c r="N8" s="30">
        <f t="shared" si="3"/>
        <v>0</v>
      </c>
      <c r="O8" s="41">
        <f t="shared" si="1"/>
        <v>74660</v>
      </c>
      <c r="P8" s="42">
        <f t="shared" si="2"/>
        <v>271.4909090909091</v>
      </c>
      <c r="Q8" s="10"/>
    </row>
    <row r="9" spans="1:134">
      <c r="A9" s="12"/>
      <c r="B9" s="23">
        <v>335.18</v>
      </c>
      <c r="C9" s="19" t="s">
        <v>99</v>
      </c>
      <c r="D9" s="43">
        <v>11453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1"/>
        <v>11453</v>
      </c>
      <c r="P9" s="44">
        <f t="shared" si="2"/>
        <v>41.647272727272728</v>
      </c>
      <c r="Q9" s="9"/>
    </row>
    <row r="10" spans="1:134">
      <c r="A10" s="12"/>
      <c r="B10" s="23">
        <v>335.19</v>
      </c>
      <c r="C10" s="19" t="s">
        <v>69</v>
      </c>
      <c r="D10" s="43">
        <v>27080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1"/>
        <v>27080</v>
      </c>
      <c r="P10" s="44">
        <f t="shared" si="2"/>
        <v>98.472727272727269</v>
      </c>
      <c r="Q10" s="9"/>
    </row>
    <row r="11" spans="1:134">
      <c r="A11" s="12"/>
      <c r="B11" s="23">
        <v>335.48</v>
      </c>
      <c r="C11" s="19" t="s">
        <v>57</v>
      </c>
      <c r="D11" s="43">
        <v>681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1"/>
        <v>681</v>
      </c>
      <c r="P11" s="44">
        <f t="shared" si="2"/>
        <v>2.4763636363636365</v>
      </c>
      <c r="Q11" s="9"/>
    </row>
    <row r="12" spans="1:134">
      <c r="A12" s="12"/>
      <c r="B12" s="23">
        <v>335.62</v>
      </c>
      <c r="C12" s="19" t="s">
        <v>88</v>
      </c>
      <c r="D12" s="43">
        <v>369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1"/>
        <v>369</v>
      </c>
      <c r="P12" s="44">
        <f t="shared" si="2"/>
        <v>1.3418181818181818</v>
      </c>
      <c r="Q12" s="9"/>
    </row>
    <row r="13" spans="1:134">
      <c r="A13" s="12"/>
      <c r="B13" s="23">
        <v>335.9</v>
      </c>
      <c r="C13" s="19" t="s">
        <v>75</v>
      </c>
      <c r="D13" s="43">
        <v>30077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si="1"/>
        <v>30077</v>
      </c>
      <c r="P13" s="44">
        <f t="shared" si="2"/>
        <v>109.37090909090909</v>
      </c>
      <c r="Q13" s="9"/>
    </row>
    <row r="14" spans="1:134">
      <c r="A14" s="12"/>
      <c r="B14" s="23">
        <v>338</v>
      </c>
      <c r="C14" s="19" t="s">
        <v>80</v>
      </c>
      <c r="D14" s="43">
        <v>5000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1"/>
        <v>5000</v>
      </c>
      <c r="P14" s="44">
        <f t="shared" si="2"/>
        <v>18.181818181818183</v>
      </c>
      <c r="Q14" s="9"/>
    </row>
    <row r="15" spans="1:134" ht="15.75">
      <c r="A15" s="27" t="s">
        <v>25</v>
      </c>
      <c r="B15" s="28"/>
      <c r="C15" s="29"/>
      <c r="D15" s="30">
        <f t="shared" ref="D15:N15" si="4">SUM(D16:D17)</f>
        <v>11070</v>
      </c>
      <c r="E15" s="30">
        <f t="shared" si="4"/>
        <v>0</v>
      </c>
      <c r="F15" s="30">
        <f t="shared" si="4"/>
        <v>0</v>
      </c>
      <c r="G15" s="30">
        <f t="shared" si="4"/>
        <v>0</v>
      </c>
      <c r="H15" s="30">
        <f t="shared" si="4"/>
        <v>0</v>
      </c>
      <c r="I15" s="30">
        <f t="shared" si="4"/>
        <v>45044</v>
      </c>
      <c r="J15" s="30">
        <f t="shared" si="4"/>
        <v>0</v>
      </c>
      <c r="K15" s="30">
        <f t="shared" si="4"/>
        <v>0</v>
      </c>
      <c r="L15" s="30">
        <f t="shared" si="4"/>
        <v>0</v>
      </c>
      <c r="M15" s="30">
        <f t="shared" si="4"/>
        <v>0</v>
      </c>
      <c r="N15" s="30">
        <f t="shared" si="4"/>
        <v>0</v>
      </c>
      <c r="O15" s="30">
        <f t="shared" si="1"/>
        <v>56114</v>
      </c>
      <c r="P15" s="42">
        <f t="shared" si="2"/>
        <v>204.0509090909091</v>
      </c>
      <c r="Q15" s="10"/>
    </row>
    <row r="16" spans="1:134">
      <c r="A16" s="12"/>
      <c r="B16" s="23">
        <v>343.1</v>
      </c>
      <c r="C16" s="19" t="s">
        <v>100</v>
      </c>
      <c r="D16" s="43">
        <v>11070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1"/>
        <v>11070</v>
      </c>
      <c r="P16" s="44">
        <f t="shared" si="2"/>
        <v>40.254545454545458</v>
      </c>
      <c r="Q16" s="9"/>
    </row>
    <row r="17" spans="1:120">
      <c r="A17" s="12"/>
      <c r="B17" s="23">
        <v>343.3</v>
      </c>
      <c r="C17" s="19" t="s">
        <v>26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45044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1"/>
        <v>45044</v>
      </c>
      <c r="P17" s="44">
        <f t="shared" si="2"/>
        <v>163.79636363636362</v>
      </c>
      <c r="Q17" s="9"/>
    </row>
    <row r="18" spans="1:120" ht="15.75">
      <c r="A18" s="27" t="s">
        <v>1</v>
      </c>
      <c r="B18" s="28"/>
      <c r="C18" s="29"/>
      <c r="D18" s="30">
        <f t="shared" ref="D18:N18" si="5">SUM(D19:D21)</f>
        <v>13811</v>
      </c>
      <c r="E18" s="30">
        <f t="shared" si="5"/>
        <v>0</v>
      </c>
      <c r="F18" s="30">
        <f t="shared" si="5"/>
        <v>0</v>
      </c>
      <c r="G18" s="30">
        <f t="shared" si="5"/>
        <v>0</v>
      </c>
      <c r="H18" s="30">
        <f t="shared" si="5"/>
        <v>0</v>
      </c>
      <c r="I18" s="30">
        <f t="shared" si="5"/>
        <v>0</v>
      </c>
      <c r="J18" s="30">
        <f t="shared" si="5"/>
        <v>0</v>
      </c>
      <c r="K18" s="30">
        <f t="shared" si="5"/>
        <v>0</v>
      </c>
      <c r="L18" s="30">
        <f t="shared" si="5"/>
        <v>0</v>
      </c>
      <c r="M18" s="30">
        <f t="shared" si="5"/>
        <v>0</v>
      </c>
      <c r="N18" s="30">
        <f t="shared" si="5"/>
        <v>0</v>
      </c>
      <c r="O18" s="30">
        <f t="shared" si="1"/>
        <v>13811</v>
      </c>
      <c r="P18" s="42">
        <f t="shared" si="2"/>
        <v>50.221818181818179</v>
      </c>
      <c r="Q18" s="10"/>
    </row>
    <row r="19" spans="1:120">
      <c r="A19" s="12"/>
      <c r="B19" s="23">
        <v>362</v>
      </c>
      <c r="C19" s="19" t="s">
        <v>29</v>
      </c>
      <c r="D19" s="43">
        <v>10527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1"/>
        <v>10527</v>
      </c>
      <c r="P19" s="44">
        <f t="shared" si="2"/>
        <v>38.28</v>
      </c>
      <c r="Q19" s="9"/>
    </row>
    <row r="20" spans="1:120">
      <c r="A20" s="12"/>
      <c r="B20" s="23">
        <v>366</v>
      </c>
      <c r="C20" s="19" t="s">
        <v>59</v>
      </c>
      <c r="D20" s="43">
        <v>100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f t="shared" si="1"/>
        <v>100</v>
      </c>
      <c r="P20" s="44">
        <f t="shared" si="2"/>
        <v>0.36363636363636365</v>
      </c>
      <c r="Q20" s="9"/>
    </row>
    <row r="21" spans="1:120" ht="15.75" thickBot="1">
      <c r="A21" s="12"/>
      <c r="B21" s="23">
        <v>369.9</v>
      </c>
      <c r="C21" s="19" t="s">
        <v>30</v>
      </c>
      <c r="D21" s="43">
        <v>3184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 t="shared" si="1"/>
        <v>3184</v>
      </c>
      <c r="P21" s="44">
        <f t="shared" si="2"/>
        <v>11.578181818181818</v>
      </c>
      <c r="Q21" s="9"/>
    </row>
    <row r="22" spans="1:120" ht="16.5" thickBot="1">
      <c r="A22" s="13" t="s">
        <v>27</v>
      </c>
      <c r="B22" s="21"/>
      <c r="C22" s="20"/>
      <c r="D22" s="14">
        <f>SUM(D5,D8,D15,D18)</f>
        <v>106605</v>
      </c>
      <c r="E22" s="14">
        <f t="shared" ref="E22:N22" si="6">SUM(E5,E8,E15,E18)</f>
        <v>0</v>
      </c>
      <c r="F22" s="14">
        <f t="shared" si="6"/>
        <v>0</v>
      </c>
      <c r="G22" s="14">
        <f t="shared" si="6"/>
        <v>0</v>
      </c>
      <c r="H22" s="14">
        <f t="shared" si="6"/>
        <v>0</v>
      </c>
      <c r="I22" s="14">
        <f t="shared" si="6"/>
        <v>45044</v>
      </c>
      <c r="J22" s="14">
        <f t="shared" si="6"/>
        <v>0</v>
      </c>
      <c r="K22" s="14">
        <f t="shared" si="6"/>
        <v>0</v>
      </c>
      <c r="L22" s="14">
        <f t="shared" si="6"/>
        <v>0</v>
      </c>
      <c r="M22" s="14">
        <f t="shared" si="6"/>
        <v>0</v>
      </c>
      <c r="N22" s="14">
        <f t="shared" si="6"/>
        <v>0</v>
      </c>
      <c r="O22" s="14">
        <f t="shared" si="1"/>
        <v>151649</v>
      </c>
      <c r="P22" s="36">
        <f t="shared" si="2"/>
        <v>551.45090909090914</v>
      </c>
      <c r="Q22" s="6"/>
      <c r="R22" s="2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</row>
    <row r="23" spans="1:120">
      <c r="A23" s="15"/>
      <c r="B23" s="17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8"/>
    </row>
    <row r="24" spans="1:120">
      <c r="A24" s="37"/>
      <c r="B24" s="38"/>
      <c r="C24" s="38"/>
      <c r="D24" s="39"/>
      <c r="E24" s="39"/>
      <c r="F24" s="39"/>
      <c r="G24" s="39"/>
      <c r="H24" s="39"/>
      <c r="I24" s="39"/>
      <c r="J24" s="39"/>
      <c r="K24" s="39"/>
      <c r="L24" s="39"/>
      <c r="M24" s="45" t="s">
        <v>101</v>
      </c>
      <c r="N24" s="45"/>
      <c r="O24" s="45"/>
      <c r="P24" s="40">
        <v>275</v>
      </c>
    </row>
    <row r="25" spans="1:120">
      <c r="A25" s="46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8"/>
    </row>
    <row r="26" spans="1:120" ht="15.75" customHeight="1" thickBot="1">
      <c r="A26" s="49" t="s">
        <v>40</v>
      </c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1"/>
    </row>
  </sheetData>
  <mergeCells count="10">
    <mergeCell ref="M24:O24"/>
    <mergeCell ref="A25:P25"/>
    <mergeCell ref="A26:P26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39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90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31</v>
      </c>
      <c r="B3" s="59"/>
      <c r="C3" s="60"/>
      <c r="D3" s="64" t="s">
        <v>21</v>
      </c>
      <c r="E3" s="65"/>
      <c r="F3" s="65"/>
      <c r="G3" s="65"/>
      <c r="H3" s="66"/>
      <c r="I3" s="64" t="s">
        <v>22</v>
      </c>
      <c r="J3" s="66"/>
      <c r="K3" s="64" t="s">
        <v>24</v>
      </c>
      <c r="L3" s="66"/>
      <c r="M3" s="34"/>
      <c r="N3" s="35"/>
      <c r="O3" s="67" t="s">
        <v>36</v>
      </c>
      <c r="P3" s="11"/>
      <c r="Q3"/>
    </row>
    <row r="4" spans="1:133" ht="32.25" customHeight="1" thickBot="1">
      <c r="A4" s="61"/>
      <c r="B4" s="62"/>
      <c r="C4" s="63"/>
      <c r="D4" s="32" t="s">
        <v>2</v>
      </c>
      <c r="E4" s="32" t="s">
        <v>32</v>
      </c>
      <c r="F4" s="32" t="s">
        <v>33</v>
      </c>
      <c r="G4" s="32" t="s">
        <v>34</v>
      </c>
      <c r="H4" s="32" t="s">
        <v>3</v>
      </c>
      <c r="I4" s="32" t="s">
        <v>4</v>
      </c>
      <c r="J4" s="33" t="s">
        <v>35</v>
      </c>
      <c r="K4" s="33" t="s">
        <v>5</v>
      </c>
      <c r="L4" s="33" t="s">
        <v>6</v>
      </c>
      <c r="M4" s="33" t="s">
        <v>7</v>
      </c>
      <c r="N4" s="33" t="s">
        <v>23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SUM(D6:D9)</f>
        <v>35663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24" si="1">SUM(D5:M5)</f>
        <v>35663</v>
      </c>
      <c r="O5" s="31">
        <f t="shared" ref="O5:O24" si="2">(N5/O$26)</f>
        <v>100.45915492957747</v>
      </c>
      <c r="P5" s="6"/>
    </row>
    <row r="6" spans="1:133">
      <c r="A6" s="12"/>
      <c r="B6" s="23">
        <v>312.41000000000003</v>
      </c>
      <c r="C6" s="19" t="s">
        <v>8</v>
      </c>
      <c r="D6" s="43">
        <v>5665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5665</v>
      </c>
      <c r="O6" s="44">
        <f t="shared" si="2"/>
        <v>15.95774647887324</v>
      </c>
      <c r="P6" s="9"/>
    </row>
    <row r="7" spans="1:133">
      <c r="A7" s="12"/>
      <c r="B7" s="23">
        <v>312.60000000000002</v>
      </c>
      <c r="C7" s="19" t="s">
        <v>9</v>
      </c>
      <c r="D7" s="43">
        <v>19387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19387</v>
      </c>
      <c r="O7" s="44">
        <f t="shared" si="2"/>
        <v>54.611267605633806</v>
      </c>
      <c r="P7" s="9"/>
    </row>
    <row r="8" spans="1:133">
      <c r="A8" s="12"/>
      <c r="B8" s="23">
        <v>314.10000000000002</v>
      </c>
      <c r="C8" s="19" t="s">
        <v>10</v>
      </c>
      <c r="D8" s="43">
        <v>10479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10479</v>
      </c>
      <c r="O8" s="44">
        <f t="shared" si="2"/>
        <v>29.518309859154929</v>
      </c>
      <c r="P8" s="9"/>
    </row>
    <row r="9" spans="1:133">
      <c r="A9" s="12"/>
      <c r="B9" s="23">
        <v>314.8</v>
      </c>
      <c r="C9" s="19" t="s">
        <v>55</v>
      </c>
      <c r="D9" s="43">
        <v>132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132</v>
      </c>
      <c r="O9" s="44">
        <f t="shared" si="2"/>
        <v>0.37183098591549296</v>
      </c>
      <c r="P9" s="9"/>
    </row>
    <row r="10" spans="1:133" ht="15.75">
      <c r="A10" s="27" t="s">
        <v>14</v>
      </c>
      <c r="B10" s="28"/>
      <c r="C10" s="29"/>
      <c r="D10" s="30">
        <f t="shared" ref="D10:M10" si="3">SUM(D11:D14)</f>
        <v>33311</v>
      </c>
      <c r="E10" s="30">
        <f t="shared" si="3"/>
        <v>0</v>
      </c>
      <c r="F10" s="30">
        <f t="shared" si="3"/>
        <v>0</v>
      </c>
      <c r="G10" s="30">
        <f t="shared" si="3"/>
        <v>0</v>
      </c>
      <c r="H10" s="30">
        <f t="shared" si="3"/>
        <v>0</v>
      </c>
      <c r="I10" s="30">
        <f t="shared" si="3"/>
        <v>0</v>
      </c>
      <c r="J10" s="30">
        <f t="shared" si="3"/>
        <v>0</v>
      </c>
      <c r="K10" s="30">
        <f t="shared" si="3"/>
        <v>0</v>
      </c>
      <c r="L10" s="30">
        <f t="shared" si="3"/>
        <v>0</v>
      </c>
      <c r="M10" s="30">
        <f t="shared" si="3"/>
        <v>0</v>
      </c>
      <c r="N10" s="41">
        <f t="shared" si="1"/>
        <v>33311</v>
      </c>
      <c r="O10" s="42">
        <f t="shared" si="2"/>
        <v>93.833802816901411</v>
      </c>
      <c r="P10" s="10"/>
    </row>
    <row r="11" spans="1:133">
      <c r="A11" s="12"/>
      <c r="B11" s="23">
        <v>335.18</v>
      </c>
      <c r="C11" s="19" t="s">
        <v>68</v>
      </c>
      <c r="D11" s="43">
        <v>8028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8028</v>
      </c>
      <c r="O11" s="44">
        <f t="shared" si="2"/>
        <v>22.614084507042254</v>
      </c>
      <c r="P11" s="9"/>
    </row>
    <row r="12" spans="1:133">
      <c r="A12" s="12"/>
      <c r="B12" s="23">
        <v>335.49</v>
      </c>
      <c r="C12" s="19" t="s">
        <v>57</v>
      </c>
      <c r="D12" s="43">
        <v>544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544</v>
      </c>
      <c r="O12" s="44">
        <f t="shared" si="2"/>
        <v>1.5323943661971831</v>
      </c>
      <c r="P12" s="9"/>
    </row>
    <row r="13" spans="1:133">
      <c r="A13" s="12"/>
      <c r="B13" s="23">
        <v>335.9</v>
      </c>
      <c r="C13" s="19" t="s">
        <v>75</v>
      </c>
      <c r="D13" s="43">
        <v>19739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19739</v>
      </c>
      <c r="O13" s="44">
        <f t="shared" si="2"/>
        <v>55.602816901408453</v>
      </c>
      <c r="P13" s="9"/>
    </row>
    <row r="14" spans="1:133">
      <c r="A14" s="12"/>
      <c r="B14" s="23">
        <v>338</v>
      </c>
      <c r="C14" s="19" t="s">
        <v>80</v>
      </c>
      <c r="D14" s="43">
        <v>5000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5000</v>
      </c>
      <c r="O14" s="44">
        <f t="shared" si="2"/>
        <v>14.084507042253522</v>
      </c>
      <c r="P14" s="9"/>
    </row>
    <row r="15" spans="1:133" ht="15.75">
      <c r="A15" s="27" t="s">
        <v>25</v>
      </c>
      <c r="B15" s="28"/>
      <c r="C15" s="29"/>
      <c r="D15" s="30">
        <f t="shared" ref="D15:M15" si="4">SUM(D16:D16)</f>
        <v>0</v>
      </c>
      <c r="E15" s="30">
        <f t="shared" si="4"/>
        <v>0</v>
      </c>
      <c r="F15" s="30">
        <f t="shared" si="4"/>
        <v>0</v>
      </c>
      <c r="G15" s="30">
        <f t="shared" si="4"/>
        <v>0</v>
      </c>
      <c r="H15" s="30">
        <f t="shared" si="4"/>
        <v>0</v>
      </c>
      <c r="I15" s="30">
        <f t="shared" si="4"/>
        <v>45165</v>
      </c>
      <c r="J15" s="30">
        <f t="shared" si="4"/>
        <v>0</v>
      </c>
      <c r="K15" s="30">
        <f t="shared" si="4"/>
        <v>0</v>
      </c>
      <c r="L15" s="30">
        <f t="shared" si="4"/>
        <v>0</v>
      </c>
      <c r="M15" s="30">
        <f t="shared" si="4"/>
        <v>0</v>
      </c>
      <c r="N15" s="30">
        <f t="shared" si="1"/>
        <v>45165</v>
      </c>
      <c r="O15" s="42">
        <f t="shared" si="2"/>
        <v>127.22535211267606</v>
      </c>
      <c r="P15" s="10"/>
    </row>
    <row r="16" spans="1:133">
      <c r="A16" s="12"/>
      <c r="B16" s="23">
        <v>343.3</v>
      </c>
      <c r="C16" s="19" t="s">
        <v>26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45165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45165</v>
      </c>
      <c r="O16" s="44">
        <f t="shared" si="2"/>
        <v>127.22535211267606</v>
      </c>
      <c r="P16" s="9"/>
    </row>
    <row r="17" spans="1:119" ht="15.75">
      <c r="A17" s="27" t="s">
        <v>1</v>
      </c>
      <c r="B17" s="28"/>
      <c r="C17" s="29"/>
      <c r="D17" s="30">
        <f t="shared" ref="D17:M17" si="5">SUM(D18:D21)</f>
        <v>5908</v>
      </c>
      <c r="E17" s="30">
        <f t="shared" si="5"/>
        <v>0</v>
      </c>
      <c r="F17" s="30">
        <f t="shared" si="5"/>
        <v>0</v>
      </c>
      <c r="G17" s="30">
        <f t="shared" si="5"/>
        <v>0</v>
      </c>
      <c r="H17" s="30">
        <f t="shared" si="5"/>
        <v>0</v>
      </c>
      <c r="I17" s="30">
        <f t="shared" si="5"/>
        <v>0</v>
      </c>
      <c r="J17" s="30">
        <f t="shared" si="5"/>
        <v>0</v>
      </c>
      <c r="K17" s="30">
        <f t="shared" si="5"/>
        <v>0</v>
      </c>
      <c r="L17" s="30">
        <f t="shared" si="5"/>
        <v>0</v>
      </c>
      <c r="M17" s="30">
        <f t="shared" si="5"/>
        <v>0</v>
      </c>
      <c r="N17" s="30">
        <f t="shared" si="1"/>
        <v>5908</v>
      </c>
      <c r="O17" s="42">
        <f t="shared" si="2"/>
        <v>16.642253521126761</v>
      </c>
      <c r="P17" s="10"/>
    </row>
    <row r="18" spans="1:119">
      <c r="A18" s="12"/>
      <c r="B18" s="23">
        <v>361.1</v>
      </c>
      <c r="C18" s="19" t="s">
        <v>28</v>
      </c>
      <c r="D18" s="43">
        <v>3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3</v>
      </c>
      <c r="O18" s="44">
        <f t="shared" si="2"/>
        <v>8.4507042253521118E-3</v>
      </c>
      <c r="P18" s="9"/>
    </row>
    <row r="19" spans="1:119">
      <c r="A19" s="12"/>
      <c r="B19" s="23">
        <v>362</v>
      </c>
      <c r="C19" s="19" t="s">
        <v>29</v>
      </c>
      <c r="D19" s="43">
        <v>5256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5256</v>
      </c>
      <c r="O19" s="44">
        <f t="shared" si="2"/>
        <v>14.805633802816901</v>
      </c>
      <c r="P19" s="9"/>
    </row>
    <row r="20" spans="1:119">
      <c r="A20" s="12"/>
      <c r="B20" s="23">
        <v>366</v>
      </c>
      <c r="C20" s="19" t="s">
        <v>59</v>
      </c>
      <c r="D20" s="43">
        <v>75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75</v>
      </c>
      <c r="O20" s="44">
        <f t="shared" si="2"/>
        <v>0.21126760563380281</v>
      </c>
      <c r="P20" s="9"/>
    </row>
    <row r="21" spans="1:119">
      <c r="A21" s="12"/>
      <c r="B21" s="23">
        <v>369.9</v>
      </c>
      <c r="C21" s="19" t="s">
        <v>30</v>
      </c>
      <c r="D21" s="43">
        <v>574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574</v>
      </c>
      <c r="O21" s="44">
        <f t="shared" si="2"/>
        <v>1.6169014084507043</v>
      </c>
      <c r="P21" s="9"/>
    </row>
    <row r="22" spans="1:119" ht="15.75">
      <c r="A22" s="27" t="s">
        <v>60</v>
      </c>
      <c r="B22" s="28"/>
      <c r="C22" s="29"/>
      <c r="D22" s="30">
        <f t="shared" ref="D22:M22" si="6">SUM(D23:D23)</f>
        <v>61879</v>
      </c>
      <c r="E22" s="30">
        <f t="shared" si="6"/>
        <v>0</v>
      </c>
      <c r="F22" s="30">
        <f t="shared" si="6"/>
        <v>0</v>
      </c>
      <c r="G22" s="30">
        <f t="shared" si="6"/>
        <v>0</v>
      </c>
      <c r="H22" s="30">
        <f t="shared" si="6"/>
        <v>0</v>
      </c>
      <c r="I22" s="30">
        <f t="shared" si="6"/>
        <v>0</v>
      </c>
      <c r="J22" s="30">
        <f t="shared" si="6"/>
        <v>0</v>
      </c>
      <c r="K22" s="30">
        <f t="shared" si="6"/>
        <v>0</v>
      </c>
      <c r="L22" s="30">
        <f t="shared" si="6"/>
        <v>0</v>
      </c>
      <c r="M22" s="30">
        <f t="shared" si="6"/>
        <v>0</v>
      </c>
      <c r="N22" s="30">
        <f t="shared" si="1"/>
        <v>61879</v>
      </c>
      <c r="O22" s="42">
        <f t="shared" si="2"/>
        <v>174.30704225352113</v>
      </c>
      <c r="P22" s="9"/>
    </row>
    <row r="23" spans="1:119" ht="15.75" thickBot="1">
      <c r="A23" s="12"/>
      <c r="B23" s="23">
        <v>388.2</v>
      </c>
      <c r="C23" s="19" t="s">
        <v>77</v>
      </c>
      <c r="D23" s="43">
        <v>61879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61879</v>
      </c>
      <c r="O23" s="44">
        <f t="shared" si="2"/>
        <v>174.30704225352113</v>
      </c>
      <c r="P23" s="9"/>
    </row>
    <row r="24" spans="1:119" ht="16.5" thickBot="1">
      <c r="A24" s="13" t="s">
        <v>27</v>
      </c>
      <c r="B24" s="21"/>
      <c r="C24" s="20"/>
      <c r="D24" s="14">
        <f>SUM(D5,D10,D15,D17,D22)</f>
        <v>136761</v>
      </c>
      <c r="E24" s="14">
        <f t="shared" ref="E24:M24" si="7">SUM(E5,E10,E15,E17,E22)</f>
        <v>0</v>
      </c>
      <c r="F24" s="14">
        <f t="shared" si="7"/>
        <v>0</v>
      </c>
      <c r="G24" s="14">
        <f t="shared" si="7"/>
        <v>0</v>
      </c>
      <c r="H24" s="14">
        <f t="shared" si="7"/>
        <v>0</v>
      </c>
      <c r="I24" s="14">
        <f t="shared" si="7"/>
        <v>45165</v>
      </c>
      <c r="J24" s="14">
        <f t="shared" si="7"/>
        <v>0</v>
      </c>
      <c r="K24" s="14">
        <f t="shared" si="7"/>
        <v>0</v>
      </c>
      <c r="L24" s="14">
        <f t="shared" si="7"/>
        <v>0</v>
      </c>
      <c r="M24" s="14">
        <f t="shared" si="7"/>
        <v>0</v>
      </c>
      <c r="N24" s="14">
        <f t="shared" si="1"/>
        <v>181926</v>
      </c>
      <c r="O24" s="36">
        <f t="shared" si="2"/>
        <v>512.4676056338028</v>
      </c>
      <c r="P24" s="6"/>
      <c r="Q24" s="2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19">
      <c r="A25" s="15"/>
      <c r="B25" s="17"/>
      <c r="C25" s="17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/>
    </row>
    <row r="26" spans="1:119">
      <c r="A26" s="37"/>
      <c r="B26" s="38"/>
      <c r="C26" s="38"/>
      <c r="D26" s="39"/>
      <c r="E26" s="39"/>
      <c r="F26" s="39"/>
      <c r="G26" s="39"/>
      <c r="H26" s="39"/>
      <c r="I26" s="39"/>
      <c r="J26" s="39"/>
      <c r="K26" s="39"/>
      <c r="L26" s="45" t="s">
        <v>91</v>
      </c>
      <c r="M26" s="45"/>
      <c r="N26" s="45"/>
      <c r="O26" s="40">
        <v>355</v>
      </c>
    </row>
    <row r="27" spans="1:119">
      <c r="A27" s="46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8"/>
    </row>
    <row r="28" spans="1:119" ht="15.75" customHeight="1" thickBot="1">
      <c r="A28" s="49" t="s">
        <v>40</v>
      </c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1"/>
    </row>
  </sheetData>
  <mergeCells count="10">
    <mergeCell ref="L26:N26"/>
    <mergeCell ref="A27:O27"/>
    <mergeCell ref="A28:O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39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86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31</v>
      </c>
      <c r="B3" s="59"/>
      <c r="C3" s="60"/>
      <c r="D3" s="64" t="s">
        <v>21</v>
      </c>
      <c r="E3" s="65"/>
      <c r="F3" s="65"/>
      <c r="G3" s="65"/>
      <c r="H3" s="66"/>
      <c r="I3" s="64" t="s">
        <v>22</v>
      </c>
      <c r="J3" s="66"/>
      <c r="K3" s="64" t="s">
        <v>24</v>
      </c>
      <c r="L3" s="66"/>
      <c r="M3" s="34"/>
      <c r="N3" s="35"/>
      <c r="O3" s="67" t="s">
        <v>36</v>
      </c>
      <c r="P3" s="11"/>
      <c r="Q3"/>
    </row>
    <row r="4" spans="1:133" ht="32.25" customHeight="1" thickBot="1">
      <c r="A4" s="61"/>
      <c r="B4" s="62"/>
      <c r="C4" s="63"/>
      <c r="D4" s="32" t="s">
        <v>2</v>
      </c>
      <c r="E4" s="32" t="s">
        <v>32</v>
      </c>
      <c r="F4" s="32" t="s">
        <v>33</v>
      </c>
      <c r="G4" s="32" t="s">
        <v>34</v>
      </c>
      <c r="H4" s="32" t="s">
        <v>3</v>
      </c>
      <c r="I4" s="32" t="s">
        <v>4</v>
      </c>
      <c r="J4" s="33" t="s">
        <v>35</v>
      </c>
      <c r="K4" s="33" t="s">
        <v>5</v>
      </c>
      <c r="L4" s="33" t="s">
        <v>6</v>
      </c>
      <c r="M4" s="33" t="s">
        <v>7</v>
      </c>
      <c r="N4" s="33" t="s">
        <v>23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SUM(D6:D11)</f>
        <v>36655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>SUM(D5:M5)</f>
        <v>36655</v>
      </c>
      <c r="O5" s="31">
        <f t="shared" ref="O5:O26" si="1">(N5/O$28)</f>
        <v>88.96844660194175</v>
      </c>
      <c r="P5" s="6"/>
    </row>
    <row r="6" spans="1:133">
      <c r="A6" s="12"/>
      <c r="B6" s="23">
        <v>312.10000000000002</v>
      </c>
      <c r="C6" s="19" t="s">
        <v>46</v>
      </c>
      <c r="D6" s="43">
        <v>6449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ref="N6:N11" si="2">SUM(D6:M6)</f>
        <v>6449</v>
      </c>
      <c r="O6" s="44">
        <f t="shared" si="1"/>
        <v>15.652912621359222</v>
      </c>
      <c r="P6" s="9"/>
    </row>
    <row r="7" spans="1:133">
      <c r="A7" s="12"/>
      <c r="B7" s="23">
        <v>312.60000000000002</v>
      </c>
      <c r="C7" s="19" t="s">
        <v>9</v>
      </c>
      <c r="D7" s="43">
        <v>18488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2"/>
        <v>18488</v>
      </c>
      <c r="O7" s="44">
        <f t="shared" si="1"/>
        <v>44.873786407766993</v>
      </c>
      <c r="P7" s="9"/>
    </row>
    <row r="8" spans="1:133">
      <c r="A8" s="12"/>
      <c r="B8" s="23">
        <v>314.10000000000002</v>
      </c>
      <c r="C8" s="19" t="s">
        <v>10</v>
      </c>
      <c r="D8" s="43">
        <v>9232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9232</v>
      </c>
      <c r="O8" s="44">
        <f t="shared" si="1"/>
        <v>22.407766990291261</v>
      </c>
      <c r="P8" s="9"/>
    </row>
    <row r="9" spans="1:133">
      <c r="A9" s="12"/>
      <c r="B9" s="23">
        <v>314.8</v>
      </c>
      <c r="C9" s="19" t="s">
        <v>55</v>
      </c>
      <c r="D9" s="43">
        <v>184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184</v>
      </c>
      <c r="O9" s="44">
        <f t="shared" si="1"/>
        <v>0.44660194174757284</v>
      </c>
      <c r="P9" s="9"/>
    </row>
    <row r="10" spans="1:133">
      <c r="A10" s="12"/>
      <c r="B10" s="23">
        <v>315</v>
      </c>
      <c r="C10" s="19" t="s">
        <v>65</v>
      </c>
      <c r="D10" s="43">
        <v>898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898</v>
      </c>
      <c r="O10" s="44">
        <f t="shared" si="1"/>
        <v>2.179611650485437</v>
      </c>
      <c r="P10" s="9"/>
    </row>
    <row r="11" spans="1:133">
      <c r="A11" s="12"/>
      <c r="B11" s="23">
        <v>319</v>
      </c>
      <c r="C11" s="19" t="s">
        <v>49</v>
      </c>
      <c r="D11" s="43">
        <v>1404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1404</v>
      </c>
      <c r="O11" s="44">
        <f t="shared" si="1"/>
        <v>3.407766990291262</v>
      </c>
      <c r="P11" s="9"/>
    </row>
    <row r="12" spans="1:133" ht="15.75">
      <c r="A12" s="27" t="s">
        <v>14</v>
      </c>
      <c r="B12" s="28"/>
      <c r="C12" s="29"/>
      <c r="D12" s="30">
        <f t="shared" ref="D12:M12" si="3">SUM(D13:D17)</f>
        <v>106651</v>
      </c>
      <c r="E12" s="30">
        <f t="shared" si="3"/>
        <v>0</v>
      </c>
      <c r="F12" s="30">
        <f t="shared" si="3"/>
        <v>0</v>
      </c>
      <c r="G12" s="30">
        <f t="shared" si="3"/>
        <v>0</v>
      </c>
      <c r="H12" s="30">
        <f t="shared" si="3"/>
        <v>0</v>
      </c>
      <c r="I12" s="30">
        <f t="shared" si="3"/>
        <v>0</v>
      </c>
      <c r="J12" s="30">
        <f t="shared" si="3"/>
        <v>0</v>
      </c>
      <c r="K12" s="30">
        <f t="shared" si="3"/>
        <v>0</v>
      </c>
      <c r="L12" s="30">
        <f t="shared" si="3"/>
        <v>0</v>
      </c>
      <c r="M12" s="30">
        <f t="shared" si="3"/>
        <v>0</v>
      </c>
      <c r="N12" s="41">
        <f t="shared" ref="N12:N26" si="4">SUM(D12:M12)</f>
        <v>106651</v>
      </c>
      <c r="O12" s="42">
        <f t="shared" si="1"/>
        <v>258.86165048543688</v>
      </c>
      <c r="P12" s="10"/>
    </row>
    <row r="13" spans="1:133">
      <c r="A13" s="12"/>
      <c r="B13" s="23">
        <v>334.7</v>
      </c>
      <c r="C13" s="19" t="s">
        <v>16</v>
      </c>
      <c r="D13" s="43">
        <v>76326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4"/>
        <v>76326</v>
      </c>
      <c r="O13" s="44">
        <f t="shared" si="1"/>
        <v>185.25728155339806</v>
      </c>
      <c r="P13" s="9"/>
    </row>
    <row r="14" spans="1:133">
      <c r="A14" s="12"/>
      <c r="B14" s="23">
        <v>335.18</v>
      </c>
      <c r="C14" s="19" t="s">
        <v>68</v>
      </c>
      <c r="D14" s="43">
        <v>7620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7620</v>
      </c>
      <c r="O14" s="44">
        <f t="shared" si="1"/>
        <v>18.49514563106796</v>
      </c>
      <c r="P14" s="9"/>
    </row>
    <row r="15" spans="1:133">
      <c r="A15" s="12"/>
      <c r="B15" s="23">
        <v>335.29</v>
      </c>
      <c r="C15" s="19" t="s">
        <v>87</v>
      </c>
      <c r="D15" s="43">
        <v>712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712</v>
      </c>
      <c r="O15" s="44">
        <f t="shared" si="1"/>
        <v>1.7281553398058251</v>
      </c>
      <c r="P15" s="9"/>
    </row>
    <row r="16" spans="1:133">
      <c r="A16" s="12"/>
      <c r="B16" s="23">
        <v>335.62</v>
      </c>
      <c r="C16" s="19" t="s">
        <v>88</v>
      </c>
      <c r="D16" s="43">
        <v>5000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5000</v>
      </c>
      <c r="O16" s="44">
        <f t="shared" si="1"/>
        <v>12.135922330097088</v>
      </c>
      <c r="P16" s="9"/>
    </row>
    <row r="17" spans="1:119">
      <c r="A17" s="12"/>
      <c r="B17" s="23">
        <v>335.9</v>
      </c>
      <c r="C17" s="19" t="s">
        <v>75</v>
      </c>
      <c r="D17" s="43">
        <v>16993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16993</v>
      </c>
      <c r="O17" s="44">
        <f t="shared" si="1"/>
        <v>41.245145631067963</v>
      </c>
      <c r="P17" s="9"/>
    </row>
    <row r="18" spans="1:119" ht="15.75">
      <c r="A18" s="27" t="s">
        <v>25</v>
      </c>
      <c r="B18" s="28"/>
      <c r="C18" s="29"/>
      <c r="D18" s="30">
        <f t="shared" ref="D18:M18" si="5">SUM(D19:D20)</f>
        <v>9</v>
      </c>
      <c r="E18" s="30">
        <f t="shared" si="5"/>
        <v>0</v>
      </c>
      <c r="F18" s="30">
        <f t="shared" si="5"/>
        <v>0</v>
      </c>
      <c r="G18" s="30">
        <f t="shared" si="5"/>
        <v>0</v>
      </c>
      <c r="H18" s="30">
        <f t="shared" si="5"/>
        <v>0</v>
      </c>
      <c r="I18" s="30">
        <f t="shared" si="5"/>
        <v>43185</v>
      </c>
      <c r="J18" s="30">
        <f t="shared" si="5"/>
        <v>0</v>
      </c>
      <c r="K18" s="30">
        <f t="shared" si="5"/>
        <v>0</v>
      </c>
      <c r="L18" s="30">
        <f t="shared" si="5"/>
        <v>0</v>
      </c>
      <c r="M18" s="30">
        <f t="shared" si="5"/>
        <v>0</v>
      </c>
      <c r="N18" s="30">
        <f t="shared" si="4"/>
        <v>43194</v>
      </c>
      <c r="O18" s="42">
        <f t="shared" si="1"/>
        <v>104.83980582524272</v>
      </c>
      <c r="P18" s="10"/>
    </row>
    <row r="19" spans="1:119">
      <c r="A19" s="12"/>
      <c r="B19" s="23">
        <v>341.3</v>
      </c>
      <c r="C19" s="19" t="s">
        <v>72</v>
      </c>
      <c r="D19" s="43">
        <v>9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9</v>
      </c>
      <c r="O19" s="44">
        <f t="shared" si="1"/>
        <v>2.1844660194174758E-2</v>
      </c>
      <c r="P19" s="9"/>
    </row>
    <row r="20" spans="1:119">
      <c r="A20" s="12"/>
      <c r="B20" s="23">
        <v>343.3</v>
      </c>
      <c r="C20" s="19" t="s">
        <v>26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43185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43185</v>
      </c>
      <c r="O20" s="44">
        <f t="shared" si="1"/>
        <v>104.81796116504854</v>
      </c>
      <c r="P20" s="9"/>
    </row>
    <row r="21" spans="1:119" ht="15.75">
      <c r="A21" s="27" t="s">
        <v>1</v>
      </c>
      <c r="B21" s="28"/>
      <c r="C21" s="29"/>
      <c r="D21" s="30">
        <f t="shared" ref="D21:M21" si="6">SUM(D22:D23)</f>
        <v>5068</v>
      </c>
      <c r="E21" s="30">
        <f t="shared" si="6"/>
        <v>0</v>
      </c>
      <c r="F21" s="30">
        <f t="shared" si="6"/>
        <v>0</v>
      </c>
      <c r="G21" s="30">
        <f t="shared" si="6"/>
        <v>0</v>
      </c>
      <c r="H21" s="30">
        <f t="shared" si="6"/>
        <v>0</v>
      </c>
      <c r="I21" s="30">
        <f t="shared" si="6"/>
        <v>0</v>
      </c>
      <c r="J21" s="30">
        <f t="shared" si="6"/>
        <v>0</v>
      </c>
      <c r="K21" s="30">
        <f t="shared" si="6"/>
        <v>0</v>
      </c>
      <c r="L21" s="30">
        <f t="shared" si="6"/>
        <v>0</v>
      </c>
      <c r="M21" s="30">
        <f t="shared" si="6"/>
        <v>0</v>
      </c>
      <c r="N21" s="30">
        <f t="shared" si="4"/>
        <v>5068</v>
      </c>
      <c r="O21" s="42">
        <f t="shared" si="1"/>
        <v>12.300970873786408</v>
      </c>
      <c r="P21" s="10"/>
    </row>
    <row r="22" spans="1:119">
      <c r="A22" s="12"/>
      <c r="B22" s="23">
        <v>362</v>
      </c>
      <c r="C22" s="19" t="s">
        <v>29</v>
      </c>
      <c r="D22" s="43">
        <v>4968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4968</v>
      </c>
      <c r="O22" s="44">
        <f t="shared" si="1"/>
        <v>12.058252427184467</v>
      </c>
      <c r="P22" s="9"/>
    </row>
    <row r="23" spans="1:119">
      <c r="A23" s="12"/>
      <c r="B23" s="23">
        <v>366</v>
      </c>
      <c r="C23" s="19" t="s">
        <v>59</v>
      </c>
      <c r="D23" s="43">
        <v>100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100</v>
      </c>
      <c r="O23" s="44">
        <f t="shared" si="1"/>
        <v>0.24271844660194175</v>
      </c>
      <c r="P23" s="9"/>
    </row>
    <row r="24" spans="1:119" ht="15.75">
      <c r="A24" s="27" t="s">
        <v>60</v>
      </c>
      <c r="B24" s="28"/>
      <c r="C24" s="29"/>
      <c r="D24" s="30">
        <f t="shared" ref="D24:M24" si="7">SUM(D25:D25)</f>
        <v>44730</v>
      </c>
      <c r="E24" s="30">
        <f t="shared" si="7"/>
        <v>0</v>
      </c>
      <c r="F24" s="30">
        <f t="shared" si="7"/>
        <v>0</v>
      </c>
      <c r="G24" s="30">
        <f t="shared" si="7"/>
        <v>0</v>
      </c>
      <c r="H24" s="30">
        <f t="shared" si="7"/>
        <v>0</v>
      </c>
      <c r="I24" s="30">
        <f t="shared" si="7"/>
        <v>0</v>
      </c>
      <c r="J24" s="30">
        <f t="shared" si="7"/>
        <v>0</v>
      </c>
      <c r="K24" s="30">
        <f t="shared" si="7"/>
        <v>0</v>
      </c>
      <c r="L24" s="30">
        <f t="shared" si="7"/>
        <v>0</v>
      </c>
      <c r="M24" s="30">
        <f t="shared" si="7"/>
        <v>0</v>
      </c>
      <c r="N24" s="30">
        <f t="shared" si="4"/>
        <v>44730</v>
      </c>
      <c r="O24" s="42">
        <f t="shared" si="1"/>
        <v>108.56796116504854</v>
      </c>
      <c r="P24" s="9"/>
    </row>
    <row r="25" spans="1:119" ht="15.75" thickBot="1">
      <c r="A25" s="12"/>
      <c r="B25" s="23">
        <v>388.2</v>
      </c>
      <c r="C25" s="19" t="s">
        <v>77</v>
      </c>
      <c r="D25" s="43">
        <v>44730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44730</v>
      </c>
      <c r="O25" s="44">
        <f t="shared" si="1"/>
        <v>108.56796116504854</v>
      </c>
      <c r="P25" s="9"/>
    </row>
    <row r="26" spans="1:119" ht="16.5" thickBot="1">
      <c r="A26" s="13" t="s">
        <v>27</v>
      </c>
      <c r="B26" s="21"/>
      <c r="C26" s="20"/>
      <c r="D26" s="14">
        <f>SUM(D5,D12,D18,D21,D24)</f>
        <v>193113</v>
      </c>
      <c r="E26" s="14">
        <f t="shared" ref="E26:M26" si="8">SUM(E5,E12,E18,E21,E24)</f>
        <v>0</v>
      </c>
      <c r="F26" s="14">
        <f t="shared" si="8"/>
        <v>0</v>
      </c>
      <c r="G26" s="14">
        <f t="shared" si="8"/>
        <v>0</v>
      </c>
      <c r="H26" s="14">
        <f t="shared" si="8"/>
        <v>0</v>
      </c>
      <c r="I26" s="14">
        <f t="shared" si="8"/>
        <v>43185</v>
      </c>
      <c r="J26" s="14">
        <f t="shared" si="8"/>
        <v>0</v>
      </c>
      <c r="K26" s="14">
        <f t="shared" si="8"/>
        <v>0</v>
      </c>
      <c r="L26" s="14">
        <f t="shared" si="8"/>
        <v>0</v>
      </c>
      <c r="M26" s="14">
        <f t="shared" si="8"/>
        <v>0</v>
      </c>
      <c r="N26" s="14">
        <f t="shared" si="4"/>
        <v>236298</v>
      </c>
      <c r="O26" s="36">
        <f t="shared" si="1"/>
        <v>573.53883495145635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/>
    </row>
    <row r="28" spans="1:119">
      <c r="A28" s="37"/>
      <c r="B28" s="38"/>
      <c r="C28" s="38"/>
      <c r="D28" s="39"/>
      <c r="E28" s="39"/>
      <c r="F28" s="39"/>
      <c r="G28" s="39"/>
      <c r="H28" s="39"/>
      <c r="I28" s="39"/>
      <c r="J28" s="39"/>
      <c r="K28" s="39"/>
      <c r="L28" s="45" t="s">
        <v>89</v>
      </c>
      <c r="M28" s="45"/>
      <c r="N28" s="45"/>
      <c r="O28" s="40">
        <v>412</v>
      </c>
    </row>
    <row r="29" spans="1:119">
      <c r="A29" s="46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8"/>
    </row>
    <row r="30" spans="1:119" ht="15.75" customHeight="1" thickBot="1">
      <c r="A30" s="49" t="s">
        <v>40</v>
      </c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1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39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84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31</v>
      </c>
      <c r="B3" s="59"/>
      <c r="C3" s="60"/>
      <c r="D3" s="64" t="s">
        <v>21</v>
      </c>
      <c r="E3" s="65"/>
      <c r="F3" s="65"/>
      <c r="G3" s="65"/>
      <c r="H3" s="66"/>
      <c r="I3" s="64" t="s">
        <v>22</v>
      </c>
      <c r="J3" s="66"/>
      <c r="K3" s="64" t="s">
        <v>24</v>
      </c>
      <c r="L3" s="66"/>
      <c r="M3" s="34"/>
      <c r="N3" s="35"/>
      <c r="O3" s="67" t="s">
        <v>36</v>
      </c>
      <c r="P3" s="11"/>
      <c r="Q3"/>
    </row>
    <row r="4" spans="1:133" ht="32.25" customHeight="1" thickBot="1">
      <c r="A4" s="61"/>
      <c r="B4" s="62"/>
      <c r="C4" s="63"/>
      <c r="D4" s="32" t="s">
        <v>2</v>
      </c>
      <c r="E4" s="32" t="s">
        <v>32</v>
      </c>
      <c r="F4" s="32" t="s">
        <v>33</v>
      </c>
      <c r="G4" s="32" t="s">
        <v>34</v>
      </c>
      <c r="H4" s="32" t="s">
        <v>3</v>
      </c>
      <c r="I4" s="32" t="s">
        <v>4</v>
      </c>
      <c r="J4" s="33" t="s">
        <v>35</v>
      </c>
      <c r="K4" s="33" t="s">
        <v>5</v>
      </c>
      <c r="L4" s="33" t="s">
        <v>6</v>
      </c>
      <c r="M4" s="33" t="s">
        <v>7</v>
      </c>
      <c r="N4" s="33" t="s">
        <v>23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SUM(D6:D8)</f>
        <v>14415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24" si="1">SUM(D5:M5)</f>
        <v>14415</v>
      </c>
      <c r="O5" s="31">
        <f t="shared" ref="O5:O24" si="2">(N5/O$26)</f>
        <v>50.4020979020979</v>
      </c>
      <c r="P5" s="6"/>
    </row>
    <row r="6" spans="1:133">
      <c r="A6" s="12"/>
      <c r="B6" s="23">
        <v>312.41000000000003</v>
      </c>
      <c r="C6" s="19" t="s">
        <v>8</v>
      </c>
      <c r="D6" s="43">
        <v>6216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6216</v>
      </c>
      <c r="O6" s="44">
        <f t="shared" si="2"/>
        <v>21.734265734265733</v>
      </c>
      <c r="P6" s="9"/>
    </row>
    <row r="7" spans="1:133">
      <c r="A7" s="12"/>
      <c r="B7" s="23">
        <v>314.10000000000002</v>
      </c>
      <c r="C7" s="19" t="s">
        <v>10</v>
      </c>
      <c r="D7" s="43">
        <v>5991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5991</v>
      </c>
      <c r="O7" s="44">
        <f t="shared" si="2"/>
        <v>20.947552447552447</v>
      </c>
      <c r="P7" s="9"/>
    </row>
    <row r="8" spans="1:133">
      <c r="A8" s="12"/>
      <c r="B8" s="23">
        <v>315</v>
      </c>
      <c r="C8" s="19" t="s">
        <v>65</v>
      </c>
      <c r="D8" s="43">
        <v>2208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2208</v>
      </c>
      <c r="O8" s="44">
        <f t="shared" si="2"/>
        <v>7.72027972027972</v>
      </c>
      <c r="P8" s="9"/>
    </row>
    <row r="9" spans="1:133" ht="15.75">
      <c r="A9" s="27" t="s">
        <v>14</v>
      </c>
      <c r="B9" s="28"/>
      <c r="C9" s="29"/>
      <c r="D9" s="30">
        <f t="shared" ref="D9:M9" si="3">SUM(D10:D15)</f>
        <v>44112</v>
      </c>
      <c r="E9" s="30">
        <f t="shared" si="3"/>
        <v>0</v>
      </c>
      <c r="F9" s="30">
        <f t="shared" si="3"/>
        <v>0</v>
      </c>
      <c r="G9" s="30">
        <f t="shared" si="3"/>
        <v>0</v>
      </c>
      <c r="H9" s="30">
        <f t="shared" si="3"/>
        <v>0</v>
      </c>
      <c r="I9" s="30">
        <f t="shared" si="3"/>
        <v>0</v>
      </c>
      <c r="J9" s="30">
        <f t="shared" si="3"/>
        <v>0</v>
      </c>
      <c r="K9" s="30">
        <f t="shared" si="3"/>
        <v>0</v>
      </c>
      <c r="L9" s="30">
        <f t="shared" si="3"/>
        <v>0</v>
      </c>
      <c r="M9" s="30">
        <f t="shared" si="3"/>
        <v>0</v>
      </c>
      <c r="N9" s="41">
        <f t="shared" si="1"/>
        <v>44112</v>
      </c>
      <c r="O9" s="42">
        <f t="shared" si="2"/>
        <v>154.23776223776224</v>
      </c>
      <c r="P9" s="10"/>
    </row>
    <row r="10" spans="1:133">
      <c r="A10" s="12"/>
      <c r="B10" s="23">
        <v>335.12</v>
      </c>
      <c r="C10" s="19" t="s">
        <v>66</v>
      </c>
      <c r="D10" s="43">
        <v>15561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15561</v>
      </c>
      <c r="O10" s="44">
        <f t="shared" si="2"/>
        <v>54.409090909090907</v>
      </c>
      <c r="P10" s="9"/>
    </row>
    <row r="11" spans="1:133">
      <c r="A11" s="12"/>
      <c r="B11" s="23">
        <v>335.18</v>
      </c>
      <c r="C11" s="19" t="s">
        <v>68</v>
      </c>
      <c r="D11" s="43">
        <v>5931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5931</v>
      </c>
      <c r="O11" s="44">
        <f t="shared" si="2"/>
        <v>20.737762237762237</v>
      </c>
      <c r="P11" s="9"/>
    </row>
    <row r="12" spans="1:133">
      <c r="A12" s="12"/>
      <c r="B12" s="23">
        <v>335.19</v>
      </c>
      <c r="C12" s="19" t="s">
        <v>69</v>
      </c>
      <c r="D12" s="43">
        <v>1241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1241</v>
      </c>
      <c r="O12" s="44">
        <f t="shared" si="2"/>
        <v>4.3391608391608392</v>
      </c>
      <c r="P12" s="9"/>
    </row>
    <row r="13" spans="1:133">
      <c r="A13" s="12"/>
      <c r="B13" s="23">
        <v>335.49</v>
      </c>
      <c r="C13" s="19" t="s">
        <v>57</v>
      </c>
      <c r="D13" s="43">
        <v>799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799</v>
      </c>
      <c r="O13" s="44">
        <f t="shared" si="2"/>
        <v>2.7937062937062938</v>
      </c>
      <c r="P13" s="9"/>
    </row>
    <row r="14" spans="1:133">
      <c r="A14" s="12"/>
      <c r="B14" s="23">
        <v>335.9</v>
      </c>
      <c r="C14" s="19" t="s">
        <v>75</v>
      </c>
      <c r="D14" s="43">
        <v>15580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15580</v>
      </c>
      <c r="O14" s="44">
        <f t="shared" si="2"/>
        <v>54.475524475524473</v>
      </c>
      <c r="P14" s="9"/>
    </row>
    <row r="15" spans="1:133">
      <c r="A15" s="12"/>
      <c r="B15" s="23">
        <v>338</v>
      </c>
      <c r="C15" s="19" t="s">
        <v>80</v>
      </c>
      <c r="D15" s="43">
        <v>5000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5000</v>
      </c>
      <c r="O15" s="44">
        <f t="shared" si="2"/>
        <v>17.482517482517483</v>
      </c>
      <c r="P15" s="9"/>
    </row>
    <row r="16" spans="1:133" ht="15.75">
      <c r="A16" s="27" t="s">
        <v>25</v>
      </c>
      <c r="B16" s="28"/>
      <c r="C16" s="29"/>
      <c r="D16" s="30">
        <f t="shared" ref="D16:M16" si="4">SUM(D17:D17)</f>
        <v>0</v>
      </c>
      <c r="E16" s="30">
        <f t="shared" si="4"/>
        <v>0</v>
      </c>
      <c r="F16" s="30">
        <f t="shared" si="4"/>
        <v>0</v>
      </c>
      <c r="G16" s="30">
        <f t="shared" si="4"/>
        <v>0</v>
      </c>
      <c r="H16" s="30">
        <f t="shared" si="4"/>
        <v>0</v>
      </c>
      <c r="I16" s="30">
        <f t="shared" si="4"/>
        <v>44111</v>
      </c>
      <c r="J16" s="30">
        <f t="shared" si="4"/>
        <v>0</v>
      </c>
      <c r="K16" s="30">
        <f t="shared" si="4"/>
        <v>0</v>
      </c>
      <c r="L16" s="30">
        <f t="shared" si="4"/>
        <v>0</v>
      </c>
      <c r="M16" s="30">
        <f t="shared" si="4"/>
        <v>0</v>
      </c>
      <c r="N16" s="30">
        <f t="shared" si="1"/>
        <v>44111</v>
      </c>
      <c r="O16" s="42">
        <f t="shared" si="2"/>
        <v>154.23426573426573</v>
      </c>
      <c r="P16" s="10"/>
    </row>
    <row r="17" spans="1:119">
      <c r="A17" s="12"/>
      <c r="B17" s="23">
        <v>343.3</v>
      </c>
      <c r="C17" s="19" t="s">
        <v>26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44111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44111</v>
      </c>
      <c r="O17" s="44">
        <f t="shared" si="2"/>
        <v>154.23426573426573</v>
      </c>
      <c r="P17" s="9"/>
    </row>
    <row r="18" spans="1:119" ht="15.75">
      <c r="A18" s="27" t="s">
        <v>1</v>
      </c>
      <c r="B18" s="28"/>
      <c r="C18" s="29"/>
      <c r="D18" s="30">
        <f t="shared" ref="D18:M18" si="5">SUM(D19:D21)</f>
        <v>6589</v>
      </c>
      <c r="E18" s="30">
        <f t="shared" si="5"/>
        <v>0</v>
      </c>
      <c r="F18" s="30">
        <f t="shared" si="5"/>
        <v>0</v>
      </c>
      <c r="G18" s="30">
        <f t="shared" si="5"/>
        <v>0</v>
      </c>
      <c r="H18" s="30">
        <f t="shared" si="5"/>
        <v>0</v>
      </c>
      <c r="I18" s="30">
        <f t="shared" si="5"/>
        <v>0</v>
      </c>
      <c r="J18" s="30">
        <f t="shared" si="5"/>
        <v>0</v>
      </c>
      <c r="K18" s="30">
        <f t="shared" si="5"/>
        <v>0</v>
      </c>
      <c r="L18" s="30">
        <f t="shared" si="5"/>
        <v>0</v>
      </c>
      <c r="M18" s="30">
        <f t="shared" si="5"/>
        <v>0</v>
      </c>
      <c r="N18" s="30">
        <f t="shared" si="1"/>
        <v>6589</v>
      </c>
      <c r="O18" s="42">
        <f t="shared" si="2"/>
        <v>23.03846153846154</v>
      </c>
      <c r="P18" s="10"/>
    </row>
    <row r="19" spans="1:119">
      <c r="A19" s="12"/>
      <c r="B19" s="23">
        <v>362</v>
      </c>
      <c r="C19" s="19" t="s">
        <v>29</v>
      </c>
      <c r="D19" s="43">
        <v>4607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4607</v>
      </c>
      <c r="O19" s="44">
        <f t="shared" si="2"/>
        <v>16.10839160839161</v>
      </c>
      <c r="P19" s="9"/>
    </row>
    <row r="20" spans="1:119">
      <c r="A20" s="12"/>
      <c r="B20" s="23">
        <v>366</v>
      </c>
      <c r="C20" s="19" t="s">
        <v>59</v>
      </c>
      <c r="D20" s="43">
        <v>1046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1046</v>
      </c>
      <c r="O20" s="44">
        <f t="shared" si="2"/>
        <v>3.6573426573426575</v>
      </c>
      <c r="P20" s="9"/>
    </row>
    <row r="21" spans="1:119">
      <c r="A21" s="12"/>
      <c r="B21" s="23">
        <v>369.9</v>
      </c>
      <c r="C21" s="19" t="s">
        <v>30</v>
      </c>
      <c r="D21" s="43">
        <v>936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936</v>
      </c>
      <c r="O21" s="44">
        <f t="shared" si="2"/>
        <v>3.2727272727272729</v>
      </c>
      <c r="P21" s="9"/>
    </row>
    <row r="22" spans="1:119" ht="15.75">
      <c r="A22" s="27" t="s">
        <v>60</v>
      </c>
      <c r="B22" s="28"/>
      <c r="C22" s="29"/>
      <c r="D22" s="30">
        <f t="shared" ref="D22:M22" si="6">SUM(D23:D23)</f>
        <v>10094</v>
      </c>
      <c r="E22" s="30">
        <f t="shared" si="6"/>
        <v>0</v>
      </c>
      <c r="F22" s="30">
        <f t="shared" si="6"/>
        <v>0</v>
      </c>
      <c r="G22" s="30">
        <f t="shared" si="6"/>
        <v>0</v>
      </c>
      <c r="H22" s="30">
        <f t="shared" si="6"/>
        <v>0</v>
      </c>
      <c r="I22" s="30">
        <f t="shared" si="6"/>
        <v>0</v>
      </c>
      <c r="J22" s="30">
        <f t="shared" si="6"/>
        <v>0</v>
      </c>
      <c r="K22" s="30">
        <f t="shared" si="6"/>
        <v>0</v>
      </c>
      <c r="L22" s="30">
        <f t="shared" si="6"/>
        <v>0</v>
      </c>
      <c r="M22" s="30">
        <f t="shared" si="6"/>
        <v>0</v>
      </c>
      <c r="N22" s="30">
        <f t="shared" si="1"/>
        <v>10094</v>
      </c>
      <c r="O22" s="42">
        <f t="shared" si="2"/>
        <v>35.293706293706293</v>
      </c>
      <c r="P22" s="9"/>
    </row>
    <row r="23" spans="1:119" ht="15.75" thickBot="1">
      <c r="A23" s="12"/>
      <c r="B23" s="23">
        <v>388.2</v>
      </c>
      <c r="C23" s="19" t="s">
        <v>77</v>
      </c>
      <c r="D23" s="43">
        <v>10094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10094</v>
      </c>
      <c r="O23" s="44">
        <f t="shared" si="2"/>
        <v>35.293706293706293</v>
      </c>
      <c r="P23" s="9"/>
    </row>
    <row r="24" spans="1:119" ht="16.5" thickBot="1">
      <c r="A24" s="13" t="s">
        <v>27</v>
      </c>
      <c r="B24" s="21"/>
      <c r="C24" s="20"/>
      <c r="D24" s="14">
        <f>SUM(D5,D9,D16,D18,D22)</f>
        <v>75210</v>
      </c>
      <c r="E24" s="14">
        <f t="shared" ref="E24:M24" si="7">SUM(E5,E9,E16,E18,E22)</f>
        <v>0</v>
      </c>
      <c r="F24" s="14">
        <f t="shared" si="7"/>
        <v>0</v>
      </c>
      <c r="G24" s="14">
        <f t="shared" si="7"/>
        <v>0</v>
      </c>
      <c r="H24" s="14">
        <f t="shared" si="7"/>
        <v>0</v>
      </c>
      <c r="I24" s="14">
        <f t="shared" si="7"/>
        <v>44111</v>
      </c>
      <c r="J24" s="14">
        <f t="shared" si="7"/>
        <v>0</v>
      </c>
      <c r="K24" s="14">
        <f t="shared" si="7"/>
        <v>0</v>
      </c>
      <c r="L24" s="14">
        <f t="shared" si="7"/>
        <v>0</v>
      </c>
      <c r="M24" s="14">
        <f t="shared" si="7"/>
        <v>0</v>
      </c>
      <c r="N24" s="14">
        <f t="shared" si="1"/>
        <v>119321</v>
      </c>
      <c r="O24" s="36">
        <f t="shared" si="2"/>
        <v>417.20629370629371</v>
      </c>
      <c r="P24" s="6"/>
      <c r="Q24" s="2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19">
      <c r="A25" s="15"/>
      <c r="B25" s="17"/>
      <c r="C25" s="17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/>
    </row>
    <row r="26" spans="1:119">
      <c r="A26" s="37"/>
      <c r="B26" s="38"/>
      <c r="C26" s="38"/>
      <c r="D26" s="39"/>
      <c r="E26" s="39"/>
      <c r="F26" s="39"/>
      <c r="G26" s="39"/>
      <c r="H26" s="39"/>
      <c r="I26" s="39"/>
      <c r="J26" s="39"/>
      <c r="K26" s="39"/>
      <c r="L26" s="45" t="s">
        <v>85</v>
      </c>
      <c r="M26" s="45"/>
      <c r="N26" s="45"/>
      <c r="O26" s="40">
        <v>286</v>
      </c>
    </row>
    <row r="27" spans="1:119">
      <c r="A27" s="46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8"/>
    </row>
    <row r="28" spans="1:119" ht="15.75" customHeight="1" thickBot="1">
      <c r="A28" s="49" t="s">
        <v>40</v>
      </c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1"/>
    </row>
  </sheetData>
  <mergeCells count="10">
    <mergeCell ref="L26:N26"/>
    <mergeCell ref="A27:O27"/>
    <mergeCell ref="A28:O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39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82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31</v>
      </c>
      <c r="B3" s="59"/>
      <c r="C3" s="60"/>
      <c r="D3" s="64" t="s">
        <v>21</v>
      </c>
      <c r="E3" s="65"/>
      <c r="F3" s="65"/>
      <c r="G3" s="65"/>
      <c r="H3" s="66"/>
      <c r="I3" s="64" t="s">
        <v>22</v>
      </c>
      <c r="J3" s="66"/>
      <c r="K3" s="64" t="s">
        <v>24</v>
      </c>
      <c r="L3" s="66"/>
      <c r="M3" s="34"/>
      <c r="N3" s="35"/>
      <c r="O3" s="67" t="s">
        <v>36</v>
      </c>
      <c r="P3" s="11"/>
      <c r="Q3"/>
    </row>
    <row r="4" spans="1:133" ht="32.25" customHeight="1" thickBot="1">
      <c r="A4" s="61"/>
      <c r="B4" s="62"/>
      <c r="C4" s="63"/>
      <c r="D4" s="32" t="s">
        <v>2</v>
      </c>
      <c r="E4" s="32" t="s">
        <v>32</v>
      </c>
      <c r="F4" s="32" t="s">
        <v>33</v>
      </c>
      <c r="G4" s="32" t="s">
        <v>34</v>
      </c>
      <c r="H4" s="32" t="s">
        <v>3</v>
      </c>
      <c r="I4" s="32" t="s">
        <v>4</v>
      </c>
      <c r="J4" s="33" t="s">
        <v>35</v>
      </c>
      <c r="K4" s="33" t="s">
        <v>5</v>
      </c>
      <c r="L4" s="33" t="s">
        <v>6</v>
      </c>
      <c r="M4" s="33" t="s">
        <v>7</v>
      </c>
      <c r="N4" s="33" t="s">
        <v>23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SUM(D6:D8)</f>
        <v>13490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22" si="1">SUM(D5:M5)</f>
        <v>13490</v>
      </c>
      <c r="O5" s="31">
        <f t="shared" ref="O5:O22" si="2">(N5/O$24)</f>
        <v>46.357388316151201</v>
      </c>
      <c r="P5" s="6"/>
    </row>
    <row r="6" spans="1:133">
      <c r="A6" s="12"/>
      <c r="B6" s="23">
        <v>312.41000000000003</v>
      </c>
      <c r="C6" s="19" t="s">
        <v>8</v>
      </c>
      <c r="D6" s="43">
        <v>7053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7053</v>
      </c>
      <c r="O6" s="44">
        <f t="shared" si="2"/>
        <v>24.237113402061855</v>
      </c>
      <c r="P6" s="9"/>
    </row>
    <row r="7" spans="1:133">
      <c r="A7" s="12"/>
      <c r="B7" s="23">
        <v>314.10000000000002</v>
      </c>
      <c r="C7" s="19" t="s">
        <v>10</v>
      </c>
      <c r="D7" s="43">
        <v>5521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5521</v>
      </c>
      <c r="O7" s="44">
        <f t="shared" si="2"/>
        <v>18.972508591065292</v>
      </c>
      <c r="P7" s="9"/>
    </row>
    <row r="8" spans="1:133">
      <c r="A8" s="12"/>
      <c r="B8" s="23">
        <v>315</v>
      </c>
      <c r="C8" s="19" t="s">
        <v>65</v>
      </c>
      <c r="D8" s="43">
        <v>916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916</v>
      </c>
      <c r="O8" s="44">
        <f t="shared" si="2"/>
        <v>3.1477663230240549</v>
      </c>
      <c r="P8" s="9"/>
    </row>
    <row r="9" spans="1:133" ht="15.75">
      <c r="A9" s="27" t="s">
        <v>14</v>
      </c>
      <c r="B9" s="28"/>
      <c r="C9" s="29"/>
      <c r="D9" s="30">
        <f t="shared" ref="D9:M9" si="3">SUM(D10:D16)</f>
        <v>44955</v>
      </c>
      <c r="E9" s="30">
        <f t="shared" si="3"/>
        <v>0</v>
      </c>
      <c r="F9" s="30">
        <f t="shared" si="3"/>
        <v>0</v>
      </c>
      <c r="G9" s="30">
        <f t="shared" si="3"/>
        <v>0</v>
      </c>
      <c r="H9" s="30">
        <f t="shared" si="3"/>
        <v>0</v>
      </c>
      <c r="I9" s="30">
        <f t="shared" si="3"/>
        <v>132673</v>
      </c>
      <c r="J9" s="30">
        <f t="shared" si="3"/>
        <v>0</v>
      </c>
      <c r="K9" s="30">
        <f t="shared" si="3"/>
        <v>0</v>
      </c>
      <c r="L9" s="30">
        <f t="shared" si="3"/>
        <v>0</v>
      </c>
      <c r="M9" s="30">
        <f t="shared" si="3"/>
        <v>0</v>
      </c>
      <c r="N9" s="41">
        <f t="shared" si="1"/>
        <v>177628</v>
      </c>
      <c r="O9" s="42">
        <f t="shared" si="2"/>
        <v>610.40549828178689</v>
      </c>
      <c r="P9" s="10"/>
    </row>
    <row r="10" spans="1:133">
      <c r="A10" s="12"/>
      <c r="B10" s="23">
        <v>334.31</v>
      </c>
      <c r="C10" s="19" t="s">
        <v>50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132673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132673</v>
      </c>
      <c r="O10" s="44">
        <f t="shared" si="2"/>
        <v>455.92096219931273</v>
      </c>
      <c r="P10" s="9"/>
    </row>
    <row r="11" spans="1:133">
      <c r="A11" s="12"/>
      <c r="B11" s="23">
        <v>335.12</v>
      </c>
      <c r="C11" s="19" t="s">
        <v>66</v>
      </c>
      <c r="D11" s="43">
        <v>14057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14057</v>
      </c>
      <c r="O11" s="44">
        <f t="shared" si="2"/>
        <v>48.305841924398628</v>
      </c>
      <c r="P11" s="9"/>
    </row>
    <row r="12" spans="1:133">
      <c r="A12" s="12"/>
      <c r="B12" s="23">
        <v>335.15</v>
      </c>
      <c r="C12" s="19" t="s">
        <v>67</v>
      </c>
      <c r="D12" s="43">
        <v>334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334</v>
      </c>
      <c r="O12" s="44">
        <f t="shared" si="2"/>
        <v>1.1477663230240549</v>
      </c>
      <c r="P12" s="9"/>
    </row>
    <row r="13" spans="1:133">
      <c r="A13" s="12"/>
      <c r="B13" s="23">
        <v>335.18</v>
      </c>
      <c r="C13" s="19" t="s">
        <v>68</v>
      </c>
      <c r="D13" s="43">
        <v>7253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7253</v>
      </c>
      <c r="O13" s="44">
        <f t="shared" si="2"/>
        <v>24.924398625429554</v>
      </c>
      <c r="P13" s="9"/>
    </row>
    <row r="14" spans="1:133">
      <c r="A14" s="12"/>
      <c r="B14" s="23">
        <v>335.49</v>
      </c>
      <c r="C14" s="19" t="s">
        <v>57</v>
      </c>
      <c r="D14" s="43">
        <v>740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740</v>
      </c>
      <c r="O14" s="44">
        <f t="shared" si="2"/>
        <v>2.5429553264604809</v>
      </c>
      <c r="P14" s="9"/>
    </row>
    <row r="15" spans="1:133">
      <c r="A15" s="12"/>
      <c r="B15" s="23">
        <v>335.9</v>
      </c>
      <c r="C15" s="19" t="s">
        <v>75</v>
      </c>
      <c r="D15" s="43">
        <v>17571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17571</v>
      </c>
      <c r="O15" s="44">
        <f t="shared" si="2"/>
        <v>60.381443298969074</v>
      </c>
      <c r="P15" s="9"/>
    </row>
    <row r="16" spans="1:133">
      <c r="A16" s="12"/>
      <c r="B16" s="23">
        <v>338</v>
      </c>
      <c r="C16" s="19" t="s">
        <v>80</v>
      </c>
      <c r="D16" s="43">
        <v>5000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5000</v>
      </c>
      <c r="O16" s="44">
        <f t="shared" si="2"/>
        <v>17.182130584192439</v>
      </c>
      <c r="P16" s="9"/>
    </row>
    <row r="17" spans="1:119" ht="15.75">
      <c r="A17" s="27" t="s">
        <v>25</v>
      </c>
      <c r="B17" s="28"/>
      <c r="C17" s="29"/>
      <c r="D17" s="30">
        <f t="shared" ref="D17:M17" si="4">SUM(D18:D18)</f>
        <v>0</v>
      </c>
      <c r="E17" s="30">
        <f t="shared" si="4"/>
        <v>0</v>
      </c>
      <c r="F17" s="30">
        <f t="shared" si="4"/>
        <v>0</v>
      </c>
      <c r="G17" s="30">
        <f t="shared" si="4"/>
        <v>0</v>
      </c>
      <c r="H17" s="30">
        <f t="shared" si="4"/>
        <v>0</v>
      </c>
      <c r="I17" s="30">
        <f t="shared" si="4"/>
        <v>44707</v>
      </c>
      <c r="J17" s="30">
        <f t="shared" si="4"/>
        <v>0</v>
      </c>
      <c r="K17" s="30">
        <f t="shared" si="4"/>
        <v>0</v>
      </c>
      <c r="L17" s="30">
        <f t="shared" si="4"/>
        <v>0</v>
      </c>
      <c r="M17" s="30">
        <f t="shared" si="4"/>
        <v>0</v>
      </c>
      <c r="N17" s="30">
        <f t="shared" si="1"/>
        <v>44707</v>
      </c>
      <c r="O17" s="42">
        <f t="shared" si="2"/>
        <v>153.63230240549828</v>
      </c>
      <c r="P17" s="10"/>
    </row>
    <row r="18" spans="1:119">
      <c r="A18" s="12"/>
      <c r="B18" s="23">
        <v>343.3</v>
      </c>
      <c r="C18" s="19" t="s">
        <v>26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44707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44707</v>
      </c>
      <c r="O18" s="44">
        <f t="shared" si="2"/>
        <v>153.63230240549828</v>
      </c>
      <c r="P18" s="9"/>
    </row>
    <row r="19" spans="1:119" ht="15.75">
      <c r="A19" s="27" t="s">
        <v>1</v>
      </c>
      <c r="B19" s="28"/>
      <c r="C19" s="29"/>
      <c r="D19" s="30">
        <f t="shared" ref="D19:M19" si="5">SUM(D20:D21)</f>
        <v>5527</v>
      </c>
      <c r="E19" s="30">
        <f t="shared" si="5"/>
        <v>0</v>
      </c>
      <c r="F19" s="30">
        <f t="shared" si="5"/>
        <v>0</v>
      </c>
      <c r="G19" s="30">
        <f t="shared" si="5"/>
        <v>0</v>
      </c>
      <c r="H19" s="30">
        <f t="shared" si="5"/>
        <v>0</v>
      </c>
      <c r="I19" s="30">
        <f t="shared" si="5"/>
        <v>0</v>
      </c>
      <c r="J19" s="30">
        <f t="shared" si="5"/>
        <v>0</v>
      </c>
      <c r="K19" s="30">
        <f t="shared" si="5"/>
        <v>0</v>
      </c>
      <c r="L19" s="30">
        <f t="shared" si="5"/>
        <v>0</v>
      </c>
      <c r="M19" s="30">
        <f t="shared" si="5"/>
        <v>0</v>
      </c>
      <c r="N19" s="30">
        <f t="shared" si="1"/>
        <v>5527</v>
      </c>
      <c r="O19" s="42">
        <f t="shared" si="2"/>
        <v>18.993127147766323</v>
      </c>
      <c r="P19" s="10"/>
    </row>
    <row r="20" spans="1:119">
      <c r="A20" s="12"/>
      <c r="B20" s="23">
        <v>362</v>
      </c>
      <c r="C20" s="19" t="s">
        <v>29</v>
      </c>
      <c r="D20" s="43">
        <v>4747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4747</v>
      </c>
      <c r="O20" s="44">
        <f t="shared" si="2"/>
        <v>16.312714776632301</v>
      </c>
      <c r="P20" s="9"/>
    </row>
    <row r="21" spans="1:119" ht="15.75" thickBot="1">
      <c r="A21" s="12"/>
      <c r="B21" s="23">
        <v>369.9</v>
      </c>
      <c r="C21" s="19" t="s">
        <v>30</v>
      </c>
      <c r="D21" s="43">
        <v>780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780</v>
      </c>
      <c r="O21" s="44">
        <f t="shared" si="2"/>
        <v>2.6804123711340204</v>
      </c>
      <c r="P21" s="9"/>
    </row>
    <row r="22" spans="1:119" ht="16.5" thickBot="1">
      <c r="A22" s="13" t="s">
        <v>27</v>
      </c>
      <c r="B22" s="21"/>
      <c r="C22" s="20"/>
      <c r="D22" s="14">
        <f>SUM(D5,D9,D17,D19)</f>
        <v>63972</v>
      </c>
      <c r="E22" s="14">
        <f t="shared" ref="E22:M22" si="6">SUM(E5,E9,E17,E19)</f>
        <v>0</v>
      </c>
      <c r="F22" s="14">
        <f t="shared" si="6"/>
        <v>0</v>
      </c>
      <c r="G22" s="14">
        <f t="shared" si="6"/>
        <v>0</v>
      </c>
      <c r="H22" s="14">
        <f t="shared" si="6"/>
        <v>0</v>
      </c>
      <c r="I22" s="14">
        <f t="shared" si="6"/>
        <v>177380</v>
      </c>
      <c r="J22" s="14">
        <f t="shared" si="6"/>
        <v>0</v>
      </c>
      <c r="K22" s="14">
        <f t="shared" si="6"/>
        <v>0</v>
      </c>
      <c r="L22" s="14">
        <f t="shared" si="6"/>
        <v>0</v>
      </c>
      <c r="M22" s="14">
        <f t="shared" si="6"/>
        <v>0</v>
      </c>
      <c r="N22" s="14">
        <f t="shared" si="1"/>
        <v>241352</v>
      </c>
      <c r="O22" s="36">
        <f t="shared" si="2"/>
        <v>829.38831615120273</v>
      </c>
      <c r="P22" s="6"/>
      <c r="Q22" s="2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</row>
    <row r="23" spans="1:119">
      <c r="A23" s="15"/>
      <c r="B23" s="17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/>
    </row>
    <row r="24" spans="1:119">
      <c r="A24" s="37"/>
      <c r="B24" s="38"/>
      <c r="C24" s="38"/>
      <c r="D24" s="39"/>
      <c r="E24" s="39"/>
      <c r="F24" s="39"/>
      <c r="G24" s="39"/>
      <c r="H24" s="39"/>
      <c r="I24" s="39"/>
      <c r="J24" s="39"/>
      <c r="K24" s="39"/>
      <c r="L24" s="45" t="s">
        <v>83</v>
      </c>
      <c r="M24" s="45"/>
      <c r="N24" s="45"/>
      <c r="O24" s="40">
        <v>291</v>
      </c>
    </row>
    <row r="25" spans="1:119">
      <c r="A25" s="46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8"/>
    </row>
    <row r="26" spans="1:119" ht="15.75" customHeight="1" thickBot="1">
      <c r="A26" s="49" t="s">
        <v>40</v>
      </c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1"/>
    </row>
  </sheetData>
  <mergeCells count="10">
    <mergeCell ref="L24:N24"/>
    <mergeCell ref="A25:O25"/>
    <mergeCell ref="A26:O2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39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79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31</v>
      </c>
      <c r="B3" s="59"/>
      <c r="C3" s="60"/>
      <c r="D3" s="64" t="s">
        <v>21</v>
      </c>
      <c r="E3" s="65"/>
      <c r="F3" s="65"/>
      <c r="G3" s="65"/>
      <c r="H3" s="66"/>
      <c r="I3" s="64" t="s">
        <v>22</v>
      </c>
      <c r="J3" s="66"/>
      <c r="K3" s="64" t="s">
        <v>24</v>
      </c>
      <c r="L3" s="66"/>
      <c r="M3" s="34"/>
      <c r="N3" s="35"/>
      <c r="O3" s="67" t="s">
        <v>36</v>
      </c>
      <c r="P3" s="11"/>
      <c r="Q3"/>
    </row>
    <row r="4" spans="1:133" ht="32.25" customHeight="1" thickBot="1">
      <c r="A4" s="61"/>
      <c r="B4" s="62"/>
      <c r="C4" s="63"/>
      <c r="D4" s="32" t="s">
        <v>2</v>
      </c>
      <c r="E4" s="32" t="s">
        <v>32</v>
      </c>
      <c r="F4" s="32" t="s">
        <v>33</v>
      </c>
      <c r="G4" s="32" t="s">
        <v>34</v>
      </c>
      <c r="H4" s="32" t="s">
        <v>3</v>
      </c>
      <c r="I4" s="32" t="s">
        <v>4</v>
      </c>
      <c r="J4" s="33" t="s">
        <v>35</v>
      </c>
      <c r="K4" s="33" t="s">
        <v>5</v>
      </c>
      <c r="L4" s="33" t="s">
        <v>6</v>
      </c>
      <c r="M4" s="33" t="s">
        <v>7</v>
      </c>
      <c r="N4" s="33" t="s">
        <v>23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SUM(D6:D8)</f>
        <v>11338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23" si="1">SUM(D5:M5)</f>
        <v>11338</v>
      </c>
      <c r="O5" s="31">
        <f t="shared" ref="O5:O23" si="2">(N5/O$25)</f>
        <v>37.667774086378735</v>
      </c>
      <c r="P5" s="6"/>
    </row>
    <row r="6" spans="1:133">
      <c r="A6" s="12"/>
      <c r="B6" s="23">
        <v>312.41000000000003</v>
      </c>
      <c r="C6" s="19" t="s">
        <v>8</v>
      </c>
      <c r="D6" s="43">
        <v>5184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5184</v>
      </c>
      <c r="O6" s="44">
        <f t="shared" si="2"/>
        <v>17.222591362126245</v>
      </c>
      <c r="P6" s="9"/>
    </row>
    <row r="7" spans="1:133">
      <c r="A7" s="12"/>
      <c r="B7" s="23">
        <v>314.10000000000002</v>
      </c>
      <c r="C7" s="19" t="s">
        <v>10</v>
      </c>
      <c r="D7" s="43">
        <v>5240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5240</v>
      </c>
      <c r="O7" s="44">
        <f t="shared" si="2"/>
        <v>17.408637873754152</v>
      </c>
      <c r="P7" s="9"/>
    </row>
    <row r="8" spans="1:133">
      <c r="A8" s="12"/>
      <c r="B8" s="23">
        <v>315</v>
      </c>
      <c r="C8" s="19" t="s">
        <v>65</v>
      </c>
      <c r="D8" s="43">
        <v>914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914</v>
      </c>
      <c r="O8" s="44">
        <f t="shared" si="2"/>
        <v>3.036544850498339</v>
      </c>
      <c r="P8" s="9"/>
    </row>
    <row r="9" spans="1:133" ht="15.75">
      <c r="A9" s="27" t="s">
        <v>14</v>
      </c>
      <c r="B9" s="28"/>
      <c r="C9" s="29"/>
      <c r="D9" s="30">
        <f t="shared" ref="D9:M9" si="3">SUM(D10:D16)</f>
        <v>45558</v>
      </c>
      <c r="E9" s="30">
        <f t="shared" si="3"/>
        <v>0</v>
      </c>
      <c r="F9" s="30">
        <f t="shared" si="3"/>
        <v>0</v>
      </c>
      <c r="G9" s="30">
        <f t="shared" si="3"/>
        <v>0</v>
      </c>
      <c r="H9" s="30">
        <f t="shared" si="3"/>
        <v>0</v>
      </c>
      <c r="I9" s="30">
        <f t="shared" si="3"/>
        <v>343297</v>
      </c>
      <c r="J9" s="30">
        <f t="shared" si="3"/>
        <v>0</v>
      </c>
      <c r="K9" s="30">
        <f t="shared" si="3"/>
        <v>0</v>
      </c>
      <c r="L9" s="30">
        <f t="shared" si="3"/>
        <v>0</v>
      </c>
      <c r="M9" s="30">
        <f t="shared" si="3"/>
        <v>0</v>
      </c>
      <c r="N9" s="41">
        <f t="shared" si="1"/>
        <v>388855</v>
      </c>
      <c r="O9" s="42">
        <f t="shared" si="2"/>
        <v>1291.8770764119602</v>
      </c>
      <c r="P9" s="10"/>
    </row>
    <row r="10" spans="1:133">
      <c r="A10" s="12"/>
      <c r="B10" s="23">
        <v>334.31</v>
      </c>
      <c r="C10" s="19" t="s">
        <v>50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343297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343297</v>
      </c>
      <c r="O10" s="44">
        <f t="shared" si="2"/>
        <v>1140.5215946843855</v>
      </c>
      <c r="P10" s="9"/>
    </row>
    <row r="11" spans="1:133">
      <c r="A11" s="12"/>
      <c r="B11" s="23">
        <v>335.12</v>
      </c>
      <c r="C11" s="19" t="s">
        <v>66</v>
      </c>
      <c r="D11" s="43">
        <v>16866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16866</v>
      </c>
      <c r="O11" s="44">
        <f t="shared" si="2"/>
        <v>56.033222591362126</v>
      </c>
      <c r="P11" s="9"/>
    </row>
    <row r="12" spans="1:133">
      <c r="A12" s="12"/>
      <c r="B12" s="23">
        <v>335.15</v>
      </c>
      <c r="C12" s="19" t="s">
        <v>67</v>
      </c>
      <c r="D12" s="43">
        <v>734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734</v>
      </c>
      <c r="O12" s="44">
        <f t="shared" si="2"/>
        <v>2.4385382059800667</v>
      </c>
      <c r="P12" s="9"/>
    </row>
    <row r="13" spans="1:133">
      <c r="A13" s="12"/>
      <c r="B13" s="23">
        <v>335.18</v>
      </c>
      <c r="C13" s="19" t="s">
        <v>68</v>
      </c>
      <c r="D13" s="43">
        <v>6437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6437</v>
      </c>
      <c r="O13" s="44">
        <f t="shared" si="2"/>
        <v>21.385382059800666</v>
      </c>
      <c r="P13" s="9"/>
    </row>
    <row r="14" spans="1:133">
      <c r="A14" s="12"/>
      <c r="B14" s="23">
        <v>335.49</v>
      </c>
      <c r="C14" s="19" t="s">
        <v>57</v>
      </c>
      <c r="D14" s="43">
        <v>598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598</v>
      </c>
      <c r="O14" s="44">
        <f t="shared" si="2"/>
        <v>1.9867109634551494</v>
      </c>
      <c r="P14" s="9"/>
    </row>
    <row r="15" spans="1:133">
      <c r="A15" s="12"/>
      <c r="B15" s="23">
        <v>335.9</v>
      </c>
      <c r="C15" s="19" t="s">
        <v>75</v>
      </c>
      <c r="D15" s="43">
        <v>15923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15923</v>
      </c>
      <c r="O15" s="44">
        <f t="shared" si="2"/>
        <v>52.900332225913623</v>
      </c>
      <c r="P15" s="9"/>
    </row>
    <row r="16" spans="1:133">
      <c r="A16" s="12"/>
      <c r="B16" s="23">
        <v>338</v>
      </c>
      <c r="C16" s="19" t="s">
        <v>80</v>
      </c>
      <c r="D16" s="43">
        <v>5000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5000</v>
      </c>
      <c r="O16" s="44">
        <f t="shared" si="2"/>
        <v>16.611295681063122</v>
      </c>
      <c r="P16" s="9"/>
    </row>
    <row r="17" spans="1:119" ht="15.75">
      <c r="A17" s="27" t="s">
        <v>25</v>
      </c>
      <c r="B17" s="28"/>
      <c r="C17" s="29"/>
      <c r="D17" s="30">
        <f t="shared" ref="D17:M17" si="4">SUM(D18:D18)</f>
        <v>0</v>
      </c>
      <c r="E17" s="30">
        <f t="shared" si="4"/>
        <v>0</v>
      </c>
      <c r="F17" s="30">
        <f t="shared" si="4"/>
        <v>0</v>
      </c>
      <c r="G17" s="30">
        <f t="shared" si="4"/>
        <v>0</v>
      </c>
      <c r="H17" s="30">
        <f t="shared" si="4"/>
        <v>0</v>
      </c>
      <c r="I17" s="30">
        <f t="shared" si="4"/>
        <v>43454</v>
      </c>
      <c r="J17" s="30">
        <f t="shared" si="4"/>
        <v>0</v>
      </c>
      <c r="K17" s="30">
        <f t="shared" si="4"/>
        <v>0</v>
      </c>
      <c r="L17" s="30">
        <f t="shared" si="4"/>
        <v>0</v>
      </c>
      <c r="M17" s="30">
        <f t="shared" si="4"/>
        <v>0</v>
      </c>
      <c r="N17" s="30">
        <f t="shared" si="1"/>
        <v>43454</v>
      </c>
      <c r="O17" s="42">
        <f t="shared" si="2"/>
        <v>144.36544850498339</v>
      </c>
      <c r="P17" s="10"/>
    </row>
    <row r="18" spans="1:119">
      <c r="A18" s="12"/>
      <c r="B18" s="23">
        <v>343.3</v>
      </c>
      <c r="C18" s="19" t="s">
        <v>26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43454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43454</v>
      </c>
      <c r="O18" s="44">
        <f t="shared" si="2"/>
        <v>144.36544850498339</v>
      </c>
      <c r="P18" s="9"/>
    </row>
    <row r="19" spans="1:119" ht="15.75">
      <c r="A19" s="27" t="s">
        <v>1</v>
      </c>
      <c r="B19" s="28"/>
      <c r="C19" s="29"/>
      <c r="D19" s="30">
        <f t="shared" ref="D19:M19" si="5">SUM(D20:D22)</f>
        <v>6470</v>
      </c>
      <c r="E19" s="30">
        <f t="shared" si="5"/>
        <v>0</v>
      </c>
      <c r="F19" s="30">
        <f t="shared" si="5"/>
        <v>0</v>
      </c>
      <c r="G19" s="30">
        <f t="shared" si="5"/>
        <v>0</v>
      </c>
      <c r="H19" s="30">
        <f t="shared" si="5"/>
        <v>0</v>
      </c>
      <c r="I19" s="30">
        <f t="shared" si="5"/>
        <v>0</v>
      </c>
      <c r="J19" s="30">
        <f t="shared" si="5"/>
        <v>0</v>
      </c>
      <c r="K19" s="30">
        <f t="shared" si="5"/>
        <v>0</v>
      </c>
      <c r="L19" s="30">
        <f t="shared" si="5"/>
        <v>0</v>
      </c>
      <c r="M19" s="30">
        <f t="shared" si="5"/>
        <v>0</v>
      </c>
      <c r="N19" s="30">
        <f t="shared" si="1"/>
        <v>6470</v>
      </c>
      <c r="O19" s="42">
        <f t="shared" si="2"/>
        <v>21.495016611295682</v>
      </c>
      <c r="P19" s="10"/>
    </row>
    <row r="20" spans="1:119">
      <c r="A20" s="12"/>
      <c r="B20" s="23">
        <v>362</v>
      </c>
      <c r="C20" s="19" t="s">
        <v>29</v>
      </c>
      <c r="D20" s="43">
        <v>4887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4887</v>
      </c>
      <c r="O20" s="44">
        <f t="shared" si="2"/>
        <v>16.235880398671096</v>
      </c>
      <c r="P20" s="9"/>
    </row>
    <row r="21" spans="1:119">
      <c r="A21" s="12"/>
      <c r="B21" s="23">
        <v>366</v>
      </c>
      <c r="C21" s="19" t="s">
        <v>59</v>
      </c>
      <c r="D21" s="43">
        <v>230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230</v>
      </c>
      <c r="O21" s="44">
        <f t="shared" si="2"/>
        <v>0.76411960132890366</v>
      </c>
      <c r="P21" s="9"/>
    </row>
    <row r="22" spans="1:119" ht="15.75" thickBot="1">
      <c r="A22" s="12"/>
      <c r="B22" s="23">
        <v>369.9</v>
      </c>
      <c r="C22" s="19" t="s">
        <v>30</v>
      </c>
      <c r="D22" s="43">
        <v>1353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1353</v>
      </c>
      <c r="O22" s="44">
        <f t="shared" si="2"/>
        <v>4.4950166112956813</v>
      </c>
      <c r="P22" s="9"/>
    </row>
    <row r="23" spans="1:119" ht="16.5" thickBot="1">
      <c r="A23" s="13" t="s">
        <v>27</v>
      </c>
      <c r="B23" s="21"/>
      <c r="C23" s="20"/>
      <c r="D23" s="14">
        <f>SUM(D5,D9,D17,D19)</f>
        <v>63366</v>
      </c>
      <c r="E23" s="14">
        <f t="shared" ref="E23:M23" si="6">SUM(E5,E9,E17,E19)</f>
        <v>0</v>
      </c>
      <c r="F23" s="14">
        <f t="shared" si="6"/>
        <v>0</v>
      </c>
      <c r="G23" s="14">
        <f t="shared" si="6"/>
        <v>0</v>
      </c>
      <c r="H23" s="14">
        <f t="shared" si="6"/>
        <v>0</v>
      </c>
      <c r="I23" s="14">
        <f t="shared" si="6"/>
        <v>386751</v>
      </c>
      <c r="J23" s="14">
        <f t="shared" si="6"/>
        <v>0</v>
      </c>
      <c r="K23" s="14">
        <f t="shared" si="6"/>
        <v>0</v>
      </c>
      <c r="L23" s="14">
        <f t="shared" si="6"/>
        <v>0</v>
      </c>
      <c r="M23" s="14">
        <f t="shared" si="6"/>
        <v>0</v>
      </c>
      <c r="N23" s="14">
        <f t="shared" si="1"/>
        <v>450117</v>
      </c>
      <c r="O23" s="36">
        <f t="shared" si="2"/>
        <v>1495.4053156146178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19">
      <c r="A25" s="37"/>
      <c r="B25" s="38"/>
      <c r="C25" s="38"/>
      <c r="D25" s="39"/>
      <c r="E25" s="39"/>
      <c r="F25" s="39"/>
      <c r="G25" s="39"/>
      <c r="H25" s="39"/>
      <c r="I25" s="39"/>
      <c r="J25" s="39"/>
      <c r="K25" s="39"/>
      <c r="L25" s="45" t="s">
        <v>81</v>
      </c>
      <c r="M25" s="45"/>
      <c r="N25" s="45"/>
      <c r="O25" s="40">
        <v>301</v>
      </c>
    </row>
    <row r="26" spans="1:119">
      <c r="A26" s="46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8"/>
    </row>
    <row r="27" spans="1:119" ht="15.75" customHeight="1" thickBot="1">
      <c r="A27" s="49" t="s">
        <v>40</v>
      </c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1"/>
    </row>
  </sheetData>
  <mergeCells count="10">
    <mergeCell ref="L25:N25"/>
    <mergeCell ref="A26:O26"/>
    <mergeCell ref="A27:O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39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74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31</v>
      </c>
      <c r="B3" s="59"/>
      <c r="C3" s="60"/>
      <c r="D3" s="64" t="s">
        <v>21</v>
      </c>
      <c r="E3" s="65"/>
      <c r="F3" s="65"/>
      <c r="G3" s="65"/>
      <c r="H3" s="66"/>
      <c r="I3" s="64" t="s">
        <v>22</v>
      </c>
      <c r="J3" s="66"/>
      <c r="K3" s="64" t="s">
        <v>24</v>
      </c>
      <c r="L3" s="66"/>
      <c r="M3" s="34"/>
      <c r="N3" s="35"/>
      <c r="O3" s="67" t="s">
        <v>36</v>
      </c>
      <c r="P3" s="11"/>
      <c r="Q3"/>
    </row>
    <row r="4" spans="1:133" ht="32.25" customHeight="1" thickBot="1">
      <c r="A4" s="61"/>
      <c r="B4" s="62"/>
      <c r="C4" s="63"/>
      <c r="D4" s="32" t="s">
        <v>2</v>
      </c>
      <c r="E4" s="32" t="s">
        <v>32</v>
      </c>
      <c r="F4" s="32" t="s">
        <v>33</v>
      </c>
      <c r="G4" s="32" t="s">
        <v>34</v>
      </c>
      <c r="H4" s="32" t="s">
        <v>3</v>
      </c>
      <c r="I4" s="32" t="s">
        <v>4</v>
      </c>
      <c r="J4" s="33" t="s">
        <v>35</v>
      </c>
      <c r="K4" s="33" t="s">
        <v>5</v>
      </c>
      <c r="L4" s="33" t="s">
        <v>6</v>
      </c>
      <c r="M4" s="33" t="s">
        <v>7</v>
      </c>
      <c r="N4" s="33" t="s">
        <v>23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SUM(D6:D7)</f>
        <v>11673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>SUM(D5:M5)</f>
        <v>11673</v>
      </c>
      <c r="O5" s="31">
        <f t="shared" ref="O5:O25" si="1">(N5/O$27)</f>
        <v>39.040133779264217</v>
      </c>
      <c r="P5" s="6"/>
    </row>
    <row r="6" spans="1:133">
      <c r="A6" s="12"/>
      <c r="B6" s="23">
        <v>312.41000000000003</v>
      </c>
      <c r="C6" s="19" t="s">
        <v>8</v>
      </c>
      <c r="D6" s="43">
        <v>6234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6234</v>
      </c>
      <c r="O6" s="44">
        <f t="shared" si="1"/>
        <v>20.849498327759196</v>
      </c>
      <c r="P6" s="9"/>
    </row>
    <row r="7" spans="1:133">
      <c r="A7" s="12"/>
      <c r="B7" s="23">
        <v>314.10000000000002</v>
      </c>
      <c r="C7" s="19" t="s">
        <v>10</v>
      </c>
      <c r="D7" s="43">
        <v>5439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>SUM(D7:M7)</f>
        <v>5439</v>
      </c>
      <c r="O7" s="44">
        <f t="shared" si="1"/>
        <v>18.190635451505017</v>
      </c>
      <c r="P7" s="9"/>
    </row>
    <row r="8" spans="1:133" ht="15.75">
      <c r="A8" s="27" t="s">
        <v>14</v>
      </c>
      <c r="B8" s="28"/>
      <c r="C8" s="29"/>
      <c r="D8" s="30">
        <f t="shared" ref="D8:M8" si="2">SUM(D9:D15)</f>
        <v>39981</v>
      </c>
      <c r="E8" s="30">
        <f t="shared" si="2"/>
        <v>0</v>
      </c>
      <c r="F8" s="30">
        <f t="shared" si="2"/>
        <v>0</v>
      </c>
      <c r="G8" s="30">
        <f t="shared" si="2"/>
        <v>0</v>
      </c>
      <c r="H8" s="30">
        <f t="shared" si="2"/>
        <v>0</v>
      </c>
      <c r="I8" s="30">
        <f t="shared" si="2"/>
        <v>16975</v>
      </c>
      <c r="J8" s="30">
        <f t="shared" si="2"/>
        <v>0</v>
      </c>
      <c r="K8" s="30">
        <f t="shared" si="2"/>
        <v>0</v>
      </c>
      <c r="L8" s="30">
        <f t="shared" si="2"/>
        <v>0</v>
      </c>
      <c r="M8" s="30">
        <f t="shared" si="2"/>
        <v>0</v>
      </c>
      <c r="N8" s="41">
        <f>SUM(D8:M8)</f>
        <v>56956</v>
      </c>
      <c r="O8" s="42">
        <f t="shared" si="1"/>
        <v>190.48829431438128</v>
      </c>
      <c r="P8" s="10"/>
    </row>
    <row r="9" spans="1:133">
      <c r="A9" s="12"/>
      <c r="B9" s="23">
        <v>334.31</v>
      </c>
      <c r="C9" s="19" t="s">
        <v>50</v>
      </c>
      <c r="D9" s="43">
        <v>0</v>
      </c>
      <c r="E9" s="43">
        <v>0</v>
      </c>
      <c r="F9" s="43">
        <v>0</v>
      </c>
      <c r="G9" s="43">
        <v>0</v>
      </c>
      <c r="H9" s="43">
        <v>0</v>
      </c>
      <c r="I9" s="43">
        <v>16975</v>
      </c>
      <c r="J9" s="43">
        <v>0</v>
      </c>
      <c r="K9" s="43">
        <v>0</v>
      </c>
      <c r="L9" s="43">
        <v>0</v>
      </c>
      <c r="M9" s="43">
        <v>0</v>
      </c>
      <c r="N9" s="43">
        <f>SUM(D9:M9)</f>
        <v>16975</v>
      </c>
      <c r="O9" s="44">
        <f t="shared" si="1"/>
        <v>56.77257525083612</v>
      </c>
      <c r="P9" s="9"/>
    </row>
    <row r="10" spans="1:133">
      <c r="A10" s="12"/>
      <c r="B10" s="23">
        <v>335.12</v>
      </c>
      <c r="C10" s="19" t="s">
        <v>66</v>
      </c>
      <c r="D10" s="43">
        <v>17800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ref="N10:N15" si="3">SUM(D10:M10)</f>
        <v>17800</v>
      </c>
      <c r="O10" s="44">
        <f t="shared" si="1"/>
        <v>59.531772575250834</v>
      </c>
      <c r="P10" s="9"/>
    </row>
    <row r="11" spans="1:133">
      <c r="A11" s="12"/>
      <c r="B11" s="23">
        <v>335.15</v>
      </c>
      <c r="C11" s="19" t="s">
        <v>67</v>
      </c>
      <c r="D11" s="43">
        <v>213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3"/>
        <v>213</v>
      </c>
      <c r="O11" s="44">
        <f t="shared" si="1"/>
        <v>0.7123745819397993</v>
      </c>
      <c r="P11" s="9"/>
    </row>
    <row r="12" spans="1:133">
      <c r="A12" s="12"/>
      <c r="B12" s="23">
        <v>335.18</v>
      </c>
      <c r="C12" s="19" t="s">
        <v>68</v>
      </c>
      <c r="D12" s="43">
        <v>6062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3"/>
        <v>6062</v>
      </c>
      <c r="O12" s="44">
        <f t="shared" si="1"/>
        <v>20.274247491638796</v>
      </c>
      <c r="P12" s="9"/>
    </row>
    <row r="13" spans="1:133">
      <c r="A13" s="12"/>
      <c r="B13" s="23">
        <v>335.19</v>
      </c>
      <c r="C13" s="19" t="s">
        <v>69</v>
      </c>
      <c r="D13" s="43">
        <v>1897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3"/>
        <v>1897</v>
      </c>
      <c r="O13" s="44">
        <f t="shared" si="1"/>
        <v>6.344481605351171</v>
      </c>
      <c r="P13" s="9"/>
    </row>
    <row r="14" spans="1:133">
      <c r="A14" s="12"/>
      <c r="B14" s="23">
        <v>335.49</v>
      </c>
      <c r="C14" s="19" t="s">
        <v>57</v>
      </c>
      <c r="D14" s="43">
        <v>438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3"/>
        <v>438</v>
      </c>
      <c r="O14" s="44">
        <f t="shared" si="1"/>
        <v>1.4648829431438126</v>
      </c>
      <c r="P14" s="9"/>
    </row>
    <row r="15" spans="1:133">
      <c r="A15" s="12"/>
      <c r="B15" s="23">
        <v>335.9</v>
      </c>
      <c r="C15" s="19" t="s">
        <v>75</v>
      </c>
      <c r="D15" s="43">
        <v>13571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3"/>
        <v>13571</v>
      </c>
      <c r="O15" s="44">
        <f t="shared" si="1"/>
        <v>45.387959866220733</v>
      </c>
      <c r="P15" s="9"/>
    </row>
    <row r="16" spans="1:133" ht="15.75">
      <c r="A16" s="27" t="s">
        <v>25</v>
      </c>
      <c r="B16" s="28"/>
      <c r="C16" s="29"/>
      <c r="D16" s="30">
        <f t="shared" ref="D16:M16" si="4">SUM(D17:D17)</f>
        <v>0</v>
      </c>
      <c r="E16" s="30">
        <f t="shared" si="4"/>
        <v>0</v>
      </c>
      <c r="F16" s="30">
        <f t="shared" si="4"/>
        <v>0</v>
      </c>
      <c r="G16" s="30">
        <f t="shared" si="4"/>
        <v>0</v>
      </c>
      <c r="H16" s="30">
        <f t="shared" si="4"/>
        <v>0</v>
      </c>
      <c r="I16" s="30">
        <f t="shared" si="4"/>
        <v>47260</v>
      </c>
      <c r="J16" s="30">
        <f t="shared" si="4"/>
        <v>0</v>
      </c>
      <c r="K16" s="30">
        <f t="shared" si="4"/>
        <v>0</v>
      </c>
      <c r="L16" s="30">
        <f t="shared" si="4"/>
        <v>0</v>
      </c>
      <c r="M16" s="30">
        <f t="shared" si="4"/>
        <v>0</v>
      </c>
      <c r="N16" s="30">
        <f t="shared" ref="N16:N25" si="5">SUM(D16:M16)</f>
        <v>47260</v>
      </c>
      <c r="O16" s="42">
        <f t="shared" si="1"/>
        <v>158.06020066889633</v>
      </c>
      <c r="P16" s="10"/>
    </row>
    <row r="17" spans="1:119">
      <c r="A17" s="12"/>
      <c r="B17" s="23">
        <v>343.3</v>
      </c>
      <c r="C17" s="19" t="s">
        <v>26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47260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5"/>
        <v>47260</v>
      </c>
      <c r="O17" s="44">
        <f t="shared" si="1"/>
        <v>158.06020066889633</v>
      </c>
      <c r="P17" s="9"/>
    </row>
    <row r="18" spans="1:119" ht="15.75">
      <c r="A18" s="27" t="s">
        <v>1</v>
      </c>
      <c r="B18" s="28"/>
      <c r="C18" s="29"/>
      <c r="D18" s="30">
        <f t="shared" ref="D18:M18" si="6">SUM(D19:D22)</f>
        <v>7396</v>
      </c>
      <c r="E18" s="30">
        <f t="shared" si="6"/>
        <v>0</v>
      </c>
      <c r="F18" s="30">
        <f t="shared" si="6"/>
        <v>0</v>
      </c>
      <c r="G18" s="30">
        <f t="shared" si="6"/>
        <v>0</v>
      </c>
      <c r="H18" s="30">
        <f t="shared" si="6"/>
        <v>0</v>
      </c>
      <c r="I18" s="30">
        <f t="shared" si="6"/>
        <v>3492</v>
      </c>
      <c r="J18" s="30">
        <f t="shared" si="6"/>
        <v>0</v>
      </c>
      <c r="K18" s="30">
        <f t="shared" si="6"/>
        <v>0</v>
      </c>
      <c r="L18" s="30">
        <f t="shared" si="6"/>
        <v>0</v>
      </c>
      <c r="M18" s="30">
        <f t="shared" si="6"/>
        <v>0</v>
      </c>
      <c r="N18" s="30">
        <f t="shared" si="5"/>
        <v>10888</v>
      </c>
      <c r="O18" s="42">
        <f t="shared" si="1"/>
        <v>36.414715719063544</v>
      </c>
      <c r="P18" s="10"/>
    </row>
    <row r="19" spans="1:119">
      <c r="A19" s="12"/>
      <c r="B19" s="23">
        <v>362</v>
      </c>
      <c r="C19" s="19" t="s">
        <v>29</v>
      </c>
      <c r="D19" s="43">
        <v>4887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5"/>
        <v>4887</v>
      </c>
      <c r="O19" s="44">
        <f t="shared" si="1"/>
        <v>16.34448160535117</v>
      </c>
      <c r="P19" s="9"/>
    </row>
    <row r="20" spans="1:119">
      <c r="A20" s="12"/>
      <c r="B20" s="23">
        <v>364</v>
      </c>
      <c r="C20" s="19" t="s">
        <v>76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3492</v>
      </c>
      <c r="J20" s="43">
        <v>0</v>
      </c>
      <c r="K20" s="43">
        <v>0</v>
      </c>
      <c r="L20" s="43">
        <v>0</v>
      </c>
      <c r="M20" s="43">
        <v>0</v>
      </c>
      <c r="N20" s="43">
        <f t="shared" si="5"/>
        <v>3492</v>
      </c>
      <c r="O20" s="44">
        <f t="shared" si="1"/>
        <v>11.678929765886288</v>
      </c>
      <c r="P20" s="9"/>
    </row>
    <row r="21" spans="1:119">
      <c r="A21" s="12"/>
      <c r="B21" s="23">
        <v>366</v>
      </c>
      <c r="C21" s="19" t="s">
        <v>59</v>
      </c>
      <c r="D21" s="43">
        <v>1853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5"/>
        <v>1853</v>
      </c>
      <c r="O21" s="44">
        <f t="shared" si="1"/>
        <v>6.1973244147157187</v>
      </c>
      <c r="P21" s="9"/>
    </row>
    <row r="22" spans="1:119">
      <c r="A22" s="12"/>
      <c r="B22" s="23">
        <v>369.9</v>
      </c>
      <c r="C22" s="19" t="s">
        <v>30</v>
      </c>
      <c r="D22" s="43">
        <v>656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5"/>
        <v>656</v>
      </c>
      <c r="O22" s="44">
        <f t="shared" si="1"/>
        <v>2.1939799331103678</v>
      </c>
      <c r="P22" s="9"/>
    </row>
    <row r="23" spans="1:119" ht="15.75">
      <c r="A23" s="27" t="s">
        <v>60</v>
      </c>
      <c r="B23" s="28"/>
      <c r="C23" s="29"/>
      <c r="D23" s="30">
        <f t="shared" ref="D23:M23" si="7">SUM(D24:D24)</f>
        <v>483</v>
      </c>
      <c r="E23" s="30">
        <f t="shared" si="7"/>
        <v>0</v>
      </c>
      <c r="F23" s="30">
        <f t="shared" si="7"/>
        <v>0</v>
      </c>
      <c r="G23" s="30">
        <f t="shared" si="7"/>
        <v>0</v>
      </c>
      <c r="H23" s="30">
        <f t="shared" si="7"/>
        <v>0</v>
      </c>
      <c r="I23" s="30">
        <f t="shared" si="7"/>
        <v>0</v>
      </c>
      <c r="J23" s="30">
        <f t="shared" si="7"/>
        <v>0</v>
      </c>
      <c r="K23" s="30">
        <f t="shared" si="7"/>
        <v>0</v>
      </c>
      <c r="L23" s="30">
        <f t="shared" si="7"/>
        <v>0</v>
      </c>
      <c r="M23" s="30">
        <f t="shared" si="7"/>
        <v>0</v>
      </c>
      <c r="N23" s="30">
        <f t="shared" si="5"/>
        <v>483</v>
      </c>
      <c r="O23" s="42">
        <f t="shared" si="1"/>
        <v>1.6153846153846154</v>
      </c>
      <c r="P23" s="9"/>
    </row>
    <row r="24" spans="1:119" ht="15.75" thickBot="1">
      <c r="A24" s="12"/>
      <c r="B24" s="23">
        <v>388.2</v>
      </c>
      <c r="C24" s="19" t="s">
        <v>77</v>
      </c>
      <c r="D24" s="43">
        <v>483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5"/>
        <v>483</v>
      </c>
      <c r="O24" s="44">
        <f t="shared" si="1"/>
        <v>1.6153846153846154</v>
      </c>
      <c r="P24" s="9"/>
    </row>
    <row r="25" spans="1:119" ht="16.5" thickBot="1">
      <c r="A25" s="13" t="s">
        <v>27</v>
      </c>
      <c r="B25" s="21"/>
      <c r="C25" s="20"/>
      <c r="D25" s="14">
        <f>SUM(D5,D8,D16,D18,D23)</f>
        <v>59533</v>
      </c>
      <c r="E25" s="14">
        <f t="shared" ref="E25:M25" si="8">SUM(E5,E8,E16,E18,E23)</f>
        <v>0</v>
      </c>
      <c r="F25" s="14">
        <f t="shared" si="8"/>
        <v>0</v>
      </c>
      <c r="G25" s="14">
        <f t="shared" si="8"/>
        <v>0</v>
      </c>
      <c r="H25" s="14">
        <f t="shared" si="8"/>
        <v>0</v>
      </c>
      <c r="I25" s="14">
        <f t="shared" si="8"/>
        <v>67727</v>
      </c>
      <c r="J25" s="14">
        <f t="shared" si="8"/>
        <v>0</v>
      </c>
      <c r="K25" s="14">
        <f t="shared" si="8"/>
        <v>0</v>
      </c>
      <c r="L25" s="14">
        <f t="shared" si="8"/>
        <v>0</v>
      </c>
      <c r="M25" s="14">
        <f t="shared" si="8"/>
        <v>0</v>
      </c>
      <c r="N25" s="14">
        <f t="shared" si="5"/>
        <v>127260</v>
      </c>
      <c r="O25" s="36">
        <f t="shared" si="1"/>
        <v>425.61872909698997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/>
    </row>
    <row r="27" spans="1:119">
      <c r="A27" s="37"/>
      <c r="B27" s="38"/>
      <c r="C27" s="38"/>
      <c r="D27" s="39"/>
      <c r="E27" s="39"/>
      <c r="F27" s="39"/>
      <c r="G27" s="39"/>
      <c r="H27" s="39"/>
      <c r="I27" s="39"/>
      <c r="J27" s="39"/>
      <c r="K27" s="39"/>
      <c r="L27" s="45" t="s">
        <v>78</v>
      </c>
      <c r="M27" s="45"/>
      <c r="N27" s="45"/>
      <c r="O27" s="40">
        <v>299</v>
      </c>
    </row>
    <row r="28" spans="1:119">
      <c r="A28" s="46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8"/>
    </row>
    <row r="29" spans="1:119" ht="15.75" customHeight="1" thickBot="1">
      <c r="A29" s="49" t="s">
        <v>40</v>
      </c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1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39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71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31</v>
      </c>
      <c r="B3" s="59"/>
      <c r="C3" s="60"/>
      <c r="D3" s="64" t="s">
        <v>21</v>
      </c>
      <c r="E3" s="65"/>
      <c r="F3" s="65"/>
      <c r="G3" s="65"/>
      <c r="H3" s="66"/>
      <c r="I3" s="64" t="s">
        <v>22</v>
      </c>
      <c r="J3" s="66"/>
      <c r="K3" s="64" t="s">
        <v>24</v>
      </c>
      <c r="L3" s="66"/>
      <c r="M3" s="34"/>
      <c r="N3" s="35"/>
      <c r="O3" s="67" t="s">
        <v>36</v>
      </c>
      <c r="P3" s="11"/>
      <c r="Q3"/>
    </row>
    <row r="4" spans="1:133" ht="32.25" customHeight="1" thickBot="1">
      <c r="A4" s="61"/>
      <c r="B4" s="62"/>
      <c r="C4" s="63"/>
      <c r="D4" s="32" t="s">
        <v>2</v>
      </c>
      <c r="E4" s="32" t="s">
        <v>32</v>
      </c>
      <c r="F4" s="32" t="s">
        <v>33</v>
      </c>
      <c r="G4" s="32" t="s">
        <v>34</v>
      </c>
      <c r="H4" s="32" t="s">
        <v>3</v>
      </c>
      <c r="I4" s="32" t="s">
        <v>4</v>
      </c>
      <c r="J4" s="33" t="s">
        <v>35</v>
      </c>
      <c r="K4" s="33" t="s">
        <v>5</v>
      </c>
      <c r="L4" s="33" t="s">
        <v>6</v>
      </c>
      <c r="M4" s="33" t="s">
        <v>7</v>
      </c>
      <c r="N4" s="33" t="s">
        <v>23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SUM(D6:D8)</f>
        <v>13125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26" si="1">SUM(D5:M5)</f>
        <v>13125</v>
      </c>
      <c r="O5" s="31">
        <f t="shared" ref="O5:O26" si="2">(N5/O$28)</f>
        <v>41.932907348242814</v>
      </c>
      <c r="P5" s="6"/>
    </row>
    <row r="6" spans="1:133">
      <c r="A6" s="12"/>
      <c r="B6" s="23">
        <v>312.41000000000003</v>
      </c>
      <c r="C6" s="19" t="s">
        <v>8</v>
      </c>
      <c r="D6" s="43">
        <v>6288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6288</v>
      </c>
      <c r="O6" s="44">
        <f t="shared" si="2"/>
        <v>20.089456869009584</v>
      </c>
      <c r="P6" s="9"/>
    </row>
    <row r="7" spans="1:133">
      <c r="A7" s="12"/>
      <c r="B7" s="23">
        <v>314.10000000000002</v>
      </c>
      <c r="C7" s="19" t="s">
        <v>10</v>
      </c>
      <c r="D7" s="43">
        <v>6782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6782</v>
      </c>
      <c r="O7" s="44">
        <f t="shared" si="2"/>
        <v>21.667731629392971</v>
      </c>
      <c r="P7" s="9"/>
    </row>
    <row r="8" spans="1:133">
      <c r="A8" s="12"/>
      <c r="B8" s="23">
        <v>315</v>
      </c>
      <c r="C8" s="19" t="s">
        <v>65</v>
      </c>
      <c r="D8" s="43">
        <v>55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55</v>
      </c>
      <c r="O8" s="44">
        <f t="shared" si="2"/>
        <v>0.1757188498402556</v>
      </c>
      <c r="P8" s="9"/>
    </row>
    <row r="9" spans="1:133" ht="15.75">
      <c r="A9" s="27" t="s">
        <v>14</v>
      </c>
      <c r="B9" s="28"/>
      <c r="C9" s="29"/>
      <c r="D9" s="30">
        <f t="shared" ref="D9:M9" si="3">SUM(D10:D16)</f>
        <v>42425</v>
      </c>
      <c r="E9" s="30">
        <f t="shared" si="3"/>
        <v>0</v>
      </c>
      <c r="F9" s="30">
        <f t="shared" si="3"/>
        <v>0</v>
      </c>
      <c r="G9" s="30">
        <f t="shared" si="3"/>
        <v>0</v>
      </c>
      <c r="H9" s="30">
        <f t="shared" si="3"/>
        <v>0</v>
      </c>
      <c r="I9" s="30">
        <f t="shared" si="3"/>
        <v>0</v>
      </c>
      <c r="J9" s="30">
        <f t="shared" si="3"/>
        <v>0</v>
      </c>
      <c r="K9" s="30">
        <f t="shared" si="3"/>
        <v>0</v>
      </c>
      <c r="L9" s="30">
        <f t="shared" si="3"/>
        <v>0</v>
      </c>
      <c r="M9" s="30">
        <f t="shared" si="3"/>
        <v>0</v>
      </c>
      <c r="N9" s="41">
        <f t="shared" si="1"/>
        <v>42425</v>
      </c>
      <c r="O9" s="42">
        <f t="shared" si="2"/>
        <v>135.54313099041534</v>
      </c>
      <c r="P9" s="10"/>
    </row>
    <row r="10" spans="1:133">
      <c r="A10" s="12"/>
      <c r="B10" s="23">
        <v>331.1</v>
      </c>
      <c r="C10" s="19" t="s">
        <v>56</v>
      </c>
      <c r="D10" s="43">
        <v>14787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14787</v>
      </c>
      <c r="O10" s="44">
        <f t="shared" si="2"/>
        <v>47.242811501597444</v>
      </c>
      <c r="P10" s="9"/>
    </row>
    <row r="11" spans="1:133">
      <c r="A11" s="12"/>
      <c r="B11" s="23">
        <v>335.12</v>
      </c>
      <c r="C11" s="19" t="s">
        <v>66</v>
      </c>
      <c r="D11" s="43">
        <v>15418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15418</v>
      </c>
      <c r="O11" s="44">
        <f t="shared" si="2"/>
        <v>49.258785942492011</v>
      </c>
      <c r="P11" s="9"/>
    </row>
    <row r="12" spans="1:133">
      <c r="A12" s="12"/>
      <c r="B12" s="23">
        <v>335.15</v>
      </c>
      <c r="C12" s="19" t="s">
        <v>67</v>
      </c>
      <c r="D12" s="43">
        <v>21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21</v>
      </c>
      <c r="O12" s="44">
        <f t="shared" si="2"/>
        <v>6.7092651757188496E-2</v>
      </c>
      <c r="P12" s="9"/>
    </row>
    <row r="13" spans="1:133">
      <c r="A13" s="12"/>
      <c r="B13" s="23">
        <v>335.18</v>
      </c>
      <c r="C13" s="19" t="s">
        <v>68</v>
      </c>
      <c r="D13" s="43">
        <v>5880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5880</v>
      </c>
      <c r="O13" s="44">
        <f t="shared" si="2"/>
        <v>18.785942492012779</v>
      </c>
      <c r="P13" s="9"/>
    </row>
    <row r="14" spans="1:133">
      <c r="A14" s="12"/>
      <c r="B14" s="23">
        <v>335.19</v>
      </c>
      <c r="C14" s="19" t="s">
        <v>69</v>
      </c>
      <c r="D14" s="43">
        <v>744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744</v>
      </c>
      <c r="O14" s="44">
        <f t="shared" si="2"/>
        <v>2.3769968051118209</v>
      </c>
      <c r="P14" s="9"/>
    </row>
    <row r="15" spans="1:133">
      <c r="A15" s="12"/>
      <c r="B15" s="23">
        <v>335.49</v>
      </c>
      <c r="C15" s="19" t="s">
        <v>57</v>
      </c>
      <c r="D15" s="43">
        <v>575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575</v>
      </c>
      <c r="O15" s="44">
        <f t="shared" si="2"/>
        <v>1.8370607028753994</v>
      </c>
      <c r="P15" s="9"/>
    </row>
    <row r="16" spans="1:133">
      <c r="A16" s="12"/>
      <c r="B16" s="23">
        <v>339</v>
      </c>
      <c r="C16" s="19" t="s">
        <v>58</v>
      </c>
      <c r="D16" s="43">
        <v>5000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5000</v>
      </c>
      <c r="O16" s="44">
        <f t="shared" si="2"/>
        <v>15.974440894568691</v>
      </c>
      <c r="P16" s="9"/>
    </row>
    <row r="17" spans="1:119" ht="15.75">
      <c r="A17" s="27" t="s">
        <v>25</v>
      </c>
      <c r="B17" s="28"/>
      <c r="C17" s="29"/>
      <c r="D17" s="30">
        <f t="shared" ref="D17:M17" si="4">SUM(D18:D19)</f>
        <v>1653</v>
      </c>
      <c r="E17" s="30">
        <f t="shared" si="4"/>
        <v>0</v>
      </c>
      <c r="F17" s="30">
        <f t="shared" si="4"/>
        <v>0</v>
      </c>
      <c r="G17" s="30">
        <f t="shared" si="4"/>
        <v>0</v>
      </c>
      <c r="H17" s="30">
        <f t="shared" si="4"/>
        <v>0</v>
      </c>
      <c r="I17" s="30">
        <f t="shared" si="4"/>
        <v>53397</v>
      </c>
      <c r="J17" s="30">
        <f t="shared" si="4"/>
        <v>0</v>
      </c>
      <c r="K17" s="30">
        <f t="shared" si="4"/>
        <v>0</v>
      </c>
      <c r="L17" s="30">
        <f t="shared" si="4"/>
        <v>0</v>
      </c>
      <c r="M17" s="30">
        <f t="shared" si="4"/>
        <v>0</v>
      </c>
      <c r="N17" s="30">
        <f t="shared" si="1"/>
        <v>55050</v>
      </c>
      <c r="O17" s="42">
        <f t="shared" si="2"/>
        <v>175.87859424920129</v>
      </c>
      <c r="P17" s="10"/>
    </row>
    <row r="18" spans="1:119">
      <c r="A18" s="12"/>
      <c r="B18" s="23">
        <v>341.3</v>
      </c>
      <c r="C18" s="19" t="s">
        <v>72</v>
      </c>
      <c r="D18" s="43">
        <v>1653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1653</v>
      </c>
      <c r="O18" s="44">
        <f t="shared" si="2"/>
        <v>5.281150159744409</v>
      </c>
      <c r="P18" s="9"/>
    </row>
    <row r="19" spans="1:119">
      <c r="A19" s="12"/>
      <c r="B19" s="23">
        <v>343.3</v>
      </c>
      <c r="C19" s="19" t="s">
        <v>26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53397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53397</v>
      </c>
      <c r="O19" s="44">
        <f t="shared" si="2"/>
        <v>170.59744408945687</v>
      </c>
      <c r="P19" s="9"/>
    </row>
    <row r="20" spans="1:119" ht="15.75">
      <c r="A20" s="27" t="s">
        <v>1</v>
      </c>
      <c r="B20" s="28"/>
      <c r="C20" s="29"/>
      <c r="D20" s="30">
        <f t="shared" ref="D20:M20" si="5">SUM(D21:D23)</f>
        <v>6630</v>
      </c>
      <c r="E20" s="30">
        <f t="shared" si="5"/>
        <v>0</v>
      </c>
      <c r="F20" s="30">
        <f t="shared" si="5"/>
        <v>0</v>
      </c>
      <c r="G20" s="30">
        <f t="shared" si="5"/>
        <v>0</v>
      </c>
      <c r="H20" s="30">
        <f t="shared" si="5"/>
        <v>0</v>
      </c>
      <c r="I20" s="30">
        <f t="shared" si="5"/>
        <v>0</v>
      </c>
      <c r="J20" s="30">
        <f t="shared" si="5"/>
        <v>0</v>
      </c>
      <c r="K20" s="30">
        <f t="shared" si="5"/>
        <v>0</v>
      </c>
      <c r="L20" s="30">
        <f t="shared" si="5"/>
        <v>0</v>
      </c>
      <c r="M20" s="30">
        <f t="shared" si="5"/>
        <v>0</v>
      </c>
      <c r="N20" s="30">
        <f t="shared" si="1"/>
        <v>6630</v>
      </c>
      <c r="O20" s="42">
        <f t="shared" si="2"/>
        <v>21.182108626198083</v>
      </c>
      <c r="P20" s="10"/>
    </row>
    <row r="21" spans="1:119">
      <c r="A21" s="12"/>
      <c r="B21" s="23">
        <v>362</v>
      </c>
      <c r="C21" s="19" t="s">
        <v>29</v>
      </c>
      <c r="D21" s="43">
        <v>5167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5167</v>
      </c>
      <c r="O21" s="44">
        <f t="shared" si="2"/>
        <v>16.507987220447284</v>
      </c>
      <c r="P21" s="9"/>
    </row>
    <row r="22" spans="1:119">
      <c r="A22" s="12"/>
      <c r="B22" s="23">
        <v>366</v>
      </c>
      <c r="C22" s="19" t="s">
        <v>59</v>
      </c>
      <c r="D22" s="43">
        <v>258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258</v>
      </c>
      <c r="O22" s="44">
        <f t="shared" si="2"/>
        <v>0.82428115015974446</v>
      </c>
      <c r="P22" s="9"/>
    </row>
    <row r="23" spans="1:119">
      <c r="A23" s="12"/>
      <c r="B23" s="23">
        <v>369.9</v>
      </c>
      <c r="C23" s="19" t="s">
        <v>30</v>
      </c>
      <c r="D23" s="43">
        <v>1205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1205</v>
      </c>
      <c r="O23" s="44">
        <f t="shared" si="2"/>
        <v>3.8498402555910545</v>
      </c>
      <c r="P23" s="9"/>
    </row>
    <row r="24" spans="1:119" ht="15.75">
      <c r="A24" s="27" t="s">
        <v>60</v>
      </c>
      <c r="B24" s="28"/>
      <c r="C24" s="29"/>
      <c r="D24" s="30">
        <f t="shared" ref="D24:M24" si="6">SUM(D25:D25)</f>
        <v>6660</v>
      </c>
      <c r="E24" s="30">
        <f t="shared" si="6"/>
        <v>0</v>
      </c>
      <c r="F24" s="30">
        <f t="shared" si="6"/>
        <v>0</v>
      </c>
      <c r="G24" s="30">
        <f t="shared" si="6"/>
        <v>0</v>
      </c>
      <c r="H24" s="30">
        <f t="shared" si="6"/>
        <v>0</v>
      </c>
      <c r="I24" s="30">
        <f t="shared" si="6"/>
        <v>0</v>
      </c>
      <c r="J24" s="30">
        <f t="shared" si="6"/>
        <v>0</v>
      </c>
      <c r="K24" s="30">
        <f t="shared" si="6"/>
        <v>0</v>
      </c>
      <c r="L24" s="30">
        <f t="shared" si="6"/>
        <v>0</v>
      </c>
      <c r="M24" s="30">
        <f t="shared" si="6"/>
        <v>0</v>
      </c>
      <c r="N24" s="30">
        <f t="shared" si="1"/>
        <v>6660</v>
      </c>
      <c r="O24" s="42">
        <f t="shared" si="2"/>
        <v>21.277955271565496</v>
      </c>
      <c r="P24" s="9"/>
    </row>
    <row r="25" spans="1:119" ht="15.75" thickBot="1">
      <c r="A25" s="12"/>
      <c r="B25" s="23">
        <v>388.1</v>
      </c>
      <c r="C25" s="19" t="s">
        <v>62</v>
      </c>
      <c r="D25" s="43">
        <v>6660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6660</v>
      </c>
      <c r="O25" s="44">
        <f t="shared" si="2"/>
        <v>21.277955271565496</v>
      </c>
      <c r="P25" s="9"/>
    </row>
    <row r="26" spans="1:119" ht="16.5" thickBot="1">
      <c r="A26" s="13" t="s">
        <v>27</v>
      </c>
      <c r="B26" s="21"/>
      <c r="C26" s="20"/>
      <c r="D26" s="14">
        <f>SUM(D5,D9,D17,D20,D24)</f>
        <v>70493</v>
      </c>
      <c r="E26" s="14">
        <f t="shared" ref="E26:M26" si="7">SUM(E5,E9,E17,E20,E24)</f>
        <v>0</v>
      </c>
      <c r="F26" s="14">
        <f t="shared" si="7"/>
        <v>0</v>
      </c>
      <c r="G26" s="14">
        <f t="shared" si="7"/>
        <v>0</v>
      </c>
      <c r="H26" s="14">
        <f t="shared" si="7"/>
        <v>0</v>
      </c>
      <c r="I26" s="14">
        <f t="shared" si="7"/>
        <v>53397</v>
      </c>
      <c r="J26" s="14">
        <f t="shared" si="7"/>
        <v>0</v>
      </c>
      <c r="K26" s="14">
        <f t="shared" si="7"/>
        <v>0</v>
      </c>
      <c r="L26" s="14">
        <f t="shared" si="7"/>
        <v>0</v>
      </c>
      <c r="M26" s="14">
        <f t="shared" si="7"/>
        <v>0</v>
      </c>
      <c r="N26" s="14">
        <f t="shared" si="1"/>
        <v>123890</v>
      </c>
      <c r="O26" s="36">
        <f t="shared" si="2"/>
        <v>395.81469648562302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/>
    </row>
    <row r="28" spans="1:119">
      <c r="A28" s="37"/>
      <c r="B28" s="38"/>
      <c r="C28" s="38"/>
      <c r="D28" s="39"/>
      <c r="E28" s="39"/>
      <c r="F28" s="39"/>
      <c r="G28" s="39"/>
      <c r="H28" s="39"/>
      <c r="I28" s="39"/>
      <c r="J28" s="39"/>
      <c r="K28" s="39"/>
      <c r="L28" s="45" t="s">
        <v>73</v>
      </c>
      <c r="M28" s="45"/>
      <c r="N28" s="45"/>
      <c r="O28" s="40">
        <v>313</v>
      </c>
    </row>
    <row r="29" spans="1:119">
      <c r="A29" s="46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8"/>
    </row>
    <row r="30" spans="1:119" ht="15.75" customHeight="1" thickBot="1">
      <c r="A30" s="49" t="s">
        <v>40</v>
      </c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1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28</vt:i4>
      </vt:variant>
    </vt:vector>
  </HeadingPairs>
  <TitlesOfParts>
    <vt:vector size="43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2023-12-01T22:33:44Z</cp:lastPrinted>
  <dcterms:created xsi:type="dcterms:W3CDTF">2000-08-31T21:26:31Z</dcterms:created>
  <dcterms:modified xsi:type="dcterms:W3CDTF">2023-12-01T22:33:54Z</dcterms:modified>
</cp:coreProperties>
</file>