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'2008'!$A$1:$O$32</definedName>
    <definedName name="_xlnm.Print_Area" localSheetId="12">'2009'!$A$1:$O$32</definedName>
    <definedName name="_xlnm.Print_Area" localSheetId="11">'2010'!$A$1:$O$30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'2014'!$A$1:$O$32</definedName>
    <definedName name="_xlnm.Print_Area" localSheetId="6">'2015'!$A$1:$O$34</definedName>
    <definedName name="_xlnm.Print_Area" localSheetId="5">'2016'!$A$1:$O$34</definedName>
    <definedName name="_xlnm.Print_Area" localSheetId="4">'2017'!$A$1:$O$34</definedName>
    <definedName name="_xlnm.Print_Area" localSheetId="3">'2018'!$A$1:$O$35</definedName>
    <definedName name="_xlnm.Print_Area" localSheetId="2">'2019'!$A$1:$O$35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<sst xmlns="http://schemas.openxmlformats.org/spreadsheetml/2006/main" count="671" uniqueCount="88">
  <si>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</si>
  <si>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</si>
  <si>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</si>
  <si>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</si>
  <si>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</si>
  <si>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</si>
  <si>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</si>
  <si>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</si>
  <si>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</si>
  <si>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</si>
  <si>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</si>
  <si>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</si>
  <si>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</si>
  <si>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</si>
  <si>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</si>
  <si>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</si>
  <si>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</si>
  <si>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</si>
  <si>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</si>
  <si>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</si>
  <si>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</si>
  <si>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</si>
  <si>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</si>
  <si>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</si>
  <si>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</si>
  <si>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</si>
  <si>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</si>
  <si>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</si>
  <si>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</si>
  <si>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</si>
  <si>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</si>
  <si>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</si>
  <si>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</si>
  <si>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</si>
  <si>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</si>
  <si>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</si>
  <si>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Mass Transit Systems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</si>
  <si>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</si>
  <si>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</si>
  <si>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</si>
  <si>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</si>
  <si>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</si>
  <si>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Weston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</si>
  <si>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</si>
  <si>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</si>
  <si>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</si>
  <si>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</si>
  <si>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</si>
  <si>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</si>
  <si>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</si>
  <si>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</si>
  <si>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</si>
  <si>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</si>
  <si>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</si>
  <si>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</si>
  <si>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</si>
  <si>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</si>
  <si>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</si>
  <si>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</si>
  <si>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</si>
  <si>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</si>
  <si>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</si>
  <si>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</si>
  <si>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</si>
  <si>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</si>
  <si>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</si>
  <si>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Other General Government Services</t>
  </si>
  <si>
    <t>Emergency and Disaster Relief Services</t>
  </si>
  <si>
    <t>2007 Municipal Population:</t>
  </si>
  <si>
    <t>Local Fiscal Year Ended September 30, 2015</t>
  </si>
  <si>
    <t>Debt Service Payments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</si>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</sst>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7620467</v>
      </c>
      <c r="E5" s="24">
        <f>SUM(E6:E11)</f>
        <v>0</v>
      </c>
      <c r="F5" s="24">
        <f>SUM(F6:F11)</f>
        <v>10336418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17956885</v>
      </c>
      <c r="P5" s="30">
        <f>(O5/P$33)</f>
        <v>262.89268721177075</v>
      </c>
      <c r="Q5" s="6"/>
    </row>
    <row r="6" spans="1:17" ht="15">
      <c r="A6" s="12"/>
      <c r="B6" s="42">
        <v>511</v>
      </c>
      <c r="C6" s="19" t="s">
        <v>19</v>
      </c>
      <c r="D6" s="43">
        <v>252205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252205</v>
      </c>
      <c r="P6" s="44">
        <f>(O6/P$33)</f>
        <v>3.692335846570529</v>
      </c>
      <c r="Q6" s="9"/>
    </row>
    <row r="7" spans="1:17" ht="15">
      <c r="A7" s="12"/>
      <c r="B7" s="42">
        <v>512</v>
      </c>
      <c r="C7" s="19" t="s">
        <v>20</v>
      </c>
      <c r="D7" s="43">
        <v>1009893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1009893</v>
      </c>
      <c r="P7" s="44">
        <f>(O7/P$33)</f>
        <v>14.785052338774614</v>
      </c>
      <c r="Q7" s="9"/>
    </row>
    <row r="8" spans="1:17" ht="15">
      <c r="A8" s="12"/>
      <c r="B8" s="42">
        <v>513</v>
      </c>
      <c r="C8" s="19" t="s">
        <v>21</v>
      </c>
      <c r="D8" s="43">
        <v>4351311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4351311</v>
      </c>
      <c r="P8" s="44">
        <f>(O8/P$33)</f>
        <v>63.704135861210744</v>
      </c>
      <c r="Q8" s="9"/>
    </row>
    <row r="9" spans="1:17" ht="15">
      <c r="A9" s="12"/>
      <c r="B9" s="42">
        <v>514</v>
      </c>
      <c r="C9" s="19" t="s">
        <v>22</v>
      </c>
      <c r="D9" s="43">
        <v>654616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654616</v>
      </c>
      <c r="P9" s="44">
        <f>(O9/P$33)</f>
        <v>9.58372007905717</v>
      </c>
      <c r="Q9" s="9"/>
    </row>
    <row r="10" spans="1:17" ht="15">
      <c r="A10" s="12"/>
      <c r="B10" s="42">
        <v>515</v>
      </c>
      <c r="C10" s="19" t="s">
        <v>23</v>
      </c>
      <c r="D10" s="43">
        <v>1352442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1352442</v>
      </c>
      <c r="P10" s="44">
        <f>(O10/P$33)</f>
        <v>19.800043920650026</v>
      </c>
      <c r="Q10" s="9"/>
    </row>
    <row r="11" spans="1:17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10336418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10336418</v>
      </c>
      <c r="P11" s="44">
        <f>(O11/P$33)</f>
        <v>151.32739916550764</v>
      </c>
      <c r="Q11" s="9"/>
    </row>
    <row r="12" spans="1:17" ht="15.75">
      <c r="A12" s="26" t="s">
        <v>24</v>
      </c>
      <c r="B12" s="27"/>
      <c r="C12" s="28"/>
      <c r="D12" s="29">
        <f>SUM(D13:D18)</f>
        <v>26904536</v>
      </c>
      <c r="E12" s="29">
        <f>SUM(E13:E18)</f>
        <v>26324966</v>
      </c>
      <c r="F12" s="29">
        <f>SUM(F13:F18)</f>
        <v>0</v>
      </c>
      <c r="G12" s="29">
        <f>SUM(G13:G18)</f>
        <v>2389719</v>
      </c>
      <c r="H12" s="29">
        <f>SUM(H13:H18)</f>
        <v>0</v>
      </c>
      <c r="I12" s="29">
        <f>SUM(I13:I18)</f>
        <v>0</v>
      </c>
      <c r="J12" s="29">
        <f>SUM(J13:J18)</f>
        <v>0</v>
      </c>
      <c r="K12" s="29">
        <f>SUM(K13:K18)</f>
        <v>0</v>
      </c>
      <c r="L12" s="29">
        <f>SUM(L13:L18)</f>
        <v>0</v>
      </c>
      <c r="M12" s="29">
        <f>SUM(M13:M18)</f>
        <v>0</v>
      </c>
      <c r="N12" s="29">
        <f>SUM(N13:N18)</f>
        <v>0</v>
      </c>
      <c r="O12" s="40">
        <f>SUM(D12:N12)</f>
        <v>55619221</v>
      </c>
      <c r="P12" s="41">
        <f>(O12/P$33)</f>
        <v>814.2774467462118</v>
      </c>
      <c r="Q12" s="10"/>
    </row>
    <row r="13" spans="1:17" ht="15">
      <c r="A13" s="12"/>
      <c r="B13" s="42">
        <v>521</v>
      </c>
      <c r="C13" s="19" t="s">
        <v>25</v>
      </c>
      <c r="D13" s="43">
        <v>15164377</v>
      </c>
      <c r="E13" s="43">
        <v>3285465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18449842</v>
      </c>
      <c r="P13" s="44">
        <f>(O13/P$33)</f>
        <v>270.10968450333064</v>
      </c>
      <c r="Q13" s="9"/>
    </row>
    <row r="14" spans="1:17" ht="15">
      <c r="A14" s="12"/>
      <c r="B14" s="42">
        <v>522</v>
      </c>
      <c r="C14" s="19" t="s">
        <v>26</v>
      </c>
      <c r="D14" s="43">
        <v>0</v>
      </c>
      <c r="E14" s="43">
        <v>19059931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19059931</v>
      </c>
      <c r="P14" s="44">
        <f>(O14/P$33)</f>
        <v>279.0415196544909</v>
      </c>
      <c r="Q14" s="9"/>
    </row>
    <row r="15" spans="1:17" ht="15">
      <c r="A15" s="12"/>
      <c r="B15" s="42">
        <v>524</v>
      </c>
      <c r="C15" s="19" t="s">
        <v>27</v>
      </c>
      <c r="D15" s="43">
        <v>0</v>
      </c>
      <c r="E15" s="43">
        <v>3979570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3979570</v>
      </c>
      <c r="P15" s="44">
        <f>(O15/P$33)</f>
        <v>58.2617670741527</v>
      </c>
      <c r="Q15" s="9"/>
    </row>
    <row r="16" spans="1:17" ht="15">
      <c r="A16" s="12"/>
      <c r="B16" s="42">
        <v>525</v>
      </c>
      <c r="C16" s="19" t="s">
        <v>67</v>
      </c>
      <c r="D16" s="43">
        <v>324913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324913</v>
      </c>
      <c r="P16" s="44">
        <f>(O16/P$33)</f>
        <v>4.756796720591465</v>
      </c>
      <c r="Q16" s="9"/>
    </row>
    <row r="17" spans="1:17" ht="15">
      <c r="A17" s="12"/>
      <c r="B17" s="42">
        <v>526</v>
      </c>
      <c r="C17" s="19" t="s">
        <v>28</v>
      </c>
      <c r="D17" s="43">
        <v>10826143</v>
      </c>
      <c r="E17" s="43">
        <v>0</v>
      </c>
      <c r="F17" s="43">
        <v>0</v>
      </c>
      <c r="G17" s="43">
        <v>2389719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13215862</v>
      </c>
      <c r="P17" s="44">
        <f>(O17/P$33)</f>
        <v>193.4830832296318</v>
      </c>
      <c r="Q17" s="9"/>
    </row>
    <row r="18" spans="1:17" ht="15">
      <c r="A18" s="12"/>
      <c r="B18" s="42">
        <v>529</v>
      </c>
      <c r="C18" s="19" t="s">
        <v>29</v>
      </c>
      <c r="D18" s="43">
        <v>589103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589103</v>
      </c>
      <c r="P18" s="44">
        <f>(O18/P$33)</f>
        <v>8.624595564014347</v>
      </c>
      <c r="Q18" s="9"/>
    </row>
    <row r="19" spans="1:17" ht="15.75">
      <c r="A19" s="26" t="s">
        <v>30</v>
      </c>
      <c r="B19" s="27"/>
      <c r="C19" s="28"/>
      <c r="D19" s="29">
        <f>SUM(D20:D23)</f>
        <v>0</v>
      </c>
      <c r="E19" s="29">
        <f>SUM(E20:E23)</f>
        <v>18914094</v>
      </c>
      <c r="F19" s="29">
        <f>SUM(F20:F23)</f>
        <v>0</v>
      </c>
      <c r="G19" s="29">
        <f>SUM(G20:G23)</f>
        <v>0</v>
      </c>
      <c r="H19" s="29">
        <f>SUM(H20:H23)</f>
        <v>37547622</v>
      </c>
      <c r="I19" s="29">
        <f>SUM(I20:I23)</f>
        <v>0</v>
      </c>
      <c r="J19" s="29">
        <f>SUM(J20:J23)</f>
        <v>0</v>
      </c>
      <c r="K19" s="29">
        <f>SUM(K20:K23)</f>
        <v>0</v>
      </c>
      <c r="L19" s="29">
        <f>SUM(L20:L23)</f>
        <v>0</v>
      </c>
      <c r="M19" s="29">
        <f>SUM(M20:M23)</f>
        <v>0</v>
      </c>
      <c r="N19" s="29">
        <f>SUM(N20:N23)</f>
        <v>0</v>
      </c>
      <c r="O19" s="40">
        <f>SUM(D19:N19)</f>
        <v>56461716</v>
      </c>
      <c r="P19" s="41">
        <f>(O19/P$33)</f>
        <v>826.6117560939902</v>
      </c>
      <c r="Q19" s="10"/>
    </row>
    <row r="20" spans="1:17" ht="15">
      <c r="A20" s="12"/>
      <c r="B20" s="42">
        <v>534</v>
      </c>
      <c r="C20" s="19" t="s">
        <v>31</v>
      </c>
      <c r="D20" s="43">
        <v>0</v>
      </c>
      <c r="E20" s="43">
        <v>4210361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4210361</v>
      </c>
      <c r="P20" s="44">
        <f>(O20/P$33)</f>
        <v>61.64059732084035</v>
      </c>
      <c r="Q20" s="9"/>
    </row>
    <row r="21" spans="1:17" ht="15">
      <c r="A21" s="12"/>
      <c r="B21" s="42">
        <v>536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37547622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37547622</v>
      </c>
      <c r="P21" s="44">
        <f>(O21/P$33)</f>
        <v>549.7053217187614</v>
      </c>
      <c r="Q21" s="9"/>
    </row>
    <row r="22" spans="1:17" ht="15">
      <c r="A22" s="12"/>
      <c r="B22" s="42">
        <v>538</v>
      </c>
      <c r="C22" s="19" t="s">
        <v>47</v>
      </c>
      <c r="D22" s="43">
        <v>0</v>
      </c>
      <c r="E22" s="43">
        <v>4247055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4247055</v>
      </c>
      <c r="P22" s="44">
        <f>(O22/P$33)</f>
        <v>62.17780543152038</v>
      </c>
      <c r="Q22" s="9"/>
    </row>
    <row r="23" spans="1:17" ht="15">
      <c r="A23" s="12"/>
      <c r="B23" s="42">
        <v>539</v>
      </c>
      <c r="C23" s="19" t="s">
        <v>33</v>
      </c>
      <c r="D23" s="43">
        <v>0</v>
      </c>
      <c r="E23" s="43">
        <v>10456678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10456678</v>
      </c>
      <c r="P23" s="44">
        <f>(O23/P$33)</f>
        <v>153.08803162286802</v>
      </c>
      <c r="Q23" s="9"/>
    </row>
    <row r="24" spans="1:17" ht="15.75">
      <c r="A24" s="26" t="s">
        <v>34</v>
      </c>
      <c r="B24" s="27"/>
      <c r="C24" s="28"/>
      <c r="D24" s="29">
        <f>SUM(D25:D26)</f>
        <v>0</v>
      </c>
      <c r="E24" s="29">
        <f>SUM(E25:E26)</f>
        <v>437052</v>
      </c>
      <c r="F24" s="29">
        <f>SUM(F25:F26)</f>
        <v>0</v>
      </c>
      <c r="G24" s="29">
        <f>SUM(G25:G26)</f>
        <v>0</v>
      </c>
      <c r="H24" s="29">
        <f>SUM(H25:H26)</f>
        <v>0</v>
      </c>
      <c r="I24" s="29">
        <f>SUM(I25:I26)</f>
        <v>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437052</v>
      </c>
      <c r="P24" s="41">
        <f>(O24/P$33)</f>
        <v>6.398535978332479</v>
      </c>
      <c r="Q24" s="10"/>
    </row>
    <row r="25" spans="1:17" ht="15">
      <c r="A25" s="12"/>
      <c r="B25" s="42">
        <v>541</v>
      </c>
      <c r="C25" s="19" t="s">
        <v>35</v>
      </c>
      <c r="D25" s="43">
        <v>0</v>
      </c>
      <c r="E25" s="43">
        <v>407397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407397</v>
      </c>
      <c r="P25" s="44">
        <f>(O25/P$33)</f>
        <v>5.964380352829222</v>
      </c>
      <c r="Q25" s="9"/>
    </row>
    <row r="26" spans="1:17" ht="15">
      <c r="A26" s="12"/>
      <c r="B26" s="42">
        <v>544</v>
      </c>
      <c r="C26" s="19" t="s">
        <v>36</v>
      </c>
      <c r="D26" s="43">
        <v>0</v>
      </c>
      <c r="E26" s="43">
        <v>29655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29655</v>
      </c>
      <c r="P26" s="44">
        <f>(O26/P$33)</f>
        <v>0.4341556255032574</v>
      </c>
      <c r="Q26" s="9"/>
    </row>
    <row r="27" spans="1:17" ht="15.75">
      <c r="A27" s="26" t="s">
        <v>37</v>
      </c>
      <c r="B27" s="27"/>
      <c r="C27" s="28"/>
      <c r="D27" s="29">
        <f>SUM(D28:D28)</f>
        <v>8922549</v>
      </c>
      <c r="E27" s="29">
        <f>SUM(E28:E28)</f>
        <v>0</v>
      </c>
      <c r="F27" s="29">
        <f>SUM(F28:F28)</f>
        <v>0</v>
      </c>
      <c r="G27" s="29">
        <f>SUM(G28:G28)</f>
        <v>952674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9875223</v>
      </c>
      <c r="P27" s="41">
        <f>(O27/P$33)</f>
        <v>144.57540443598566</v>
      </c>
      <c r="Q27" s="9"/>
    </row>
    <row r="28" spans="1:17" ht="15">
      <c r="A28" s="12"/>
      <c r="B28" s="42">
        <v>572</v>
      </c>
      <c r="C28" s="19" t="s">
        <v>38</v>
      </c>
      <c r="D28" s="43">
        <v>8922549</v>
      </c>
      <c r="E28" s="43">
        <v>0</v>
      </c>
      <c r="F28" s="43">
        <v>0</v>
      </c>
      <c r="G28" s="43">
        <v>952674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9875223</v>
      </c>
      <c r="P28" s="44">
        <f>(O28/P$33)</f>
        <v>144.57540443598566</v>
      </c>
      <c r="Q28" s="9"/>
    </row>
    <row r="29" spans="1:17" ht="15.75">
      <c r="A29" s="26" t="s">
        <v>40</v>
      </c>
      <c r="B29" s="27"/>
      <c r="C29" s="28"/>
      <c r="D29" s="29">
        <f>SUM(D30:D30)</f>
        <v>4417252</v>
      </c>
      <c r="E29" s="29">
        <f>SUM(E30:E30)</f>
        <v>620245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5037497</v>
      </c>
      <c r="P29" s="41">
        <f>(O29/P$33)</f>
        <v>73.75004758070419</v>
      </c>
      <c r="Q29" s="9"/>
    </row>
    <row r="30" spans="1:17" ht="15.75" thickBot="1">
      <c r="A30" s="12"/>
      <c r="B30" s="42">
        <v>581</v>
      </c>
      <c r="C30" s="19" t="s">
        <v>86</v>
      </c>
      <c r="D30" s="43">
        <v>4417252</v>
      </c>
      <c r="E30" s="43">
        <v>620245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5037497</v>
      </c>
      <c r="P30" s="44">
        <f>(O30/P$33)</f>
        <v>73.75004758070419</v>
      </c>
      <c r="Q30" s="9"/>
    </row>
    <row r="31" spans="1:120" ht="16.5" thickBot="1">
      <c r="A31" s="13" t="s">
        <v>10</v>
      </c>
      <c r="B31" s="21"/>
      <c r="C31" s="20"/>
      <c r="D31" s="14">
        <f>SUM(D5,D12,D19,D24,D27,D29)</f>
        <v>47864804</v>
      </c>
      <c r="E31" s="14">
        <f aca="true" t="shared" si="0" ref="E31:N31">SUM(E5,E12,E19,E24,E27,E29)</f>
        <v>46296357</v>
      </c>
      <c r="F31" s="14">
        <f t="shared" si="0"/>
        <v>10336418</v>
      </c>
      <c r="G31" s="14">
        <f t="shared" si="0"/>
        <v>3342393</v>
      </c>
      <c r="H31" s="14">
        <f t="shared" si="0"/>
        <v>37547622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>SUM(D31:N31)</f>
        <v>145387594</v>
      </c>
      <c r="P31" s="35">
        <f>(O31/P$33)</f>
        <v>2128.505878046995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87</v>
      </c>
      <c r="N33" s="90"/>
      <c r="O33" s="90"/>
      <c r="P33" s="39">
        <v>68305</v>
      </c>
    </row>
    <row r="34" spans="1:16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3961184</v>
      </c>
      <c r="E5" s="24">
        <f t="shared" si="0"/>
        <v>75449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4036633</v>
      </c>
      <c r="O5" s="30">
        <f aca="true" t="shared" si="2" ref="O5:O26">(N5/O$28)</f>
        <v>61.676949639408384</v>
      </c>
      <c r="P5" s="6"/>
    </row>
    <row r="6" spans="1:16" ht="15">
      <c r="A6" s="12"/>
      <c r="B6" s="42">
        <v>511</v>
      </c>
      <c r="C6" s="19" t="s">
        <v>19</v>
      </c>
      <c r="D6" s="43">
        <v>89373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89373</v>
      </c>
      <c r="O6" s="44">
        <f t="shared" si="2"/>
        <v>1.3655573890722406</v>
      </c>
      <c r="P6" s="9"/>
    </row>
    <row r="7" spans="1:16" ht="15">
      <c r="A7" s="12"/>
      <c r="B7" s="42">
        <v>512</v>
      </c>
      <c r="C7" s="19" t="s">
        <v>20</v>
      </c>
      <c r="D7" s="43">
        <v>996346</v>
      </c>
      <c r="E7" s="43">
        <v>7737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1004083</v>
      </c>
      <c r="O7" s="44">
        <f t="shared" si="2"/>
        <v>15.3416911135558</v>
      </c>
      <c r="P7" s="9"/>
    </row>
    <row r="8" spans="1:16" ht="15">
      <c r="A8" s="12"/>
      <c r="B8" s="42">
        <v>513</v>
      </c>
      <c r="C8" s="19" t="s">
        <v>21</v>
      </c>
      <c r="D8" s="43">
        <v>2226321</v>
      </c>
      <c r="E8" s="43">
        <v>62718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2289039</v>
      </c>
      <c r="O8" s="44">
        <f t="shared" si="2"/>
        <v>34.9749266593326</v>
      </c>
      <c r="P8" s="9"/>
    </row>
    <row r="9" spans="1:16" ht="15">
      <c r="A9" s="12"/>
      <c r="B9" s="42">
        <v>514</v>
      </c>
      <c r="C9" s="19" t="s">
        <v>22</v>
      </c>
      <c r="D9" s="43">
        <v>649144</v>
      </c>
      <c r="E9" s="43">
        <v>4994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654138</v>
      </c>
      <c r="O9" s="44">
        <f t="shared" si="2"/>
        <v>9.994774477447745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20077160</v>
      </c>
      <c r="E10" s="29">
        <f t="shared" si="3"/>
        <v>12638959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32716119</v>
      </c>
      <c r="O10" s="41">
        <f t="shared" si="2"/>
        <v>499.8795837917125</v>
      </c>
      <c r="P10" s="10"/>
    </row>
    <row r="11" spans="1:16" ht="15">
      <c r="A11" s="12"/>
      <c r="B11" s="42">
        <v>521</v>
      </c>
      <c r="C11" s="19" t="s">
        <v>25</v>
      </c>
      <c r="D11" s="43">
        <v>9729497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9729497</v>
      </c>
      <c r="O11" s="44">
        <f t="shared" si="2"/>
        <v>148.6599590514607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10341724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10341724</v>
      </c>
      <c r="O12" s="44">
        <f t="shared" si="2"/>
        <v>158.01436254736583</v>
      </c>
      <c r="P12" s="9"/>
    </row>
    <row r="13" spans="1:16" ht="15">
      <c r="A13" s="12"/>
      <c r="B13" s="42">
        <v>524</v>
      </c>
      <c r="C13" s="19" t="s">
        <v>27</v>
      </c>
      <c r="D13" s="43">
        <v>1798723</v>
      </c>
      <c r="E13" s="43">
        <v>2297235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4095958</v>
      </c>
      <c r="O13" s="44">
        <f t="shared" si="2"/>
        <v>62.58339445055616</v>
      </c>
      <c r="P13" s="9"/>
    </row>
    <row r="14" spans="1:16" ht="15">
      <c r="A14" s="12"/>
      <c r="B14" s="42">
        <v>526</v>
      </c>
      <c r="C14" s="19" t="s">
        <v>28</v>
      </c>
      <c r="D14" s="43">
        <v>7987305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7987305</v>
      </c>
      <c r="O14" s="44">
        <f t="shared" si="2"/>
        <v>122.04047488082142</v>
      </c>
      <c r="P14" s="9"/>
    </row>
    <row r="15" spans="1:16" ht="15">
      <c r="A15" s="12"/>
      <c r="B15" s="42">
        <v>529</v>
      </c>
      <c r="C15" s="19" t="s">
        <v>29</v>
      </c>
      <c r="D15" s="43">
        <v>561635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561635</v>
      </c>
      <c r="O15" s="44">
        <f t="shared" si="2"/>
        <v>8.581392861508373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3197794</v>
      </c>
      <c r="E16" s="29">
        <f t="shared" si="4"/>
        <v>23927205</v>
      </c>
      <c r="F16" s="29">
        <f t="shared" si="4"/>
        <v>0</v>
      </c>
      <c r="G16" s="29">
        <f t="shared" si="4"/>
        <v>1421084</v>
      </c>
      <c r="H16" s="29">
        <f t="shared" si="4"/>
        <v>0</v>
      </c>
      <c r="I16" s="29">
        <f t="shared" si="4"/>
        <v>28239315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56785398</v>
      </c>
      <c r="O16" s="41">
        <f t="shared" si="2"/>
        <v>867.6414558122478</v>
      </c>
      <c r="P16" s="10"/>
    </row>
    <row r="17" spans="1:16" ht="15">
      <c r="A17" s="12"/>
      <c r="B17" s="42">
        <v>534</v>
      </c>
      <c r="C17" s="19" t="s">
        <v>31</v>
      </c>
      <c r="D17" s="43">
        <v>3197794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3197794</v>
      </c>
      <c r="O17" s="44">
        <f t="shared" si="2"/>
        <v>48.86007211832295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28239315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28239315</v>
      </c>
      <c r="O18" s="44">
        <f t="shared" si="2"/>
        <v>431.4771268793546</v>
      </c>
      <c r="P18" s="9"/>
    </row>
    <row r="19" spans="1:16" ht="15">
      <c r="A19" s="12"/>
      <c r="B19" s="42">
        <v>538</v>
      </c>
      <c r="C19" s="19" t="s">
        <v>47</v>
      </c>
      <c r="D19" s="43">
        <v>0</v>
      </c>
      <c r="E19" s="43">
        <v>3354987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3354987</v>
      </c>
      <c r="O19" s="44">
        <f t="shared" si="2"/>
        <v>51.261872020535385</v>
      </c>
      <c r="P19" s="9"/>
    </row>
    <row r="20" spans="1:16" ht="15">
      <c r="A20" s="12"/>
      <c r="B20" s="42">
        <v>539</v>
      </c>
      <c r="C20" s="19" t="s">
        <v>33</v>
      </c>
      <c r="D20" s="43">
        <v>0</v>
      </c>
      <c r="E20" s="43">
        <v>20572218</v>
      </c>
      <c r="F20" s="43">
        <v>0</v>
      </c>
      <c r="G20" s="43">
        <v>1421084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21993302</v>
      </c>
      <c r="O20" s="44">
        <f t="shared" si="2"/>
        <v>336.04238479403494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SUM(D22:D23)</f>
        <v>0</v>
      </c>
      <c r="E21" s="29">
        <f t="shared" si="5"/>
        <v>1219773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1219773</v>
      </c>
      <c r="O21" s="41">
        <f t="shared" si="2"/>
        <v>18.637284561789514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1199449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1199449</v>
      </c>
      <c r="O22" s="44">
        <f t="shared" si="2"/>
        <v>18.326747952573037</v>
      </c>
      <c r="P22" s="9"/>
    </row>
    <row r="23" spans="1:16" ht="15">
      <c r="A23" s="12"/>
      <c r="B23" s="42">
        <v>544</v>
      </c>
      <c r="C23" s="19" t="s">
        <v>36</v>
      </c>
      <c r="D23" s="43">
        <v>0</v>
      </c>
      <c r="E23" s="43">
        <v>20324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20324</v>
      </c>
      <c r="O23" s="44">
        <f t="shared" si="2"/>
        <v>0.3105366092164772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5503880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5503880</v>
      </c>
      <c r="O24" s="41">
        <f t="shared" si="2"/>
        <v>84.09546510206576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5503880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5503880</v>
      </c>
      <c r="O25" s="44">
        <f t="shared" si="2"/>
        <v>84.09546510206576</v>
      </c>
      <c r="P25" s="9"/>
    </row>
    <row r="26" spans="1:119" ht="16.5" thickBot="1">
      <c r="A26" s="13" t="s">
        <v>10</v>
      </c>
      <c r="B26" s="21"/>
      <c r="C26" s="20"/>
      <c r="D26" s="14">
        <f>SUM(D5,D10,D16,D21,D24)</f>
        <v>32740018</v>
      </c>
      <c r="E26" s="14">
        <f aca="true" t="shared" si="7" ref="E26:M26">SUM(E5,E10,E16,E21,E24)</f>
        <v>37861386</v>
      </c>
      <c r="F26" s="14">
        <f t="shared" si="7"/>
        <v>0</v>
      </c>
      <c r="G26" s="14">
        <f t="shared" si="7"/>
        <v>1421084</v>
      </c>
      <c r="H26" s="14">
        <f t="shared" si="7"/>
        <v>0</v>
      </c>
      <c r="I26" s="14">
        <f t="shared" si="7"/>
        <v>28239315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100261803</v>
      </c>
      <c r="O26" s="35">
        <f t="shared" si="2"/>
        <v>1531.9307389072242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65448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5640395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5640395</v>
      </c>
      <c r="O5" s="30">
        <f aca="true" t="shared" si="2" ref="O5:O27">(N5/O$29)</f>
        <v>86.46006100832349</v>
      </c>
      <c r="P5" s="6"/>
    </row>
    <row r="6" spans="1:16" ht="15">
      <c r="A6" s="12"/>
      <c r="B6" s="42">
        <v>511</v>
      </c>
      <c r="C6" s="19" t="s">
        <v>19</v>
      </c>
      <c r="D6" s="43">
        <v>91884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91884</v>
      </c>
      <c r="O6" s="44">
        <f t="shared" si="2"/>
        <v>1.408464521667152</v>
      </c>
      <c r="P6" s="9"/>
    </row>
    <row r="7" spans="1:16" ht="15">
      <c r="A7" s="12"/>
      <c r="B7" s="42">
        <v>512</v>
      </c>
      <c r="C7" s="19" t="s">
        <v>20</v>
      </c>
      <c r="D7" s="43">
        <v>928118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928118</v>
      </c>
      <c r="O7" s="44">
        <f t="shared" si="2"/>
        <v>14.226865122553152</v>
      </c>
      <c r="P7" s="9"/>
    </row>
    <row r="8" spans="1:16" ht="15">
      <c r="A8" s="12"/>
      <c r="B8" s="42">
        <v>513</v>
      </c>
      <c r="C8" s="19" t="s">
        <v>21</v>
      </c>
      <c r="D8" s="43">
        <v>2655074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2655074</v>
      </c>
      <c r="O8" s="44">
        <f t="shared" si="2"/>
        <v>40.69889786470868</v>
      </c>
      <c r="P8" s="9"/>
    </row>
    <row r="9" spans="1:16" ht="15">
      <c r="A9" s="12"/>
      <c r="B9" s="42">
        <v>514</v>
      </c>
      <c r="C9" s="19" t="s">
        <v>22</v>
      </c>
      <c r="D9" s="43">
        <v>552505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552505</v>
      </c>
      <c r="O9" s="44">
        <f t="shared" si="2"/>
        <v>8.46919692812361</v>
      </c>
      <c r="P9" s="9"/>
    </row>
    <row r="10" spans="1:16" ht="15">
      <c r="A10" s="12"/>
      <c r="B10" s="42">
        <v>515</v>
      </c>
      <c r="C10" s="19" t="s">
        <v>23</v>
      </c>
      <c r="D10" s="43">
        <v>1412814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1412814</v>
      </c>
      <c r="O10" s="44">
        <f t="shared" si="2"/>
        <v>21.656636571270905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18914441</v>
      </c>
      <c r="E11" s="29">
        <f t="shared" si="3"/>
        <v>12913556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31827997</v>
      </c>
      <c r="O11" s="41">
        <f t="shared" si="2"/>
        <v>487.8825972990787</v>
      </c>
      <c r="P11" s="10"/>
    </row>
    <row r="12" spans="1:16" ht="15">
      <c r="A12" s="12"/>
      <c r="B12" s="42">
        <v>521</v>
      </c>
      <c r="C12" s="19" t="s">
        <v>25</v>
      </c>
      <c r="D12" s="43">
        <v>10082597</v>
      </c>
      <c r="E12" s="43">
        <v>45360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10127957</v>
      </c>
      <c r="O12" s="44">
        <f t="shared" si="2"/>
        <v>155.24866256878767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10729221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10729221</v>
      </c>
      <c r="O13" s="44">
        <f t="shared" si="2"/>
        <v>164.46527277465242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2138975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2138975</v>
      </c>
      <c r="O14" s="44">
        <f t="shared" si="2"/>
        <v>32.78775848061683</v>
      </c>
      <c r="P14" s="9"/>
    </row>
    <row r="15" spans="1:16" ht="15">
      <c r="A15" s="12"/>
      <c r="B15" s="42">
        <v>526</v>
      </c>
      <c r="C15" s="19" t="s">
        <v>28</v>
      </c>
      <c r="D15" s="43">
        <v>8362231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8362231</v>
      </c>
      <c r="O15" s="44">
        <f t="shared" si="2"/>
        <v>128.18233517788985</v>
      </c>
      <c r="P15" s="9"/>
    </row>
    <row r="16" spans="1:16" ht="15">
      <c r="A16" s="12"/>
      <c r="B16" s="42">
        <v>529</v>
      </c>
      <c r="C16" s="19" t="s">
        <v>29</v>
      </c>
      <c r="D16" s="43">
        <v>469613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469613</v>
      </c>
      <c r="O16" s="44">
        <f t="shared" si="2"/>
        <v>7.198568297131995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SUM(D18:D21)</f>
        <v>3922100</v>
      </c>
      <c r="E17" s="29">
        <f t="shared" si="4"/>
        <v>24945560</v>
      </c>
      <c r="F17" s="29">
        <f t="shared" si="4"/>
        <v>0</v>
      </c>
      <c r="G17" s="29">
        <f t="shared" si="4"/>
        <v>1977216</v>
      </c>
      <c r="H17" s="29">
        <f t="shared" si="4"/>
        <v>0</v>
      </c>
      <c r="I17" s="29">
        <f t="shared" si="4"/>
        <v>27774974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58619850</v>
      </c>
      <c r="O17" s="41">
        <f t="shared" si="2"/>
        <v>898.5675306957708</v>
      </c>
      <c r="P17" s="10"/>
    </row>
    <row r="18" spans="1:16" ht="15">
      <c r="A18" s="12"/>
      <c r="B18" s="42">
        <v>534</v>
      </c>
      <c r="C18" s="19" t="s">
        <v>31</v>
      </c>
      <c r="D18" s="43">
        <v>3922100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3922100</v>
      </c>
      <c r="O18" s="44">
        <f t="shared" si="2"/>
        <v>60.120790349035055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27774974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27774974</v>
      </c>
      <c r="O19" s="44">
        <f t="shared" si="2"/>
        <v>425.7549243527446</v>
      </c>
      <c r="P19" s="9"/>
    </row>
    <row r="20" spans="1:16" ht="15">
      <c r="A20" s="12"/>
      <c r="B20" s="42">
        <v>538</v>
      </c>
      <c r="C20" s="19" t="s">
        <v>47</v>
      </c>
      <c r="D20" s="43">
        <v>0</v>
      </c>
      <c r="E20" s="43">
        <v>10027473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10027473</v>
      </c>
      <c r="O20" s="44">
        <f t="shared" si="2"/>
        <v>153.70837101644773</v>
      </c>
      <c r="P20" s="9"/>
    </row>
    <row r="21" spans="1:16" ht="15">
      <c r="A21" s="12"/>
      <c r="B21" s="42">
        <v>539</v>
      </c>
      <c r="C21" s="19" t="s">
        <v>33</v>
      </c>
      <c r="D21" s="43">
        <v>0</v>
      </c>
      <c r="E21" s="43">
        <v>14918087</v>
      </c>
      <c r="F21" s="43">
        <v>0</v>
      </c>
      <c r="G21" s="43">
        <v>1977216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16895303</v>
      </c>
      <c r="O21" s="44">
        <f t="shared" si="2"/>
        <v>258.9834449775434</v>
      </c>
      <c r="P21" s="9"/>
    </row>
    <row r="22" spans="1:16" ht="15.75">
      <c r="A22" s="26" t="s">
        <v>34</v>
      </c>
      <c r="B22" s="27"/>
      <c r="C22" s="28"/>
      <c r="D22" s="29">
        <f aca="true" t="shared" si="5" ref="D22:M22">SUM(D23:D24)</f>
        <v>0</v>
      </c>
      <c r="E22" s="29">
        <f t="shared" si="5"/>
        <v>1190207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1190207</v>
      </c>
      <c r="O22" s="41">
        <f t="shared" si="2"/>
        <v>18.24435519720404</v>
      </c>
      <c r="P22" s="10"/>
    </row>
    <row r="23" spans="1:16" ht="15">
      <c r="A23" s="12"/>
      <c r="B23" s="42">
        <v>541</v>
      </c>
      <c r="C23" s="19" t="s">
        <v>35</v>
      </c>
      <c r="D23" s="43">
        <v>0</v>
      </c>
      <c r="E23" s="43">
        <v>698216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698216</v>
      </c>
      <c r="O23" s="44">
        <f t="shared" si="2"/>
        <v>10.70276070328188</v>
      </c>
      <c r="P23" s="9"/>
    </row>
    <row r="24" spans="1:16" ht="15">
      <c r="A24" s="12"/>
      <c r="B24" s="42">
        <v>544</v>
      </c>
      <c r="C24" s="19" t="s">
        <v>36</v>
      </c>
      <c r="D24" s="43">
        <v>0</v>
      </c>
      <c r="E24" s="43">
        <v>491991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491991</v>
      </c>
      <c r="O24" s="44">
        <f t="shared" si="2"/>
        <v>7.541594493922161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SUM(D26:D26)</f>
        <v>5306959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5306959</v>
      </c>
      <c r="O25" s="41">
        <f t="shared" si="2"/>
        <v>81.34891242699695</v>
      </c>
      <c r="P25" s="9"/>
    </row>
    <row r="26" spans="1:16" ht="15.75" thickBot="1">
      <c r="A26" s="12"/>
      <c r="B26" s="42">
        <v>572</v>
      </c>
      <c r="C26" s="19" t="s">
        <v>38</v>
      </c>
      <c r="D26" s="43">
        <v>5306959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5306959</v>
      </c>
      <c r="O26" s="44">
        <f t="shared" si="2"/>
        <v>81.34891242699695</v>
      </c>
      <c r="P26" s="9"/>
    </row>
    <row r="27" spans="1:119" ht="16.5" thickBot="1">
      <c r="A27" s="13" t="s">
        <v>10</v>
      </c>
      <c r="B27" s="21"/>
      <c r="C27" s="20"/>
      <c r="D27" s="14">
        <f>SUM(D5,D11,D17,D22,D25)</f>
        <v>33783895</v>
      </c>
      <c r="E27" s="14">
        <f aca="true" t="shared" si="7" ref="E27:M27">SUM(E5,E11,E17,E22,E25)</f>
        <v>39049323</v>
      </c>
      <c r="F27" s="14">
        <f t="shared" si="7"/>
        <v>0</v>
      </c>
      <c r="G27" s="14">
        <f t="shared" si="7"/>
        <v>1977216</v>
      </c>
      <c r="H27" s="14">
        <f t="shared" si="7"/>
        <v>0</v>
      </c>
      <c r="I27" s="14">
        <f t="shared" si="7"/>
        <v>27774974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102585408</v>
      </c>
      <c r="O27" s="35">
        <f t="shared" si="2"/>
        <v>1572.5034566273741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65237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6772185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6772185</v>
      </c>
      <c r="O5" s="30">
        <f aca="true" t="shared" si="2" ref="O5:O26">(N5/O$28)</f>
        <v>103.65642171643732</v>
      </c>
      <c r="P5" s="6"/>
    </row>
    <row r="6" spans="1:16" ht="15">
      <c r="A6" s="12"/>
      <c r="B6" s="42">
        <v>511</v>
      </c>
      <c r="C6" s="19" t="s">
        <v>19</v>
      </c>
      <c r="D6" s="43">
        <v>104710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104710</v>
      </c>
      <c r="O6" s="44">
        <f t="shared" si="2"/>
        <v>1.6027122587360139</v>
      </c>
      <c r="P6" s="9"/>
    </row>
    <row r="7" spans="1:16" ht="15">
      <c r="A7" s="12"/>
      <c r="B7" s="42">
        <v>512</v>
      </c>
      <c r="C7" s="19" t="s">
        <v>20</v>
      </c>
      <c r="D7" s="43">
        <v>1274399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1274399</v>
      </c>
      <c r="O7" s="44">
        <f t="shared" si="2"/>
        <v>19.506206664319716</v>
      </c>
      <c r="P7" s="9"/>
    </row>
    <row r="8" spans="1:16" ht="15">
      <c r="A8" s="12"/>
      <c r="B8" s="42">
        <v>513</v>
      </c>
      <c r="C8" s="19" t="s">
        <v>21</v>
      </c>
      <c r="D8" s="43">
        <v>2614466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2614466</v>
      </c>
      <c r="O8" s="44">
        <f t="shared" si="2"/>
        <v>40.01754090582095</v>
      </c>
      <c r="P8" s="9"/>
    </row>
    <row r="9" spans="1:16" ht="15">
      <c r="A9" s="12"/>
      <c r="B9" s="42">
        <v>514</v>
      </c>
      <c r="C9" s="19" t="s">
        <v>22</v>
      </c>
      <c r="D9" s="43">
        <v>946632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946632</v>
      </c>
      <c r="O9" s="44">
        <f t="shared" si="2"/>
        <v>14.489339231322608</v>
      </c>
      <c r="P9" s="9"/>
    </row>
    <row r="10" spans="1:16" ht="15">
      <c r="A10" s="12"/>
      <c r="B10" s="42">
        <v>515</v>
      </c>
      <c r="C10" s="19" t="s">
        <v>23</v>
      </c>
      <c r="D10" s="43">
        <v>1831978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1831978</v>
      </c>
      <c r="O10" s="44">
        <f t="shared" si="2"/>
        <v>28.040622656238043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17660230</v>
      </c>
      <c r="E11" s="29">
        <f t="shared" si="3"/>
        <v>14003947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31664177</v>
      </c>
      <c r="O11" s="41">
        <f t="shared" si="2"/>
        <v>484.65824315430183</v>
      </c>
      <c r="P11" s="10"/>
    </row>
    <row r="12" spans="1:16" ht="15">
      <c r="A12" s="12"/>
      <c r="B12" s="42">
        <v>521</v>
      </c>
      <c r="C12" s="19" t="s">
        <v>25</v>
      </c>
      <c r="D12" s="43">
        <v>10030838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10030838</v>
      </c>
      <c r="O12" s="44">
        <f t="shared" si="2"/>
        <v>153.53401803070423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10018375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10018375</v>
      </c>
      <c r="O13" s="44">
        <f t="shared" si="2"/>
        <v>153.3432568533513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1721270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1721270</v>
      </c>
      <c r="O14" s="44">
        <f t="shared" si="2"/>
        <v>26.346103806652074</v>
      </c>
      <c r="P14" s="9"/>
    </row>
    <row r="15" spans="1:16" ht="15">
      <c r="A15" s="12"/>
      <c r="B15" s="42">
        <v>526</v>
      </c>
      <c r="C15" s="19" t="s">
        <v>28</v>
      </c>
      <c r="D15" s="43">
        <v>7629392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7629392</v>
      </c>
      <c r="O15" s="44">
        <f t="shared" si="2"/>
        <v>116.77700396430593</v>
      </c>
      <c r="P15" s="9"/>
    </row>
    <row r="16" spans="1:16" ht="15">
      <c r="A16" s="12"/>
      <c r="B16" s="42">
        <v>529</v>
      </c>
      <c r="C16" s="19" t="s">
        <v>29</v>
      </c>
      <c r="D16" s="43">
        <v>0</v>
      </c>
      <c r="E16" s="43">
        <v>2264302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2264302</v>
      </c>
      <c r="O16" s="44">
        <f t="shared" si="2"/>
        <v>34.65786049928826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3904625</v>
      </c>
      <c r="E17" s="29">
        <f t="shared" si="4"/>
        <v>20741441</v>
      </c>
      <c r="F17" s="29">
        <f t="shared" si="4"/>
        <v>0</v>
      </c>
      <c r="G17" s="29">
        <f t="shared" si="4"/>
        <v>3491697</v>
      </c>
      <c r="H17" s="29">
        <f t="shared" si="4"/>
        <v>0</v>
      </c>
      <c r="I17" s="29">
        <f t="shared" si="4"/>
        <v>27030052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55167815</v>
      </c>
      <c r="O17" s="41">
        <f t="shared" si="2"/>
        <v>844.4096398451012</v>
      </c>
      <c r="P17" s="10"/>
    </row>
    <row r="18" spans="1:16" ht="15">
      <c r="A18" s="12"/>
      <c r="B18" s="42">
        <v>534</v>
      </c>
      <c r="C18" s="19" t="s">
        <v>31</v>
      </c>
      <c r="D18" s="43">
        <v>3904625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3904625</v>
      </c>
      <c r="O18" s="44">
        <f t="shared" si="2"/>
        <v>59.764973290680054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27030052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27030052</v>
      </c>
      <c r="O19" s="44">
        <f t="shared" si="2"/>
        <v>413.72739656834983</v>
      </c>
      <c r="P19" s="9"/>
    </row>
    <row r="20" spans="1:16" ht="15">
      <c r="A20" s="12"/>
      <c r="B20" s="42">
        <v>539</v>
      </c>
      <c r="C20" s="19" t="s">
        <v>33</v>
      </c>
      <c r="D20" s="43">
        <v>0</v>
      </c>
      <c r="E20" s="43">
        <v>20741441</v>
      </c>
      <c r="F20" s="43">
        <v>0</v>
      </c>
      <c r="G20" s="43">
        <v>3491697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24233138</v>
      </c>
      <c r="O20" s="44">
        <f t="shared" si="2"/>
        <v>370.91726998607135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SUM(D22:D23)</f>
        <v>0</v>
      </c>
      <c r="E21" s="29">
        <f t="shared" si="5"/>
        <v>852284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852284</v>
      </c>
      <c r="O21" s="41">
        <f t="shared" si="2"/>
        <v>13.045229822601137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596621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596621</v>
      </c>
      <c r="O22" s="44">
        <f t="shared" si="2"/>
        <v>9.132000673472824</v>
      </c>
      <c r="P22" s="9"/>
    </row>
    <row r="23" spans="1:16" ht="15">
      <c r="A23" s="12"/>
      <c r="B23" s="42">
        <v>544</v>
      </c>
      <c r="C23" s="19" t="s">
        <v>36</v>
      </c>
      <c r="D23" s="43">
        <v>0</v>
      </c>
      <c r="E23" s="43">
        <v>255663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255663</v>
      </c>
      <c r="O23" s="44">
        <f t="shared" si="2"/>
        <v>3.9132291491283118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6374251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6374251</v>
      </c>
      <c r="O24" s="41">
        <f t="shared" si="2"/>
        <v>97.56556411002097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6374251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6374251</v>
      </c>
      <c r="O25" s="44">
        <f t="shared" si="2"/>
        <v>97.56556411002097</v>
      </c>
      <c r="P25" s="9"/>
    </row>
    <row r="26" spans="1:119" ht="16.5" thickBot="1">
      <c r="A26" s="13" t="s">
        <v>10</v>
      </c>
      <c r="B26" s="21"/>
      <c r="C26" s="20"/>
      <c r="D26" s="14">
        <f>SUM(D5,D11,D17,D21,D24)</f>
        <v>34711291</v>
      </c>
      <c r="E26" s="14">
        <f aca="true" t="shared" si="7" ref="E26:M26">SUM(E5,E11,E17,E21,E24)</f>
        <v>35597672</v>
      </c>
      <c r="F26" s="14">
        <f t="shared" si="7"/>
        <v>0</v>
      </c>
      <c r="G26" s="14">
        <f t="shared" si="7"/>
        <v>3491697</v>
      </c>
      <c r="H26" s="14">
        <f t="shared" si="7"/>
        <v>0</v>
      </c>
      <c r="I26" s="14">
        <f t="shared" si="7"/>
        <v>27030052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100830712</v>
      </c>
      <c r="O26" s="35">
        <f t="shared" si="2"/>
        <v>1543.3350986484625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44</v>
      </c>
      <c r="M28" s="90"/>
      <c r="N28" s="90"/>
      <c r="O28" s="39">
        <v>65333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6939084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6939084</v>
      </c>
      <c r="O5" s="30">
        <f aca="true" t="shared" si="2" ref="O5:O28">(N5/O$30)</f>
        <v>112.47036322673712</v>
      </c>
      <c r="P5" s="6"/>
    </row>
    <row r="6" spans="1:16" ht="15">
      <c r="A6" s="12"/>
      <c r="B6" s="42">
        <v>511</v>
      </c>
      <c r="C6" s="19" t="s">
        <v>19</v>
      </c>
      <c r="D6" s="43">
        <v>102805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102805</v>
      </c>
      <c r="O6" s="44">
        <f t="shared" si="2"/>
        <v>1.6662884743180382</v>
      </c>
      <c r="P6" s="9"/>
    </row>
    <row r="7" spans="1:16" ht="15">
      <c r="A7" s="12"/>
      <c r="B7" s="42">
        <v>512</v>
      </c>
      <c r="C7" s="19" t="s">
        <v>20</v>
      </c>
      <c r="D7" s="43">
        <v>1342577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1342577</v>
      </c>
      <c r="O7" s="44">
        <f t="shared" si="2"/>
        <v>21.760814950483816</v>
      </c>
      <c r="P7" s="9"/>
    </row>
    <row r="8" spans="1:16" ht="15">
      <c r="A8" s="12"/>
      <c r="B8" s="42">
        <v>513</v>
      </c>
      <c r="C8" s="19" t="s">
        <v>21</v>
      </c>
      <c r="D8" s="43">
        <v>2770616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2770616</v>
      </c>
      <c r="O8" s="44">
        <f t="shared" si="2"/>
        <v>44.90681880804577</v>
      </c>
      <c r="P8" s="9"/>
    </row>
    <row r="9" spans="1:16" ht="15">
      <c r="A9" s="12"/>
      <c r="B9" s="42">
        <v>514</v>
      </c>
      <c r="C9" s="19" t="s">
        <v>22</v>
      </c>
      <c r="D9" s="43">
        <v>1031414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1031414</v>
      </c>
      <c r="O9" s="44">
        <f t="shared" si="2"/>
        <v>16.71740927435694</v>
      </c>
      <c r="P9" s="9"/>
    </row>
    <row r="10" spans="1:16" ht="15">
      <c r="A10" s="12"/>
      <c r="B10" s="42">
        <v>515</v>
      </c>
      <c r="C10" s="19" t="s">
        <v>23</v>
      </c>
      <c r="D10" s="43">
        <v>1691672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1691672</v>
      </c>
      <c r="O10" s="44">
        <f t="shared" si="2"/>
        <v>27.419031719532555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16065760</v>
      </c>
      <c r="E11" s="29">
        <f t="shared" si="3"/>
        <v>15735536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31801296</v>
      </c>
      <c r="O11" s="41">
        <f t="shared" si="2"/>
        <v>515.4431495858794</v>
      </c>
      <c r="P11" s="10"/>
    </row>
    <row r="12" spans="1:16" ht="15">
      <c r="A12" s="12"/>
      <c r="B12" s="42">
        <v>521</v>
      </c>
      <c r="C12" s="19" t="s">
        <v>25</v>
      </c>
      <c r="D12" s="43">
        <v>8732240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8732240</v>
      </c>
      <c r="O12" s="44">
        <f t="shared" si="2"/>
        <v>141.5342723309075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11524065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11524065</v>
      </c>
      <c r="O13" s="44">
        <f t="shared" si="2"/>
        <v>186.78485177561308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2164220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2164220</v>
      </c>
      <c r="O14" s="44">
        <f t="shared" si="2"/>
        <v>35.07820477494854</v>
      </c>
      <c r="P14" s="9"/>
    </row>
    <row r="15" spans="1:16" ht="15">
      <c r="A15" s="12"/>
      <c r="B15" s="42">
        <v>526</v>
      </c>
      <c r="C15" s="19" t="s">
        <v>28</v>
      </c>
      <c r="D15" s="43">
        <v>7333520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7333520</v>
      </c>
      <c r="O15" s="44">
        <f t="shared" si="2"/>
        <v>118.86347796489295</v>
      </c>
      <c r="P15" s="9"/>
    </row>
    <row r="16" spans="1:16" ht="15">
      <c r="A16" s="12"/>
      <c r="B16" s="42">
        <v>529</v>
      </c>
      <c r="C16" s="19" t="s">
        <v>29</v>
      </c>
      <c r="D16" s="43">
        <v>0</v>
      </c>
      <c r="E16" s="43">
        <v>2047251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2047251</v>
      </c>
      <c r="O16" s="44">
        <f t="shared" si="2"/>
        <v>33.18234273951732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3873637</v>
      </c>
      <c r="E17" s="29">
        <f t="shared" si="4"/>
        <v>21988089</v>
      </c>
      <c r="F17" s="29">
        <f t="shared" si="4"/>
        <v>0</v>
      </c>
      <c r="G17" s="29">
        <f t="shared" si="4"/>
        <v>5834420</v>
      </c>
      <c r="H17" s="29">
        <f t="shared" si="4"/>
        <v>0</v>
      </c>
      <c r="I17" s="29">
        <f t="shared" si="4"/>
        <v>21749227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53445373</v>
      </c>
      <c r="O17" s="41">
        <f t="shared" si="2"/>
        <v>866.255620208438</v>
      </c>
      <c r="P17" s="10"/>
    </row>
    <row r="18" spans="1:16" ht="15">
      <c r="A18" s="12"/>
      <c r="B18" s="42">
        <v>534</v>
      </c>
      <c r="C18" s="19" t="s">
        <v>31</v>
      </c>
      <c r="D18" s="43">
        <v>3873637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3873637</v>
      </c>
      <c r="O18" s="44">
        <f t="shared" si="2"/>
        <v>62.78485177561308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21749227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21749227</v>
      </c>
      <c r="O19" s="44">
        <f t="shared" si="2"/>
        <v>352.51676742791386</v>
      </c>
      <c r="P19" s="9"/>
    </row>
    <row r="20" spans="1:16" ht="15">
      <c r="A20" s="12"/>
      <c r="B20" s="42">
        <v>539</v>
      </c>
      <c r="C20" s="19" t="s">
        <v>33</v>
      </c>
      <c r="D20" s="43">
        <v>0</v>
      </c>
      <c r="E20" s="43">
        <v>21988089</v>
      </c>
      <c r="F20" s="43">
        <v>0</v>
      </c>
      <c r="G20" s="43">
        <v>5834420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27822509</v>
      </c>
      <c r="O20" s="44">
        <f t="shared" si="2"/>
        <v>450.9540010049111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SUM(D22:D23)</f>
        <v>0</v>
      </c>
      <c r="E21" s="29">
        <f t="shared" si="5"/>
        <v>709972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709972</v>
      </c>
      <c r="O21" s="41">
        <f t="shared" si="2"/>
        <v>11.507399063163525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627726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627726</v>
      </c>
      <c r="O22" s="44">
        <f t="shared" si="2"/>
        <v>10.17433586722207</v>
      </c>
      <c r="P22" s="9"/>
    </row>
    <row r="23" spans="1:16" ht="15">
      <c r="A23" s="12"/>
      <c r="B23" s="42">
        <v>544</v>
      </c>
      <c r="C23" s="19" t="s">
        <v>36</v>
      </c>
      <c r="D23" s="43">
        <v>0</v>
      </c>
      <c r="E23" s="43">
        <v>82246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82246</v>
      </c>
      <c r="O23" s="44">
        <f t="shared" si="2"/>
        <v>1.3330631959414558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6573472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6573472</v>
      </c>
      <c r="O24" s="41">
        <f t="shared" si="2"/>
        <v>106.54443489958993</v>
      </c>
      <c r="P24" s="9"/>
    </row>
    <row r="25" spans="1:16" ht="15">
      <c r="A25" s="12"/>
      <c r="B25" s="42">
        <v>572</v>
      </c>
      <c r="C25" s="19" t="s">
        <v>38</v>
      </c>
      <c r="D25" s="43">
        <v>6573472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6573472</v>
      </c>
      <c r="O25" s="44">
        <f t="shared" si="2"/>
        <v>106.54443489958993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29410</v>
      </c>
      <c r="E26" s="29">
        <f t="shared" si="7"/>
        <v>30262</v>
      </c>
      <c r="F26" s="29">
        <f t="shared" si="7"/>
        <v>0</v>
      </c>
      <c r="G26" s="29">
        <f t="shared" si="7"/>
        <v>277556</v>
      </c>
      <c r="H26" s="29">
        <f t="shared" si="7"/>
        <v>0</v>
      </c>
      <c r="I26" s="29">
        <f t="shared" si="7"/>
        <v>409120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746348</v>
      </c>
      <c r="O26" s="41">
        <f t="shared" si="2"/>
        <v>12.096990129179702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29410</v>
      </c>
      <c r="E27" s="43">
        <v>30262</v>
      </c>
      <c r="F27" s="43">
        <v>0</v>
      </c>
      <c r="G27" s="43">
        <v>277556</v>
      </c>
      <c r="H27" s="43">
        <v>0</v>
      </c>
      <c r="I27" s="43">
        <v>409120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746348</v>
      </c>
      <c r="O27" s="44">
        <f t="shared" si="2"/>
        <v>12.096990129179702</v>
      </c>
      <c r="P27" s="9"/>
    </row>
    <row r="28" spans="1:119" ht="16.5" thickBot="1">
      <c r="A28" s="13" t="s">
        <v>10</v>
      </c>
      <c r="B28" s="21"/>
      <c r="C28" s="20"/>
      <c r="D28" s="14">
        <f>SUM(D5,D11,D17,D21,D24,D26)</f>
        <v>33481363</v>
      </c>
      <c r="E28" s="14">
        <f aca="true" t="shared" si="8" ref="E28:M28">SUM(E5,E11,E17,E21,E24,E26)</f>
        <v>38463859</v>
      </c>
      <c r="F28" s="14">
        <f t="shared" si="8"/>
        <v>0</v>
      </c>
      <c r="G28" s="14">
        <f t="shared" si="8"/>
        <v>6111976</v>
      </c>
      <c r="H28" s="14">
        <f t="shared" si="8"/>
        <v>0</v>
      </c>
      <c r="I28" s="14">
        <f t="shared" si="8"/>
        <v>22158347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100215545</v>
      </c>
      <c r="O28" s="35">
        <f t="shared" si="2"/>
        <v>1624.3179571129876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61697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7197657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7197657</v>
      </c>
      <c r="O5" s="30">
        <f aca="true" t="shared" si="2" ref="O5:O28">(N5/O$30)</f>
        <v>115.92670081175106</v>
      </c>
      <c r="P5" s="6"/>
    </row>
    <row r="6" spans="1:16" ht="15">
      <c r="A6" s="12"/>
      <c r="B6" s="42">
        <v>511</v>
      </c>
      <c r="C6" s="19" t="s">
        <v>19</v>
      </c>
      <c r="D6" s="43">
        <v>108049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108049</v>
      </c>
      <c r="O6" s="44">
        <f t="shared" si="2"/>
        <v>1.7402557660095348</v>
      </c>
      <c r="P6" s="9"/>
    </row>
    <row r="7" spans="1:16" ht="15">
      <c r="A7" s="12"/>
      <c r="B7" s="42">
        <v>512</v>
      </c>
      <c r="C7" s="19" t="s">
        <v>20</v>
      </c>
      <c r="D7" s="43">
        <v>1416024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1416024</v>
      </c>
      <c r="O7" s="44">
        <f t="shared" si="2"/>
        <v>22.806725937379202</v>
      </c>
      <c r="P7" s="9"/>
    </row>
    <row r="8" spans="1:16" ht="15">
      <c r="A8" s="12"/>
      <c r="B8" s="42">
        <v>513</v>
      </c>
      <c r="C8" s="19" t="s">
        <v>21</v>
      </c>
      <c r="D8" s="43">
        <v>2730331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2730331</v>
      </c>
      <c r="O8" s="44">
        <f t="shared" si="2"/>
        <v>43.975180389125114</v>
      </c>
      <c r="P8" s="9"/>
    </row>
    <row r="9" spans="1:16" ht="15">
      <c r="A9" s="12"/>
      <c r="B9" s="42">
        <v>514</v>
      </c>
      <c r="C9" s="19" t="s">
        <v>22</v>
      </c>
      <c r="D9" s="43">
        <v>1037244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1037244</v>
      </c>
      <c r="O9" s="44">
        <f t="shared" si="2"/>
        <v>16.70603015075377</v>
      </c>
      <c r="P9" s="9"/>
    </row>
    <row r="10" spans="1:16" ht="15">
      <c r="A10" s="12"/>
      <c r="B10" s="42">
        <v>515</v>
      </c>
      <c r="C10" s="19" t="s">
        <v>23</v>
      </c>
      <c r="D10" s="43">
        <v>1906009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1906009</v>
      </c>
      <c r="O10" s="44">
        <f t="shared" si="2"/>
        <v>30.698508568483444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SUM(D12:D16)</f>
        <v>16132273</v>
      </c>
      <c r="E11" s="29">
        <f t="shared" si="3"/>
        <v>13204413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29336686</v>
      </c>
      <c r="O11" s="41">
        <f t="shared" si="2"/>
        <v>472.5017072542198</v>
      </c>
      <c r="P11" s="10"/>
    </row>
    <row r="12" spans="1:16" ht="15">
      <c r="A12" s="12"/>
      <c r="B12" s="42">
        <v>521</v>
      </c>
      <c r="C12" s="19" t="s">
        <v>25</v>
      </c>
      <c r="D12" s="43">
        <v>8867322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8867322</v>
      </c>
      <c r="O12" s="44">
        <f t="shared" si="2"/>
        <v>142.81861229223037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8852495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8852495</v>
      </c>
      <c r="O13" s="44">
        <f t="shared" si="2"/>
        <v>142.5798060816905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2351808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2351808</v>
      </c>
      <c r="O14" s="44">
        <f t="shared" si="2"/>
        <v>37.87862388867414</v>
      </c>
      <c r="P14" s="9"/>
    </row>
    <row r="15" spans="1:16" ht="15">
      <c r="A15" s="12"/>
      <c r="B15" s="42">
        <v>526</v>
      </c>
      <c r="C15" s="19" t="s">
        <v>28</v>
      </c>
      <c r="D15" s="43">
        <v>6799286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6799286</v>
      </c>
      <c r="O15" s="44">
        <f t="shared" si="2"/>
        <v>109.51046901172529</v>
      </c>
      <c r="P15" s="9"/>
    </row>
    <row r="16" spans="1:16" ht="15">
      <c r="A16" s="12"/>
      <c r="B16" s="42">
        <v>529</v>
      </c>
      <c r="C16" s="19" t="s">
        <v>29</v>
      </c>
      <c r="D16" s="43">
        <v>465665</v>
      </c>
      <c r="E16" s="43">
        <v>2000110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2465775</v>
      </c>
      <c r="O16" s="44">
        <f t="shared" si="2"/>
        <v>39.7141959798995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3685782</v>
      </c>
      <c r="E17" s="29">
        <f t="shared" si="4"/>
        <v>20213674</v>
      </c>
      <c r="F17" s="29">
        <f t="shared" si="4"/>
        <v>0</v>
      </c>
      <c r="G17" s="29">
        <f t="shared" si="4"/>
        <v>8682115</v>
      </c>
      <c r="H17" s="29">
        <f t="shared" si="4"/>
        <v>0</v>
      </c>
      <c r="I17" s="29">
        <f t="shared" si="4"/>
        <v>19001545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51583116</v>
      </c>
      <c r="O17" s="41">
        <f t="shared" si="2"/>
        <v>830.8065326633166</v>
      </c>
      <c r="P17" s="10"/>
    </row>
    <row r="18" spans="1:16" ht="15">
      <c r="A18" s="12"/>
      <c r="B18" s="42">
        <v>534</v>
      </c>
      <c r="C18" s="19" t="s">
        <v>31</v>
      </c>
      <c r="D18" s="43">
        <v>3685782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3685782</v>
      </c>
      <c r="O18" s="44">
        <f t="shared" si="2"/>
        <v>59.363838422883646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19001545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19001545</v>
      </c>
      <c r="O19" s="44">
        <f t="shared" si="2"/>
        <v>306.04214985182324</v>
      </c>
      <c r="P19" s="9"/>
    </row>
    <row r="20" spans="1:16" ht="15">
      <c r="A20" s="12"/>
      <c r="B20" s="42">
        <v>539</v>
      </c>
      <c r="C20" s="19" t="s">
        <v>33</v>
      </c>
      <c r="D20" s="43">
        <v>0</v>
      </c>
      <c r="E20" s="43">
        <v>20213674</v>
      </c>
      <c r="F20" s="43">
        <v>0</v>
      </c>
      <c r="G20" s="43">
        <v>8682115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28895789</v>
      </c>
      <c r="O20" s="44">
        <f t="shared" si="2"/>
        <v>465.4005443886097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SUM(D22:D23)</f>
        <v>0</v>
      </c>
      <c r="E21" s="29">
        <f t="shared" si="5"/>
        <v>2855606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2855606</v>
      </c>
      <c r="O21" s="41">
        <f t="shared" si="2"/>
        <v>45.9928810720268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2795830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2795830</v>
      </c>
      <c r="O22" s="44">
        <f t="shared" si="2"/>
        <v>45.030118541425075</v>
      </c>
      <c r="P22" s="9"/>
    </row>
    <row r="23" spans="1:16" ht="15">
      <c r="A23" s="12"/>
      <c r="B23" s="42">
        <v>544</v>
      </c>
      <c r="C23" s="19" t="s">
        <v>36</v>
      </c>
      <c r="D23" s="43">
        <v>0</v>
      </c>
      <c r="E23" s="43">
        <v>59776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59776</v>
      </c>
      <c r="O23" s="44">
        <f t="shared" si="2"/>
        <v>0.9627625306017266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6111198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6111198</v>
      </c>
      <c r="O24" s="41">
        <f t="shared" si="2"/>
        <v>98.42800541167375</v>
      </c>
      <c r="P24" s="9"/>
    </row>
    <row r="25" spans="1:16" ht="15">
      <c r="A25" s="12"/>
      <c r="B25" s="42">
        <v>572</v>
      </c>
      <c r="C25" s="19" t="s">
        <v>38</v>
      </c>
      <c r="D25" s="43">
        <v>6111198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6111198</v>
      </c>
      <c r="O25" s="44">
        <f t="shared" si="2"/>
        <v>98.42800541167375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500000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366940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866940</v>
      </c>
      <c r="O26" s="41">
        <f t="shared" si="2"/>
        <v>13.963084654039427</v>
      </c>
      <c r="P26" s="9"/>
    </row>
    <row r="27" spans="1:16" ht="15.75" thickBot="1">
      <c r="A27" s="12"/>
      <c r="B27" s="42">
        <v>581</v>
      </c>
      <c r="C27" s="19" t="s">
        <v>39</v>
      </c>
      <c r="D27" s="43">
        <v>500000</v>
      </c>
      <c r="E27" s="43">
        <v>0</v>
      </c>
      <c r="F27" s="43">
        <v>0</v>
      </c>
      <c r="G27" s="43">
        <v>0</v>
      </c>
      <c r="H27" s="43">
        <v>0</v>
      </c>
      <c r="I27" s="43">
        <v>366940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866940</v>
      </c>
      <c r="O27" s="44">
        <f t="shared" si="2"/>
        <v>13.963084654039427</v>
      </c>
      <c r="P27" s="9"/>
    </row>
    <row r="28" spans="1:119" ht="16.5" thickBot="1">
      <c r="A28" s="13" t="s">
        <v>10</v>
      </c>
      <c r="B28" s="21"/>
      <c r="C28" s="20"/>
      <c r="D28" s="14">
        <f>SUM(D5,D11,D17,D21,D24,D26)</f>
        <v>33626910</v>
      </c>
      <c r="E28" s="14">
        <f aca="true" t="shared" si="8" ref="E28:M28">SUM(E5,E11,E17,E21,E24,E26)</f>
        <v>36273693</v>
      </c>
      <c r="F28" s="14">
        <f t="shared" si="8"/>
        <v>0</v>
      </c>
      <c r="G28" s="14">
        <f t="shared" si="8"/>
        <v>8682115</v>
      </c>
      <c r="H28" s="14">
        <f t="shared" si="8"/>
        <v>0</v>
      </c>
      <c r="I28" s="14">
        <f t="shared" si="8"/>
        <v>19368485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97951203</v>
      </c>
      <c r="O28" s="35">
        <f t="shared" si="2"/>
        <v>1577.6189118670275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52</v>
      </c>
      <c r="M30" s="90"/>
      <c r="N30" s="90"/>
      <c r="O30" s="39">
        <v>62088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7264622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7264622</v>
      </c>
      <c r="O5" s="30">
        <f aca="true" t="shared" si="2" ref="O5:O27">(N5/O$29)</f>
        <v>116.73263381164334</v>
      </c>
      <c r="P5" s="6"/>
    </row>
    <row r="6" spans="1:16" ht="15">
      <c r="A6" s="12"/>
      <c r="B6" s="42">
        <v>511</v>
      </c>
      <c r="C6" s="19" t="s">
        <v>19</v>
      </c>
      <c r="D6" s="43">
        <v>90799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90799</v>
      </c>
      <c r="O6" s="44">
        <f t="shared" si="2"/>
        <v>1.4590169202834509</v>
      </c>
      <c r="P6" s="9"/>
    </row>
    <row r="7" spans="1:16" ht="15">
      <c r="A7" s="12"/>
      <c r="B7" s="42">
        <v>512</v>
      </c>
      <c r="C7" s="19" t="s">
        <v>20</v>
      </c>
      <c r="D7" s="43">
        <v>1737351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1737351</v>
      </c>
      <c r="O7" s="44">
        <f t="shared" si="2"/>
        <v>27.916876898108722</v>
      </c>
      <c r="P7" s="9"/>
    </row>
    <row r="8" spans="1:16" ht="15">
      <c r="A8" s="12"/>
      <c r="B8" s="42">
        <v>513</v>
      </c>
      <c r="C8" s="19" t="s">
        <v>21</v>
      </c>
      <c r="D8" s="43">
        <v>2921434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2921434</v>
      </c>
      <c r="O8" s="44">
        <f t="shared" si="2"/>
        <v>46.94348657464689</v>
      </c>
      <c r="P8" s="9"/>
    </row>
    <row r="9" spans="1:16" ht="15">
      <c r="A9" s="12"/>
      <c r="B9" s="42">
        <v>514</v>
      </c>
      <c r="C9" s="19" t="s">
        <v>22</v>
      </c>
      <c r="D9" s="43">
        <v>801362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801362</v>
      </c>
      <c r="O9" s="44">
        <f t="shared" si="2"/>
        <v>12.876801696848938</v>
      </c>
      <c r="P9" s="9"/>
    </row>
    <row r="10" spans="1:16" ht="15">
      <c r="A10" s="12"/>
      <c r="B10" s="42">
        <v>515</v>
      </c>
      <c r="C10" s="19" t="s">
        <v>23</v>
      </c>
      <c r="D10" s="43">
        <v>1613976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1613976</v>
      </c>
      <c r="O10" s="44">
        <f t="shared" si="2"/>
        <v>25.93440779007922</v>
      </c>
      <c r="P10" s="9"/>
    </row>
    <row r="11" spans="1:16" ht="15">
      <c r="A11" s="12"/>
      <c r="B11" s="42">
        <v>519</v>
      </c>
      <c r="C11" s="19" t="s">
        <v>66</v>
      </c>
      <c r="D11" s="43">
        <v>99700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99700</v>
      </c>
      <c r="O11" s="44">
        <f t="shared" si="2"/>
        <v>1.6020439316761204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SUM(D13:D16)</f>
        <v>11233915</v>
      </c>
      <c r="E12" s="29">
        <f t="shared" si="3"/>
        <v>9349865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20583780</v>
      </c>
      <c r="O12" s="41">
        <f t="shared" si="2"/>
        <v>330.7534587758906</v>
      </c>
      <c r="P12" s="10"/>
    </row>
    <row r="13" spans="1:16" ht="15">
      <c r="A13" s="12"/>
      <c r="B13" s="42">
        <v>521</v>
      </c>
      <c r="C13" s="19" t="s">
        <v>25</v>
      </c>
      <c r="D13" s="43">
        <v>7565180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7565180</v>
      </c>
      <c r="O13" s="44">
        <f t="shared" si="2"/>
        <v>121.56219369144988</v>
      </c>
      <c r="P13" s="9"/>
    </row>
    <row r="14" spans="1:16" ht="15">
      <c r="A14" s="12"/>
      <c r="B14" s="42">
        <v>522</v>
      </c>
      <c r="C14" s="19" t="s">
        <v>26</v>
      </c>
      <c r="D14" s="43">
        <v>39853</v>
      </c>
      <c r="E14" s="43">
        <v>6620249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6660102</v>
      </c>
      <c r="O14" s="44">
        <f t="shared" si="2"/>
        <v>107.0188163835907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2625881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2625881</v>
      </c>
      <c r="O15" s="44">
        <f t="shared" si="2"/>
        <v>42.194350264329216</v>
      </c>
      <c r="P15" s="9"/>
    </row>
    <row r="16" spans="1:16" ht="15">
      <c r="A16" s="12"/>
      <c r="B16" s="42">
        <v>525</v>
      </c>
      <c r="C16" s="19" t="s">
        <v>67</v>
      </c>
      <c r="D16" s="43">
        <v>3628882</v>
      </c>
      <c r="E16" s="43">
        <v>103735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3732617</v>
      </c>
      <c r="O16" s="44">
        <f t="shared" si="2"/>
        <v>59.97809843652082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SUM(D18:D20)</f>
        <v>3392586</v>
      </c>
      <c r="E17" s="29">
        <f t="shared" si="4"/>
        <v>20352348</v>
      </c>
      <c r="F17" s="29">
        <f t="shared" si="4"/>
        <v>0</v>
      </c>
      <c r="G17" s="29">
        <f t="shared" si="4"/>
        <v>13643477</v>
      </c>
      <c r="H17" s="29">
        <f t="shared" si="4"/>
        <v>0</v>
      </c>
      <c r="I17" s="29">
        <f t="shared" si="4"/>
        <v>18026354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55414765</v>
      </c>
      <c r="O17" s="41">
        <f t="shared" si="2"/>
        <v>890.4402005366927</v>
      </c>
      <c r="P17" s="10"/>
    </row>
    <row r="18" spans="1:16" ht="15">
      <c r="A18" s="12"/>
      <c r="B18" s="42">
        <v>534</v>
      </c>
      <c r="C18" s="19" t="s">
        <v>31</v>
      </c>
      <c r="D18" s="43">
        <v>3382618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3382618</v>
      </c>
      <c r="O18" s="44">
        <f t="shared" si="2"/>
        <v>54.354088666784506</v>
      </c>
      <c r="P18" s="9"/>
    </row>
    <row r="19" spans="1:16" ht="15">
      <c r="A19" s="12"/>
      <c r="B19" s="42">
        <v>536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18026354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18026354</v>
      </c>
      <c r="O19" s="44">
        <f t="shared" si="2"/>
        <v>289.65908762232255</v>
      </c>
      <c r="P19" s="9"/>
    </row>
    <row r="20" spans="1:16" ht="15">
      <c r="A20" s="12"/>
      <c r="B20" s="42">
        <v>539</v>
      </c>
      <c r="C20" s="19" t="s">
        <v>33</v>
      </c>
      <c r="D20" s="43">
        <v>9968</v>
      </c>
      <c r="E20" s="43">
        <v>20352348</v>
      </c>
      <c r="F20" s="43">
        <v>0</v>
      </c>
      <c r="G20" s="43">
        <v>13643477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34005793</v>
      </c>
      <c r="O20" s="44">
        <f t="shared" si="2"/>
        <v>546.4270242475857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SUM(D22:D22)</f>
        <v>0</v>
      </c>
      <c r="E21" s="29">
        <f t="shared" si="5"/>
        <v>2868764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2868764</v>
      </c>
      <c r="O21" s="41">
        <f t="shared" si="2"/>
        <v>46.09715102919673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2868764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2868764</v>
      </c>
      <c r="O22" s="44">
        <f t="shared" si="2"/>
        <v>46.09715102919673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6109573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6109573</v>
      </c>
      <c r="O23" s="41">
        <f t="shared" si="2"/>
        <v>98.1725611813668</v>
      </c>
      <c r="P23" s="9"/>
    </row>
    <row r="24" spans="1:16" ht="15">
      <c r="A24" s="12"/>
      <c r="B24" s="42">
        <v>572</v>
      </c>
      <c r="C24" s="19" t="s">
        <v>38</v>
      </c>
      <c r="D24" s="43">
        <v>6109573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6109573</v>
      </c>
      <c r="O24" s="44">
        <f t="shared" si="2"/>
        <v>98.1725611813668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1549113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1900000</v>
      </c>
      <c r="M25" s="29">
        <f t="shared" si="7"/>
        <v>0</v>
      </c>
      <c r="N25" s="29">
        <f t="shared" si="1"/>
        <v>3449113</v>
      </c>
      <c r="O25" s="41">
        <f t="shared" si="2"/>
        <v>55.42257323285074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1549113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1900000</v>
      </c>
      <c r="M26" s="43">
        <v>0</v>
      </c>
      <c r="N26" s="43">
        <f t="shared" si="1"/>
        <v>3449113</v>
      </c>
      <c r="O26" s="44">
        <f t="shared" si="2"/>
        <v>55.42257323285074</v>
      </c>
      <c r="P26" s="9"/>
    </row>
    <row r="27" spans="1:119" ht="16.5" thickBot="1">
      <c r="A27" s="13" t="s">
        <v>10</v>
      </c>
      <c r="B27" s="21"/>
      <c r="C27" s="20"/>
      <c r="D27" s="14">
        <f>SUM(D5,D12,D17,D21,D23,D25)</f>
        <v>29549809</v>
      </c>
      <c r="E27" s="14">
        <f aca="true" t="shared" si="8" ref="E27:M27">SUM(E5,E12,E17,E21,E23,E25)</f>
        <v>32570977</v>
      </c>
      <c r="F27" s="14">
        <f t="shared" si="8"/>
        <v>0</v>
      </c>
      <c r="G27" s="14">
        <f t="shared" si="8"/>
        <v>13643477</v>
      </c>
      <c r="H27" s="14">
        <f t="shared" si="8"/>
        <v>0</v>
      </c>
      <c r="I27" s="14">
        <f t="shared" si="8"/>
        <v>18026354</v>
      </c>
      <c r="J27" s="14">
        <f t="shared" si="8"/>
        <v>0</v>
      </c>
      <c r="K27" s="14">
        <f t="shared" si="8"/>
        <v>0</v>
      </c>
      <c r="L27" s="14">
        <f t="shared" si="8"/>
        <v>1900000</v>
      </c>
      <c r="M27" s="14">
        <f t="shared" si="8"/>
        <v>0</v>
      </c>
      <c r="N27" s="14">
        <f t="shared" si="1"/>
        <v>95690617</v>
      </c>
      <c r="O27" s="35">
        <f t="shared" si="2"/>
        <v>1537.618578567641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62233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8678136</v>
      </c>
      <c r="E5" s="24">
        <f t="shared" si="0"/>
        <v>0</v>
      </c>
      <c r="F5" s="24">
        <f t="shared" si="0"/>
        <v>6144150</v>
      </c>
      <c r="G5" s="24">
        <f t="shared" si="0"/>
        <v>5562901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20385187</v>
      </c>
      <c r="O5" s="30">
        <f aca="true" t="shared" si="2" ref="O5:O31">(N5/O$33)</f>
        <v>302.2804205344168</v>
      </c>
      <c r="P5" s="6"/>
    </row>
    <row r="6" spans="1:16" ht="15">
      <c r="A6" s="12"/>
      <c r="B6" s="42">
        <v>511</v>
      </c>
      <c r="C6" s="19" t="s">
        <v>19</v>
      </c>
      <c r="D6" s="43">
        <v>252620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252620</v>
      </c>
      <c r="O6" s="44">
        <f t="shared" si="2"/>
        <v>3.745959251460601</v>
      </c>
      <c r="P6" s="9"/>
    </row>
    <row r="7" spans="1:16" ht="15">
      <c r="A7" s="12"/>
      <c r="B7" s="42">
        <v>512</v>
      </c>
      <c r="C7" s="19" t="s">
        <v>20</v>
      </c>
      <c r="D7" s="43">
        <v>1840510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1840510</v>
      </c>
      <c r="O7" s="44">
        <f t="shared" si="2"/>
        <v>27.291882914677185</v>
      </c>
      <c r="P7" s="9"/>
    </row>
    <row r="8" spans="1:16" ht="15">
      <c r="A8" s="12"/>
      <c r="B8" s="42">
        <v>513</v>
      </c>
      <c r="C8" s="19" t="s">
        <v>21</v>
      </c>
      <c r="D8" s="43">
        <v>4446259</v>
      </c>
      <c r="E8" s="43">
        <v>0</v>
      </c>
      <c r="F8" s="43">
        <v>0</v>
      </c>
      <c r="G8" s="43">
        <v>26738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4472997</v>
      </c>
      <c r="O8" s="44">
        <f t="shared" si="2"/>
        <v>66.32754530086895</v>
      </c>
      <c r="P8" s="9"/>
    </row>
    <row r="9" spans="1:16" ht="15">
      <c r="A9" s="12"/>
      <c r="B9" s="42">
        <v>514</v>
      </c>
      <c r="C9" s="19" t="s">
        <v>22</v>
      </c>
      <c r="D9" s="43">
        <v>648448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648448</v>
      </c>
      <c r="O9" s="44">
        <f t="shared" si="2"/>
        <v>9.615469023399271</v>
      </c>
      <c r="P9" s="9"/>
    </row>
    <row r="10" spans="1:16" ht="15">
      <c r="A10" s="12"/>
      <c r="B10" s="42">
        <v>515</v>
      </c>
      <c r="C10" s="19" t="s">
        <v>23</v>
      </c>
      <c r="D10" s="43">
        <v>1490299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1490299</v>
      </c>
      <c r="O10" s="44">
        <f t="shared" si="2"/>
        <v>22.098801862451438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6144150</v>
      </c>
      <c r="G11" s="43">
        <v>5536163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11680313</v>
      </c>
      <c r="O11" s="44">
        <f t="shared" si="2"/>
        <v>173.20076218155936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SUM(D13:D18)</f>
        <v>26313108</v>
      </c>
      <c r="E12" s="29">
        <f t="shared" si="3"/>
        <v>17764713</v>
      </c>
      <c r="F12" s="29">
        <f t="shared" si="3"/>
        <v>0</v>
      </c>
      <c r="G12" s="29">
        <f t="shared" si="3"/>
        <v>2424200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46502021</v>
      </c>
      <c r="O12" s="41">
        <f t="shared" si="2"/>
        <v>689.5521960912246</v>
      </c>
      <c r="P12" s="10"/>
    </row>
    <row r="13" spans="1:16" ht="15">
      <c r="A13" s="12"/>
      <c r="B13" s="42">
        <v>521</v>
      </c>
      <c r="C13" s="19" t="s">
        <v>25</v>
      </c>
      <c r="D13" s="43">
        <v>14782257</v>
      </c>
      <c r="E13" s="43">
        <v>5616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14787873</v>
      </c>
      <c r="O13" s="44">
        <f t="shared" si="2"/>
        <v>219.28101367181708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14790545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14790545</v>
      </c>
      <c r="O14" s="44">
        <f t="shared" si="2"/>
        <v>219.3206352501557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2968552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2968552</v>
      </c>
      <c r="O15" s="44">
        <f t="shared" si="2"/>
        <v>44.01898039680892</v>
      </c>
      <c r="P15" s="9"/>
    </row>
    <row r="16" spans="1:16" ht="15">
      <c r="A16" s="12"/>
      <c r="B16" s="42">
        <v>525</v>
      </c>
      <c r="C16" s="19" t="s">
        <v>67</v>
      </c>
      <c r="D16" s="43">
        <v>400625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400625</v>
      </c>
      <c r="O16" s="44">
        <f t="shared" si="2"/>
        <v>5.940641774667101</v>
      </c>
      <c r="P16" s="9"/>
    </row>
    <row r="17" spans="1:16" ht="15">
      <c r="A17" s="12"/>
      <c r="B17" s="42">
        <v>526</v>
      </c>
      <c r="C17" s="19" t="s">
        <v>28</v>
      </c>
      <c r="D17" s="43">
        <v>10797972</v>
      </c>
      <c r="E17" s="43">
        <v>0</v>
      </c>
      <c r="F17" s="43">
        <v>0</v>
      </c>
      <c r="G17" s="43">
        <v>2424200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13222172</v>
      </c>
      <c r="O17" s="44">
        <f t="shared" si="2"/>
        <v>196.06411815297014</v>
      </c>
      <c r="P17" s="9"/>
    </row>
    <row r="18" spans="1:16" ht="15">
      <c r="A18" s="12"/>
      <c r="B18" s="42">
        <v>529</v>
      </c>
      <c r="C18" s="19" t="s">
        <v>29</v>
      </c>
      <c r="D18" s="43">
        <v>332254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332254</v>
      </c>
      <c r="O18" s="44">
        <f t="shared" si="2"/>
        <v>4.926806844805599</v>
      </c>
      <c r="P18" s="9"/>
    </row>
    <row r="19" spans="1:16" ht="15.75">
      <c r="A19" s="26" t="s">
        <v>30</v>
      </c>
      <c r="B19" s="27"/>
      <c r="C19" s="28"/>
      <c r="D19" s="29">
        <f aca="true" t="shared" si="4" ref="D19:M19">SUM(D20:D23)</f>
        <v>4119824</v>
      </c>
      <c r="E19" s="29">
        <f t="shared" si="4"/>
        <v>17705492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37850254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59675570</v>
      </c>
      <c r="O19" s="41">
        <f t="shared" si="2"/>
        <v>884.8953112488508</v>
      </c>
      <c r="P19" s="10"/>
    </row>
    <row r="20" spans="1:16" ht="15">
      <c r="A20" s="12"/>
      <c r="B20" s="42">
        <v>534</v>
      </c>
      <c r="C20" s="19" t="s">
        <v>56</v>
      </c>
      <c r="D20" s="43">
        <v>4119824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4119824</v>
      </c>
      <c r="O20" s="44">
        <f t="shared" si="2"/>
        <v>61.09054242415255</v>
      </c>
      <c r="P20" s="9"/>
    </row>
    <row r="21" spans="1:16" ht="15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37850254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37850254</v>
      </c>
      <c r="O21" s="44">
        <f t="shared" si="2"/>
        <v>561.2600314362822</v>
      </c>
      <c r="P21" s="9"/>
    </row>
    <row r="22" spans="1:16" ht="15">
      <c r="A22" s="12"/>
      <c r="B22" s="42">
        <v>538</v>
      </c>
      <c r="C22" s="19" t="s">
        <v>58</v>
      </c>
      <c r="D22" s="43">
        <v>0</v>
      </c>
      <c r="E22" s="43">
        <v>3769998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3769998</v>
      </c>
      <c r="O22" s="44">
        <f t="shared" si="2"/>
        <v>55.90317031940449</v>
      </c>
      <c r="P22" s="9"/>
    </row>
    <row r="23" spans="1:16" ht="15">
      <c r="A23" s="12"/>
      <c r="B23" s="42">
        <v>539</v>
      </c>
      <c r="C23" s="19" t="s">
        <v>33</v>
      </c>
      <c r="D23" s="43">
        <v>0</v>
      </c>
      <c r="E23" s="43">
        <v>13935494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13935494</v>
      </c>
      <c r="O23" s="44">
        <f t="shared" si="2"/>
        <v>206.64156706901153</v>
      </c>
      <c r="P23" s="9"/>
    </row>
    <row r="24" spans="1:16" ht="15.75">
      <c r="A24" s="26" t="s">
        <v>34</v>
      </c>
      <c r="B24" s="27"/>
      <c r="C24" s="28"/>
      <c r="D24" s="29">
        <f aca="true" t="shared" si="5" ref="D24:M24">SUM(D25:D26)</f>
        <v>0</v>
      </c>
      <c r="E24" s="29">
        <f t="shared" si="5"/>
        <v>929663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929663</v>
      </c>
      <c r="O24" s="41">
        <f t="shared" si="2"/>
        <v>13.78544737388416</v>
      </c>
      <c r="P24" s="10"/>
    </row>
    <row r="25" spans="1:16" ht="15">
      <c r="A25" s="12"/>
      <c r="B25" s="42">
        <v>541</v>
      </c>
      <c r="C25" s="19" t="s">
        <v>59</v>
      </c>
      <c r="D25" s="43">
        <v>0</v>
      </c>
      <c r="E25" s="43">
        <v>896148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896148</v>
      </c>
      <c r="O25" s="44">
        <f t="shared" si="2"/>
        <v>13.288472374625583</v>
      </c>
      <c r="P25" s="9"/>
    </row>
    <row r="26" spans="1:16" ht="15">
      <c r="A26" s="12"/>
      <c r="B26" s="42">
        <v>544</v>
      </c>
      <c r="C26" s="19" t="s">
        <v>60</v>
      </c>
      <c r="D26" s="43">
        <v>0</v>
      </c>
      <c r="E26" s="43">
        <v>33515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33515</v>
      </c>
      <c r="O26" s="44">
        <f t="shared" si="2"/>
        <v>0.49697499925857824</v>
      </c>
      <c r="P26" s="9"/>
    </row>
    <row r="27" spans="1:16" ht="15.75">
      <c r="A27" s="26" t="s">
        <v>37</v>
      </c>
      <c r="B27" s="27"/>
      <c r="C27" s="28"/>
      <c r="D27" s="29">
        <f aca="true" t="shared" si="6" ref="D27:M27">SUM(D28:D28)</f>
        <v>8359215</v>
      </c>
      <c r="E27" s="29">
        <f t="shared" si="6"/>
        <v>0</v>
      </c>
      <c r="F27" s="29">
        <f t="shared" si="6"/>
        <v>0</v>
      </c>
      <c r="G27" s="29">
        <f t="shared" si="6"/>
        <v>1983762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10342977</v>
      </c>
      <c r="O27" s="41">
        <f t="shared" si="2"/>
        <v>153.37016222307898</v>
      </c>
      <c r="P27" s="9"/>
    </row>
    <row r="28" spans="1:16" ht="15">
      <c r="A28" s="12"/>
      <c r="B28" s="42">
        <v>572</v>
      </c>
      <c r="C28" s="19" t="s">
        <v>61</v>
      </c>
      <c r="D28" s="43">
        <v>8359215</v>
      </c>
      <c r="E28" s="43">
        <v>0</v>
      </c>
      <c r="F28" s="43">
        <v>0</v>
      </c>
      <c r="G28" s="43">
        <v>1983762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10342977</v>
      </c>
      <c r="O28" s="44">
        <f t="shared" si="2"/>
        <v>153.37016222307898</v>
      </c>
      <c r="P28" s="9"/>
    </row>
    <row r="29" spans="1:16" ht="15.75">
      <c r="A29" s="26" t="s">
        <v>62</v>
      </c>
      <c r="B29" s="27"/>
      <c r="C29" s="28"/>
      <c r="D29" s="29">
        <f aca="true" t="shared" si="7" ref="D29:M29">SUM(D30:D30)</f>
        <v>4806274</v>
      </c>
      <c r="E29" s="29">
        <f t="shared" si="7"/>
        <v>122465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4928739</v>
      </c>
      <c r="O29" s="41">
        <f t="shared" si="2"/>
        <v>73.08548592781518</v>
      </c>
      <c r="P29" s="9"/>
    </row>
    <row r="30" spans="1:16" ht="15.75" thickBot="1">
      <c r="A30" s="12"/>
      <c r="B30" s="42">
        <v>581</v>
      </c>
      <c r="C30" s="19" t="s">
        <v>63</v>
      </c>
      <c r="D30" s="43">
        <v>4806274</v>
      </c>
      <c r="E30" s="43">
        <v>122465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4928739</v>
      </c>
      <c r="O30" s="44">
        <f t="shared" si="2"/>
        <v>73.08548592781518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52276557</v>
      </c>
      <c r="E31" s="14">
        <f aca="true" t="shared" si="8" ref="E31:M31">SUM(E5,E12,E19,E24,E27,E29)</f>
        <v>36522333</v>
      </c>
      <c r="F31" s="14">
        <f t="shared" si="8"/>
        <v>6144150</v>
      </c>
      <c r="G31" s="14">
        <f t="shared" si="8"/>
        <v>9970863</v>
      </c>
      <c r="H31" s="14">
        <f t="shared" si="8"/>
        <v>0</v>
      </c>
      <c r="I31" s="14">
        <f t="shared" si="8"/>
        <v>37850254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142764157</v>
      </c>
      <c r="O31" s="35">
        <f t="shared" si="2"/>
        <v>2116.9690233992706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81</v>
      </c>
      <c r="M33" s="90"/>
      <c r="N33" s="90"/>
      <c r="O33" s="39">
        <v>67438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8158178</v>
      </c>
      <c r="E5" s="24">
        <f t="shared" si="0"/>
        <v>0</v>
      </c>
      <c r="F5" s="24">
        <f t="shared" si="0"/>
        <v>6146716</v>
      </c>
      <c r="G5" s="24">
        <f t="shared" si="0"/>
        <v>3028254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17333148</v>
      </c>
      <c r="O5" s="30">
        <f aca="true" t="shared" si="2" ref="O5:O31">(N5/O$33)</f>
        <v>257.49692485961316</v>
      </c>
      <c r="P5" s="6"/>
    </row>
    <row r="6" spans="1:16" ht="15">
      <c r="A6" s="12"/>
      <c r="B6" s="42">
        <v>511</v>
      </c>
      <c r="C6" s="19" t="s">
        <v>19</v>
      </c>
      <c r="D6" s="43">
        <v>253946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253946</v>
      </c>
      <c r="O6" s="44">
        <f t="shared" si="2"/>
        <v>3.7725584573788513</v>
      </c>
      <c r="P6" s="9"/>
    </row>
    <row r="7" spans="1:16" ht="15">
      <c r="A7" s="12"/>
      <c r="B7" s="42">
        <v>512</v>
      </c>
      <c r="C7" s="19" t="s">
        <v>20</v>
      </c>
      <c r="D7" s="43">
        <v>1239603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1239603</v>
      </c>
      <c r="O7" s="44">
        <f t="shared" si="2"/>
        <v>18.415233086727874</v>
      </c>
      <c r="P7" s="9"/>
    </row>
    <row r="8" spans="1:16" ht="15">
      <c r="A8" s="12"/>
      <c r="B8" s="42">
        <v>513</v>
      </c>
      <c r="C8" s="19" t="s">
        <v>21</v>
      </c>
      <c r="D8" s="43">
        <v>4349964</v>
      </c>
      <c r="E8" s="43">
        <v>0</v>
      </c>
      <c r="F8" s="43">
        <v>0</v>
      </c>
      <c r="G8" s="43">
        <v>428483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4778447</v>
      </c>
      <c r="O8" s="44">
        <f t="shared" si="2"/>
        <v>70.98741717919006</v>
      </c>
      <c r="P8" s="9"/>
    </row>
    <row r="9" spans="1:16" ht="15">
      <c r="A9" s="12"/>
      <c r="B9" s="42">
        <v>514</v>
      </c>
      <c r="C9" s="19" t="s">
        <v>22</v>
      </c>
      <c r="D9" s="43">
        <v>570173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570173</v>
      </c>
      <c r="O9" s="44">
        <f t="shared" si="2"/>
        <v>8.470347921680483</v>
      </c>
      <c r="P9" s="9"/>
    </row>
    <row r="10" spans="1:16" ht="15">
      <c r="A10" s="12"/>
      <c r="B10" s="42">
        <v>515</v>
      </c>
      <c r="C10" s="19" t="s">
        <v>23</v>
      </c>
      <c r="D10" s="43">
        <v>1744492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1744492</v>
      </c>
      <c r="O10" s="44">
        <f t="shared" si="2"/>
        <v>25.915738182250347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6146716</v>
      </c>
      <c r="G11" s="43">
        <v>2599771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8746487</v>
      </c>
      <c r="O11" s="44">
        <f t="shared" si="2"/>
        <v>129.93563003238555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SUM(D13:D18)</f>
        <v>26165565</v>
      </c>
      <c r="E12" s="29">
        <f t="shared" si="3"/>
        <v>19159999</v>
      </c>
      <c r="F12" s="29">
        <f t="shared" si="3"/>
        <v>0</v>
      </c>
      <c r="G12" s="29">
        <f t="shared" si="3"/>
        <v>125915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45451479</v>
      </c>
      <c r="O12" s="41">
        <f t="shared" si="2"/>
        <v>675.2158392013548</v>
      </c>
      <c r="P12" s="10"/>
    </row>
    <row r="13" spans="1:16" ht="15">
      <c r="A13" s="12"/>
      <c r="B13" s="42">
        <v>521</v>
      </c>
      <c r="C13" s="19" t="s">
        <v>25</v>
      </c>
      <c r="D13" s="43">
        <v>14347007</v>
      </c>
      <c r="E13" s="43">
        <v>1099836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15446843</v>
      </c>
      <c r="O13" s="44">
        <f t="shared" si="2"/>
        <v>229.47444810886293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14465892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14465892</v>
      </c>
      <c r="O14" s="44">
        <f t="shared" si="2"/>
        <v>214.90168464212496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3594271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3594271</v>
      </c>
      <c r="O15" s="44">
        <f t="shared" si="2"/>
        <v>53.39559378435392</v>
      </c>
      <c r="P15" s="9"/>
    </row>
    <row r="16" spans="1:16" ht="15">
      <c r="A16" s="12"/>
      <c r="B16" s="42">
        <v>525</v>
      </c>
      <c r="C16" s="19" t="s">
        <v>67</v>
      </c>
      <c r="D16" s="43">
        <v>104473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104473</v>
      </c>
      <c r="O16" s="44">
        <f t="shared" si="2"/>
        <v>1.5520248388151052</v>
      </c>
      <c r="P16" s="9"/>
    </row>
    <row r="17" spans="1:16" ht="15">
      <c r="A17" s="12"/>
      <c r="B17" s="42">
        <v>526</v>
      </c>
      <c r="C17" s="19" t="s">
        <v>28</v>
      </c>
      <c r="D17" s="43">
        <v>11104356</v>
      </c>
      <c r="E17" s="43">
        <v>0</v>
      </c>
      <c r="F17" s="43">
        <v>0</v>
      </c>
      <c r="G17" s="43">
        <v>125915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11230271</v>
      </c>
      <c r="O17" s="44">
        <f t="shared" si="2"/>
        <v>166.8341058323677</v>
      </c>
      <c r="P17" s="9"/>
    </row>
    <row r="18" spans="1:16" ht="15">
      <c r="A18" s="12"/>
      <c r="B18" s="42">
        <v>529</v>
      </c>
      <c r="C18" s="19" t="s">
        <v>29</v>
      </c>
      <c r="D18" s="43">
        <v>609729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609729</v>
      </c>
      <c r="O18" s="44">
        <f t="shared" si="2"/>
        <v>9.057981994830199</v>
      </c>
      <c r="P18" s="9"/>
    </row>
    <row r="19" spans="1:16" ht="15.75">
      <c r="A19" s="26" t="s">
        <v>30</v>
      </c>
      <c r="B19" s="27"/>
      <c r="C19" s="28"/>
      <c r="D19" s="29">
        <f aca="true" t="shared" si="4" ref="D19:M19">SUM(D20:D23)</f>
        <v>3269784</v>
      </c>
      <c r="E19" s="29">
        <f t="shared" si="4"/>
        <v>17093316</v>
      </c>
      <c r="F19" s="29">
        <f t="shared" si="4"/>
        <v>0</v>
      </c>
      <c r="G19" s="29">
        <f t="shared" si="4"/>
        <v>16895</v>
      </c>
      <c r="H19" s="29">
        <f t="shared" si="4"/>
        <v>0</v>
      </c>
      <c r="I19" s="29">
        <f t="shared" si="4"/>
        <v>38968621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59348616</v>
      </c>
      <c r="O19" s="41">
        <f t="shared" si="2"/>
        <v>881.6682413762368</v>
      </c>
      <c r="P19" s="10"/>
    </row>
    <row r="20" spans="1:16" ht="15">
      <c r="A20" s="12"/>
      <c r="B20" s="42">
        <v>534</v>
      </c>
      <c r="C20" s="19" t="s">
        <v>56</v>
      </c>
      <c r="D20" s="43">
        <v>3269784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3269784</v>
      </c>
      <c r="O20" s="44">
        <f t="shared" si="2"/>
        <v>48.575095819591766</v>
      </c>
      <c r="P20" s="9"/>
    </row>
    <row r="21" spans="1:16" ht="15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38968621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38968621</v>
      </c>
      <c r="O21" s="44">
        <f t="shared" si="2"/>
        <v>578.9081171821612</v>
      </c>
      <c r="P21" s="9"/>
    </row>
    <row r="22" spans="1:16" ht="15">
      <c r="A22" s="12"/>
      <c r="B22" s="42">
        <v>538</v>
      </c>
      <c r="C22" s="19" t="s">
        <v>58</v>
      </c>
      <c r="D22" s="43">
        <v>0</v>
      </c>
      <c r="E22" s="43">
        <v>3965497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3965497</v>
      </c>
      <c r="O22" s="44">
        <f t="shared" si="2"/>
        <v>58.91043467926434</v>
      </c>
      <c r="P22" s="9"/>
    </row>
    <row r="23" spans="1:16" ht="15">
      <c r="A23" s="12"/>
      <c r="B23" s="42">
        <v>539</v>
      </c>
      <c r="C23" s="19" t="s">
        <v>33</v>
      </c>
      <c r="D23" s="43">
        <v>0</v>
      </c>
      <c r="E23" s="43">
        <v>13127819</v>
      </c>
      <c r="F23" s="43">
        <v>0</v>
      </c>
      <c r="G23" s="43">
        <v>16895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13144714</v>
      </c>
      <c r="O23" s="44">
        <f t="shared" si="2"/>
        <v>195.2745936952194</v>
      </c>
      <c r="P23" s="9"/>
    </row>
    <row r="24" spans="1:16" ht="15.75">
      <c r="A24" s="26" t="s">
        <v>34</v>
      </c>
      <c r="B24" s="27"/>
      <c r="C24" s="28"/>
      <c r="D24" s="29">
        <f aca="true" t="shared" si="5" ref="D24:M24">SUM(D25:D26)</f>
        <v>0</v>
      </c>
      <c r="E24" s="29">
        <f t="shared" si="5"/>
        <v>1426864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1426864</v>
      </c>
      <c r="O24" s="41">
        <f t="shared" si="2"/>
        <v>21.197135811272542</v>
      </c>
      <c r="P24" s="10"/>
    </row>
    <row r="25" spans="1:16" ht="15">
      <c r="A25" s="12"/>
      <c r="B25" s="42">
        <v>541</v>
      </c>
      <c r="C25" s="19" t="s">
        <v>59</v>
      </c>
      <c r="D25" s="43">
        <v>0</v>
      </c>
      <c r="E25" s="43">
        <v>1344451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1344451</v>
      </c>
      <c r="O25" s="44">
        <f t="shared" si="2"/>
        <v>19.972828832040882</v>
      </c>
      <c r="P25" s="9"/>
    </row>
    <row r="26" spans="1:16" ht="15">
      <c r="A26" s="12"/>
      <c r="B26" s="42">
        <v>544</v>
      </c>
      <c r="C26" s="19" t="s">
        <v>60</v>
      </c>
      <c r="D26" s="43">
        <v>0</v>
      </c>
      <c r="E26" s="43">
        <v>82413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82413</v>
      </c>
      <c r="O26" s="44">
        <f t="shared" si="2"/>
        <v>1.2243069792316605</v>
      </c>
      <c r="P26" s="9"/>
    </row>
    <row r="27" spans="1:16" ht="15.75">
      <c r="A27" s="26" t="s">
        <v>37</v>
      </c>
      <c r="B27" s="27"/>
      <c r="C27" s="28"/>
      <c r="D27" s="29">
        <f aca="true" t="shared" si="6" ref="D27:M27">SUM(D28:D28)</f>
        <v>8453874</v>
      </c>
      <c r="E27" s="29">
        <f t="shared" si="6"/>
        <v>0</v>
      </c>
      <c r="F27" s="29">
        <f t="shared" si="6"/>
        <v>0</v>
      </c>
      <c r="G27" s="29">
        <f t="shared" si="6"/>
        <v>3361807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11815681</v>
      </c>
      <c r="O27" s="41">
        <f t="shared" si="2"/>
        <v>175.5308108268711</v>
      </c>
      <c r="P27" s="9"/>
    </row>
    <row r="28" spans="1:16" ht="15">
      <c r="A28" s="12"/>
      <c r="B28" s="42">
        <v>572</v>
      </c>
      <c r="C28" s="19" t="s">
        <v>61</v>
      </c>
      <c r="D28" s="43">
        <v>8453874</v>
      </c>
      <c r="E28" s="43">
        <v>0</v>
      </c>
      <c r="F28" s="43">
        <v>0</v>
      </c>
      <c r="G28" s="43">
        <v>3361807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11815681</v>
      </c>
      <c r="O28" s="44">
        <f t="shared" si="2"/>
        <v>175.5308108268711</v>
      </c>
      <c r="P28" s="9"/>
    </row>
    <row r="29" spans="1:16" ht="15.75">
      <c r="A29" s="26" t="s">
        <v>62</v>
      </c>
      <c r="B29" s="27"/>
      <c r="C29" s="28"/>
      <c r="D29" s="29">
        <f aca="true" t="shared" si="7" ref="D29:M29">SUM(D30:D30)</f>
        <v>3468800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3468800</v>
      </c>
      <c r="O29" s="41">
        <f t="shared" si="2"/>
        <v>51.53162789315744</v>
      </c>
      <c r="P29" s="9"/>
    </row>
    <row r="30" spans="1:16" ht="15.75" thickBot="1">
      <c r="A30" s="12"/>
      <c r="B30" s="42">
        <v>581</v>
      </c>
      <c r="C30" s="19" t="s">
        <v>63</v>
      </c>
      <c r="D30" s="43">
        <v>3468800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3468800</v>
      </c>
      <c r="O30" s="44">
        <f t="shared" si="2"/>
        <v>51.53162789315744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49516201</v>
      </c>
      <c r="E31" s="14">
        <f aca="true" t="shared" si="8" ref="E31:M31">SUM(E5,E12,E19,E24,E27,E29)</f>
        <v>37680179</v>
      </c>
      <c r="F31" s="14">
        <f t="shared" si="8"/>
        <v>6146716</v>
      </c>
      <c r="G31" s="14">
        <f t="shared" si="8"/>
        <v>6532871</v>
      </c>
      <c r="H31" s="14">
        <f t="shared" si="8"/>
        <v>0</v>
      </c>
      <c r="I31" s="14">
        <f t="shared" si="8"/>
        <v>38968621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138844588</v>
      </c>
      <c r="O31" s="35">
        <f t="shared" si="2"/>
        <v>2062.640579968506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79</v>
      </c>
      <c r="M33" s="90"/>
      <c r="N33" s="90"/>
      <c r="O33" s="39">
        <v>67314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7392345</v>
      </c>
      <c r="E5" s="24">
        <f t="shared" si="0"/>
        <v>849956</v>
      </c>
      <c r="F5" s="24">
        <f t="shared" si="0"/>
        <v>6185032</v>
      </c>
      <c r="G5" s="24">
        <f t="shared" si="0"/>
        <v>2234745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16662078</v>
      </c>
      <c r="O5" s="30">
        <f aca="true" t="shared" si="2" ref="O5:O31">(N5/O$33)</f>
        <v>248.7917039956997</v>
      </c>
      <c r="P5" s="6"/>
    </row>
    <row r="6" spans="1:16" ht="15">
      <c r="A6" s="12"/>
      <c r="B6" s="42">
        <v>511</v>
      </c>
      <c r="C6" s="19" t="s">
        <v>19</v>
      </c>
      <c r="D6" s="43">
        <v>210410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210410</v>
      </c>
      <c r="O6" s="44">
        <f t="shared" si="2"/>
        <v>3.141760735829899</v>
      </c>
      <c r="P6" s="9"/>
    </row>
    <row r="7" spans="1:16" ht="15">
      <c r="A7" s="12"/>
      <c r="B7" s="42">
        <v>512</v>
      </c>
      <c r="C7" s="19" t="s">
        <v>20</v>
      </c>
      <c r="D7" s="43">
        <v>1226454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1226454</v>
      </c>
      <c r="O7" s="44">
        <f t="shared" si="2"/>
        <v>18.312936749686436</v>
      </c>
      <c r="P7" s="9"/>
    </row>
    <row r="8" spans="1:16" ht="15">
      <c r="A8" s="12"/>
      <c r="B8" s="42">
        <v>513</v>
      </c>
      <c r="C8" s="19" t="s">
        <v>21</v>
      </c>
      <c r="D8" s="43">
        <v>3839129</v>
      </c>
      <c r="E8" s="43">
        <v>0</v>
      </c>
      <c r="F8" s="43">
        <v>0</v>
      </c>
      <c r="G8" s="43">
        <v>146108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3985237</v>
      </c>
      <c r="O8" s="44">
        <f t="shared" si="2"/>
        <v>59.50601744012423</v>
      </c>
      <c r="P8" s="9"/>
    </row>
    <row r="9" spans="1:16" ht="15">
      <c r="A9" s="12"/>
      <c r="B9" s="42">
        <v>514</v>
      </c>
      <c r="C9" s="19" t="s">
        <v>22</v>
      </c>
      <c r="D9" s="43">
        <v>567996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567996</v>
      </c>
      <c r="O9" s="44">
        <f t="shared" si="2"/>
        <v>8.481096577674252</v>
      </c>
      <c r="P9" s="9"/>
    </row>
    <row r="10" spans="1:16" ht="15">
      <c r="A10" s="12"/>
      <c r="B10" s="42">
        <v>515</v>
      </c>
      <c r="C10" s="19" t="s">
        <v>23</v>
      </c>
      <c r="D10" s="43">
        <v>1548356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1548356</v>
      </c>
      <c r="O10" s="44">
        <f t="shared" si="2"/>
        <v>23.11945290569193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849956</v>
      </c>
      <c r="F11" s="43">
        <v>6185032</v>
      </c>
      <c r="G11" s="43">
        <v>2088637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9123625</v>
      </c>
      <c r="O11" s="44">
        <f t="shared" si="2"/>
        <v>136.23043958669294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SUM(D13:D18)</f>
        <v>26649743</v>
      </c>
      <c r="E12" s="29">
        <f t="shared" si="3"/>
        <v>15831424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42481167</v>
      </c>
      <c r="O12" s="41">
        <f t="shared" si="2"/>
        <v>634.3123544167712</v>
      </c>
      <c r="P12" s="10"/>
    </row>
    <row r="13" spans="1:16" ht="15">
      <c r="A13" s="12"/>
      <c r="B13" s="42">
        <v>521</v>
      </c>
      <c r="C13" s="19" t="s">
        <v>25</v>
      </c>
      <c r="D13" s="43">
        <v>13391754</v>
      </c>
      <c r="E13" s="43">
        <v>190715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13582469</v>
      </c>
      <c r="O13" s="44">
        <f t="shared" si="2"/>
        <v>202.80817356507197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13334086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13334086</v>
      </c>
      <c r="O14" s="44">
        <f t="shared" si="2"/>
        <v>199.09941468076212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2306623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2306623</v>
      </c>
      <c r="O15" s="44">
        <f t="shared" si="2"/>
        <v>34.441602460729854</v>
      </c>
      <c r="P15" s="9"/>
    </row>
    <row r="16" spans="1:16" ht="15">
      <c r="A16" s="12"/>
      <c r="B16" s="42">
        <v>525</v>
      </c>
      <c r="C16" s="19" t="s">
        <v>67</v>
      </c>
      <c r="D16" s="43">
        <v>2055103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2055103</v>
      </c>
      <c r="O16" s="44">
        <f t="shared" si="2"/>
        <v>30.686003105775548</v>
      </c>
      <c r="P16" s="9"/>
    </row>
    <row r="17" spans="1:16" ht="15">
      <c r="A17" s="12"/>
      <c r="B17" s="42">
        <v>526</v>
      </c>
      <c r="C17" s="19" t="s">
        <v>28</v>
      </c>
      <c r="D17" s="43">
        <v>10579603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10579603</v>
      </c>
      <c r="O17" s="44">
        <f t="shared" si="2"/>
        <v>157.97053992713373</v>
      </c>
      <c r="P17" s="9"/>
    </row>
    <row r="18" spans="1:16" ht="15">
      <c r="A18" s="12"/>
      <c r="B18" s="42">
        <v>529</v>
      </c>
      <c r="C18" s="19" t="s">
        <v>29</v>
      </c>
      <c r="D18" s="43">
        <v>623283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623283</v>
      </c>
      <c r="O18" s="44">
        <f t="shared" si="2"/>
        <v>9.306620677297975</v>
      </c>
      <c r="P18" s="9"/>
    </row>
    <row r="19" spans="1:16" ht="15.75">
      <c r="A19" s="26" t="s">
        <v>30</v>
      </c>
      <c r="B19" s="27"/>
      <c r="C19" s="28"/>
      <c r="D19" s="29">
        <f aca="true" t="shared" si="4" ref="D19:M19">SUM(D20:D23)</f>
        <v>2359830</v>
      </c>
      <c r="E19" s="29">
        <f t="shared" si="4"/>
        <v>16262591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36781178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40">
        <f t="shared" si="1"/>
        <v>55403599</v>
      </c>
      <c r="O19" s="41">
        <f t="shared" si="2"/>
        <v>827.26511079257</v>
      </c>
      <c r="P19" s="10"/>
    </row>
    <row r="20" spans="1:16" ht="15">
      <c r="A20" s="12"/>
      <c r="B20" s="42">
        <v>534</v>
      </c>
      <c r="C20" s="19" t="s">
        <v>56</v>
      </c>
      <c r="D20" s="43">
        <v>2359830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2359830</v>
      </c>
      <c r="O20" s="44">
        <f t="shared" si="2"/>
        <v>35.23606880487368</v>
      </c>
      <c r="P20" s="9"/>
    </row>
    <row r="21" spans="1:16" ht="15">
      <c r="A21" s="12"/>
      <c r="B21" s="42">
        <v>536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36781178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36781178</v>
      </c>
      <c r="O21" s="44">
        <f t="shared" si="2"/>
        <v>549.2023233590157</v>
      </c>
      <c r="P21" s="9"/>
    </row>
    <row r="22" spans="1:16" ht="15">
      <c r="A22" s="12"/>
      <c r="B22" s="42">
        <v>538</v>
      </c>
      <c r="C22" s="19" t="s">
        <v>58</v>
      </c>
      <c r="D22" s="43">
        <v>0</v>
      </c>
      <c r="E22" s="43">
        <v>3722904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3722904</v>
      </c>
      <c r="O22" s="44">
        <f t="shared" si="2"/>
        <v>55.588962551514065</v>
      </c>
      <c r="P22" s="9"/>
    </row>
    <row r="23" spans="1:16" ht="15">
      <c r="A23" s="12"/>
      <c r="B23" s="42">
        <v>539</v>
      </c>
      <c r="C23" s="19" t="s">
        <v>33</v>
      </c>
      <c r="D23" s="43">
        <v>0</v>
      </c>
      <c r="E23" s="43">
        <v>12539687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12539687</v>
      </c>
      <c r="O23" s="44">
        <f t="shared" si="2"/>
        <v>187.23775607716658</v>
      </c>
      <c r="P23" s="9"/>
    </row>
    <row r="24" spans="1:16" ht="15.75">
      <c r="A24" s="26" t="s">
        <v>34</v>
      </c>
      <c r="B24" s="27"/>
      <c r="C24" s="28"/>
      <c r="D24" s="29">
        <f aca="true" t="shared" si="5" ref="D24:M24">SUM(D25:D26)</f>
        <v>0</v>
      </c>
      <c r="E24" s="29">
        <f t="shared" si="5"/>
        <v>839984</v>
      </c>
      <c r="F24" s="29">
        <f t="shared" si="5"/>
        <v>0</v>
      </c>
      <c r="G24" s="29">
        <f t="shared" si="5"/>
        <v>19659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859643</v>
      </c>
      <c r="O24" s="41">
        <f t="shared" si="2"/>
        <v>12.835856775966075</v>
      </c>
      <c r="P24" s="10"/>
    </row>
    <row r="25" spans="1:16" ht="15">
      <c r="A25" s="12"/>
      <c r="B25" s="42">
        <v>541</v>
      </c>
      <c r="C25" s="19" t="s">
        <v>59</v>
      </c>
      <c r="D25" s="43">
        <v>0</v>
      </c>
      <c r="E25" s="43">
        <v>754021</v>
      </c>
      <c r="F25" s="43">
        <v>0</v>
      </c>
      <c r="G25" s="43">
        <v>19659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773680</v>
      </c>
      <c r="O25" s="44">
        <f t="shared" si="2"/>
        <v>11.552290509466642</v>
      </c>
      <c r="P25" s="9"/>
    </row>
    <row r="26" spans="1:16" ht="15">
      <c r="A26" s="12"/>
      <c r="B26" s="42">
        <v>544</v>
      </c>
      <c r="C26" s="19" t="s">
        <v>60</v>
      </c>
      <c r="D26" s="43">
        <v>0</v>
      </c>
      <c r="E26" s="43">
        <v>85963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85963</v>
      </c>
      <c r="O26" s="44">
        <f t="shared" si="2"/>
        <v>1.2835662664994325</v>
      </c>
      <c r="P26" s="9"/>
    </row>
    <row r="27" spans="1:16" ht="15.75">
      <c r="A27" s="26" t="s">
        <v>37</v>
      </c>
      <c r="B27" s="27"/>
      <c r="C27" s="28"/>
      <c r="D27" s="29">
        <f aca="true" t="shared" si="6" ref="D27:M27">SUM(D28:D28)</f>
        <v>7526176</v>
      </c>
      <c r="E27" s="29">
        <f t="shared" si="6"/>
        <v>0</v>
      </c>
      <c r="F27" s="29">
        <f t="shared" si="6"/>
        <v>0</v>
      </c>
      <c r="G27" s="29">
        <f t="shared" si="6"/>
        <v>2781729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10307905</v>
      </c>
      <c r="O27" s="41">
        <f t="shared" si="2"/>
        <v>153.91365048079794</v>
      </c>
      <c r="P27" s="9"/>
    </row>
    <row r="28" spans="1:16" ht="15">
      <c r="A28" s="12"/>
      <c r="B28" s="42">
        <v>572</v>
      </c>
      <c r="C28" s="19" t="s">
        <v>61</v>
      </c>
      <c r="D28" s="43">
        <v>7526176</v>
      </c>
      <c r="E28" s="43">
        <v>0</v>
      </c>
      <c r="F28" s="43">
        <v>0</v>
      </c>
      <c r="G28" s="43">
        <v>2781729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10307905</v>
      </c>
      <c r="O28" s="44">
        <f t="shared" si="2"/>
        <v>153.91365048079794</v>
      </c>
      <c r="P28" s="9"/>
    </row>
    <row r="29" spans="1:16" ht="15.75">
      <c r="A29" s="26" t="s">
        <v>62</v>
      </c>
      <c r="B29" s="27"/>
      <c r="C29" s="28"/>
      <c r="D29" s="29">
        <f aca="true" t="shared" si="7" ref="D29:M29">SUM(D30:D30)</f>
        <v>4518800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4518800</v>
      </c>
      <c r="O29" s="41">
        <f t="shared" si="2"/>
        <v>67.4729737800872</v>
      </c>
      <c r="P29" s="9"/>
    </row>
    <row r="30" spans="1:16" ht="15.75" thickBot="1">
      <c r="A30" s="12"/>
      <c r="B30" s="42">
        <v>581</v>
      </c>
      <c r="C30" s="19" t="s">
        <v>63</v>
      </c>
      <c r="D30" s="43">
        <v>4518800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4518800</v>
      </c>
      <c r="O30" s="44">
        <f t="shared" si="2"/>
        <v>67.4729737800872</v>
      </c>
      <c r="P30" s="9"/>
    </row>
    <row r="31" spans="1:119" ht="16.5" thickBot="1">
      <c r="A31" s="13" t="s">
        <v>10</v>
      </c>
      <c r="B31" s="21"/>
      <c r="C31" s="20"/>
      <c r="D31" s="14">
        <f>SUM(D5,D12,D19,D24,D27,D29)</f>
        <v>48446894</v>
      </c>
      <c r="E31" s="14">
        <f aca="true" t="shared" si="8" ref="E31:M31">SUM(E5,E12,E19,E24,E27,E29)</f>
        <v>33783955</v>
      </c>
      <c r="F31" s="14">
        <f t="shared" si="8"/>
        <v>6185032</v>
      </c>
      <c r="G31" s="14">
        <f t="shared" si="8"/>
        <v>5036133</v>
      </c>
      <c r="H31" s="14">
        <f t="shared" si="8"/>
        <v>0</v>
      </c>
      <c r="I31" s="14">
        <f t="shared" si="8"/>
        <v>36781178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130233192</v>
      </c>
      <c r="O31" s="35">
        <f t="shared" si="2"/>
        <v>1944.5916502418922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77</v>
      </c>
      <c r="M33" s="90"/>
      <c r="N33" s="90"/>
      <c r="O33" s="39">
        <v>66972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7230827</v>
      </c>
      <c r="E5" s="24">
        <f t="shared" si="0"/>
        <v>0</v>
      </c>
      <c r="F5" s="24">
        <f t="shared" si="0"/>
        <v>6194920</v>
      </c>
      <c r="G5" s="24">
        <f t="shared" si="0"/>
        <v>2308762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15734509</v>
      </c>
      <c r="O5" s="30">
        <f aca="true" t="shared" si="2" ref="O5:O30">(N5/O$32)</f>
        <v>236.22196700145625</v>
      </c>
      <c r="P5" s="6"/>
    </row>
    <row r="6" spans="1:16" ht="15">
      <c r="A6" s="12"/>
      <c r="B6" s="42">
        <v>511</v>
      </c>
      <c r="C6" s="19" t="s">
        <v>19</v>
      </c>
      <c r="D6" s="43">
        <v>228991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228991</v>
      </c>
      <c r="O6" s="44">
        <f t="shared" si="2"/>
        <v>3.437838730501884</v>
      </c>
      <c r="P6" s="9"/>
    </row>
    <row r="7" spans="1:16" ht="15">
      <c r="A7" s="12"/>
      <c r="B7" s="42">
        <v>512</v>
      </c>
      <c r="C7" s="19" t="s">
        <v>20</v>
      </c>
      <c r="D7" s="43">
        <v>1175758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1175758</v>
      </c>
      <c r="O7" s="44">
        <f t="shared" si="2"/>
        <v>17.65163866744734</v>
      </c>
      <c r="P7" s="9"/>
    </row>
    <row r="8" spans="1:16" ht="15">
      <c r="A8" s="12"/>
      <c r="B8" s="42">
        <v>513</v>
      </c>
      <c r="C8" s="19" t="s">
        <v>21</v>
      </c>
      <c r="D8" s="43">
        <v>3563172</v>
      </c>
      <c r="E8" s="43">
        <v>0</v>
      </c>
      <c r="F8" s="43">
        <v>0</v>
      </c>
      <c r="G8" s="43">
        <v>450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3563622</v>
      </c>
      <c r="O8" s="44">
        <f t="shared" si="2"/>
        <v>53.50060802594244</v>
      </c>
      <c r="P8" s="9"/>
    </row>
    <row r="9" spans="1:16" ht="15">
      <c r="A9" s="12"/>
      <c r="B9" s="42">
        <v>514</v>
      </c>
      <c r="C9" s="19" t="s">
        <v>22</v>
      </c>
      <c r="D9" s="43">
        <v>528580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528580</v>
      </c>
      <c r="O9" s="44">
        <f t="shared" si="2"/>
        <v>7.935564263087571</v>
      </c>
      <c r="P9" s="9"/>
    </row>
    <row r="10" spans="1:16" ht="15">
      <c r="A10" s="12"/>
      <c r="B10" s="42">
        <v>515</v>
      </c>
      <c r="C10" s="19" t="s">
        <v>23</v>
      </c>
      <c r="D10" s="43">
        <v>1734326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1734326</v>
      </c>
      <c r="O10" s="44">
        <f t="shared" si="2"/>
        <v>26.037412361692866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6194920</v>
      </c>
      <c r="G11" s="43">
        <v>2308312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8503232</v>
      </c>
      <c r="O11" s="44">
        <f t="shared" si="2"/>
        <v>127.65890495278416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SUM(D13:D17)</f>
        <v>22629663</v>
      </c>
      <c r="E12" s="29">
        <f t="shared" si="3"/>
        <v>15195953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37825616</v>
      </c>
      <c r="O12" s="41">
        <f t="shared" si="2"/>
        <v>567.8754522662102</v>
      </c>
      <c r="P12" s="10"/>
    </row>
    <row r="13" spans="1:16" ht="15">
      <c r="A13" s="12"/>
      <c r="B13" s="42">
        <v>521</v>
      </c>
      <c r="C13" s="19" t="s">
        <v>25</v>
      </c>
      <c r="D13" s="43">
        <v>12376418</v>
      </c>
      <c r="E13" s="43">
        <v>39877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12416295</v>
      </c>
      <c r="O13" s="44">
        <f t="shared" si="2"/>
        <v>186.40566590100437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12926010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12926010</v>
      </c>
      <c r="O14" s="44">
        <f t="shared" si="2"/>
        <v>194.05801017880466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2230066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2230066</v>
      </c>
      <c r="O15" s="44">
        <f t="shared" si="2"/>
        <v>33.47995015688571</v>
      </c>
      <c r="P15" s="9"/>
    </row>
    <row r="16" spans="1:16" ht="15">
      <c r="A16" s="12"/>
      <c r="B16" s="42">
        <v>526</v>
      </c>
      <c r="C16" s="19" t="s">
        <v>28</v>
      </c>
      <c r="D16" s="43">
        <v>9776811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9776811</v>
      </c>
      <c r="O16" s="44">
        <f t="shared" si="2"/>
        <v>146.77912894653875</v>
      </c>
      <c r="P16" s="9"/>
    </row>
    <row r="17" spans="1:16" ht="15">
      <c r="A17" s="12"/>
      <c r="B17" s="42">
        <v>529</v>
      </c>
      <c r="C17" s="19" t="s">
        <v>29</v>
      </c>
      <c r="D17" s="43">
        <v>476434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476434</v>
      </c>
      <c r="O17" s="44">
        <f t="shared" si="2"/>
        <v>7.152697082976775</v>
      </c>
      <c r="P17" s="9"/>
    </row>
    <row r="18" spans="1:16" ht="15.75">
      <c r="A18" s="26" t="s">
        <v>30</v>
      </c>
      <c r="B18" s="27"/>
      <c r="C18" s="28"/>
      <c r="D18" s="29">
        <f aca="true" t="shared" si="4" ref="D18:M18">SUM(D19:D22)</f>
        <v>2272527</v>
      </c>
      <c r="E18" s="29">
        <f t="shared" si="4"/>
        <v>15452282</v>
      </c>
      <c r="F18" s="29">
        <f t="shared" si="4"/>
        <v>0</v>
      </c>
      <c r="G18" s="29">
        <f t="shared" si="4"/>
        <v>319113</v>
      </c>
      <c r="H18" s="29">
        <f t="shared" si="4"/>
        <v>0</v>
      </c>
      <c r="I18" s="29">
        <f t="shared" si="4"/>
        <v>36303192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54347114</v>
      </c>
      <c r="O18" s="41">
        <f t="shared" si="2"/>
        <v>815.9124742902611</v>
      </c>
      <c r="P18" s="10"/>
    </row>
    <row r="19" spans="1:16" ht="15">
      <c r="A19" s="12"/>
      <c r="B19" s="42">
        <v>534</v>
      </c>
      <c r="C19" s="19" t="s">
        <v>56</v>
      </c>
      <c r="D19" s="43">
        <v>2272527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2272527</v>
      </c>
      <c r="O19" s="44">
        <f t="shared" si="2"/>
        <v>34.11741656532901</v>
      </c>
      <c r="P19" s="9"/>
    </row>
    <row r="20" spans="1:16" ht="15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36303192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36303192</v>
      </c>
      <c r="O20" s="44">
        <f t="shared" si="2"/>
        <v>545.019321713282</v>
      </c>
      <c r="P20" s="9"/>
    </row>
    <row r="21" spans="1:16" ht="15">
      <c r="A21" s="12"/>
      <c r="B21" s="42">
        <v>538</v>
      </c>
      <c r="C21" s="19" t="s">
        <v>58</v>
      </c>
      <c r="D21" s="43">
        <v>0</v>
      </c>
      <c r="E21" s="43">
        <v>3485639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3485639</v>
      </c>
      <c r="O21" s="44">
        <f t="shared" si="2"/>
        <v>52.32985032052726</v>
      </c>
      <c r="P21" s="9"/>
    </row>
    <row r="22" spans="1:16" ht="15">
      <c r="A22" s="12"/>
      <c r="B22" s="42">
        <v>539</v>
      </c>
      <c r="C22" s="19" t="s">
        <v>33</v>
      </c>
      <c r="D22" s="43">
        <v>0</v>
      </c>
      <c r="E22" s="43">
        <v>11966643</v>
      </c>
      <c r="F22" s="43">
        <v>0</v>
      </c>
      <c r="G22" s="43">
        <v>319113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12285756</v>
      </c>
      <c r="O22" s="44">
        <f t="shared" si="2"/>
        <v>184.4458856911228</v>
      </c>
      <c r="P22" s="9"/>
    </row>
    <row r="23" spans="1:16" ht="15.75">
      <c r="A23" s="26" t="s">
        <v>34</v>
      </c>
      <c r="B23" s="27"/>
      <c r="C23" s="28"/>
      <c r="D23" s="29">
        <f aca="true" t="shared" si="5" ref="D23:M23">SUM(D24:D25)</f>
        <v>0</v>
      </c>
      <c r="E23" s="29">
        <f t="shared" si="5"/>
        <v>1534950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1534950</v>
      </c>
      <c r="O23" s="41">
        <f t="shared" si="2"/>
        <v>23.04418321848399</v>
      </c>
      <c r="P23" s="10"/>
    </row>
    <row r="24" spans="1:16" ht="15">
      <c r="A24" s="12"/>
      <c r="B24" s="42">
        <v>541</v>
      </c>
      <c r="C24" s="19" t="s">
        <v>59</v>
      </c>
      <c r="D24" s="43">
        <v>0</v>
      </c>
      <c r="E24" s="43">
        <v>1502798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1502798</v>
      </c>
      <c r="O24" s="44">
        <f t="shared" si="2"/>
        <v>22.561485685117628</v>
      </c>
      <c r="P24" s="9"/>
    </row>
    <row r="25" spans="1:16" ht="15">
      <c r="A25" s="12"/>
      <c r="B25" s="42">
        <v>544</v>
      </c>
      <c r="C25" s="19" t="s">
        <v>60</v>
      </c>
      <c r="D25" s="43">
        <v>0</v>
      </c>
      <c r="E25" s="43">
        <v>32152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32152</v>
      </c>
      <c r="O25" s="44">
        <f t="shared" si="2"/>
        <v>0.4826975333663619</v>
      </c>
      <c r="P25" s="9"/>
    </row>
    <row r="26" spans="1:16" ht="15.75">
      <c r="A26" s="26" t="s">
        <v>37</v>
      </c>
      <c r="B26" s="27"/>
      <c r="C26" s="28"/>
      <c r="D26" s="29">
        <f aca="true" t="shared" si="6" ref="D26:M26">SUM(D27:D27)</f>
        <v>7179855</v>
      </c>
      <c r="E26" s="29">
        <f t="shared" si="6"/>
        <v>0</v>
      </c>
      <c r="F26" s="29">
        <f t="shared" si="6"/>
        <v>0</v>
      </c>
      <c r="G26" s="29">
        <f t="shared" si="6"/>
        <v>4031347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11211202</v>
      </c>
      <c r="O26" s="41">
        <f t="shared" si="2"/>
        <v>168.3136212824093</v>
      </c>
      <c r="P26" s="9"/>
    </row>
    <row r="27" spans="1:16" ht="15">
      <c r="A27" s="12"/>
      <c r="B27" s="42">
        <v>572</v>
      </c>
      <c r="C27" s="19" t="s">
        <v>61</v>
      </c>
      <c r="D27" s="43">
        <v>7179855</v>
      </c>
      <c r="E27" s="43">
        <v>0</v>
      </c>
      <c r="F27" s="43">
        <v>0</v>
      </c>
      <c r="G27" s="43">
        <v>4031347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11211202</v>
      </c>
      <c r="O27" s="44">
        <f t="shared" si="2"/>
        <v>168.3136212824093</v>
      </c>
      <c r="P27" s="9"/>
    </row>
    <row r="28" spans="1:16" ht="15.75">
      <c r="A28" s="26" t="s">
        <v>62</v>
      </c>
      <c r="B28" s="27"/>
      <c r="C28" s="28"/>
      <c r="D28" s="29">
        <f aca="true" t="shared" si="7" ref="D28:M28">SUM(D29:D29)</f>
        <v>4175600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4175600</v>
      </c>
      <c r="O28" s="41">
        <f t="shared" si="2"/>
        <v>62.68822531489739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4175600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4175600</v>
      </c>
      <c r="O29" s="44">
        <f t="shared" si="2"/>
        <v>62.68822531489739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43488472</v>
      </c>
      <c r="E30" s="14">
        <f aca="true" t="shared" si="8" ref="E30:M30">SUM(E5,E12,E18,E23,E26,E28)</f>
        <v>32183185</v>
      </c>
      <c r="F30" s="14">
        <f t="shared" si="8"/>
        <v>6194920</v>
      </c>
      <c r="G30" s="14">
        <f t="shared" si="8"/>
        <v>6659222</v>
      </c>
      <c r="H30" s="14">
        <f t="shared" si="8"/>
        <v>0</v>
      </c>
      <c r="I30" s="14">
        <f t="shared" si="8"/>
        <v>36303192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124828991</v>
      </c>
      <c r="O30" s="35">
        <f t="shared" si="2"/>
        <v>1874.0559233737183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75</v>
      </c>
      <c r="M32" s="90"/>
      <c r="N32" s="90"/>
      <c r="O32" s="39">
        <v>66609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7497868</v>
      </c>
      <c r="E5" s="24">
        <f t="shared" si="0"/>
        <v>81</v>
      </c>
      <c r="F5" s="24">
        <f t="shared" si="0"/>
        <v>6194592</v>
      </c>
      <c r="G5" s="24">
        <f t="shared" si="0"/>
        <v>1556317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15248858</v>
      </c>
      <c r="O5" s="30">
        <f aca="true" t="shared" si="2" ref="O5:O30">(N5/O$32)</f>
        <v>229.21651685055468</v>
      </c>
      <c r="P5" s="6"/>
    </row>
    <row r="6" spans="1:16" ht="15">
      <c r="A6" s="12"/>
      <c r="B6" s="42">
        <v>511</v>
      </c>
      <c r="C6" s="19" t="s">
        <v>19</v>
      </c>
      <c r="D6" s="43">
        <v>216564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216564</v>
      </c>
      <c r="O6" s="44">
        <f t="shared" si="2"/>
        <v>3.2553287436490996</v>
      </c>
      <c r="P6" s="9"/>
    </row>
    <row r="7" spans="1:16" ht="15">
      <c r="A7" s="12"/>
      <c r="B7" s="42">
        <v>512</v>
      </c>
      <c r="C7" s="19" t="s">
        <v>20</v>
      </c>
      <c r="D7" s="43">
        <v>1116863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1116863</v>
      </c>
      <c r="O7" s="44">
        <f t="shared" si="2"/>
        <v>16.78836845744521</v>
      </c>
      <c r="P7" s="9"/>
    </row>
    <row r="8" spans="1:16" ht="15">
      <c r="A8" s="12"/>
      <c r="B8" s="42">
        <v>513</v>
      </c>
      <c r="C8" s="19" t="s">
        <v>21</v>
      </c>
      <c r="D8" s="43">
        <v>3512584</v>
      </c>
      <c r="E8" s="43">
        <v>81</v>
      </c>
      <c r="F8" s="43">
        <v>0</v>
      </c>
      <c r="G8" s="43">
        <v>23436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3536101</v>
      </c>
      <c r="O8" s="44">
        <f t="shared" si="2"/>
        <v>53.15366924210083</v>
      </c>
      <c r="P8" s="9"/>
    </row>
    <row r="9" spans="1:16" ht="15">
      <c r="A9" s="12"/>
      <c r="B9" s="42">
        <v>514</v>
      </c>
      <c r="C9" s="19" t="s">
        <v>22</v>
      </c>
      <c r="D9" s="43">
        <v>733563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733563</v>
      </c>
      <c r="O9" s="44">
        <f t="shared" si="2"/>
        <v>11.02671136097165</v>
      </c>
      <c r="P9" s="9"/>
    </row>
    <row r="10" spans="1:16" ht="15">
      <c r="A10" s="12"/>
      <c r="B10" s="42">
        <v>515</v>
      </c>
      <c r="C10" s="19" t="s">
        <v>23</v>
      </c>
      <c r="D10" s="43">
        <v>1918294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1918294</v>
      </c>
      <c r="O10" s="44">
        <f t="shared" si="2"/>
        <v>28.83525238252713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6194592</v>
      </c>
      <c r="G11" s="43">
        <v>1532881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7727473</v>
      </c>
      <c r="O11" s="44">
        <f t="shared" si="2"/>
        <v>116.15718666386074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SUM(D13:D17)</f>
        <v>21241093</v>
      </c>
      <c r="E12" s="29">
        <f t="shared" si="3"/>
        <v>14414324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35655417</v>
      </c>
      <c r="O12" s="41">
        <f t="shared" si="2"/>
        <v>535.9621351050718</v>
      </c>
      <c r="P12" s="10"/>
    </row>
    <row r="13" spans="1:16" ht="15">
      <c r="A13" s="12"/>
      <c r="B13" s="42">
        <v>521</v>
      </c>
      <c r="C13" s="19" t="s">
        <v>25</v>
      </c>
      <c r="D13" s="43">
        <v>11475098</v>
      </c>
      <c r="E13" s="43">
        <v>19158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11494256</v>
      </c>
      <c r="O13" s="44">
        <f t="shared" si="2"/>
        <v>172.77840242912546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12149349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12149349</v>
      </c>
      <c r="O14" s="44">
        <f t="shared" si="2"/>
        <v>182.62557496317228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2245817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2245817</v>
      </c>
      <c r="O15" s="44">
        <f t="shared" si="2"/>
        <v>33.758485404202865</v>
      </c>
      <c r="P15" s="9"/>
    </row>
    <row r="16" spans="1:16" ht="15">
      <c r="A16" s="12"/>
      <c r="B16" s="42">
        <v>526</v>
      </c>
      <c r="C16" s="19" t="s">
        <v>28</v>
      </c>
      <c r="D16" s="43">
        <v>9206081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9206081</v>
      </c>
      <c r="O16" s="44">
        <f t="shared" si="2"/>
        <v>138.38320355951058</v>
      </c>
      <c r="P16" s="9"/>
    </row>
    <row r="17" spans="1:16" ht="15">
      <c r="A17" s="12"/>
      <c r="B17" s="42">
        <v>529</v>
      </c>
      <c r="C17" s="19" t="s">
        <v>29</v>
      </c>
      <c r="D17" s="43">
        <v>559914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559914</v>
      </c>
      <c r="O17" s="44">
        <f t="shared" si="2"/>
        <v>8.416468749060519</v>
      </c>
      <c r="P17" s="9"/>
    </row>
    <row r="18" spans="1:16" ht="15.75">
      <c r="A18" s="26" t="s">
        <v>30</v>
      </c>
      <c r="B18" s="27"/>
      <c r="C18" s="28"/>
      <c r="D18" s="29">
        <f aca="true" t="shared" si="4" ref="D18:M18">SUM(D19:D22)</f>
        <v>2227132</v>
      </c>
      <c r="E18" s="29">
        <f t="shared" si="4"/>
        <v>14561275</v>
      </c>
      <c r="F18" s="29">
        <f t="shared" si="4"/>
        <v>0</v>
      </c>
      <c r="G18" s="29">
        <f t="shared" si="4"/>
        <v>387066</v>
      </c>
      <c r="H18" s="29">
        <f t="shared" si="4"/>
        <v>0</v>
      </c>
      <c r="I18" s="29">
        <f t="shared" si="4"/>
        <v>34001728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51177201</v>
      </c>
      <c r="O18" s="41">
        <f t="shared" si="2"/>
        <v>769.2811983284731</v>
      </c>
      <c r="P18" s="10"/>
    </row>
    <row r="19" spans="1:16" ht="15">
      <c r="A19" s="12"/>
      <c r="B19" s="42">
        <v>534</v>
      </c>
      <c r="C19" s="19" t="s">
        <v>56</v>
      </c>
      <c r="D19" s="43">
        <v>2227132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2227132</v>
      </c>
      <c r="O19" s="44">
        <f t="shared" si="2"/>
        <v>33.47761777350209</v>
      </c>
      <c r="P19" s="9"/>
    </row>
    <row r="20" spans="1:16" ht="15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34001728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34001728</v>
      </c>
      <c r="O20" s="44">
        <f t="shared" si="2"/>
        <v>511.10435017887744</v>
      </c>
      <c r="P20" s="9"/>
    </row>
    <row r="21" spans="1:16" ht="15">
      <c r="A21" s="12"/>
      <c r="B21" s="42">
        <v>538</v>
      </c>
      <c r="C21" s="19" t="s">
        <v>58</v>
      </c>
      <c r="D21" s="43">
        <v>0</v>
      </c>
      <c r="E21" s="43">
        <v>2999493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2999493</v>
      </c>
      <c r="O21" s="44">
        <f t="shared" si="2"/>
        <v>45.087529687640924</v>
      </c>
      <c r="P21" s="9"/>
    </row>
    <row r="22" spans="1:16" ht="15">
      <c r="A22" s="12"/>
      <c r="B22" s="42">
        <v>539</v>
      </c>
      <c r="C22" s="19" t="s">
        <v>33</v>
      </c>
      <c r="D22" s="43">
        <v>0</v>
      </c>
      <c r="E22" s="43">
        <v>11561782</v>
      </c>
      <c r="F22" s="43">
        <v>0</v>
      </c>
      <c r="G22" s="43">
        <v>387066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11948848</v>
      </c>
      <c r="O22" s="44">
        <f t="shared" si="2"/>
        <v>179.61170068845263</v>
      </c>
      <c r="P22" s="9"/>
    </row>
    <row r="23" spans="1:16" ht="15.75">
      <c r="A23" s="26" t="s">
        <v>34</v>
      </c>
      <c r="B23" s="27"/>
      <c r="C23" s="28"/>
      <c r="D23" s="29">
        <f aca="true" t="shared" si="5" ref="D23:M23">SUM(D24:D25)</f>
        <v>0</v>
      </c>
      <c r="E23" s="29">
        <f t="shared" si="5"/>
        <v>844908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844908</v>
      </c>
      <c r="O23" s="41">
        <f t="shared" si="2"/>
        <v>12.700417881730452</v>
      </c>
      <c r="P23" s="10"/>
    </row>
    <row r="24" spans="1:16" ht="15">
      <c r="A24" s="12"/>
      <c r="B24" s="42">
        <v>541</v>
      </c>
      <c r="C24" s="19" t="s">
        <v>59</v>
      </c>
      <c r="D24" s="43">
        <v>0</v>
      </c>
      <c r="E24" s="43">
        <v>796465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796465</v>
      </c>
      <c r="O24" s="44">
        <f t="shared" si="2"/>
        <v>11.97223641884376</v>
      </c>
      <c r="P24" s="9"/>
    </row>
    <row r="25" spans="1:16" ht="15">
      <c r="A25" s="12"/>
      <c r="B25" s="42">
        <v>544</v>
      </c>
      <c r="C25" s="19" t="s">
        <v>60</v>
      </c>
      <c r="D25" s="43">
        <v>0</v>
      </c>
      <c r="E25" s="43">
        <v>48443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48443</v>
      </c>
      <c r="O25" s="44">
        <f t="shared" si="2"/>
        <v>0.7281814628866909</v>
      </c>
      <c r="P25" s="9"/>
    </row>
    <row r="26" spans="1:16" ht="15.75">
      <c r="A26" s="26" t="s">
        <v>37</v>
      </c>
      <c r="B26" s="27"/>
      <c r="C26" s="28"/>
      <c r="D26" s="29">
        <f aca="true" t="shared" si="6" ref="D26:M26">SUM(D27:D27)</f>
        <v>7449790</v>
      </c>
      <c r="E26" s="29">
        <f t="shared" si="6"/>
        <v>0</v>
      </c>
      <c r="F26" s="29">
        <f t="shared" si="6"/>
        <v>0</v>
      </c>
      <c r="G26" s="29">
        <f t="shared" si="6"/>
        <v>2482726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9932516</v>
      </c>
      <c r="O26" s="41">
        <f t="shared" si="2"/>
        <v>149.30276884225717</v>
      </c>
      <c r="P26" s="9"/>
    </row>
    <row r="27" spans="1:16" ht="15">
      <c r="A27" s="12"/>
      <c r="B27" s="42">
        <v>572</v>
      </c>
      <c r="C27" s="19" t="s">
        <v>61</v>
      </c>
      <c r="D27" s="43">
        <v>7449790</v>
      </c>
      <c r="E27" s="43">
        <v>0</v>
      </c>
      <c r="F27" s="43">
        <v>0</v>
      </c>
      <c r="G27" s="43">
        <v>2482726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9932516</v>
      </c>
      <c r="O27" s="44">
        <f t="shared" si="2"/>
        <v>149.30276884225717</v>
      </c>
      <c r="P27" s="9"/>
    </row>
    <row r="28" spans="1:16" ht="15.75">
      <c r="A28" s="26" t="s">
        <v>62</v>
      </c>
      <c r="B28" s="27"/>
      <c r="C28" s="28"/>
      <c r="D28" s="29">
        <f aca="true" t="shared" si="7" ref="D28:M28">SUM(D29:D29)</f>
        <v>2422600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2422600</v>
      </c>
      <c r="O28" s="41">
        <f t="shared" si="2"/>
        <v>36.41583741694976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2422600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2422600</v>
      </c>
      <c r="O29" s="44">
        <f t="shared" si="2"/>
        <v>36.41583741694976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40838483</v>
      </c>
      <c r="E30" s="14">
        <f aca="true" t="shared" si="8" ref="E30:M30">SUM(E5,E12,E18,E23,E26,E28)</f>
        <v>29820588</v>
      </c>
      <c r="F30" s="14">
        <f t="shared" si="8"/>
        <v>6194592</v>
      </c>
      <c r="G30" s="14">
        <f t="shared" si="8"/>
        <v>4426109</v>
      </c>
      <c r="H30" s="14">
        <f t="shared" si="8"/>
        <v>0</v>
      </c>
      <c r="I30" s="14">
        <f t="shared" si="8"/>
        <v>34001728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115281500</v>
      </c>
      <c r="O30" s="35">
        <f t="shared" si="2"/>
        <v>1732.8788744250369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73</v>
      </c>
      <c r="M32" s="90"/>
      <c r="N32" s="90"/>
      <c r="O32" s="39">
        <v>66526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7136984</v>
      </c>
      <c r="E5" s="24">
        <f t="shared" si="0"/>
        <v>0</v>
      </c>
      <c r="F5" s="24">
        <f t="shared" si="0"/>
        <v>6204157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13341141</v>
      </c>
      <c r="O5" s="30">
        <f aca="true" t="shared" si="2" ref="O5:O30">(N5/O$32)</f>
        <v>202.95647610064808</v>
      </c>
      <c r="P5" s="6"/>
    </row>
    <row r="6" spans="1:16" ht="15">
      <c r="A6" s="12"/>
      <c r="B6" s="42">
        <v>511</v>
      </c>
      <c r="C6" s="19" t="s">
        <v>19</v>
      </c>
      <c r="D6" s="43">
        <v>220782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220782</v>
      </c>
      <c r="O6" s="44">
        <f t="shared" si="2"/>
        <v>3.3587184714150973</v>
      </c>
      <c r="P6" s="9"/>
    </row>
    <row r="7" spans="1:16" ht="15">
      <c r="A7" s="12"/>
      <c r="B7" s="42">
        <v>512</v>
      </c>
      <c r="C7" s="19" t="s">
        <v>20</v>
      </c>
      <c r="D7" s="43">
        <v>1232237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1232237</v>
      </c>
      <c r="O7" s="44">
        <f t="shared" si="2"/>
        <v>18.74580886603584</v>
      </c>
      <c r="P7" s="9"/>
    </row>
    <row r="8" spans="1:16" ht="15">
      <c r="A8" s="12"/>
      <c r="B8" s="42">
        <v>513</v>
      </c>
      <c r="C8" s="19" t="s">
        <v>21</v>
      </c>
      <c r="D8" s="43">
        <v>2761107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2761107</v>
      </c>
      <c r="O8" s="44">
        <f t="shared" si="2"/>
        <v>42.00424437886026</v>
      </c>
      <c r="P8" s="9"/>
    </row>
    <row r="9" spans="1:16" ht="15">
      <c r="A9" s="12"/>
      <c r="B9" s="42">
        <v>514</v>
      </c>
      <c r="C9" s="19" t="s">
        <v>22</v>
      </c>
      <c r="D9" s="43">
        <v>798926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798926</v>
      </c>
      <c r="O9" s="44">
        <f t="shared" si="2"/>
        <v>12.153923388200932</v>
      </c>
      <c r="P9" s="9"/>
    </row>
    <row r="10" spans="1:16" ht="15">
      <c r="A10" s="12"/>
      <c r="B10" s="42">
        <v>515</v>
      </c>
      <c r="C10" s="19" t="s">
        <v>23</v>
      </c>
      <c r="D10" s="43">
        <v>2123932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2123932</v>
      </c>
      <c r="O10" s="44">
        <f t="shared" si="2"/>
        <v>32.31101104451273</v>
      </c>
      <c r="P10" s="9"/>
    </row>
    <row r="11" spans="1:16" ht="15">
      <c r="A11" s="12"/>
      <c r="B11" s="42">
        <v>517</v>
      </c>
      <c r="C11" s="19" t="s">
        <v>70</v>
      </c>
      <c r="D11" s="43">
        <v>0</v>
      </c>
      <c r="E11" s="43">
        <v>0</v>
      </c>
      <c r="F11" s="43">
        <v>6204157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6204157</v>
      </c>
      <c r="O11" s="44">
        <f t="shared" si="2"/>
        <v>94.3827699516232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SUM(D13:D17)</f>
        <v>20355433</v>
      </c>
      <c r="E12" s="29">
        <f t="shared" si="3"/>
        <v>18018984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38374417</v>
      </c>
      <c r="O12" s="41">
        <f t="shared" si="2"/>
        <v>583.7833845498525</v>
      </c>
      <c r="P12" s="10"/>
    </row>
    <row r="13" spans="1:16" ht="15">
      <c r="A13" s="12"/>
      <c r="B13" s="42">
        <v>521</v>
      </c>
      <c r="C13" s="19" t="s">
        <v>25</v>
      </c>
      <c r="D13" s="43">
        <v>10819597</v>
      </c>
      <c r="E13" s="43">
        <v>94498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10914095</v>
      </c>
      <c r="O13" s="44">
        <f t="shared" si="2"/>
        <v>166.03424407460372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15421989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15421989</v>
      </c>
      <c r="O14" s="44">
        <f t="shared" si="2"/>
        <v>234.61205768704173</v>
      </c>
      <c r="P14" s="9"/>
    </row>
    <row r="15" spans="1:16" ht="15">
      <c r="A15" s="12"/>
      <c r="B15" s="42">
        <v>524</v>
      </c>
      <c r="C15" s="19" t="s">
        <v>27</v>
      </c>
      <c r="D15" s="43">
        <v>0</v>
      </c>
      <c r="E15" s="43">
        <v>2502497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2502497</v>
      </c>
      <c r="O15" s="44">
        <f t="shared" si="2"/>
        <v>38.070055070435394</v>
      </c>
      <c r="P15" s="9"/>
    </row>
    <row r="16" spans="1:16" ht="15">
      <c r="A16" s="12"/>
      <c r="B16" s="42">
        <v>526</v>
      </c>
      <c r="C16" s="19" t="s">
        <v>28</v>
      </c>
      <c r="D16" s="43">
        <v>9027421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9027421</v>
      </c>
      <c r="O16" s="44">
        <f t="shared" si="2"/>
        <v>137.33259804667296</v>
      </c>
      <c r="P16" s="9"/>
    </row>
    <row r="17" spans="1:16" ht="15">
      <c r="A17" s="12"/>
      <c r="B17" s="42">
        <v>529</v>
      </c>
      <c r="C17" s="19" t="s">
        <v>29</v>
      </c>
      <c r="D17" s="43">
        <v>508415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508415</v>
      </c>
      <c r="O17" s="44">
        <f t="shared" si="2"/>
        <v>7.73442967109867</v>
      </c>
      <c r="P17" s="9"/>
    </row>
    <row r="18" spans="1:16" ht="15.75">
      <c r="A18" s="26" t="s">
        <v>30</v>
      </c>
      <c r="B18" s="27"/>
      <c r="C18" s="28"/>
      <c r="D18" s="29">
        <f aca="true" t="shared" si="4" ref="D18:M18">SUM(D19:D22)</f>
        <v>2194610</v>
      </c>
      <c r="E18" s="29">
        <f t="shared" si="4"/>
        <v>17327587</v>
      </c>
      <c r="F18" s="29">
        <f t="shared" si="4"/>
        <v>0</v>
      </c>
      <c r="G18" s="29">
        <f t="shared" si="4"/>
        <v>10758825</v>
      </c>
      <c r="H18" s="29">
        <f t="shared" si="4"/>
        <v>0</v>
      </c>
      <c r="I18" s="29">
        <f t="shared" si="4"/>
        <v>33092855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63373877</v>
      </c>
      <c r="O18" s="41">
        <f t="shared" si="2"/>
        <v>964.0958560258009</v>
      </c>
      <c r="P18" s="10"/>
    </row>
    <row r="19" spans="1:16" ht="15">
      <c r="A19" s="12"/>
      <c r="B19" s="42">
        <v>534</v>
      </c>
      <c r="C19" s="19" t="s">
        <v>56</v>
      </c>
      <c r="D19" s="43">
        <v>2194610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2194610</v>
      </c>
      <c r="O19" s="44">
        <f t="shared" si="2"/>
        <v>33.38622326345575</v>
      </c>
      <c r="P19" s="9"/>
    </row>
    <row r="20" spans="1:16" ht="15">
      <c r="A20" s="12"/>
      <c r="B20" s="42">
        <v>536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33092855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33092855</v>
      </c>
      <c r="O20" s="44">
        <f t="shared" si="2"/>
        <v>503.43589314509995</v>
      </c>
      <c r="P20" s="9"/>
    </row>
    <row r="21" spans="1:16" ht="15">
      <c r="A21" s="12"/>
      <c r="B21" s="42">
        <v>538</v>
      </c>
      <c r="C21" s="19" t="s">
        <v>58</v>
      </c>
      <c r="D21" s="43">
        <v>0</v>
      </c>
      <c r="E21" s="43">
        <v>4213666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4213666</v>
      </c>
      <c r="O21" s="44">
        <f t="shared" si="2"/>
        <v>64.10177381568138</v>
      </c>
      <c r="P21" s="9"/>
    </row>
    <row r="22" spans="1:16" ht="15">
      <c r="A22" s="12"/>
      <c r="B22" s="42">
        <v>539</v>
      </c>
      <c r="C22" s="19" t="s">
        <v>33</v>
      </c>
      <c r="D22" s="43">
        <v>0</v>
      </c>
      <c r="E22" s="43">
        <v>13113921</v>
      </c>
      <c r="F22" s="43">
        <v>0</v>
      </c>
      <c r="G22" s="43">
        <v>10758825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23872746</v>
      </c>
      <c r="O22" s="44">
        <f t="shared" si="2"/>
        <v>363.1719658015639</v>
      </c>
      <c r="P22" s="9"/>
    </row>
    <row r="23" spans="1:16" ht="15.75">
      <c r="A23" s="26" t="s">
        <v>34</v>
      </c>
      <c r="B23" s="27"/>
      <c r="C23" s="28"/>
      <c r="D23" s="29">
        <f aca="true" t="shared" si="5" ref="D23:M23">SUM(D24:D25)</f>
        <v>0</v>
      </c>
      <c r="E23" s="29">
        <f t="shared" si="5"/>
        <v>840032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840032</v>
      </c>
      <c r="O23" s="41">
        <f t="shared" si="2"/>
        <v>12.77926187361183</v>
      </c>
      <c r="P23" s="10"/>
    </row>
    <row r="24" spans="1:16" ht="15">
      <c r="A24" s="12"/>
      <c r="B24" s="42">
        <v>541</v>
      </c>
      <c r="C24" s="19" t="s">
        <v>59</v>
      </c>
      <c r="D24" s="43">
        <v>0</v>
      </c>
      <c r="E24" s="43">
        <v>813361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813361</v>
      </c>
      <c r="O24" s="44">
        <f t="shared" si="2"/>
        <v>12.373520552529893</v>
      </c>
      <c r="P24" s="9"/>
    </row>
    <row r="25" spans="1:16" ht="15">
      <c r="A25" s="12"/>
      <c r="B25" s="42">
        <v>544</v>
      </c>
      <c r="C25" s="19" t="s">
        <v>60</v>
      </c>
      <c r="D25" s="43">
        <v>0</v>
      </c>
      <c r="E25" s="43">
        <v>26671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26671</v>
      </c>
      <c r="O25" s="44">
        <f t="shared" si="2"/>
        <v>0.4057413210819363</v>
      </c>
      <c r="P25" s="9"/>
    </row>
    <row r="26" spans="1:16" ht="15.75">
      <c r="A26" s="26" t="s">
        <v>37</v>
      </c>
      <c r="B26" s="27"/>
      <c r="C26" s="28"/>
      <c r="D26" s="29">
        <f aca="true" t="shared" si="6" ref="D26:M26">SUM(D27:D27)</f>
        <v>6129473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1"/>
        <v>6129473</v>
      </c>
      <c r="O26" s="41">
        <f t="shared" si="2"/>
        <v>93.24661514589101</v>
      </c>
      <c r="P26" s="9"/>
    </row>
    <row r="27" spans="1:16" ht="15">
      <c r="A27" s="12"/>
      <c r="B27" s="42">
        <v>572</v>
      </c>
      <c r="C27" s="19" t="s">
        <v>61</v>
      </c>
      <c r="D27" s="43">
        <v>6129473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6129473</v>
      </c>
      <c r="O27" s="44">
        <f t="shared" si="2"/>
        <v>93.24661514589101</v>
      </c>
      <c r="P27" s="9"/>
    </row>
    <row r="28" spans="1:16" ht="15.75">
      <c r="A28" s="26" t="s">
        <v>62</v>
      </c>
      <c r="B28" s="27"/>
      <c r="C28" s="28"/>
      <c r="D28" s="29">
        <f aca="true" t="shared" si="7" ref="D28:M28">SUM(D29:D29)</f>
        <v>1553000</v>
      </c>
      <c r="E28" s="29">
        <f t="shared" si="7"/>
        <v>20000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1573000</v>
      </c>
      <c r="O28" s="41">
        <f t="shared" si="2"/>
        <v>23.929777588462592</v>
      </c>
      <c r="P28" s="9"/>
    </row>
    <row r="29" spans="1:16" ht="15.75" thickBot="1">
      <c r="A29" s="12"/>
      <c r="B29" s="42">
        <v>581</v>
      </c>
      <c r="C29" s="19" t="s">
        <v>63</v>
      </c>
      <c r="D29" s="43">
        <v>1553000</v>
      </c>
      <c r="E29" s="43">
        <v>20000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1573000</v>
      </c>
      <c r="O29" s="44">
        <f t="shared" si="2"/>
        <v>23.929777588462592</v>
      </c>
      <c r="P29" s="9"/>
    </row>
    <row r="30" spans="1:119" ht="16.5" thickBot="1">
      <c r="A30" s="13" t="s">
        <v>10</v>
      </c>
      <c r="B30" s="21"/>
      <c r="C30" s="20"/>
      <c r="D30" s="14">
        <f>SUM(D5,D12,D18,D23,D26,D28)</f>
        <v>37369500</v>
      </c>
      <c r="E30" s="14">
        <f aca="true" t="shared" si="8" ref="E30:M30">SUM(E5,E12,E18,E23,E26,E28)</f>
        <v>36206603</v>
      </c>
      <c r="F30" s="14">
        <f t="shared" si="8"/>
        <v>6204157</v>
      </c>
      <c r="G30" s="14">
        <f t="shared" si="8"/>
        <v>10758825</v>
      </c>
      <c r="H30" s="14">
        <f t="shared" si="8"/>
        <v>0</v>
      </c>
      <c r="I30" s="14">
        <f t="shared" si="8"/>
        <v>33092855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123631940</v>
      </c>
      <c r="O30" s="35">
        <f t="shared" si="2"/>
        <v>1880.791371284267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71</v>
      </c>
      <c r="M32" s="90"/>
      <c r="N32" s="90"/>
      <c r="O32" s="39">
        <v>65734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4606104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8">SUM(D5:M5)</f>
        <v>4606104</v>
      </c>
      <c r="O5" s="58">
        <f aca="true" t="shared" si="2" ref="O5:O28">(N5/O$30)</f>
        <v>70.13801924716775</v>
      </c>
      <c r="P5" s="59"/>
    </row>
    <row r="6" spans="1:16" ht="15">
      <c r="A6" s="61"/>
      <c r="B6" s="62">
        <v>511</v>
      </c>
      <c r="C6" s="63" t="s">
        <v>19</v>
      </c>
      <c r="D6" s="64">
        <v>109348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109348</v>
      </c>
      <c r="O6" s="65">
        <f t="shared" si="2"/>
        <v>1.6650627360214398</v>
      </c>
      <c r="P6" s="66"/>
    </row>
    <row r="7" spans="1:16" ht="15">
      <c r="A7" s="61"/>
      <c r="B7" s="62">
        <v>512</v>
      </c>
      <c r="C7" s="63" t="s">
        <v>20</v>
      </c>
      <c r="D7" s="64">
        <v>1017642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1017642</v>
      </c>
      <c r="O7" s="65">
        <f t="shared" si="2"/>
        <v>15.495827750030454</v>
      </c>
      <c r="P7" s="66"/>
    </row>
    <row r="8" spans="1:16" ht="15">
      <c r="A8" s="61"/>
      <c r="B8" s="62">
        <v>513</v>
      </c>
      <c r="C8" s="63" t="s">
        <v>21</v>
      </c>
      <c r="D8" s="64">
        <v>2695552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2695552</v>
      </c>
      <c r="O8" s="65">
        <f t="shared" si="2"/>
        <v>41.04568156900962</v>
      </c>
      <c r="P8" s="66"/>
    </row>
    <row r="9" spans="1:16" ht="15">
      <c r="A9" s="61"/>
      <c r="B9" s="62">
        <v>514</v>
      </c>
      <c r="C9" s="63" t="s">
        <v>22</v>
      </c>
      <c r="D9" s="64">
        <v>783562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783562</v>
      </c>
      <c r="O9" s="65">
        <f t="shared" si="2"/>
        <v>11.931447192106225</v>
      </c>
      <c r="P9" s="66"/>
    </row>
    <row r="10" spans="1:16" ht="15.75">
      <c r="A10" s="67" t="s">
        <v>24</v>
      </c>
      <c r="B10" s="68"/>
      <c r="C10" s="69"/>
      <c r="D10" s="70">
        <f aca="true" t="shared" si="3" ref="D10:M10">SUM(D11:D15)</f>
        <v>21645397</v>
      </c>
      <c r="E10" s="70">
        <f t="shared" si="3"/>
        <v>13765341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35410738</v>
      </c>
      <c r="O10" s="72">
        <f t="shared" si="2"/>
        <v>539.2060238762334</v>
      </c>
      <c r="P10" s="73"/>
    </row>
    <row r="11" spans="1:16" ht="15">
      <c r="A11" s="61"/>
      <c r="B11" s="62">
        <v>521</v>
      </c>
      <c r="C11" s="63" t="s">
        <v>25</v>
      </c>
      <c r="D11" s="64">
        <v>10422489</v>
      </c>
      <c r="E11" s="64">
        <v>15708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10438197</v>
      </c>
      <c r="O11" s="65">
        <f t="shared" si="2"/>
        <v>158.9444055305153</v>
      </c>
      <c r="P11" s="66"/>
    </row>
    <row r="12" spans="1:16" ht="15">
      <c r="A12" s="61"/>
      <c r="B12" s="62">
        <v>522</v>
      </c>
      <c r="C12" s="63" t="s">
        <v>26</v>
      </c>
      <c r="D12" s="64">
        <v>0</v>
      </c>
      <c r="E12" s="64">
        <v>11138432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11138432</v>
      </c>
      <c r="O12" s="65">
        <f t="shared" si="2"/>
        <v>169.6070166889999</v>
      </c>
      <c r="P12" s="66"/>
    </row>
    <row r="13" spans="1:16" ht="15">
      <c r="A13" s="61"/>
      <c r="B13" s="62">
        <v>524</v>
      </c>
      <c r="C13" s="63" t="s">
        <v>27</v>
      </c>
      <c r="D13" s="64">
        <v>1844485</v>
      </c>
      <c r="E13" s="64">
        <v>2611201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4455686</v>
      </c>
      <c r="O13" s="65">
        <f t="shared" si="2"/>
        <v>67.84757583140455</v>
      </c>
      <c r="P13" s="66"/>
    </row>
    <row r="14" spans="1:16" ht="15">
      <c r="A14" s="61"/>
      <c r="B14" s="62">
        <v>526</v>
      </c>
      <c r="C14" s="63" t="s">
        <v>28</v>
      </c>
      <c r="D14" s="64">
        <v>8855072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8855072</v>
      </c>
      <c r="O14" s="65">
        <f t="shared" si="2"/>
        <v>134.83786088439518</v>
      </c>
      <c r="P14" s="66"/>
    </row>
    <row r="15" spans="1:16" ht="15">
      <c r="A15" s="61"/>
      <c r="B15" s="62">
        <v>529</v>
      </c>
      <c r="C15" s="63" t="s">
        <v>29</v>
      </c>
      <c r="D15" s="64">
        <v>523351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523351</v>
      </c>
      <c r="O15" s="65">
        <f t="shared" si="2"/>
        <v>7.969164940918504</v>
      </c>
      <c r="P15" s="66"/>
    </row>
    <row r="16" spans="1:16" ht="15.75">
      <c r="A16" s="67" t="s">
        <v>30</v>
      </c>
      <c r="B16" s="68"/>
      <c r="C16" s="69"/>
      <c r="D16" s="70">
        <f aca="true" t="shared" si="4" ref="D16:M16">SUM(D17:D20)</f>
        <v>2176869</v>
      </c>
      <c r="E16" s="70">
        <f t="shared" si="4"/>
        <v>25842290</v>
      </c>
      <c r="F16" s="70">
        <f t="shared" si="4"/>
        <v>0</v>
      </c>
      <c r="G16" s="70">
        <f t="shared" si="4"/>
        <v>15198867</v>
      </c>
      <c r="H16" s="70">
        <f t="shared" si="4"/>
        <v>0</v>
      </c>
      <c r="I16" s="70">
        <f t="shared" si="4"/>
        <v>31999842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75217868</v>
      </c>
      <c r="O16" s="72">
        <f t="shared" si="2"/>
        <v>1145.356742599586</v>
      </c>
      <c r="P16" s="73"/>
    </row>
    <row r="17" spans="1:16" ht="15">
      <c r="A17" s="61"/>
      <c r="B17" s="62">
        <v>534</v>
      </c>
      <c r="C17" s="63" t="s">
        <v>56</v>
      </c>
      <c r="D17" s="64">
        <v>2176869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2176869</v>
      </c>
      <c r="O17" s="65">
        <f t="shared" si="2"/>
        <v>33.147597149470094</v>
      </c>
      <c r="P17" s="66"/>
    </row>
    <row r="18" spans="1:16" ht="15">
      <c r="A18" s="61"/>
      <c r="B18" s="62">
        <v>536</v>
      </c>
      <c r="C18" s="63" t="s">
        <v>57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31999842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31999842</v>
      </c>
      <c r="O18" s="65">
        <f t="shared" si="2"/>
        <v>487.26766354001705</v>
      </c>
      <c r="P18" s="66"/>
    </row>
    <row r="19" spans="1:16" ht="15">
      <c r="A19" s="61"/>
      <c r="B19" s="62">
        <v>538</v>
      </c>
      <c r="C19" s="63" t="s">
        <v>58</v>
      </c>
      <c r="D19" s="64">
        <v>0</v>
      </c>
      <c r="E19" s="64">
        <v>4045902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4045902</v>
      </c>
      <c r="O19" s="65">
        <f t="shared" si="2"/>
        <v>61.60771713972469</v>
      </c>
      <c r="P19" s="66"/>
    </row>
    <row r="20" spans="1:16" ht="15">
      <c r="A20" s="61"/>
      <c r="B20" s="62">
        <v>539</v>
      </c>
      <c r="C20" s="63" t="s">
        <v>33</v>
      </c>
      <c r="D20" s="64">
        <v>0</v>
      </c>
      <c r="E20" s="64">
        <v>21796388</v>
      </c>
      <c r="F20" s="64">
        <v>0</v>
      </c>
      <c r="G20" s="64">
        <v>15198867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36995255</v>
      </c>
      <c r="O20" s="65">
        <f t="shared" si="2"/>
        <v>563.3337647703739</v>
      </c>
      <c r="P20" s="66"/>
    </row>
    <row r="21" spans="1:16" ht="15.75">
      <c r="A21" s="67" t="s">
        <v>34</v>
      </c>
      <c r="B21" s="68"/>
      <c r="C21" s="69"/>
      <c r="D21" s="70">
        <f aca="true" t="shared" si="5" ref="D21:M21">SUM(D22:D23)</f>
        <v>0</v>
      </c>
      <c r="E21" s="70">
        <f t="shared" si="5"/>
        <v>1419339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1419339</v>
      </c>
      <c r="O21" s="72">
        <f t="shared" si="2"/>
        <v>21.612544158850042</v>
      </c>
      <c r="P21" s="73"/>
    </row>
    <row r="22" spans="1:16" ht="15">
      <c r="A22" s="61"/>
      <c r="B22" s="62">
        <v>541</v>
      </c>
      <c r="C22" s="63" t="s">
        <v>59</v>
      </c>
      <c r="D22" s="64">
        <v>0</v>
      </c>
      <c r="E22" s="64">
        <v>1381564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1381564</v>
      </c>
      <c r="O22" s="65">
        <f t="shared" si="2"/>
        <v>21.03733706907053</v>
      </c>
      <c r="P22" s="66"/>
    </row>
    <row r="23" spans="1:16" ht="15">
      <c r="A23" s="61"/>
      <c r="B23" s="62">
        <v>544</v>
      </c>
      <c r="C23" s="63" t="s">
        <v>60</v>
      </c>
      <c r="D23" s="64">
        <v>0</v>
      </c>
      <c r="E23" s="64">
        <v>37775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37775</v>
      </c>
      <c r="O23" s="65">
        <f t="shared" si="2"/>
        <v>0.5752070897795103</v>
      </c>
      <c r="P23" s="66"/>
    </row>
    <row r="24" spans="1:16" ht="15.75">
      <c r="A24" s="67" t="s">
        <v>37</v>
      </c>
      <c r="B24" s="68"/>
      <c r="C24" s="69"/>
      <c r="D24" s="70">
        <f aca="true" t="shared" si="6" ref="D24:M24">SUM(D25:D25)</f>
        <v>6027618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6027618</v>
      </c>
      <c r="O24" s="72">
        <f t="shared" si="2"/>
        <v>91.78368254354976</v>
      </c>
      <c r="P24" s="66"/>
    </row>
    <row r="25" spans="1:16" ht="15">
      <c r="A25" s="61"/>
      <c r="B25" s="62">
        <v>572</v>
      </c>
      <c r="C25" s="63" t="s">
        <v>61</v>
      </c>
      <c r="D25" s="64">
        <v>6027618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6027618</v>
      </c>
      <c r="O25" s="65">
        <f t="shared" si="2"/>
        <v>91.78368254354976</v>
      </c>
      <c r="P25" s="66"/>
    </row>
    <row r="26" spans="1:16" ht="15.75">
      <c r="A26" s="67" t="s">
        <v>62</v>
      </c>
      <c r="B26" s="68"/>
      <c r="C26" s="69"/>
      <c r="D26" s="70">
        <f aca="true" t="shared" si="7" ref="D26:M26">SUM(D27:D27)</f>
        <v>9356330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9356330</v>
      </c>
      <c r="O26" s="72">
        <f t="shared" si="2"/>
        <v>142.47061152393715</v>
      </c>
      <c r="P26" s="66"/>
    </row>
    <row r="27" spans="1:16" ht="15.75" thickBot="1">
      <c r="A27" s="61"/>
      <c r="B27" s="62">
        <v>581</v>
      </c>
      <c r="C27" s="63" t="s">
        <v>63</v>
      </c>
      <c r="D27" s="64">
        <v>9356330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9356330</v>
      </c>
      <c r="O27" s="65">
        <f t="shared" si="2"/>
        <v>142.47061152393715</v>
      </c>
      <c r="P27" s="66"/>
    </row>
    <row r="28" spans="1:119" ht="16.5" thickBot="1">
      <c r="A28" s="74" t="s">
        <v>10</v>
      </c>
      <c r="B28" s="75"/>
      <c r="C28" s="76"/>
      <c r="D28" s="77">
        <f>SUM(D5,D10,D16,D21,D24,D26)</f>
        <v>43812318</v>
      </c>
      <c r="E28" s="77">
        <f aca="true" t="shared" si="8" ref="E28:M28">SUM(E5,E10,E16,E21,E24,E26)</f>
        <v>41026970</v>
      </c>
      <c r="F28" s="77">
        <f t="shared" si="8"/>
        <v>0</v>
      </c>
      <c r="G28" s="77">
        <f t="shared" si="8"/>
        <v>15198867</v>
      </c>
      <c r="H28" s="77">
        <f t="shared" si="8"/>
        <v>0</v>
      </c>
      <c r="I28" s="77">
        <f t="shared" si="8"/>
        <v>31999842</v>
      </c>
      <c r="J28" s="77">
        <f t="shared" si="8"/>
        <v>0</v>
      </c>
      <c r="K28" s="77">
        <f t="shared" si="8"/>
        <v>0</v>
      </c>
      <c r="L28" s="77">
        <f t="shared" si="8"/>
        <v>0</v>
      </c>
      <c r="M28" s="77">
        <f t="shared" si="8"/>
        <v>0</v>
      </c>
      <c r="N28" s="77">
        <f t="shared" si="1"/>
        <v>132037997</v>
      </c>
      <c r="O28" s="78">
        <f t="shared" si="2"/>
        <v>2010.567623949324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5" ht="15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64</v>
      </c>
      <c r="M30" s="114"/>
      <c r="N30" s="114"/>
      <c r="O30" s="88">
        <v>65672</v>
      </c>
    </row>
    <row r="31" spans="1:15" ht="1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5" ht="15.75" customHeight="1" thickBot="1">
      <c r="A32" s="118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4082294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4082294</v>
      </c>
      <c r="O5" s="30">
        <f aca="true" t="shared" si="2" ref="O5:O26">(N5/O$28)</f>
        <v>62.157132633951</v>
      </c>
      <c r="P5" s="6"/>
    </row>
    <row r="6" spans="1:16" ht="15">
      <c r="A6" s="12"/>
      <c r="B6" s="42">
        <v>511</v>
      </c>
      <c r="C6" s="19" t="s">
        <v>19</v>
      </c>
      <c r="D6" s="43">
        <v>92992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92992</v>
      </c>
      <c r="O6" s="44">
        <f t="shared" si="2"/>
        <v>1.4158990209662439</v>
      </c>
      <c r="P6" s="9"/>
    </row>
    <row r="7" spans="1:16" ht="15">
      <c r="A7" s="12"/>
      <c r="B7" s="42">
        <v>512</v>
      </c>
      <c r="C7" s="19" t="s">
        <v>20</v>
      </c>
      <c r="D7" s="43">
        <v>975737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975737</v>
      </c>
      <c r="O7" s="44">
        <f t="shared" si="2"/>
        <v>14.856601245489289</v>
      </c>
      <c r="P7" s="9"/>
    </row>
    <row r="8" spans="1:16" ht="15">
      <c r="A8" s="12"/>
      <c r="B8" s="42">
        <v>513</v>
      </c>
      <c r="C8" s="19" t="s">
        <v>21</v>
      </c>
      <c r="D8" s="43">
        <v>2354469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2354469</v>
      </c>
      <c r="O8" s="44">
        <f t="shared" si="2"/>
        <v>35.84921662073481</v>
      </c>
      <c r="P8" s="9"/>
    </row>
    <row r="9" spans="1:16" ht="15">
      <c r="A9" s="12"/>
      <c r="B9" s="42">
        <v>514</v>
      </c>
      <c r="C9" s="19" t="s">
        <v>22</v>
      </c>
      <c r="D9" s="43">
        <v>659096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659096</v>
      </c>
      <c r="O9" s="44">
        <f t="shared" si="2"/>
        <v>10.035415746760663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19829634</v>
      </c>
      <c r="E10" s="29">
        <f t="shared" si="3"/>
        <v>12817602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32647236</v>
      </c>
      <c r="O10" s="41">
        <f t="shared" si="2"/>
        <v>497.08780851744143</v>
      </c>
      <c r="P10" s="10"/>
    </row>
    <row r="11" spans="1:16" ht="15">
      <c r="A11" s="12"/>
      <c r="B11" s="42">
        <v>521</v>
      </c>
      <c r="C11" s="19" t="s">
        <v>25</v>
      </c>
      <c r="D11" s="43">
        <v>9824771</v>
      </c>
      <c r="E11" s="43">
        <v>989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9825760</v>
      </c>
      <c r="O11" s="44">
        <f t="shared" si="2"/>
        <v>149.6073206754267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10412411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10412411</v>
      </c>
      <c r="O12" s="44">
        <f t="shared" si="2"/>
        <v>158.53968664829392</v>
      </c>
      <c r="P12" s="9"/>
    </row>
    <row r="13" spans="1:16" ht="15">
      <c r="A13" s="12"/>
      <c r="B13" s="42">
        <v>524</v>
      </c>
      <c r="C13" s="19" t="s">
        <v>27</v>
      </c>
      <c r="D13" s="43">
        <v>1621244</v>
      </c>
      <c r="E13" s="43">
        <v>2404202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4025446</v>
      </c>
      <c r="O13" s="44">
        <f t="shared" si="2"/>
        <v>61.291563256543384</v>
      </c>
      <c r="P13" s="9"/>
    </row>
    <row r="14" spans="1:16" ht="15">
      <c r="A14" s="12"/>
      <c r="B14" s="42">
        <v>526</v>
      </c>
      <c r="C14" s="19" t="s">
        <v>28</v>
      </c>
      <c r="D14" s="43">
        <v>7853340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7853340</v>
      </c>
      <c r="O14" s="44">
        <f t="shared" si="2"/>
        <v>119.57519375123711</v>
      </c>
      <c r="P14" s="9"/>
    </row>
    <row r="15" spans="1:16" ht="15">
      <c r="A15" s="12"/>
      <c r="B15" s="42">
        <v>529</v>
      </c>
      <c r="C15" s="19" t="s">
        <v>29</v>
      </c>
      <c r="D15" s="43">
        <v>530279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530279</v>
      </c>
      <c r="O15" s="44">
        <f t="shared" si="2"/>
        <v>8.074044185940284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3476901</v>
      </c>
      <c r="E16" s="29">
        <f t="shared" si="4"/>
        <v>24950716</v>
      </c>
      <c r="F16" s="29">
        <f t="shared" si="4"/>
        <v>0</v>
      </c>
      <c r="G16" s="29">
        <f t="shared" si="4"/>
        <v>1499088</v>
      </c>
      <c r="H16" s="29">
        <f t="shared" si="4"/>
        <v>0</v>
      </c>
      <c r="I16" s="29">
        <f t="shared" si="4"/>
        <v>30235566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60162271</v>
      </c>
      <c r="O16" s="41">
        <f t="shared" si="2"/>
        <v>916.0325684790719</v>
      </c>
      <c r="P16" s="10"/>
    </row>
    <row r="17" spans="1:16" ht="15">
      <c r="A17" s="12"/>
      <c r="B17" s="42">
        <v>534</v>
      </c>
      <c r="C17" s="19" t="s">
        <v>31</v>
      </c>
      <c r="D17" s="43">
        <v>3476901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3476901</v>
      </c>
      <c r="O17" s="44">
        <f t="shared" si="2"/>
        <v>52.939400398922</v>
      </c>
      <c r="P17" s="9"/>
    </row>
    <row r="18" spans="1:16" ht="15">
      <c r="A18" s="12"/>
      <c r="B18" s="42">
        <v>536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30235566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30235566</v>
      </c>
      <c r="O18" s="44">
        <f t="shared" si="2"/>
        <v>460.3676477305602</v>
      </c>
      <c r="P18" s="9"/>
    </row>
    <row r="19" spans="1:16" ht="15">
      <c r="A19" s="12"/>
      <c r="B19" s="42">
        <v>538</v>
      </c>
      <c r="C19" s="19" t="s">
        <v>47</v>
      </c>
      <c r="D19" s="43">
        <v>0</v>
      </c>
      <c r="E19" s="43">
        <v>3449904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3449904</v>
      </c>
      <c r="O19" s="44">
        <f t="shared" si="2"/>
        <v>52.52834325562983</v>
      </c>
      <c r="P19" s="9"/>
    </row>
    <row r="20" spans="1:16" ht="15">
      <c r="A20" s="12"/>
      <c r="B20" s="42">
        <v>539</v>
      </c>
      <c r="C20" s="19" t="s">
        <v>33</v>
      </c>
      <c r="D20" s="43">
        <v>0</v>
      </c>
      <c r="E20" s="43">
        <v>21500812</v>
      </c>
      <c r="F20" s="43">
        <v>0</v>
      </c>
      <c r="G20" s="43">
        <v>1499088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22999900</v>
      </c>
      <c r="O20" s="44">
        <f t="shared" si="2"/>
        <v>350.19717709395985</v>
      </c>
      <c r="P20" s="9"/>
    </row>
    <row r="21" spans="1:16" ht="15.75">
      <c r="A21" s="26" t="s">
        <v>34</v>
      </c>
      <c r="B21" s="27"/>
      <c r="C21" s="28"/>
      <c r="D21" s="29">
        <f aca="true" t="shared" si="5" ref="D21:M21">SUM(D22:D23)</f>
        <v>0</v>
      </c>
      <c r="E21" s="29">
        <f t="shared" si="5"/>
        <v>3889971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3889971</v>
      </c>
      <c r="O21" s="41">
        <f t="shared" si="2"/>
        <v>59.22881678517594</v>
      </c>
      <c r="P21" s="10"/>
    </row>
    <row r="22" spans="1:16" ht="15">
      <c r="A22" s="12"/>
      <c r="B22" s="42">
        <v>541</v>
      </c>
      <c r="C22" s="19" t="s">
        <v>35</v>
      </c>
      <c r="D22" s="43">
        <v>0</v>
      </c>
      <c r="E22" s="43">
        <v>3868436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3868436</v>
      </c>
      <c r="O22" s="44">
        <f t="shared" si="2"/>
        <v>58.90092422004659</v>
      </c>
      <c r="P22" s="9"/>
    </row>
    <row r="23" spans="1:16" ht="15">
      <c r="A23" s="12"/>
      <c r="B23" s="42">
        <v>544</v>
      </c>
      <c r="C23" s="19" t="s">
        <v>36</v>
      </c>
      <c r="D23" s="43">
        <v>0</v>
      </c>
      <c r="E23" s="43">
        <v>21535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21535</v>
      </c>
      <c r="O23" s="44">
        <f t="shared" si="2"/>
        <v>0.3278925651293451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5765074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5765074</v>
      </c>
      <c r="O24" s="41">
        <f t="shared" si="2"/>
        <v>87.77919210682583</v>
      </c>
      <c r="P24" s="9"/>
    </row>
    <row r="25" spans="1:16" ht="15.75" thickBot="1">
      <c r="A25" s="12"/>
      <c r="B25" s="42">
        <v>572</v>
      </c>
      <c r="C25" s="19" t="s">
        <v>38</v>
      </c>
      <c r="D25" s="43">
        <v>5765074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5765074</v>
      </c>
      <c r="O25" s="44">
        <f t="shared" si="2"/>
        <v>87.77919210682583</v>
      </c>
      <c r="P25" s="9"/>
    </row>
    <row r="26" spans="1:119" ht="16.5" thickBot="1">
      <c r="A26" s="13" t="s">
        <v>10</v>
      </c>
      <c r="B26" s="21"/>
      <c r="C26" s="20"/>
      <c r="D26" s="14">
        <f>SUM(D5,D10,D16,D21,D24)</f>
        <v>33153903</v>
      </c>
      <c r="E26" s="14">
        <f aca="true" t="shared" si="7" ref="E26:M26">SUM(E5,E10,E16,E21,E24)</f>
        <v>41658289</v>
      </c>
      <c r="F26" s="14">
        <f t="shared" si="7"/>
        <v>0</v>
      </c>
      <c r="G26" s="14">
        <f t="shared" si="7"/>
        <v>1499088</v>
      </c>
      <c r="H26" s="14">
        <f t="shared" si="7"/>
        <v>0</v>
      </c>
      <c r="I26" s="14">
        <f t="shared" si="7"/>
        <v>30235566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106546846</v>
      </c>
      <c r="O26" s="35">
        <f t="shared" si="2"/>
        <v>1622.285518522466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54</v>
      </c>
      <c r="M28" s="90"/>
      <c r="N28" s="90"/>
      <c r="O28" s="39">
        <v>65677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2022-07-06T20:36:47Z</cp:lastPrinted>
  <dcterms:created xsi:type="dcterms:W3CDTF">2000-08-31T21:26:31Z</dcterms:created>
  <dcterms:modified xsi:type="dcterms:W3CDTF">2022-07-06T20:36:54Z</dcterms:modified>
  <cp:category/>
  <cp:version/>
  <cp:contentType/>
  <cp:contentStatus/>
</cp:coreProperties>
</file>