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7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1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  <sheet name="2007" sheetId="40" r:id="rId15"/>
  </sheets>
  <definedNames>
    <definedName name="_xlnm.Print_Area" localSheetId="14">'2007'!$A$1:$O$32</definedName>
    <definedName name="_xlnm.Print_Area" localSheetId="13">'2008'!$A$1:$O$28</definedName>
    <definedName name="_xlnm.Print_Area" localSheetId="12">'2009'!$A$1:$O$32</definedName>
    <definedName name="_xlnm.Print_Area" localSheetId="11">'2010'!$A$1:$O$31</definedName>
    <definedName name="_xlnm.Print_Area" localSheetId="10">'2011'!$A$1:$O$31</definedName>
    <definedName name="_xlnm.Print_Area" localSheetId="9">'2012'!$A$1:$O$32</definedName>
    <definedName name="_xlnm.Print_Area" localSheetId="8">'2013'!$A$1:$O$31</definedName>
    <definedName name="_xlnm.Print_Area" localSheetId="7">'2014'!$A$1:$O$31</definedName>
    <definedName name="_xlnm.Print_Area" localSheetId="6">'2015'!$A$1:$O$32</definedName>
    <definedName name="_xlnm.Print_Area" localSheetId="5">'2016'!$A$1:$O$32</definedName>
    <definedName name="_xlnm.Print_Area" localSheetId="4">'2017'!$A$1:$O$32</definedName>
    <definedName name="_xlnm.Print_Area" localSheetId="3">'2018'!$A$1:$O$31</definedName>
    <definedName name="_xlnm.Print_Area" localSheetId="2">'2019'!$A$1:$O$30</definedName>
    <definedName name="_xlnm.Print_Area" localSheetId="1">'2020'!$A$1:$O$31</definedName>
    <definedName name="_xlnm.Print_Area" localSheetId="0">'2021'!$A$1:$P$27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23" i="47" l="1"/>
  <c r="F23" i="47"/>
  <c r="G23" i="47"/>
  <c r="H23" i="47"/>
  <c r="I23" i="47"/>
  <c r="J23" i="47"/>
  <c r="K23" i="47"/>
  <c r="L23" i="47"/>
  <c r="M23" i="47"/>
  <c r="N23" i="47"/>
  <c r="D23" i="47"/>
  <c r="O22" i="47"/>
  <c r="P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7" i="46"/>
  <c r="F27" i="46"/>
  <c r="G27" i="46"/>
  <c r="H27" i="46"/>
  <c r="I27" i="46"/>
  <c r="J27" i="46"/>
  <c r="K27" i="46"/>
  <c r="L27" i="46"/>
  <c r="M27" i="46"/>
  <c r="D27" i="46"/>
  <c r="N26" i="46"/>
  <c r="O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6" i="45"/>
  <c r="F26" i="45"/>
  <c r="G26" i="45"/>
  <c r="H26" i="45"/>
  <c r="I26" i="45"/>
  <c r="J26" i="45"/>
  <c r="K26" i="45"/>
  <c r="L26" i="45"/>
  <c r="M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7" i="44"/>
  <c r="F27" i="44"/>
  <c r="G27" i="44"/>
  <c r="H27" i="44"/>
  <c r="I27" i="44"/>
  <c r="J27" i="44"/>
  <c r="K27" i="44"/>
  <c r="L27" i="44"/>
  <c r="M27" i="44"/>
  <c r="D27" i="44"/>
  <c r="D25" i="44"/>
  <c r="N26" i="44"/>
  <c r="O26" i="44"/>
  <c r="M25" i="44"/>
  <c r="L25" i="44"/>
  <c r="K25" i="44"/>
  <c r="J25" i="44"/>
  <c r="I25" i="44"/>
  <c r="H25" i="44"/>
  <c r="G25" i="44"/>
  <c r="F25" i="44"/>
  <c r="E25" i="44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8" i="43"/>
  <c r="F28" i="43"/>
  <c r="G28" i="43"/>
  <c r="H28" i="43"/>
  <c r="I28" i="43"/>
  <c r="J28" i="43"/>
  <c r="K28" i="43"/>
  <c r="L28" i="43"/>
  <c r="M28" i="43"/>
  <c r="D28" i="43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8" i="42"/>
  <c r="F28" i="42"/>
  <c r="G28" i="42"/>
  <c r="H28" i="42"/>
  <c r="I28" i="42"/>
  <c r="J28" i="42"/>
  <c r="K28" i="42"/>
  <c r="L28" i="42"/>
  <c r="M28" i="42"/>
  <c r="D28" i="42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8" i="41"/>
  <c r="F28" i="41"/>
  <c r="G28" i="41"/>
  <c r="H28" i="41"/>
  <c r="I28" i="41"/>
  <c r="J28" i="41"/>
  <c r="K28" i="41"/>
  <c r="L28" i="41"/>
  <c r="M28" i="41"/>
  <c r="D28" i="4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7" i="40"/>
  <c r="O27" i="40"/>
  <c r="M26" i="40"/>
  <c r="L26" i="40"/>
  <c r="K26" i="40"/>
  <c r="J26" i="40"/>
  <c r="I26" i="40"/>
  <c r="H26" i="40"/>
  <c r="G26" i="40"/>
  <c r="F26" i="40"/>
  <c r="E26" i="40"/>
  <c r="D26" i="40"/>
  <c r="N26" i="40"/>
  <c r="O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N23" i="40"/>
  <c r="E23" i="40"/>
  <c r="D23" i="40"/>
  <c r="N22" i="40"/>
  <c r="O22" i="40"/>
  <c r="M21" i="40"/>
  <c r="L21" i="40"/>
  <c r="K21" i="40"/>
  <c r="J21" i="40"/>
  <c r="I21" i="40"/>
  <c r="H21" i="40"/>
  <c r="G21" i="40"/>
  <c r="F21" i="40"/>
  <c r="N21" i="40"/>
  <c r="O21" i="40"/>
  <c r="E21" i="40"/>
  <c r="D21" i="40"/>
  <c r="N20" i="40"/>
  <c r="O20" i="40"/>
  <c r="M19" i="40"/>
  <c r="L19" i="40"/>
  <c r="K19" i="40"/>
  <c r="J19" i="40"/>
  <c r="I19" i="40"/>
  <c r="H19" i="40"/>
  <c r="G19" i="40"/>
  <c r="F19" i="40"/>
  <c r="N19" i="40"/>
  <c r="O19" i="40"/>
  <c r="E19" i="40"/>
  <c r="D19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N15" i="40"/>
  <c r="O15" i="40"/>
  <c r="E15" i="40"/>
  <c r="D15" i="40"/>
  <c r="N14" i="40"/>
  <c r="O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N11" i="40"/>
  <c r="O11" i="40"/>
  <c r="E11" i="40"/>
  <c r="D11" i="40"/>
  <c r="N10" i="40"/>
  <c r="O10" i="40"/>
  <c r="N9" i="40"/>
  <c r="O9" i="40"/>
  <c r="N8" i="40"/>
  <c r="O8" i="40"/>
  <c r="N7" i="40"/>
  <c r="O7" i="40"/>
  <c r="N6" i="40"/>
  <c r="O6" i="40"/>
  <c r="M5" i="40"/>
  <c r="M28" i="40"/>
  <c r="L5" i="40"/>
  <c r="L28" i="40"/>
  <c r="K5" i="40"/>
  <c r="K28" i="40"/>
  <c r="J5" i="40"/>
  <c r="J28" i="40"/>
  <c r="I5" i="40"/>
  <c r="I28" i="40"/>
  <c r="H5" i="40"/>
  <c r="H28" i="40"/>
  <c r="G5" i="40"/>
  <c r="G28" i="40"/>
  <c r="F5" i="40"/>
  <c r="F28" i="40"/>
  <c r="E5" i="40"/>
  <c r="E28" i="40"/>
  <c r="D5" i="40"/>
  <c r="N26" i="39"/>
  <c r="O26" i="39"/>
  <c r="N25" i="39"/>
  <c r="O25" i="39"/>
  <c r="M24" i="39"/>
  <c r="L24" i="39"/>
  <c r="K24" i="39"/>
  <c r="J24" i="39"/>
  <c r="I24" i="39"/>
  <c r="H24" i="39"/>
  <c r="G24" i="39"/>
  <c r="F24" i="39"/>
  <c r="N24" i="39"/>
  <c r="E24" i="39"/>
  <c r="D24" i="39"/>
  <c r="N23" i="39"/>
  <c r="O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9" i="39"/>
  <c r="N18" i="39"/>
  <c r="O18" i="39"/>
  <c r="N17" i="39"/>
  <c r="O17" i="39"/>
  <c r="M16" i="39"/>
  <c r="L16" i="39"/>
  <c r="K16" i="39"/>
  <c r="J16" i="39"/>
  <c r="I16" i="39"/>
  <c r="H16" i="39"/>
  <c r="G16" i="39"/>
  <c r="F16" i="39"/>
  <c r="N16" i="39"/>
  <c r="O16" i="39"/>
  <c r="E16" i="39"/>
  <c r="D16" i="39"/>
  <c r="N15" i="39"/>
  <c r="O15" i="39"/>
  <c r="N14" i="39"/>
  <c r="O14" i="39"/>
  <c r="N13" i="39"/>
  <c r="O13" i="39"/>
  <c r="M12" i="39"/>
  <c r="L12" i="39"/>
  <c r="K12" i="39"/>
  <c r="J12" i="39"/>
  <c r="J27" i="39"/>
  <c r="I12" i="39"/>
  <c r="H12" i="39"/>
  <c r="G12" i="39"/>
  <c r="F12" i="39"/>
  <c r="N12" i="39"/>
  <c r="E12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27" i="39"/>
  <c r="L5" i="39"/>
  <c r="L27" i="39"/>
  <c r="K5" i="39"/>
  <c r="K27" i="39"/>
  <c r="J5" i="39"/>
  <c r="I5" i="39"/>
  <c r="I27" i="39"/>
  <c r="H5" i="39"/>
  <c r="H27" i="39"/>
  <c r="G5" i="39"/>
  <c r="G27" i="39"/>
  <c r="F5" i="39"/>
  <c r="E5" i="39"/>
  <c r="E27" i="39"/>
  <c r="D5" i="39"/>
  <c r="N5" i="39"/>
  <c r="O5" i="39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4" i="38"/>
  <c r="O24" i="38"/>
  <c r="N23" i="38"/>
  <c r="O23" i="38"/>
  <c r="N22" i="38"/>
  <c r="O22" i="38"/>
  <c r="M21" i="38"/>
  <c r="L21" i="38"/>
  <c r="K21" i="38"/>
  <c r="J21" i="38"/>
  <c r="I21" i="38"/>
  <c r="H21" i="38"/>
  <c r="G21" i="38"/>
  <c r="F21" i="38"/>
  <c r="N21" i="38"/>
  <c r="O21" i="38"/>
  <c r="E21" i="38"/>
  <c r="D21" i="38"/>
  <c r="N20" i="38"/>
  <c r="O20" i="38"/>
  <c r="M19" i="38"/>
  <c r="L19" i="38"/>
  <c r="K19" i="38"/>
  <c r="J19" i="38"/>
  <c r="I19" i="38"/>
  <c r="H19" i="38"/>
  <c r="G19" i="38"/>
  <c r="F19" i="38"/>
  <c r="E19" i="38"/>
  <c r="D19" i="38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N16" i="38"/>
  <c r="O16" i="38"/>
  <c r="D16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27" i="38"/>
  <c r="L5" i="38"/>
  <c r="L27" i="38"/>
  <c r="K5" i="38"/>
  <c r="K27" i="38"/>
  <c r="J5" i="38"/>
  <c r="J27" i="38"/>
  <c r="I5" i="38"/>
  <c r="I27" i="38"/>
  <c r="H5" i="38"/>
  <c r="H27" i="38"/>
  <c r="G5" i="38"/>
  <c r="G27" i="38"/>
  <c r="F5" i="38"/>
  <c r="E5" i="38"/>
  <c r="N5" i="38"/>
  <c r="O5" i="38"/>
  <c r="D5" i="38"/>
  <c r="N23" i="37"/>
  <c r="O23" i="37"/>
  <c r="M22" i="37"/>
  <c r="L22" i="37"/>
  <c r="K22" i="37"/>
  <c r="J22" i="37"/>
  <c r="I22" i="37"/>
  <c r="H22" i="37"/>
  <c r="N22" i="37"/>
  <c r="O22" i="37"/>
  <c r="G22" i="37"/>
  <c r="F22" i="37"/>
  <c r="E22" i="37"/>
  <c r="D22" i="37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/>
  <c r="O19" i="37"/>
  <c r="N18" i="37"/>
  <c r="O18" i="37"/>
  <c r="M17" i="37"/>
  <c r="L17" i="37"/>
  <c r="K17" i="37"/>
  <c r="J17" i="37"/>
  <c r="I17" i="37"/>
  <c r="H17" i="37"/>
  <c r="G17" i="37"/>
  <c r="F17" i="37"/>
  <c r="N17" i="37"/>
  <c r="E17" i="37"/>
  <c r="D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N10" i="37"/>
  <c r="O10" i="37"/>
  <c r="N9" i="37"/>
  <c r="O9" i="37"/>
  <c r="N8" i="37"/>
  <c r="O8" i="37"/>
  <c r="N7" i="37"/>
  <c r="O7" i="37"/>
  <c r="N6" i="37"/>
  <c r="O6" i="37"/>
  <c r="M5" i="37"/>
  <c r="M24" i="37"/>
  <c r="L5" i="37"/>
  <c r="L24" i="37"/>
  <c r="K5" i="37"/>
  <c r="K24" i="37"/>
  <c r="J5" i="37"/>
  <c r="J24" i="37"/>
  <c r="I5" i="37"/>
  <c r="I24" i="37"/>
  <c r="H5" i="37"/>
  <c r="H24" i="37"/>
  <c r="G5" i="37"/>
  <c r="G24" i="37"/>
  <c r="F5" i="37"/>
  <c r="E5" i="37"/>
  <c r="E24" i="37"/>
  <c r="D5" i="37"/>
  <c r="N5" i="37"/>
  <c r="O5" i="37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/>
  <c r="O25" i="36"/>
  <c r="N24" i="36"/>
  <c r="O24" i="36"/>
  <c r="N23" i="36"/>
  <c r="O23" i="36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/>
  <c r="O21" i="36"/>
  <c r="N20" i="36"/>
  <c r="O20" i="36"/>
  <c r="M19" i="36"/>
  <c r="L19" i="36"/>
  <c r="K19" i="36"/>
  <c r="J19" i="36"/>
  <c r="I19" i="36"/>
  <c r="H19" i="36"/>
  <c r="G19" i="36"/>
  <c r="F19" i="36"/>
  <c r="E19" i="36"/>
  <c r="N19" i="36"/>
  <c r="O19" i="36"/>
  <c r="D19" i="36"/>
  <c r="N18" i="36"/>
  <c r="O18" i="36"/>
  <c r="N17" i="36"/>
  <c r="O17" i="36"/>
  <c r="M16" i="36"/>
  <c r="L16" i="36"/>
  <c r="K16" i="36"/>
  <c r="J16" i="36"/>
  <c r="I16" i="36"/>
  <c r="I28" i="36"/>
  <c r="H16" i="36"/>
  <c r="G16" i="36"/>
  <c r="F16" i="36"/>
  <c r="N16" i="36"/>
  <c r="O16" i="36"/>
  <c r="E16" i="36"/>
  <c r="D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G28" i="36"/>
  <c r="F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L28" i="36"/>
  <c r="K5" i="36"/>
  <c r="K28" i="36"/>
  <c r="J5" i="36"/>
  <c r="J28" i="36"/>
  <c r="I5" i="36"/>
  <c r="H5" i="36"/>
  <c r="H28" i="36"/>
  <c r="G5" i="36"/>
  <c r="F5" i="36"/>
  <c r="F28" i="36"/>
  <c r="E5" i="36"/>
  <c r="D5" i="36"/>
  <c r="N5" i="36"/>
  <c r="O5" i="36"/>
  <c r="N26" i="35"/>
  <c r="O26" i="35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/>
  <c r="O24" i="35"/>
  <c r="N23" i="35"/>
  <c r="O23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/>
  <c r="O20" i="35"/>
  <c r="N19" i="35"/>
  <c r="O19" i="35"/>
  <c r="M18" i="35"/>
  <c r="L18" i="35"/>
  <c r="K18" i="35"/>
  <c r="K27" i="35"/>
  <c r="J18" i="35"/>
  <c r="I18" i="35"/>
  <c r="H18" i="35"/>
  <c r="G18" i="35"/>
  <c r="F18" i="35"/>
  <c r="E18" i="35"/>
  <c r="D18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N15" i="35"/>
  <c r="O15" i="35"/>
  <c r="E15" i="35"/>
  <c r="D15" i="35"/>
  <c r="N14" i="35"/>
  <c r="O14" i="35"/>
  <c r="N13" i="35"/>
  <c r="O13" i="35"/>
  <c r="N12" i="35"/>
  <c r="O12" i="35"/>
  <c r="M11" i="35"/>
  <c r="L11" i="35"/>
  <c r="K11" i="35"/>
  <c r="J11" i="35"/>
  <c r="I11" i="35"/>
  <c r="H11" i="35"/>
  <c r="G11" i="35"/>
  <c r="F11" i="35"/>
  <c r="E11" i="35"/>
  <c r="D11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27" i="35"/>
  <c r="L5" i="35"/>
  <c r="K5" i="35"/>
  <c r="J5" i="35"/>
  <c r="I5" i="35"/>
  <c r="I27" i="35"/>
  <c r="H5" i="35"/>
  <c r="N5" i="35"/>
  <c r="O5" i="35"/>
  <c r="G5" i="35"/>
  <c r="G27" i="35"/>
  <c r="F5" i="35"/>
  <c r="E5" i="35"/>
  <c r="E27" i="35"/>
  <c r="D5" i="35"/>
  <c r="D27" i="35"/>
  <c r="N26" i="34"/>
  <c r="O26" i="34"/>
  <c r="M25" i="34"/>
  <c r="L25" i="34"/>
  <c r="K25" i="34"/>
  <c r="J25" i="34"/>
  <c r="I25" i="34"/>
  <c r="H25" i="34"/>
  <c r="N25" i="34"/>
  <c r="G25" i="34"/>
  <c r="F25" i="34"/>
  <c r="O25" i="34"/>
  <c r="E25" i="34"/>
  <c r="D25" i="34"/>
  <c r="N24" i="34"/>
  <c r="O24" i="34"/>
  <c r="N23" i="34"/>
  <c r="O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/>
  <c r="N18" i="34"/>
  <c r="O18" i="34"/>
  <c r="N17" i="34"/>
  <c r="O17" i="34"/>
  <c r="M16" i="34"/>
  <c r="L16" i="34"/>
  <c r="K16" i="34"/>
  <c r="K27" i="34"/>
  <c r="J16" i="34"/>
  <c r="I16" i="34"/>
  <c r="H16" i="34"/>
  <c r="G16" i="34"/>
  <c r="G27" i="34"/>
  <c r="F16" i="34"/>
  <c r="E16" i="34"/>
  <c r="D16" i="34"/>
  <c r="N16" i="34"/>
  <c r="O16" i="34"/>
  <c r="N15" i="34"/>
  <c r="O15" i="34"/>
  <c r="N14" i="34"/>
  <c r="O14" i="34"/>
  <c r="N13" i="34"/>
  <c r="O13" i="34"/>
  <c r="M12" i="34"/>
  <c r="L12" i="34"/>
  <c r="K12" i="34"/>
  <c r="J12" i="34"/>
  <c r="I12" i="34"/>
  <c r="I27" i="34"/>
  <c r="H12" i="34"/>
  <c r="G12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27" i="34"/>
  <c r="L5" i="34"/>
  <c r="K5" i="34"/>
  <c r="J5" i="34"/>
  <c r="J27" i="34"/>
  <c r="I5" i="34"/>
  <c r="H5" i="34"/>
  <c r="H27" i="34"/>
  <c r="G5" i="34"/>
  <c r="F5" i="34"/>
  <c r="E5" i="34"/>
  <c r="E27" i="34"/>
  <c r="D5" i="34"/>
  <c r="E26" i="33"/>
  <c r="F26" i="33"/>
  <c r="G26" i="33"/>
  <c r="H26" i="33"/>
  <c r="I26" i="33"/>
  <c r="J26" i="33"/>
  <c r="K26" i="33"/>
  <c r="L26" i="33"/>
  <c r="M26" i="33"/>
  <c r="D26" i="33"/>
  <c r="N26" i="33"/>
  <c r="O26" i="33"/>
  <c r="E21" i="33"/>
  <c r="F21" i="33"/>
  <c r="G21" i="33"/>
  <c r="H21" i="33"/>
  <c r="I21" i="33"/>
  <c r="N21" i="33"/>
  <c r="O21" i="33"/>
  <c r="J21" i="33"/>
  <c r="K21" i="33"/>
  <c r="L21" i="33"/>
  <c r="M21" i="33"/>
  <c r="E19" i="33"/>
  <c r="F19" i="33"/>
  <c r="G19" i="33"/>
  <c r="H19" i="33"/>
  <c r="I19" i="33"/>
  <c r="J19" i="33"/>
  <c r="K19" i="33"/>
  <c r="L19" i="33"/>
  <c r="M19" i="33"/>
  <c r="E16" i="33"/>
  <c r="F16" i="33"/>
  <c r="G16" i="33"/>
  <c r="H16" i="33"/>
  <c r="I16" i="33"/>
  <c r="J16" i="33"/>
  <c r="K16" i="33"/>
  <c r="L16" i="33"/>
  <c r="M16" i="33"/>
  <c r="M28" i="33"/>
  <c r="E12" i="33"/>
  <c r="F12" i="33"/>
  <c r="G12" i="33"/>
  <c r="G28" i="33"/>
  <c r="H12" i="33"/>
  <c r="I12" i="33"/>
  <c r="J12" i="33"/>
  <c r="K12" i="33"/>
  <c r="L12" i="33"/>
  <c r="M12" i="33"/>
  <c r="E5" i="33"/>
  <c r="E28" i="33"/>
  <c r="F5" i="33"/>
  <c r="G5" i="33"/>
  <c r="H5" i="33"/>
  <c r="H28" i="33"/>
  <c r="I5" i="33"/>
  <c r="I28" i="33"/>
  <c r="J5" i="33"/>
  <c r="J28" i="33"/>
  <c r="K5" i="33"/>
  <c r="L5" i="33"/>
  <c r="L28" i="33"/>
  <c r="M5" i="33"/>
  <c r="D21" i="33"/>
  <c r="D19" i="33"/>
  <c r="D16" i="33"/>
  <c r="D12" i="33"/>
  <c r="N12" i="33"/>
  <c r="O12" i="33"/>
  <c r="D5" i="33"/>
  <c r="N27" i="33"/>
  <c r="O27" i="33"/>
  <c r="N22" i="33"/>
  <c r="O22" i="33"/>
  <c r="N23" i="33"/>
  <c r="O23" i="33"/>
  <c r="N24" i="33"/>
  <c r="O24" i="33"/>
  <c r="N25" i="33"/>
  <c r="O25" i="33"/>
  <c r="N20" i="33"/>
  <c r="O20" i="33"/>
  <c r="N14" i="33"/>
  <c r="O14" i="33"/>
  <c r="N15" i="33"/>
  <c r="O15" i="33"/>
  <c r="N7" i="33"/>
  <c r="O7" i="33"/>
  <c r="N8" i="33"/>
  <c r="O8" i="33"/>
  <c r="N9" i="33"/>
  <c r="O9" i="33"/>
  <c r="N10" i="33"/>
  <c r="O10" i="33"/>
  <c r="N11" i="33"/>
  <c r="O11" i="33"/>
  <c r="N6" i="33"/>
  <c r="O6" i="33"/>
  <c r="N17" i="33"/>
  <c r="O17" i="33"/>
  <c r="N18" i="33"/>
  <c r="O18" i="33"/>
  <c r="N13" i="33"/>
  <c r="O13" i="33"/>
  <c r="N12" i="34"/>
  <c r="O12" i="34"/>
  <c r="K28" i="33"/>
  <c r="D28" i="36"/>
  <c r="O19" i="34"/>
  <c r="O19" i="39"/>
  <c r="O12" i="39"/>
  <c r="O24" i="39"/>
  <c r="O23" i="40"/>
  <c r="N5" i="34"/>
  <c r="O5" i="34"/>
  <c r="L27" i="34"/>
  <c r="M28" i="36"/>
  <c r="E28" i="36"/>
  <c r="N28" i="36"/>
  <c r="O28" i="36"/>
  <c r="N12" i="36"/>
  <c r="O12" i="36"/>
  <c r="N11" i="37"/>
  <c r="O11" i="37"/>
  <c r="F24" i="37"/>
  <c r="D28" i="33"/>
  <c r="N28" i="33"/>
  <c r="O28" i="33"/>
  <c r="F28" i="33"/>
  <c r="N16" i="33"/>
  <c r="O16" i="33"/>
  <c r="N19" i="33"/>
  <c r="O19" i="33"/>
  <c r="D27" i="34"/>
  <c r="N27" i="34"/>
  <c r="O27" i="34"/>
  <c r="N21" i="34"/>
  <c r="O21" i="34"/>
  <c r="F27" i="34"/>
  <c r="F27" i="35"/>
  <c r="L27" i="35"/>
  <c r="N27" i="35"/>
  <c r="O27" i="35"/>
  <c r="D24" i="37"/>
  <c r="N15" i="37"/>
  <c r="O15" i="37"/>
  <c r="N5" i="33"/>
  <c r="O5" i="33"/>
  <c r="J27" i="35"/>
  <c r="H27" i="35"/>
  <c r="D28" i="40"/>
  <c r="N28" i="40"/>
  <c r="O28" i="40"/>
  <c r="F27" i="38"/>
  <c r="D27" i="39"/>
  <c r="N5" i="40"/>
  <c r="O5" i="40"/>
  <c r="D27" i="38"/>
  <c r="E27" i="38"/>
  <c r="F27" i="39"/>
  <c r="N27" i="38"/>
  <c r="O27" i="38"/>
  <c r="N27" i="39"/>
  <c r="O27" i="39"/>
  <c r="N24" i="37"/>
  <c r="O24" i="37"/>
  <c r="N25" i="41"/>
  <c r="O25" i="41"/>
  <c r="N15" i="41"/>
  <c r="O15" i="41"/>
  <c r="N22" i="41"/>
  <c r="O22" i="41"/>
  <c r="N5" i="41"/>
  <c r="O5" i="41"/>
  <c r="N20" i="41"/>
  <c r="O20" i="41"/>
  <c r="N11" i="41"/>
  <c r="O11" i="41"/>
  <c r="N18" i="41"/>
  <c r="O18" i="41"/>
  <c r="N28" i="41"/>
  <c r="O28" i="41"/>
  <c r="N15" i="42"/>
  <c r="O15" i="42"/>
  <c r="N18" i="42"/>
  <c r="O18" i="42"/>
  <c r="N20" i="42"/>
  <c r="O20" i="42"/>
  <c r="N25" i="42"/>
  <c r="O25" i="42"/>
  <c r="N22" i="42"/>
  <c r="O22" i="42"/>
  <c r="N11" i="42"/>
  <c r="O11" i="42"/>
  <c r="N5" i="42"/>
  <c r="O5" i="42"/>
  <c r="N28" i="42"/>
  <c r="O28" i="42"/>
  <c r="N20" i="43"/>
  <c r="O20" i="43"/>
  <c r="N18" i="43"/>
  <c r="O18" i="43"/>
  <c r="N25" i="43"/>
  <c r="O25" i="43"/>
  <c r="N22" i="43"/>
  <c r="O22" i="43"/>
  <c r="N15" i="43"/>
  <c r="O15" i="43"/>
  <c r="N11" i="43"/>
  <c r="O11" i="43"/>
  <c r="N5" i="43"/>
  <c r="O5" i="43"/>
  <c r="N28" i="43"/>
  <c r="O28" i="43"/>
  <c r="N25" i="44"/>
  <c r="O25" i="44"/>
  <c r="N22" i="44"/>
  <c r="O22" i="44"/>
  <c r="N18" i="44"/>
  <c r="O18" i="44"/>
  <c r="N20" i="44"/>
  <c r="O20" i="44"/>
  <c r="N14" i="44"/>
  <c r="O14" i="44"/>
  <c r="N11" i="44"/>
  <c r="O11" i="44"/>
  <c r="N5" i="44"/>
  <c r="O5" i="44"/>
  <c r="N27" i="44"/>
  <c r="O27" i="44"/>
  <c r="N20" i="45"/>
  <c r="O20" i="45"/>
  <c r="N18" i="45"/>
  <c r="O18" i="45"/>
  <c r="N22" i="45"/>
  <c r="O22" i="45"/>
  <c r="N24" i="45"/>
  <c r="O24" i="45"/>
  <c r="N15" i="45"/>
  <c r="O15" i="45"/>
  <c r="N11" i="45"/>
  <c r="O11" i="45"/>
  <c r="N5" i="45"/>
  <c r="O5" i="45"/>
  <c r="N26" i="45"/>
  <c r="O26" i="45"/>
  <c r="N18" i="46"/>
  <c r="O18" i="46"/>
  <c r="N22" i="46"/>
  <c r="O22" i="46"/>
  <c r="N20" i="46"/>
  <c r="O20" i="46"/>
  <c r="N24" i="46"/>
  <c r="O24" i="46"/>
  <c r="N15" i="46"/>
  <c r="O15" i="46"/>
  <c r="N11" i="46"/>
  <c r="O11" i="46"/>
  <c r="N5" i="46"/>
  <c r="O5" i="46"/>
  <c r="N27" i="46"/>
  <c r="O27" i="46"/>
  <c r="O10" i="47"/>
  <c r="P10" i="47"/>
  <c r="O16" i="47"/>
  <c r="P16" i="47"/>
  <c r="O18" i="47"/>
  <c r="P18" i="47"/>
  <c r="O20" i="47"/>
  <c r="P20" i="47"/>
  <c r="O13" i="47"/>
  <c r="P13" i="47"/>
  <c r="O5" i="47"/>
  <c r="P5" i="47"/>
  <c r="O23" i="47"/>
  <c r="P23" i="47"/>
</calcChain>
</file>

<file path=xl/sharedStrings.xml><?xml version="1.0" encoding="utf-8"?>
<sst xmlns="http://schemas.openxmlformats.org/spreadsheetml/2006/main" count="644" uniqueCount="89">
  <si>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</si>
  <si>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</si>
  <si>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</si>
  <si>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</si>
  <si>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</si>
  <si>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</si>
  <si>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</si>
  <si>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</si>
  <si>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</si>
  <si>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</si>
  <si>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</si>
  <si>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</si>
  <si>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</si>
  <si>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</si>
  <si>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</si>
  <si>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</si>
  <si>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</si>
  <si>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</si>
  <si>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</si>
  <si>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</si>
  <si>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</si>
  <si>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</si>
  <si>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</si>
  <si>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</si>
  <si>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</si>
  <si>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</si>
  <si>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</si>
  <si>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</si>
  <si>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</si>
  <si>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</si>
  <si>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</si>
  <si>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Sewer / Wastewater Services</t>
  </si>
  <si>
    <t>Transportation</t>
  </si>
  <si>
    <t>Road and Street Facilities</t>
  </si>
  <si>
    <t>Culture / Recreation</t>
  </si>
  <si>
    <t>Parks and Recreation</t>
  </si>
  <si>
    <t>Cultural Services</t>
  </si>
  <si>
    <t>Special Events</t>
  </si>
  <si>
    <t>Other Culture / Recreation</t>
  </si>
  <si>
    <t>Inter-Fund Group Transfers Out</t>
  </si>
  <si>
    <t>Other Uses and Non-Operating</t>
  </si>
  <si>
    <t>2009 Municipal Population:</t>
  </si>
  <si>
    <t>Welaka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</si>
  <si>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</si>
  <si>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</si>
  <si>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</si>
  <si>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</si>
  <si>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- Non-Operating Interest Expense</t>
  </si>
  <si>
    <t>2011 Municipal Population:</t>
  </si>
  <si>
    <t>Local Fiscal Year Ended September 30, 2012</t>
  </si>
  <si>
    <t>2012 Municipal Population:</t>
  </si>
  <si>
    <t>Local Fiscal Year Ended September 30, 2008</t>
  </si>
  <si>
    <t>Water-Sewer Combination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</si>
  <si>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</si>
  <si>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</si>
  <si>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</si>
  <si>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</si>
  <si>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</si>
  <si>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</si>
  <si>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</si>
  <si>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</si>
  <si>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</si>
  <si>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</si>
  <si>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</si>
  <si>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</si>
  <si>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Human Services</t>
  </si>
  <si>
    <t>Health Services</t>
  </si>
  <si>
    <t>2007 Municipal Population:</t>
  </si>
  <si>
    <t>Local Fiscal Year Ended September 30, 2015</t>
  </si>
  <si>
    <t>Health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</si>
  <si>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</si>
  <si>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</si>
  <si>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</si>
  <si>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</si>
  <si>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</si>
  <si>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</si>
  <si>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Water / Sewer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</si>
  <si>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</si>
  <si>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</si>
  <si>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</si>
  <si>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</si>
  <si>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</si>
  <si>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</si>
  <si>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</si>
  <si>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</si>
  <si>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</si>
  <si>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Executive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</si>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</sst>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294116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3" si="1">SUM(D5:N5)</f>
        <v>294116</v>
      </c>
      <c r="P5" s="30">
        <f t="shared" ref="P5:P23" si="2">(O5/P$25)</f>
        <v>409.06258692628649</v>
      </c>
      <c r="Q5" s="6"/>
    </row>
    <row r="6" spans="1:134">
      <c r="A6" s="12"/>
      <c r="B6" s="42">
        <v>511</v>
      </c>
      <c r="C6" s="19" t="s">
        <v>19</v>
      </c>
      <c r="D6" s="43">
        <v>19341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19341</v>
      </c>
      <c r="P6" s="44">
        <f t="shared" si="2"/>
        <v>26.899860917941584</v>
      </c>
      <c r="Q6" s="9"/>
    </row>
    <row r="7" spans="1:134">
      <c r="A7" s="12"/>
      <c r="B7" s="42">
        <v>512</v>
      </c>
      <c r="C7" s="19" t="s">
        <v>86</v>
      </c>
      <c r="D7" s="43">
        <v>5863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5863</v>
      </c>
      <c r="P7" s="44">
        <f t="shared" si="2"/>
        <v>8.1543810848400557</v>
      </c>
      <c r="Q7" s="9"/>
    </row>
    <row r="8" spans="1:134">
      <c r="A8" s="12"/>
      <c r="B8" s="42">
        <v>513</v>
      </c>
      <c r="C8" s="19" t="s">
        <v>20</v>
      </c>
      <c r="D8" s="43">
        <v>252948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252948</v>
      </c>
      <c r="P8" s="44">
        <f t="shared" si="2"/>
        <v>351.80528511821973</v>
      </c>
      <c r="Q8" s="9"/>
    </row>
    <row r="9" spans="1:134">
      <c r="A9" s="12"/>
      <c r="B9" s="42">
        <v>514</v>
      </c>
      <c r="C9" s="19" t="s">
        <v>21</v>
      </c>
      <c r="D9" s="43">
        <v>15964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15964</v>
      </c>
      <c r="P9" s="44">
        <f t="shared" si="2"/>
        <v>22.203059805285118</v>
      </c>
      <c r="Q9" s="9"/>
    </row>
    <row r="10" spans="1:134" ht="15.75">
      <c r="A10" s="26" t="s">
        <v>25</v>
      </c>
      <c r="B10" s="27"/>
      <c r="C10" s="28"/>
      <c r="D10" s="29">
        <f t="shared" ref="D10:N10" si="3">SUM(D11:D12)</f>
        <v>171878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171878</v>
      </c>
      <c r="P10" s="41">
        <f t="shared" si="2"/>
        <v>239.05146036161335</v>
      </c>
      <c r="Q10" s="10"/>
    </row>
    <row r="11" spans="1:134">
      <c r="A11" s="12"/>
      <c r="B11" s="42">
        <v>521</v>
      </c>
      <c r="C11" s="19" t="s">
        <v>26</v>
      </c>
      <c r="D11" s="43">
        <v>88745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88745</v>
      </c>
      <c r="P11" s="44">
        <f t="shared" si="2"/>
        <v>123.42837273991655</v>
      </c>
      <c r="Q11" s="9"/>
    </row>
    <row r="12" spans="1:134">
      <c r="A12" s="12"/>
      <c r="B12" s="42">
        <v>524</v>
      </c>
      <c r="C12" s="19" t="s">
        <v>28</v>
      </c>
      <c r="D12" s="43">
        <v>83133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83133</v>
      </c>
      <c r="P12" s="44">
        <f t="shared" si="2"/>
        <v>115.6230876216968</v>
      </c>
      <c r="Q12" s="9"/>
    </row>
    <row r="13" spans="1:134" ht="15.75">
      <c r="A13" s="26" t="s">
        <v>29</v>
      </c>
      <c r="B13" s="27"/>
      <c r="C13" s="28"/>
      <c r="D13" s="29">
        <f t="shared" ref="D13:N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803715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803715</v>
      </c>
      <c r="P13" s="41">
        <f t="shared" si="2"/>
        <v>1117.8233657858136</v>
      </c>
      <c r="Q13" s="10"/>
    </row>
    <row r="14" spans="1:134">
      <c r="A14" s="12"/>
      <c r="B14" s="42">
        <v>533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307517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307517</v>
      </c>
      <c r="P14" s="44">
        <f t="shared" si="2"/>
        <v>427.70097357440892</v>
      </c>
      <c r="Q14" s="9"/>
    </row>
    <row r="15" spans="1:134">
      <c r="A15" s="12"/>
      <c r="B15" s="42">
        <v>535</v>
      </c>
      <c r="C15" s="19" t="s">
        <v>31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496198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496198</v>
      </c>
      <c r="P15" s="44">
        <f t="shared" si="2"/>
        <v>690.12239221140476</v>
      </c>
      <c r="Q15" s="9"/>
    </row>
    <row r="16" spans="1:134" ht="15.75">
      <c r="A16" s="26" t="s">
        <v>32</v>
      </c>
      <c r="B16" s="27"/>
      <c r="C16" s="28"/>
      <c r="D16" s="29">
        <f t="shared" ref="D16:N16" si="5">SUM(D17:D17)</f>
        <v>241949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241949</v>
      </c>
      <c r="P16" s="41">
        <f t="shared" si="2"/>
        <v>336.50764951321281</v>
      </c>
      <c r="Q16" s="10"/>
    </row>
    <row r="17" spans="1:120">
      <c r="A17" s="12"/>
      <c r="B17" s="42">
        <v>541</v>
      </c>
      <c r="C17" s="19" t="s">
        <v>33</v>
      </c>
      <c r="D17" s="43">
        <v>241949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241949</v>
      </c>
      <c r="P17" s="44">
        <f t="shared" si="2"/>
        <v>336.50764951321281</v>
      </c>
      <c r="Q17" s="9"/>
    </row>
    <row r="18" spans="1:120" ht="15.75">
      <c r="A18" s="26" t="s">
        <v>34</v>
      </c>
      <c r="B18" s="27"/>
      <c r="C18" s="28"/>
      <c r="D18" s="29">
        <f t="shared" ref="D18:N18" si="6">SUM(D19:D19)</f>
        <v>70911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1"/>
        <v>70911</v>
      </c>
      <c r="P18" s="41">
        <f t="shared" si="2"/>
        <v>98.624478442280946</v>
      </c>
      <c r="Q18" s="9"/>
    </row>
    <row r="19" spans="1:120">
      <c r="A19" s="12"/>
      <c r="B19" s="42">
        <v>572</v>
      </c>
      <c r="C19" s="19" t="s">
        <v>35</v>
      </c>
      <c r="D19" s="43">
        <v>70911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70911</v>
      </c>
      <c r="P19" s="44">
        <f t="shared" si="2"/>
        <v>98.624478442280946</v>
      </c>
      <c r="Q19" s="9"/>
    </row>
    <row r="20" spans="1:120" ht="15.75">
      <c r="A20" s="26" t="s">
        <v>40</v>
      </c>
      <c r="B20" s="27"/>
      <c r="C20" s="28"/>
      <c r="D20" s="29">
        <f t="shared" ref="D20:N20" si="7">SUM(D21:D22)</f>
        <v>42983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24488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1"/>
        <v>67471</v>
      </c>
      <c r="P20" s="41">
        <f t="shared" si="2"/>
        <v>93.840055632823365</v>
      </c>
      <c r="Q20" s="9"/>
    </row>
    <row r="21" spans="1:120">
      <c r="A21" s="12"/>
      <c r="B21" s="42">
        <v>581</v>
      </c>
      <c r="C21" s="19" t="s">
        <v>87</v>
      </c>
      <c r="D21" s="43">
        <v>42983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42983</v>
      </c>
      <c r="P21" s="44">
        <f t="shared" si="2"/>
        <v>59.781641168289291</v>
      </c>
      <c r="Q21" s="9"/>
    </row>
    <row r="22" spans="1:120" ht="15.75" thickBot="1">
      <c r="A22" s="12"/>
      <c r="B22" s="42">
        <v>591</v>
      </c>
      <c r="C22" s="19" t="s">
        <v>47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24488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24488</v>
      </c>
      <c r="P22" s="44">
        <f t="shared" si="2"/>
        <v>34.058414464534074</v>
      </c>
      <c r="Q22" s="9"/>
    </row>
    <row r="23" spans="1:120" ht="16.5" thickBot="1">
      <c r="A23" s="13" t="s">
        <v>10</v>
      </c>
      <c r="B23" s="21"/>
      <c r="C23" s="20"/>
      <c r="D23" s="14">
        <f>SUM(D5,D10,D13,D16,D18,D20)</f>
        <v>821837</v>
      </c>
      <c r="E23" s="14">
        <f t="shared" ref="E23:N23" si="8">SUM(E5,E10,E13,E16,E18,E20)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828203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8"/>
        <v>0</v>
      </c>
      <c r="O23" s="14">
        <f t="shared" si="1"/>
        <v>1650040</v>
      </c>
      <c r="P23" s="35">
        <f t="shared" si="2"/>
        <v>2294.9095966620307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88</v>
      </c>
      <c r="N25" s="90"/>
      <c r="O25" s="90"/>
      <c r="P25" s="39">
        <v>719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300581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300581</v>
      </c>
      <c r="O5" s="30">
        <f t="shared" ref="O5:O28" si="2">(N5/O$30)</f>
        <v>419.22036262203625</v>
      </c>
      <c r="P5" s="6"/>
    </row>
    <row r="6" spans="1:133">
      <c r="A6" s="12"/>
      <c r="B6" s="42">
        <v>511</v>
      </c>
      <c r="C6" s="19" t="s">
        <v>19</v>
      </c>
      <c r="D6" s="43">
        <v>20669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20669</v>
      </c>
      <c r="O6" s="44">
        <f t="shared" si="2"/>
        <v>28.827057182705719</v>
      </c>
      <c r="P6" s="9"/>
    </row>
    <row r="7" spans="1:133">
      <c r="A7" s="12"/>
      <c r="B7" s="42">
        <v>513</v>
      </c>
      <c r="C7" s="19" t="s">
        <v>20</v>
      </c>
      <c r="D7" s="43">
        <v>156141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156141</v>
      </c>
      <c r="O7" s="44">
        <f t="shared" si="2"/>
        <v>217.76987447698744</v>
      </c>
      <c r="P7" s="9"/>
    </row>
    <row r="8" spans="1:133">
      <c r="A8" s="12"/>
      <c r="B8" s="42">
        <v>514</v>
      </c>
      <c r="C8" s="19" t="s">
        <v>21</v>
      </c>
      <c r="D8" s="43">
        <v>15449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15449</v>
      </c>
      <c r="O8" s="44">
        <f t="shared" si="2"/>
        <v>21.546722454672246</v>
      </c>
      <c r="P8" s="9"/>
    </row>
    <row r="9" spans="1:133">
      <c r="A9" s="12"/>
      <c r="B9" s="42">
        <v>517</v>
      </c>
      <c r="C9" s="19" t="s">
        <v>22</v>
      </c>
      <c r="D9" s="43">
        <v>4376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4376</v>
      </c>
      <c r="O9" s="44">
        <f t="shared" si="2"/>
        <v>6.1032078103207814</v>
      </c>
      <c r="P9" s="9"/>
    </row>
    <row r="10" spans="1:133">
      <c r="A10" s="12"/>
      <c r="B10" s="42">
        <v>518</v>
      </c>
      <c r="C10" s="19" t="s">
        <v>23</v>
      </c>
      <c r="D10" s="43">
        <v>9869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9869</v>
      </c>
      <c r="O10" s="44">
        <f t="shared" si="2"/>
        <v>13.764295676429567</v>
      </c>
      <c r="P10" s="9"/>
    </row>
    <row r="11" spans="1:133">
      <c r="A11" s="12"/>
      <c r="B11" s="42">
        <v>519</v>
      </c>
      <c r="C11" s="19" t="s">
        <v>24</v>
      </c>
      <c r="D11" s="43">
        <v>94077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94077</v>
      </c>
      <c r="O11" s="44">
        <f t="shared" si="2"/>
        <v>131.20920502092051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101114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101114</v>
      </c>
      <c r="O12" s="41">
        <f t="shared" si="2"/>
        <v>141.023709902371</v>
      </c>
      <c r="P12" s="10"/>
    </row>
    <row r="13" spans="1:133">
      <c r="A13" s="12"/>
      <c r="B13" s="42">
        <v>521</v>
      </c>
      <c r="C13" s="19" t="s">
        <v>26</v>
      </c>
      <c r="D13" s="43">
        <v>82895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82895</v>
      </c>
      <c r="O13" s="44">
        <f t="shared" si="2"/>
        <v>115.61366806136681</v>
      </c>
      <c r="P13" s="9"/>
    </row>
    <row r="14" spans="1:133">
      <c r="A14" s="12"/>
      <c r="B14" s="42">
        <v>522</v>
      </c>
      <c r="C14" s="19" t="s">
        <v>27</v>
      </c>
      <c r="D14" s="43">
        <v>4000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4000</v>
      </c>
      <c r="O14" s="44">
        <f t="shared" si="2"/>
        <v>5.5788005578800561</v>
      </c>
      <c r="P14" s="9"/>
    </row>
    <row r="15" spans="1:133">
      <c r="A15" s="12"/>
      <c r="B15" s="42">
        <v>524</v>
      </c>
      <c r="C15" s="19" t="s">
        <v>28</v>
      </c>
      <c r="D15" s="43">
        <v>14219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14219</v>
      </c>
      <c r="O15" s="44">
        <f t="shared" si="2"/>
        <v>19.831241283124129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720100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720100</v>
      </c>
      <c r="O16" s="41">
        <f t="shared" si="2"/>
        <v>1004.3235704323571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241987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241987</v>
      </c>
      <c r="O17" s="44">
        <f t="shared" si="2"/>
        <v>337.49930264993026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478113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478113</v>
      </c>
      <c r="O18" s="44">
        <f t="shared" si="2"/>
        <v>666.82426778242677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74086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74086</v>
      </c>
      <c r="O19" s="41">
        <f t="shared" si="2"/>
        <v>103.32775453277546</v>
      </c>
      <c r="P19" s="10"/>
    </row>
    <row r="20" spans="1:119">
      <c r="A20" s="12"/>
      <c r="B20" s="42">
        <v>541</v>
      </c>
      <c r="C20" s="19" t="s">
        <v>33</v>
      </c>
      <c r="D20" s="43">
        <v>74086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74086</v>
      </c>
      <c r="O20" s="44">
        <f t="shared" si="2"/>
        <v>103.32775453277546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82741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82741</v>
      </c>
      <c r="O21" s="41">
        <f t="shared" si="2"/>
        <v>115.39888423988842</v>
      </c>
      <c r="P21" s="9"/>
    </row>
    <row r="22" spans="1:119">
      <c r="A22" s="12"/>
      <c r="B22" s="42">
        <v>572</v>
      </c>
      <c r="C22" s="19" t="s">
        <v>35</v>
      </c>
      <c r="D22" s="43">
        <v>79262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79262</v>
      </c>
      <c r="O22" s="44">
        <f t="shared" si="2"/>
        <v>110.54672245467225</v>
      </c>
      <c r="P22" s="9"/>
    </row>
    <row r="23" spans="1:119">
      <c r="A23" s="12"/>
      <c r="B23" s="42">
        <v>574</v>
      </c>
      <c r="C23" s="19" t="s">
        <v>37</v>
      </c>
      <c r="D23" s="43">
        <v>2979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2979</v>
      </c>
      <c r="O23" s="44">
        <f t="shared" si="2"/>
        <v>4.1548117154811717</v>
      </c>
      <c r="P23" s="9"/>
    </row>
    <row r="24" spans="1:119">
      <c r="A24" s="12"/>
      <c r="B24" s="42">
        <v>579</v>
      </c>
      <c r="C24" s="19" t="s">
        <v>38</v>
      </c>
      <c r="D24" s="43">
        <v>500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500</v>
      </c>
      <c r="O24" s="44">
        <f t="shared" si="2"/>
        <v>0.69735006973500702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SUM(D26:D27)</f>
        <v>30428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53640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84068</v>
      </c>
      <c r="O25" s="41">
        <f t="shared" si="2"/>
        <v>117.24965132496513</v>
      </c>
      <c r="P25" s="9"/>
    </row>
    <row r="26" spans="1:119">
      <c r="A26" s="12"/>
      <c r="B26" s="42">
        <v>581</v>
      </c>
      <c r="C26" s="19" t="s">
        <v>39</v>
      </c>
      <c r="D26" s="43">
        <v>428</v>
      </c>
      <c r="E26" s="43">
        <v>0</v>
      </c>
      <c r="F26" s="43">
        <v>0</v>
      </c>
      <c r="G26" s="43">
        <v>0</v>
      </c>
      <c r="H26" s="43">
        <v>0</v>
      </c>
      <c r="I26" s="43">
        <v>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5428</v>
      </c>
      <c r="O26" s="44">
        <f t="shared" si="2"/>
        <v>7.5704323570432361</v>
      </c>
      <c r="P26" s="9"/>
    </row>
    <row r="27" spans="1:119" ht="15.75" thickBot="1">
      <c r="A27" s="12"/>
      <c r="B27" s="42">
        <v>591</v>
      </c>
      <c r="C27" s="19" t="s">
        <v>47</v>
      </c>
      <c r="D27" s="43">
        <v>30000</v>
      </c>
      <c r="E27" s="43">
        <v>0</v>
      </c>
      <c r="F27" s="43">
        <v>0</v>
      </c>
      <c r="G27" s="43">
        <v>0</v>
      </c>
      <c r="H27" s="43">
        <v>0</v>
      </c>
      <c r="I27" s="43">
        <v>48640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78640</v>
      </c>
      <c r="O27" s="44">
        <f t="shared" si="2"/>
        <v>109.6792189679219</v>
      </c>
      <c r="P27" s="9"/>
    </row>
    <row r="28" spans="1:119" ht="16.5" thickBot="1">
      <c r="A28" s="13" t="s">
        <v>10</v>
      </c>
      <c r="B28" s="21"/>
      <c r="C28" s="20"/>
      <c r="D28" s="14">
        <f>SUM(D5,D12,D16,D19,D21,D25)</f>
        <v>588950</v>
      </c>
      <c r="E28" s="14">
        <f t="shared" ref="E28:M28" si="8">SUM(E5,E12,E16,E19,E21,E25)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773740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1362690</v>
      </c>
      <c r="O28" s="35">
        <f t="shared" si="2"/>
        <v>1900.5439330543934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50</v>
      </c>
      <c r="M30" s="90"/>
      <c r="N30" s="90"/>
      <c r="O30" s="39">
        <v>717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231132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231132</v>
      </c>
      <c r="O5" s="30">
        <f t="shared" ref="O5:O27" si="2">(N5/O$29)</f>
        <v>328.3125</v>
      </c>
      <c r="P5" s="6"/>
    </row>
    <row r="6" spans="1:133">
      <c r="A6" s="12"/>
      <c r="B6" s="42">
        <v>511</v>
      </c>
      <c r="C6" s="19" t="s">
        <v>19</v>
      </c>
      <c r="D6" s="43">
        <v>20669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20669</v>
      </c>
      <c r="O6" s="44">
        <f t="shared" si="2"/>
        <v>29.359375</v>
      </c>
      <c r="P6" s="9"/>
    </row>
    <row r="7" spans="1:133">
      <c r="A7" s="12"/>
      <c r="B7" s="42">
        <v>513</v>
      </c>
      <c r="C7" s="19" t="s">
        <v>20</v>
      </c>
      <c r="D7" s="43">
        <v>163614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163614</v>
      </c>
      <c r="O7" s="44">
        <f t="shared" si="2"/>
        <v>232.40625</v>
      </c>
      <c r="P7" s="9"/>
    </row>
    <row r="8" spans="1:133">
      <c r="A8" s="12"/>
      <c r="B8" s="42">
        <v>514</v>
      </c>
      <c r="C8" s="19" t="s">
        <v>21</v>
      </c>
      <c r="D8" s="43">
        <v>24204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24204</v>
      </c>
      <c r="O8" s="44">
        <f t="shared" si="2"/>
        <v>34.38068181818182</v>
      </c>
      <c r="P8" s="9"/>
    </row>
    <row r="9" spans="1:133">
      <c r="A9" s="12"/>
      <c r="B9" s="42">
        <v>518</v>
      </c>
      <c r="C9" s="19" t="s">
        <v>23</v>
      </c>
      <c r="D9" s="43">
        <v>7102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7102</v>
      </c>
      <c r="O9" s="44">
        <f t="shared" si="2"/>
        <v>10.088068181818182</v>
      </c>
      <c r="P9" s="9"/>
    </row>
    <row r="10" spans="1:133">
      <c r="A10" s="12"/>
      <c r="B10" s="42">
        <v>519</v>
      </c>
      <c r="C10" s="19" t="s">
        <v>24</v>
      </c>
      <c r="D10" s="43">
        <v>15543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15543</v>
      </c>
      <c r="O10" s="44">
        <f t="shared" si="2"/>
        <v>22.078125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107238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107238</v>
      </c>
      <c r="O11" s="41">
        <f t="shared" si="2"/>
        <v>152.32670454545453</v>
      </c>
      <c r="P11" s="10"/>
    </row>
    <row r="12" spans="1:133">
      <c r="A12" s="12"/>
      <c r="B12" s="42">
        <v>521</v>
      </c>
      <c r="C12" s="19" t="s">
        <v>26</v>
      </c>
      <c r="D12" s="43">
        <v>87599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87599</v>
      </c>
      <c r="O12" s="44">
        <f t="shared" si="2"/>
        <v>124.43039772727273</v>
      </c>
      <c r="P12" s="9"/>
    </row>
    <row r="13" spans="1:133">
      <c r="A13" s="12"/>
      <c r="B13" s="42">
        <v>522</v>
      </c>
      <c r="C13" s="19" t="s">
        <v>27</v>
      </c>
      <c r="D13" s="43">
        <v>4000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4000</v>
      </c>
      <c r="O13" s="44">
        <f t="shared" si="2"/>
        <v>5.6818181818181817</v>
      </c>
      <c r="P13" s="9"/>
    </row>
    <row r="14" spans="1:133">
      <c r="A14" s="12"/>
      <c r="B14" s="42">
        <v>524</v>
      </c>
      <c r="C14" s="19" t="s">
        <v>28</v>
      </c>
      <c r="D14" s="43">
        <v>15639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15639</v>
      </c>
      <c r="O14" s="44">
        <f t="shared" si="2"/>
        <v>22.214488636363637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989962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989962</v>
      </c>
      <c r="O15" s="41">
        <f t="shared" si="2"/>
        <v>1406.1960227272727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230768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230768</v>
      </c>
      <c r="O16" s="44">
        <f t="shared" si="2"/>
        <v>327.79545454545456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759194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759194</v>
      </c>
      <c r="O17" s="44">
        <f t="shared" si="2"/>
        <v>1078.4005681818182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120389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120389</v>
      </c>
      <c r="O18" s="41">
        <f t="shared" si="2"/>
        <v>171.00710227272728</v>
      </c>
      <c r="P18" s="10"/>
    </row>
    <row r="19" spans="1:119">
      <c r="A19" s="12"/>
      <c r="B19" s="42">
        <v>541</v>
      </c>
      <c r="C19" s="19" t="s">
        <v>33</v>
      </c>
      <c r="D19" s="43">
        <v>120389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120389</v>
      </c>
      <c r="O19" s="44">
        <f t="shared" si="2"/>
        <v>171.00710227272728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SUM(D21:D23)</f>
        <v>238815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238815</v>
      </c>
      <c r="O20" s="41">
        <f t="shared" si="2"/>
        <v>339.22585227272725</v>
      </c>
      <c r="P20" s="9"/>
    </row>
    <row r="21" spans="1:119">
      <c r="A21" s="12"/>
      <c r="B21" s="42">
        <v>572</v>
      </c>
      <c r="C21" s="19" t="s">
        <v>35</v>
      </c>
      <c r="D21" s="43">
        <v>234707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234707</v>
      </c>
      <c r="O21" s="44">
        <f t="shared" si="2"/>
        <v>333.390625</v>
      </c>
      <c r="P21" s="9"/>
    </row>
    <row r="22" spans="1:119">
      <c r="A22" s="12"/>
      <c r="B22" s="42">
        <v>574</v>
      </c>
      <c r="C22" s="19" t="s">
        <v>37</v>
      </c>
      <c r="D22" s="43">
        <v>3180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3180</v>
      </c>
      <c r="O22" s="44">
        <f t="shared" si="2"/>
        <v>4.5170454545454541</v>
      </c>
      <c r="P22" s="9"/>
    </row>
    <row r="23" spans="1:119">
      <c r="A23" s="12"/>
      <c r="B23" s="42">
        <v>579</v>
      </c>
      <c r="C23" s="19" t="s">
        <v>38</v>
      </c>
      <c r="D23" s="43">
        <v>928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928</v>
      </c>
      <c r="O23" s="44">
        <f t="shared" si="2"/>
        <v>1.3181818181818181</v>
      </c>
      <c r="P23" s="9"/>
    </row>
    <row r="24" spans="1:119" ht="15.75">
      <c r="A24" s="26" t="s">
        <v>40</v>
      </c>
      <c r="B24" s="27"/>
      <c r="C24" s="28"/>
      <c r="D24" s="29">
        <f t="shared" ref="D24:M24" si="7">SUM(D25:D26)</f>
        <v>37533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56646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94179</v>
      </c>
      <c r="O24" s="41">
        <f t="shared" si="2"/>
        <v>133.77698863636363</v>
      </c>
      <c r="P24" s="9"/>
    </row>
    <row r="25" spans="1:119">
      <c r="A25" s="12"/>
      <c r="B25" s="42">
        <v>581</v>
      </c>
      <c r="C25" s="19" t="s">
        <v>39</v>
      </c>
      <c r="D25" s="43">
        <v>1713</v>
      </c>
      <c r="E25" s="43">
        <v>0</v>
      </c>
      <c r="F25" s="43">
        <v>0</v>
      </c>
      <c r="G25" s="43">
        <v>0</v>
      </c>
      <c r="H25" s="43">
        <v>0</v>
      </c>
      <c r="I25" s="43">
        <v>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6713</v>
      </c>
      <c r="O25" s="44">
        <f t="shared" si="2"/>
        <v>9.5355113636363633</v>
      </c>
      <c r="P25" s="9"/>
    </row>
    <row r="26" spans="1:119" ht="15.75" thickBot="1">
      <c r="A26" s="12"/>
      <c r="B26" s="42">
        <v>591</v>
      </c>
      <c r="C26" s="19" t="s">
        <v>47</v>
      </c>
      <c r="D26" s="43">
        <v>35820</v>
      </c>
      <c r="E26" s="43">
        <v>0</v>
      </c>
      <c r="F26" s="43">
        <v>0</v>
      </c>
      <c r="G26" s="43">
        <v>0</v>
      </c>
      <c r="H26" s="43">
        <v>0</v>
      </c>
      <c r="I26" s="43">
        <v>51646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87466</v>
      </c>
      <c r="O26" s="44">
        <f t="shared" si="2"/>
        <v>124.24147727272727</v>
      </c>
      <c r="P26" s="9"/>
    </row>
    <row r="27" spans="1:119" ht="16.5" thickBot="1">
      <c r="A27" s="13" t="s">
        <v>10</v>
      </c>
      <c r="B27" s="21"/>
      <c r="C27" s="20"/>
      <c r="D27" s="14">
        <f>SUM(D5,D11,D15,D18,D20,D24)</f>
        <v>735107</v>
      </c>
      <c r="E27" s="14">
        <f t="shared" ref="E27:M27" si="8">SUM(E5,E11,E15,E18,E20,E24)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1046608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1781715</v>
      </c>
      <c r="O27" s="35">
        <f t="shared" si="2"/>
        <v>2530.8451704545455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48</v>
      </c>
      <c r="M29" s="90"/>
      <c r="N29" s="90"/>
      <c r="O29" s="39">
        <v>704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262212</v>
      </c>
      <c r="E5" s="24">
        <f t="shared" ref="E5:M5" si="0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52668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314880</v>
      </c>
      <c r="O5" s="30">
        <f t="shared" ref="O5:O27" si="2">(N5/O$29)</f>
        <v>449.18687589158344</v>
      </c>
      <c r="P5" s="6"/>
    </row>
    <row r="6" spans="1:133">
      <c r="A6" s="12"/>
      <c r="B6" s="42">
        <v>511</v>
      </c>
      <c r="C6" s="19" t="s">
        <v>19</v>
      </c>
      <c r="D6" s="43">
        <v>20654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20654</v>
      </c>
      <c r="O6" s="44">
        <f t="shared" si="2"/>
        <v>29.463623395149785</v>
      </c>
      <c r="P6" s="9"/>
    </row>
    <row r="7" spans="1:133">
      <c r="A7" s="12"/>
      <c r="B7" s="42">
        <v>513</v>
      </c>
      <c r="C7" s="19" t="s">
        <v>20</v>
      </c>
      <c r="D7" s="43">
        <v>164466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164466</v>
      </c>
      <c r="O7" s="44">
        <f t="shared" si="2"/>
        <v>234.61626248216834</v>
      </c>
      <c r="P7" s="9"/>
    </row>
    <row r="8" spans="1:133">
      <c r="A8" s="12"/>
      <c r="B8" s="42">
        <v>514</v>
      </c>
      <c r="C8" s="19" t="s">
        <v>21</v>
      </c>
      <c r="D8" s="43">
        <v>19333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19333</v>
      </c>
      <c r="O8" s="44">
        <f t="shared" si="2"/>
        <v>27.579172610556348</v>
      </c>
      <c r="P8" s="9"/>
    </row>
    <row r="9" spans="1:133">
      <c r="A9" s="12"/>
      <c r="B9" s="42">
        <v>517</v>
      </c>
      <c r="C9" s="19" t="s">
        <v>22</v>
      </c>
      <c r="D9" s="43">
        <v>41824</v>
      </c>
      <c r="E9" s="43">
        <v>0</v>
      </c>
      <c r="F9" s="43">
        <v>0</v>
      </c>
      <c r="G9" s="43">
        <v>0</v>
      </c>
      <c r="H9" s="43">
        <v>0</v>
      </c>
      <c r="I9" s="43">
        <v>52668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94492</v>
      </c>
      <c r="O9" s="44">
        <f t="shared" si="2"/>
        <v>134.79600570613408</v>
      </c>
      <c r="P9" s="9"/>
    </row>
    <row r="10" spans="1:133">
      <c r="A10" s="12"/>
      <c r="B10" s="42">
        <v>518</v>
      </c>
      <c r="C10" s="19" t="s">
        <v>23</v>
      </c>
      <c r="D10" s="43">
        <v>10232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10232</v>
      </c>
      <c r="O10" s="44">
        <f t="shared" si="2"/>
        <v>14.596291012838801</v>
      </c>
      <c r="P10" s="9"/>
    </row>
    <row r="11" spans="1:133">
      <c r="A11" s="12"/>
      <c r="B11" s="42">
        <v>519</v>
      </c>
      <c r="C11" s="19" t="s">
        <v>24</v>
      </c>
      <c r="D11" s="43">
        <v>5703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5703</v>
      </c>
      <c r="O11" s="44">
        <f t="shared" si="2"/>
        <v>8.1355206847360915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162233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162233</v>
      </c>
      <c r="O12" s="41">
        <f t="shared" si="2"/>
        <v>231.43081312410843</v>
      </c>
      <c r="P12" s="10"/>
    </row>
    <row r="13" spans="1:133">
      <c r="A13" s="12"/>
      <c r="B13" s="42">
        <v>521</v>
      </c>
      <c r="C13" s="19" t="s">
        <v>26</v>
      </c>
      <c r="D13" s="43">
        <v>142671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142671</v>
      </c>
      <c r="O13" s="44">
        <f t="shared" si="2"/>
        <v>203.52496433666192</v>
      </c>
      <c r="P13" s="9"/>
    </row>
    <row r="14" spans="1:133">
      <c r="A14" s="12"/>
      <c r="B14" s="42">
        <v>522</v>
      </c>
      <c r="C14" s="19" t="s">
        <v>27</v>
      </c>
      <c r="D14" s="43">
        <v>4000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4000</v>
      </c>
      <c r="O14" s="44">
        <f t="shared" si="2"/>
        <v>5.7061340941512126</v>
      </c>
      <c r="P14" s="9"/>
    </row>
    <row r="15" spans="1:133">
      <c r="A15" s="12"/>
      <c r="B15" s="42">
        <v>524</v>
      </c>
      <c r="C15" s="19" t="s">
        <v>28</v>
      </c>
      <c r="D15" s="43">
        <v>15562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15562</v>
      </c>
      <c r="O15" s="44">
        <f t="shared" si="2"/>
        <v>22.199714693295292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689687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689687</v>
      </c>
      <c r="O16" s="41">
        <f t="shared" si="2"/>
        <v>983.86162624821679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233707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233707</v>
      </c>
      <c r="O17" s="44">
        <f t="shared" si="2"/>
        <v>333.39087018544933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455980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455980</v>
      </c>
      <c r="O18" s="44">
        <f t="shared" si="2"/>
        <v>650.47075606276746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85848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85848</v>
      </c>
      <c r="O19" s="41">
        <f t="shared" si="2"/>
        <v>122.46504992867332</v>
      </c>
      <c r="P19" s="10"/>
    </row>
    <row r="20" spans="1:119">
      <c r="A20" s="12"/>
      <c r="B20" s="42">
        <v>541</v>
      </c>
      <c r="C20" s="19" t="s">
        <v>33</v>
      </c>
      <c r="D20" s="43">
        <v>85848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85848</v>
      </c>
      <c r="O20" s="44">
        <f t="shared" si="2"/>
        <v>122.46504992867332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152675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152675</v>
      </c>
      <c r="O21" s="41">
        <f t="shared" si="2"/>
        <v>217.79600570613408</v>
      </c>
      <c r="P21" s="9"/>
    </row>
    <row r="22" spans="1:119">
      <c r="A22" s="12"/>
      <c r="B22" s="42">
        <v>572</v>
      </c>
      <c r="C22" s="19" t="s">
        <v>35</v>
      </c>
      <c r="D22" s="43">
        <v>144053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144053</v>
      </c>
      <c r="O22" s="44">
        <f t="shared" si="2"/>
        <v>205.49643366619117</v>
      </c>
      <c r="P22" s="9"/>
    </row>
    <row r="23" spans="1:119">
      <c r="A23" s="12"/>
      <c r="B23" s="42">
        <v>574</v>
      </c>
      <c r="C23" s="19" t="s">
        <v>37</v>
      </c>
      <c r="D23" s="43">
        <v>7410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7410</v>
      </c>
      <c r="O23" s="44">
        <f t="shared" si="2"/>
        <v>10.570613409415122</v>
      </c>
      <c r="P23" s="9"/>
    </row>
    <row r="24" spans="1:119">
      <c r="A24" s="12"/>
      <c r="B24" s="42">
        <v>579</v>
      </c>
      <c r="C24" s="19" t="s">
        <v>38</v>
      </c>
      <c r="D24" s="43">
        <v>1212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1212</v>
      </c>
      <c r="O24" s="44">
        <f t="shared" si="2"/>
        <v>1.7289586305278175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4746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9746</v>
      </c>
      <c r="O25" s="41">
        <f t="shared" si="2"/>
        <v>13.90299572039943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4746</v>
      </c>
      <c r="E26" s="43">
        <v>0</v>
      </c>
      <c r="F26" s="43">
        <v>0</v>
      </c>
      <c r="G26" s="43">
        <v>0</v>
      </c>
      <c r="H26" s="43">
        <v>0</v>
      </c>
      <c r="I26" s="43">
        <v>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9746</v>
      </c>
      <c r="O26" s="44">
        <f t="shared" si="2"/>
        <v>13.90299572039943</v>
      </c>
      <c r="P26" s="9"/>
    </row>
    <row r="27" spans="1:119" ht="16.5" thickBot="1">
      <c r="A27" s="13" t="s">
        <v>10</v>
      </c>
      <c r="B27" s="21"/>
      <c r="C27" s="20"/>
      <c r="D27" s="14">
        <f>SUM(D5,D12,D16,D19,D21,D25)</f>
        <v>667714</v>
      </c>
      <c r="E27" s="14">
        <f t="shared" ref="E27:M27" si="8">SUM(E5,E12,E16,E19,E21,E25)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747355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1415069</v>
      </c>
      <c r="O27" s="35">
        <f t="shared" si="2"/>
        <v>2018.6433666191156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44</v>
      </c>
      <c r="M29" s="90"/>
      <c r="N29" s="90"/>
      <c r="O29" s="39">
        <v>701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406303</v>
      </c>
      <c r="E5" s="24">
        <f t="shared" ref="E5:M5" si="0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52932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459235</v>
      </c>
      <c r="O5" s="30">
        <f t="shared" ref="O5:O28" si="2">(N5/O$30)</f>
        <v>627.37021857923503</v>
      </c>
      <c r="P5" s="6"/>
    </row>
    <row r="6" spans="1:133">
      <c r="A6" s="12"/>
      <c r="B6" s="42">
        <v>511</v>
      </c>
      <c r="C6" s="19" t="s">
        <v>19</v>
      </c>
      <c r="D6" s="43">
        <v>20669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20669</v>
      </c>
      <c r="O6" s="44">
        <f t="shared" si="2"/>
        <v>28.236338797814209</v>
      </c>
      <c r="P6" s="9"/>
    </row>
    <row r="7" spans="1:133">
      <c r="A7" s="12"/>
      <c r="B7" s="42">
        <v>513</v>
      </c>
      <c r="C7" s="19" t="s">
        <v>20</v>
      </c>
      <c r="D7" s="43">
        <v>159700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159700</v>
      </c>
      <c r="O7" s="44">
        <f t="shared" si="2"/>
        <v>218.16939890710381</v>
      </c>
      <c r="P7" s="9"/>
    </row>
    <row r="8" spans="1:133">
      <c r="A8" s="12"/>
      <c r="B8" s="42">
        <v>514</v>
      </c>
      <c r="C8" s="19" t="s">
        <v>21</v>
      </c>
      <c r="D8" s="43">
        <v>16021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16021</v>
      </c>
      <c r="O8" s="44">
        <f t="shared" si="2"/>
        <v>21.886612021857925</v>
      </c>
      <c r="P8" s="9"/>
    </row>
    <row r="9" spans="1:133">
      <c r="A9" s="12"/>
      <c r="B9" s="42">
        <v>517</v>
      </c>
      <c r="C9" s="19" t="s">
        <v>22</v>
      </c>
      <c r="D9" s="43">
        <v>193048</v>
      </c>
      <c r="E9" s="43">
        <v>0</v>
      </c>
      <c r="F9" s="43">
        <v>0</v>
      </c>
      <c r="G9" s="43">
        <v>0</v>
      </c>
      <c r="H9" s="43">
        <v>0</v>
      </c>
      <c r="I9" s="43">
        <v>52932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245980</v>
      </c>
      <c r="O9" s="44">
        <f t="shared" si="2"/>
        <v>336.03825136612022</v>
      </c>
      <c r="P9" s="9"/>
    </row>
    <row r="10" spans="1:133">
      <c r="A10" s="12"/>
      <c r="B10" s="42">
        <v>518</v>
      </c>
      <c r="C10" s="19" t="s">
        <v>23</v>
      </c>
      <c r="D10" s="43">
        <v>9311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9311</v>
      </c>
      <c r="O10" s="44">
        <f t="shared" si="2"/>
        <v>12.719945355191257</v>
      </c>
      <c r="P10" s="9"/>
    </row>
    <row r="11" spans="1:133">
      <c r="A11" s="12"/>
      <c r="B11" s="42">
        <v>519</v>
      </c>
      <c r="C11" s="19" t="s">
        <v>24</v>
      </c>
      <c r="D11" s="43">
        <v>7554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7554</v>
      </c>
      <c r="O11" s="44">
        <f t="shared" si="2"/>
        <v>10.319672131147541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78909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78909</v>
      </c>
      <c r="O12" s="41">
        <f t="shared" si="2"/>
        <v>107.79918032786885</v>
      </c>
      <c r="P12" s="10"/>
    </row>
    <row r="13" spans="1:133">
      <c r="A13" s="12"/>
      <c r="B13" s="42">
        <v>521</v>
      </c>
      <c r="C13" s="19" t="s">
        <v>26</v>
      </c>
      <c r="D13" s="43">
        <v>64187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64187</v>
      </c>
      <c r="O13" s="44">
        <f t="shared" si="2"/>
        <v>87.687158469945359</v>
      </c>
      <c r="P13" s="9"/>
    </row>
    <row r="14" spans="1:133">
      <c r="A14" s="12"/>
      <c r="B14" s="42">
        <v>522</v>
      </c>
      <c r="C14" s="19" t="s">
        <v>27</v>
      </c>
      <c r="D14" s="43">
        <v>4275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4275</v>
      </c>
      <c r="O14" s="44">
        <f t="shared" si="2"/>
        <v>5.8401639344262293</v>
      </c>
      <c r="P14" s="9"/>
    </row>
    <row r="15" spans="1:133">
      <c r="A15" s="12"/>
      <c r="B15" s="42">
        <v>524</v>
      </c>
      <c r="C15" s="19" t="s">
        <v>28</v>
      </c>
      <c r="D15" s="43">
        <v>10447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10447</v>
      </c>
      <c r="O15" s="44">
        <f t="shared" si="2"/>
        <v>14.271857923497267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730909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730909</v>
      </c>
      <c r="O16" s="41">
        <f t="shared" si="2"/>
        <v>998.50956284153006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241226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241226</v>
      </c>
      <c r="O17" s="44">
        <f t="shared" si="2"/>
        <v>329.54371584699453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489683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489683</v>
      </c>
      <c r="O18" s="44">
        <f t="shared" si="2"/>
        <v>668.96584699453547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77480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77480</v>
      </c>
      <c r="O19" s="41">
        <f t="shared" si="2"/>
        <v>105.84699453551913</v>
      </c>
      <c r="P19" s="10"/>
    </row>
    <row r="20" spans="1:119">
      <c r="A20" s="12"/>
      <c r="B20" s="42">
        <v>541</v>
      </c>
      <c r="C20" s="19" t="s">
        <v>33</v>
      </c>
      <c r="D20" s="43">
        <v>77480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77480</v>
      </c>
      <c r="O20" s="44">
        <f t="shared" si="2"/>
        <v>105.84699453551913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SUM(D22:D25)</f>
        <v>277121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277121</v>
      </c>
      <c r="O21" s="41">
        <f t="shared" si="2"/>
        <v>378.58060109289619</v>
      </c>
      <c r="P21" s="9"/>
    </row>
    <row r="22" spans="1:119">
      <c r="A22" s="12"/>
      <c r="B22" s="42">
        <v>572</v>
      </c>
      <c r="C22" s="19" t="s">
        <v>35</v>
      </c>
      <c r="D22" s="43">
        <v>270342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270342</v>
      </c>
      <c r="O22" s="44">
        <f t="shared" si="2"/>
        <v>369.31967213114751</v>
      </c>
      <c r="P22" s="9"/>
    </row>
    <row r="23" spans="1:119">
      <c r="A23" s="12"/>
      <c r="B23" s="42">
        <v>573</v>
      </c>
      <c r="C23" s="19" t="s">
        <v>36</v>
      </c>
      <c r="D23" s="43">
        <v>497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497</v>
      </c>
      <c r="O23" s="44">
        <f t="shared" si="2"/>
        <v>0.67896174863387981</v>
      </c>
      <c r="P23" s="9"/>
    </row>
    <row r="24" spans="1:119">
      <c r="A24" s="12"/>
      <c r="B24" s="42">
        <v>574</v>
      </c>
      <c r="C24" s="19" t="s">
        <v>37</v>
      </c>
      <c r="D24" s="43">
        <v>5415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5415</v>
      </c>
      <c r="O24" s="44">
        <f t="shared" si="2"/>
        <v>7.3975409836065573</v>
      </c>
      <c r="P24" s="9"/>
    </row>
    <row r="25" spans="1:119">
      <c r="A25" s="12"/>
      <c r="B25" s="42">
        <v>579</v>
      </c>
      <c r="C25" s="19" t="s">
        <v>38</v>
      </c>
      <c r="D25" s="43">
        <v>867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867</v>
      </c>
      <c r="O25" s="44">
        <f t="shared" si="2"/>
        <v>1.1844262295081966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1297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5000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6297</v>
      </c>
      <c r="O26" s="41">
        <f t="shared" si="2"/>
        <v>8.6024590163934427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1297</v>
      </c>
      <c r="E27" s="43">
        <v>0</v>
      </c>
      <c r="F27" s="43">
        <v>0</v>
      </c>
      <c r="G27" s="43">
        <v>0</v>
      </c>
      <c r="H27" s="43">
        <v>0</v>
      </c>
      <c r="I27" s="43">
        <v>5000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6297</v>
      </c>
      <c r="O27" s="44">
        <f t="shared" si="2"/>
        <v>8.6024590163934427</v>
      </c>
      <c r="P27" s="9"/>
    </row>
    <row r="28" spans="1:119" ht="16.5" thickBot="1">
      <c r="A28" s="13" t="s">
        <v>10</v>
      </c>
      <c r="B28" s="21"/>
      <c r="C28" s="20"/>
      <c r="D28" s="14">
        <f>SUM(D5,D12,D16,D19,D21,D26)</f>
        <v>841110</v>
      </c>
      <c r="E28" s="14">
        <f t="shared" ref="E28:M28" si="8">SUM(E5,E12,E16,E19,E21,E26)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788841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1629951</v>
      </c>
      <c r="O28" s="35">
        <f t="shared" si="2"/>
        <v>2226.7090163934427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41</v>
      </c>
      <c r="M30" s="90"/>
      <c r="N30" s="90"/>
      <c r="O30" s="39">
        <v>732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248056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57091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305147</v>
      </c>
      <c r="O5" s="30">
        <f t="shared" ref="O5:O24" si="2">(N5/O$26)</f>
        <v>417.43775649794804</v>
      </c>
      <c r="P5" s="6"/>
    </row>
    <row r="6" spans="1:133">
      <c r="A6" s="12"/>
      <c r="B6" s="42">
        <v>511</v>
      </c>
      <c r="C6" s="19" t="s">
        <v>19</v>
      </c>
      <c r="D6" s="43">
        <v>20454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20454</v>
      </c>
      <c r="O6" s="44">
        <f t="shared" si="2"/>
        <v>27.980848153214776</v>
      </c>
      <c r="P6" s="9"/>
    </row>
    <row r="7" spans="1:133">
      <c r="A7" s="12"/>
      <c r="B7" s="42">
        <v>513</v>
      </c>
      <c r="C7" s="19" t="s">
        <v>20</v>
      </c>
      <c r="D7" s="43">
        <v>146174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146174</v>
      </c>
      <c r="O7" s="44">
        <f t="shared" si="2"/>
        <v>199.96443228454172</v>
      </c>
      <c r="P7" s="9"/>
    </row>
    <row r="8" spans="1:133">
      <c r="A8" s="12"/>
      <c r="B8" s="42">
        <v>514</v>
      </c>
      <c r="C8" s="19" t="s">
        <v>21</v>
      </c>
      <c r="D8" s="43">
        <v>21774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21774</v>
      </c>
      <c r="O8" s="44">
        <f t="shared" si="2"/>
        <v>29.786593707250343</v>
      </c>
      <c r="P8" s="9"/>
    </row>
    <row r="9" spans="1:133">
      <c r="A9" s="12"/>
      <c r="B9" s="42">
        <v>517</v>
      </c>
      <c r="C9" s="19" t="s">
        <v>22</v>
      </c>
      <c r="D9" s="43">
        <v>45060</v>
      </c>
      <c r="E9" s="43">
        <v>0</v>
      </c>
      <c r="F9" s="43">
        <v>0</v>
      </c>
      <c r="G9" s="43">
        <v>0</v>
      </c>
      <c r="H9" s="43">
        <v>0</v>
      </c>
      <c r="I9" s="43">
        <v>57091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102151</v>
      </c>
      <c r="O9" s="44">
        <f t="shared" si="2"/>
        <v>139.74145006839944</v>
      </c>
      <c r="P9" s="9"/>
    </row>
    <row r="10" spans="1:133">
      <c r="A10" s="12"/>
      <c r="B10" s="42">
        <v>519</v>
      </c>
      <c r="C10" s="19" t="s">
        <v>24</v>
      </c>
      <c r="D10" s="43">
        <v>14594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14594</v>
      </c>
      <c r="O10" s="44">
        <f t="shared" si="2"/>
        <v>19.964432284541722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66048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66048</v>
      </c>
      <c r="O11" s="41">
        <f t="shared" si="2"/>
        <v>90.352941176470594</v>
      </c>
      <c r="P11" s="10"/>
    </row>
    <row r="12" spans="1:133">
      <c r="A12" s="12"/>
      <c r="B12" s="42">
        <v>521</v>
      </c>
      <c r="C12" s="19" t="s">
        <v>26</v>
      </c>
      <c r="D12" s="43">
        <v>56764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56764</v>
      </c>
      <c r="O12" s="44">
        <f t="shared" si="2"/>
        <v>77.652530779753761</v>
      </c>
      <c r="P12" s="9"/>
    </row>
    <row r="13" spans="1:133">
      <c r="A13" s="12"/>
      <c r="B13" s="42">
        <v>522</v>
      </c>
      <c r="C13" s="19" t="s">
        <v>27</v>
      </c>
      <c r="D13" s="43">
        <v>7185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7185</v>
      </c>
      <c r="O13" s="44">
        <f t="shared" si="2"/>
        <v>9.829001367989056</v>
      </c>
      <c r="P13" s="9"/>
    </row>
    <row r="14" spans="1:133">
      <c r="A14" s="12"/>
      <c r="B14" s="42">
        <v>524</v>
      </c>
      <c r="C14" s="19" t="s">
        <v>28</v>
      </c>
      <c r="D14" s="43">
        <v>2099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2099</v>
      </c>
      <c r="O14" s="44">
        <f t="shared" si="2"/>
        <v>2.8714090287277703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612736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612736</v>
      </c>
      <c r="O15" s="41">
        <f t="shared" si="2"/>
        <v>838.21614227086184</v>
      </c>
      <c r="P15" s="10"/>
    </row>
    <row r="16" spans="1:133">
      <c r="A16" s="12"/>
      <c r="B16" s="42">
        <v>536</v>
      </c>
      <c r="C16" s="19" t="s">
        <v>52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612736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612736</v>
      </c>
      <c r="O16" s="44">
        <f t="shared" si="2"/>
        <v>838.21614227086184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82129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82129</v>
      </c>
      <c r="O17" s="41">
        <f t="shared" si="2"/>
        <v>112.3515731874145</v>
      </c>
      <c r="P17" s="10"/>
    </row>
    <row r="18" spans="1:119">
      <c r="A18" s="12"/>
      <c r="B18" s="42">
        <v>541</v>
      </c>
      <c r="C18" s="19" t="s">
        <v>33</v>
      </c>
      <c r="D18" s="43">
        <v>82129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82129</v>
      </c>
      <c r="O18" s="44">
        <f t="shared" si="2"/>
        <v>112.3515731874145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123785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123785</v>
      </c>
      <c r="O19" s="41">
        <f t="shared" si="2"/>
        <v>169.33652530779753</v>
      </c>
      <c r="P19" s="9"/>
    </row>
    <row r="20" spans="1:119">
      <c r="A20" s="12"/>
      <c r="B20" s="42">
        <v>572</v>
      </c>
      <c r="C20" s="19" t="s">
        <v>35</v>
      </c>
      <c r="D20" s="43">
        <v>123386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123386</v>
      </c>
      <c r="O20" s="44">
        <f t="shared" si="2"/>
        <v>168.7906976744186</v>
      </c>
      <c r="P20" s="9"/>
    </row>
    <row r="21" spans="1:119">
      <c r="A21" s="12"/>
      <c r="B21" s="42">
        <v>579</v>
      </c>
      <c r="C21" s="19" t="s">
        <v>38</v>
      </c>
      <c r="D21" s="43">
        <v>399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399</v>
      </c>
      <c r="O21" s="44">
        <f t="shared" si="2"/>
        <v>0.54582763337893292</v>
      </c>
      <c r="P21" s="9"/>
    </row>
    <row r="22" spans="1:119" ht="15.75">
      <c r="A22" s="26" t="s">
        <v>40</v>
      </c>
      <c r="B22" s="27"/>
      <c r="C22" s="28"/>
      <c r="D22" s="29">
        <f t="shared" ref="D22:M22" si="7">SUM(D23:D23)</f>
        <v>1302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5000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6302</v>
      </c>
      <c r="O22" s="41">
        <f t="shared" si="2"/>
        <v>8.621067031463749</v>
      </c>
      <c r="P22" s="9"/>
    </row>
    <row r="23" spans="1:119" ht="15.75" thickBot="1">
      <c r="A23" s="12"/>
      <c r="B23" s="42">
        <v>581</v>
      </c>
      <c r="C23" s="19" t="s">
        <v>39</v>
      </c>
      <c r="D23" s="43">
        <v>1302</v>
      </c>
      <c r="E23" s="43">
        <v>0</v>
      </c>
      <c r="F23" s="43">
        <v>0</v>
      </c>
      <c r="G23" s="43">
        <v>0</v>
      </c>
      <c r="H23" s="43">
        <v>0</v>
      </c>
      <c r="I23" s="43">
        <v>5000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6302</v>
      </c>
      <c r="O23" s="44">
        <f t="shared" si="2"/>
        <v>8.621067031463749</v>
      </c>
      <c r="P23" s="9"/>
    </row>
    <row r="24" spans="1:119" ht="16.5" thickBot="1">
      <c r="A24" s="13" t="s">
        <v>10</v>
      </c>
      <c r="B24" s="21"/>
      <c r="C24" s="20"/>
      <c r="D24" s="14">
        <f>SUM(D5,D11,D15,D17,D19,D22)</f>
        <v>521320</v>
      </c>
      <c r="E24" s="14">
        <f t="shared" ref="E24:M24" si="8">SUM(E5,E11,E15,E17,E19,E22)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674827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1196147</v>
      </c>
      <c r="O24" s="35">
        <f t="shared" si="2"/>
        <v>1636.3160054719563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53</v>
      </c>
      <c r="M26" s="90"/>
      <c r="N26" s="90"/>
      <c r="O26" s="39">
        <v>731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565318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61747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627065</v>
      </c>
      <c r="O5" s="30">
        <f t="shared" ref="O5:O28" si="2">(N5/O$30)</f>
        <v>970.6888544891641</v>
      </c>
      <c r="P5" s="6"/>
    </row>
    <row r="6" spans="1:133">
      <c r="A6" s="12"/>
      <c r="B6" s="42">
        <v>511</v>
      </c>
      <c r="C6" s="19" t="s">
        <v>19</v>
      </c>
      <c r="D6" s="43">
        <v>21745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21745</v>
      </c>
      <c r="O6" s="44">
        <f t="shared" si="2"/>
        <v>33.660990712074302</v>
      </c>
      <c r="P6" s="9"/>
    </row>
    <row r="7" spans="1:133">
      <c r="A7" s="12"/>
      <c r="B7" s="42">
        <v>513</v>
      </c>
      <c r="C7" s="19" t="s">
        <v>20</v>
      </c>
      <c r="D7" s="43">
        <v>373210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373210</v>
      </c>
      <c r="O7" s="44">
        <f t="shared" si="2"/>
        <v>577.72445820433438</v>
      </c>
      <c r="P7" s="9"/>
    </row>
    <row r="8" spans="1:133">
      <c r="A8" s="12"/>
      <c r="B8" s="42">
        <v>514</v>
      </c>
      <c r="C8" s="19" t="s">
        <v>21</v>
      </c>
      <c r="D8" s="43">
        <v>54728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54728</v>
      </c>
      <c r="O8" s="44">
        <f t="shared" si="2"/>
        <v>84.71826625386997</v>
      </c>
      <c r="P8" s="9"/>
    </row>
    <row r="9" spans="1:133">
      <c r="A9" s="12"/>
      <c r="B9" s="42">
        <v>517</v>
      </c>
      <c r="C9" s="19" t="s">
        <v>22</v>
      </c>
      <c r="D9" s="43">
        <v>31347</v>
      </c>
      <c r="E9" s="43">
        <v>0</v>
      </c>
      <c r="F9" s="43">
        <v>0</v>
      </c>
      <c r="G9" s="43">
        <v>0</v>
      </c>
      <c r="H9" s="43">
        <v>0</v>
      </c>
      <c r="I9" s="43">
        <v>61747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93094</v>
      </c>
      <c r="O9" s="44">
        <f t="shared" si="2"/>
        <v>144.10835913312692</v>
      </c>
      <c r="P9" s="9"/>
    </row>
    <row r="10" spans="1:133">
      <c r="A10" s="12"/>
      <c r="B10" s="42">
        <v>519</v>
      </c>
      <c r="C10" s="19" t="s">
        <v>24</v>
      </c>
      <c r="D10" s="43">
        <v>84288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84288</v>
      </c>
      <c r="O10" s="44">
        <f t="shared" si="2"/>
        <v>130.47678018575851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85019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85019</v>
      </c>
      <c r="O11" s="41">
        <f t="shared" si="2"/>
        <v>131.60835913312692</v>
      </c>
      <c r="P11" s="10"/>
    </row>
    <row r="12" spans="1:133">
      <c r="A12" s="12"/>
      <c r="B12" s="42">
        <v>521</v>
      </c>
      <c r="C12" s="19" t="s">
        <v>26</v>
      </c>
      <c r="D12" s="43">
        <v>51919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51919</v>
      </c>
      <c r="O12" s="44">
        <f t="shared" si="2"/>
        <v>80.369969040247682</v>
      </c>
      <c r="P12" s="9"/>
    </row>
    <row r="13" spans="1:133">
      <c r="A13" s="12"/>
      <c r="B13" s="42">
        <v>522</v>
      </c>
      <c r="C13" s="19" t="s">
        <v>27</v>
      </c>
      <c r="D13" s="43">
        <v>6994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6994</v>
      </c>
      <c r="O13" s="44">
        <f t="shared" si="2"/>
        <v>10.826625386996904</v>
      </c>
      <c r="P13" s="9"/>
    </row>
    <row r="14" spans="1:133">
      <c r="A14" s="12"/>
      <c r="B14" s="42">
        <v>524</v>
      </c>
      <c r="C14" s="19" t="s">
        <v>28</v>
      </c>
      <c r="D14" s="43">
        <v>26106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26106</v>
      </c>
      <c r="O14" s="44">
        <f t="shared" si="2"/>
        <v>40.411764705882355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0</v>
      </c>
      <c r="E15" s="29">
        <f t="shared" si="4"/>
        <v>784871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594226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1379097</v>
      </c>
      <c r="O15" s="41">
        <f t="shared" si="2"/>
        <v>2134.8250773993809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594226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594226</v>
      </c>
      <c r="O16" s="44">
        <f t="shared" si="2"/>
        <v>919.85448916408666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695893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695893</v>
      </c>
      <c r="O17" s="44">
        <f t="shared" si="2"/>
        <v>1077.233746130031</v>
      </c>
      <c r="P17" s="9"/>
    </row>
    <row r="18" spans="1:119">
      <c r="A18" s="12"/>
      <c r="B18" s="42">
        <v>536</v>
      </c>
      <c r="C18" s="19" t="s">
        <v>52</v>
      </c>
      <c r="D18" s="43">
        <v>0</v>
      </c>
      <c r="E18" s="43">
        <v>88978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88978</v>
      </c>
      <c r="O18" s="44">
        <f t="shared" si="2"/>
        <v>137.73684210526315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65113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65113</v>
      </c>
      <c r="O19" s="41">
        <f t="shared" si="2"/>
        <v>100.79411764705883</v>
      </c>
      <c r="P19" s="10"/>
    </row>
    <row r="20" spans="1:119">
      <c r="A20" s="12"/>
      <c r="B20" s="42">
        <v>541</v>
      </c>
      <c r="C20" s="19" t="s">
        <v>33</v>
      </c>
      <c r="D20" s="43">
        <v>65113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65113</v>
      </c>
      <c r="O20" s="44">
        <f t="shared" si="2"/>
        <v>100.79411764705883</v>
      </c>
      <c r="P20" s="9"/>
    </row>
    <row r="21" spans="1:119" ht="15.75">
      <c r="A21" s="26" t="s">
        <v>65</v>
      </c>
      <c r="B21" s="27"/>
      <c r="C21" s="28"/>
      <c r="D21" s="29">
        <f t="shared" ref="D21:M21" si="6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345898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345898</v>
      </c>
      <c r="O21" s="41">
        <f t="shared" si="2"/>
        <v>535.44582043343655</v>
      </c>
      <c r="P21" s="10"/>
    </row>
    <row r="22" spans="1:119">
      <c r="A22" s="12"/>
      <c r="B22" s="42">
        <v>562</v>
      </c>
      <c r="C22" s="19" t="s">
        <v>66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345898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345898</v>
      </c>
      <c r="O22" s="44">
        <f t="shared" si="2"/>
        <v>535.44582043343655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SUM(D24:D25)</f>
        <v>56410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56410</v>
      </c>
      <c r="O23" s="41">
        <f t="shared" si="2"/>
        <v>87.321981424148603</v>
      </c>
      <c r="P23" s="9"/>
    </row>
    <row r="24" spans="1:119">
      <c r="A24" s="12"/>
      <c r="B24" s="42">
        <v>572</v>
      </c>
      <c r="C24" s="19" t="s">
        <v>35</v>
      </c>
      <c r="D24" s="43">
        <v>46046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46046</v>
      </c>
      <c r="O24" s="44">
        <f t="shared" si="2"/>
        <v>71.278637770897831</v>
      </c>
      <c r="P24" s="9"/>
    </row>
    <row r="25" spans="1:119">
      <c r="A25" s="12"/>
      <c r="B25" s="42">
        <v>579</v>
      </c>
      <c r="C25" s="19" t="s">
        <v>38</v>
      </c>
      <c r="D25" s="43">
        <v>10364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10364</v>
      </c>
      <c r="O25" s="44">
        <f t="shared" si="2"/>
        <v>16.043343653250773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154611</v>
      </c>
      <c r="E26" s="29">
        <f t="shared" si="8"/>
        <v>14212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109736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278559</v>
      </c>
      <c r="O26" s="41">
        <f t="shared" si="2"/>
        <v>431.20588235294116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154611</v>
      </c>
      <c r="E27" s="43">
        <v>14212</v>
      </c>
      <c r="F27" s="43">
        <v>0</v>
      </c>
      <c r="G27" s="43">
        <v>0</v>
      </c>
      <c r="H27" s="43">
        <v>0</v>
      </c>
      <c r="I27" s="43">
        <v>109736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278559</v>
      </c>
      <c r="O27" s="44">
        <f t="shared" si="2"/>
        <v>431.20588235294116</v>
      </c>
      <c r="P27" s="9"/>
    </row>
    <row r="28" spans="1:119" ht="16.5" thickBot="1">
      <c r="A28" s="13" t="s">
        <v>10</v>
      </c>
      <c r="B28" s="21"/>
      <c r="C28" s="20"/>
      <c r="D28" s="14">
        <f>SUM(D5,D11,D15,D19,D21,D23,D26)</f>
        <v>926471</v>
      </c>
      <c r="E28" s="14">
        <f t="shared" ref="E28:M28" si="9">SUM(E5,E11,E15,E19,E21,E23,E26)</f>
        <v>799083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1111607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2837161</v>
      </c>
      <c r="O28" s="35">
        <f t="shared" si="2"/>
        <v>4391.8900928792573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67</v>
      </c>
      <c r="M30" s="90"/>
      <c r="N30" s="90"/>
      <c r="O30" s="39">
        <v>646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339800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339800</v>
      </c>
      <c r="O5" s="30">
        <f t="shared" ref="O5:O27" si="2">(N5/O$29)</f>
        <v>469.98616874135547</v>
      </c>
      <c r="P5" s="6"/>
    </row>
    <row r="6" spans="1:133">
      <c r="A6" s="12"/>
      <c r="B6" s="42">
        <v>511</v>
      </c>
      <c r="C6" s="19" t="s">
        <v>19</v>
      </c>
      <c r="D6" s="43">
        <v>20602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20602</v>
      </c>
      <c r="O6" s="44">
        <f t="shared" si="2"/>
        <v>28.49515905947441</v>
      </c>
      <c r="P6" s="9"/>
    </row>
    <row r="7" spans="1:133">
      <c r="A7" s="12"/>
      <c r="B7" s="42">
        <v>513</v>
      </c>
      <c r="C7" s="19" t="s">
        <v>20</v>
      </c>
      <c r="D7" s="43">
        <v>300707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300707</v>
      </c>
      <c r="O7" s="44">
        <f t="shared" si="2"/>
        <v>415.91562932226833</v>
      </c>
      <c r="P7" s="9"/>
    </row>
    <row r="8" spans="1:133">
      <c r="A8" s="12"/>
      <c r="B8" s="42">
        <v>514</v>
      </c>
      <c r="C8" s="19" t="s">
        <v>21</v>
      </c>
      <c r="D8" s="43">
        <v>6181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6181</v>
      </c>
      <c r="O8" s="44">
        <f t="shared" si="2"/>
        <v>8.5491009681881049</v>
      </c>
      <c r="P8" s="9"/>
    </row>
    <row r="9" spans="1:133">
      <c r="A9" s="12"/>
      <c r="B9" s="42">
        <v>518</v>
      </c>
      <c r="C9" s="19" t="s">
        <v>23</v>
      </c>
      <c r="D9" s="43">
        <v>10929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10929</v>
      </c>
      <c r="O9" s="44">
        <f t="shared" si="2"/>
        <v>15.116182572614107</v>
      </c>
      <c r="P9" s="9"/>
    </row>
    <row r="10" spans="1:133">
      <c r="A10" s="12"/>
      <c r="B10" s="42">
        <v>519</v>
      </c>
      <c r="C10" s="19" t="s">
        <v>57</v>
      </c>
      <c r="D10" s="43">
        <v>1381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1381</v>
      </c>
      <c r="O10" s="44">
        <f t="shared" si="2"/>
        <v>1.9100968188105119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132380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132380</v>
      </c>
      <c r="O11" s="41">
        <f t="shared" si="2"/>
        <v>183.0982019363762</v>
      </c>
      <c r="P11" s="10"/>
    </row>
    <row r="12" spans="1:133">
      <c r="A12" s="12"/>
      <c r="B12" s="42">
        <v>521</v>
      </c>
      <c r="C12" s="19" t="s">
        <v>26</v>
      </c>
      <c r="D12" s="43">
        <v>100519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100519</v>
      </c>
      <c r="O12" s="44">
        <f t="shared" si="2"/>
        <v>139.03042876901799</v>
      </c>
      <c r="P12" s="9"/>
    </row>
    <row r="13" spans="1:133">
      <c r="A13" s="12"/>
      <c r="B13" s="42">
        <v>522</v>
      </c>
      <c r="C13" s="19" t="s">
        <v>27</v>
      </c>
      <c r="D13" s="43">
        <v>4000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4000</v>
      </c>
      <c r="O13" s="44">
        <f t="shared" si="2"/>
        <v>5.532503457814661</v>
      </c>
      <c r="P13" s="9"/>
    </row>
    <row r="14" spans="1:133">
      <c r="A14" s="12"/>
      <c r="B14" s="42">
        <v>524</v>
      </c>
      <c r="C14" s="19" t="s">
        <v>28</v>
      </c>
      <c r="D14" s="43">
        <v>27861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27861</v>
      </c>
      <c r="O14" s="44">
        <f t="shared" si="2"/>
        <v>38.53526970954357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754926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754926</v>
      </c>
      <c r="O15" s="41">
        <f t="shared" si="2"/>
        <v>1044.1576763485477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288041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288041</v>
      </c>
      <c r="O16" s="44">
        <f t="shared" si="2"/>
        <v>398.39695712309822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466885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466885</v>
      </c>
      <c r="O17" s="44">
        <f t="shared" si="2"/>
        <v>645.76071922544952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123081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123081</v>
      </c>
      <c r="O18" s="41">
        <f t="shared" si="2"/>
        <v>170.23651452282158</v>
      </c>
      <c r="P18" s="10"/>
    </row>
    <row r="19" spans="1:119">
      <c r="A19" s="12"/>
      <c r="B19" s="42">
        <v>541</v>
      </c>
      <c r="C19" s="19" t="s">
        <v>58</v>
      </c>
      <c r="D19" s="43">
        <v>123081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123081</v>
      </c>
      <c r="O19" s="44">
        <f t="shared" si="2"/>
        <v>170.23651452282158</v>
      </c>
      <c r="P19" s="9"/>
    </row>
    <row r="20" spans="1:119" ht="15.75">
      <c r="A20" s="26" t="s">
        <v>65</v>
      </c>
      <c r="B20" s="27"/>
      <c r="C20" s="28"/>
      <c r="D20" s="29">
        <f t="shared" ref="D20:M20" si="6">SUM(D21:D21)</f>
        <v>1231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1231</v>
      </c>
      <c r="O20" s="41">
        <f t="shared" si="2"/>
        <v>1.7026279391424619</v>
      </c>
      <c r="P20" s="10"/>
    </row>
    <row r="21" spans="1:119">
      <c r="A21" s="12"/>
      <c r="B21" s="42">
        <v>562</v>
      </c>
      <c r="C21" s="19" t="s">
        <v>69</v>
      </c>
      <c r="D21" s="43">
        <v>1231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1231</v>
      </c>
      <c r="O21" s="44">
        <f t="shared" si="2"/>
        <v>1.7026279391424619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72503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72503</v>
      </c>
      <c r="O22" s="41">
        <f t="shared" si="2"/>
        <v>100.2807745504841</v>
      </c>
      <c r="P22" s="9"/>
    </row>
    <row r="23" spans="1:119">
      <c r="A23" s="12"/>
      <c r="B23" s="42">
        <v>572</v>
      </c>
      <c r="C23" s="19" t="s">
        <v>59</v>
      </c>
      <c r="D23" s="43">
        <v>72503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72503</v>
      </c>
      <c r="O23" s="44">
        <f t="shared" si="2"/>
        <v>100.2807745504841</v>
      </c>
      <c r="P23" s="9"/>
    </row>
    <row r="24" spans="1:119" ht="15.75">
      <c r="A24" s="26" t="s">
        <v>60</v>
      </c>
      <c r="B24" s="27"/>
      <c r="C24" s="28"/>
      <c r="D24" s="29">
        <f t="shared" ref="D24:M24" si="8">SUM(D25:D26)</f>
        <v>12671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26858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39529</v>
      </c>
      <c r="O24" s="41">
        <f t="shared" si="2"/>
        <v>54.673582295988936</v>
      </c>
      <c r="P24" s="9"/>
    </row>
    <row r="25" spans="1:119">
      <c r="A25" s="12"/>
      <c r="B25" s="42">
        <v>581</v>
      </c>
      <c r="C25" s="19" t="s">
        <v>61</v>
      </c>
      <c r="D25" s="43">
        <v>12671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12671</v>
      </c>
      <c r="O25" s="44">
        <f t="shared" si="2"/>
        <v>17.525587828492394</v>
      </c>
      <c r="P25" s="9"/>
    </row>
    <row r="26" spans="1:119" ht="15.75" thickBot="1">
      <c r="A26" s="12"/>
      <c r="B26" s="42">
        <v>591</v>
      </c>
      <c r="C26" s="19" t="s">
        <v>62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26858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26858</v>
      </c>
      <c r="O26" s="44">
        <f t="shared" si="2"/>
        <v>37.147994467496545</v>
      </c>
      <c r="P26" s="9"/>
    </row>
    <row r="27" spans="1:119" ht="16.5" thickBot="1">
      <c r="A27" s="13" t="s">
        <v>10</v>
      </c>
      <c r="B27" s="21"/>
      <c r="C27" s="20"/>
      <c r="D27" s="14">
        <f>SUM(D5,D11,D15,D18,D20,D22,D24)</f>
        <v>681666</v>
      </c>
      <c r="E27" s="14">
        <f t="shared" ref="E27:M27" si="9">SUM(E5,E11,E15,E18,E20,E22,E24)</f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781784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1463450</v>
      </c>
      <c r="O27" s="35">
        <f t="shared" si="2"/>
        <v>2024.1355463347165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81</v>
      </c>
      <c r="M29" s="90"/>
      <c r="N29" s="90"/>
      <c r="O29" s="39">
        <v>723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294396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294396</v>
      </c>
      <c r="O5" s="30">
        <f t="shared" ref="O5:O26" si="2">(N5/O$28)</f>
        <v>410.59414225941424</v>
      </c>
      <c r="P5" s="6"/>
    </row>
    <row r="6" spans="1:133">
      <c r="A6" s="12"/>
      <c r="B6" s="42">
        <v>511</v>
      </c>
      <c r="C6" s="19" t="s">
        <v>19</v>
      </c>
      <c r="D6" s="43">
        <v>20669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20669</v>
      </c>
      <c r="O6" s="44">
        <f t="shared" si="2"/>
        <v>28.827057182705719</v>
      </c>
      <c r="P6" s="9"/>
    </row>
    <row r="7" spans="1:133">
      <c r="A7" s="12"/>
      <c r="B7" s="42">
        <v>513</v>
      </c>
      <c r="C7" s="19" t="s">
        <v>20</v>
      </c>
      <c r="D7" s="43">
        <v>229738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229738</v>
      </c>
      <c r="O7" s="44">
        <f t="shared" si="2"/>
        <v>320.41562064156204</v>
      </c>
      <c r="P7" s="9"/>
    </row>
    <row r="8" spans="1:133">
      <c r="A8" s="12"/>
      <c r="B8" s="42">
        <v>514</v>
      </c>
      <c r="C8" s="19" t="s">
        <v>21</v>
      </c>
      <c r="D8" s="43">
        <v>32915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32915</v>
      </c>
      <c r="O8" s="44">
        <f t="shared" si="2"/>
        <v>45.906555090655509</v>
      </c>
      <c r="P8" s="9"/>
    </row>
    <row r="9" spans="1:133">
      <c r="A9" s="12"/>
      <c r="B9" s="42">
        <v>518</v>
      </c>
      <c r="C9" s="19" t="s">
        <v>23</v>
      </c>
      <c r="D9" s="43">
        <v>8898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8898</v>
      </c>
      <c r="O9" s="44">
        <f t="shared" si="2"/>
        <v>12.410041841004183</v>
      </c>
      <c r="P9" s="9"/>
    </row>
    <row r="10" spans="1:133">
      <c r="A10" s="12"/>
      <c r="B10" s="42">
        <v>519</v>
      </c>
      <c r="C10" s="19" t="s">
        <v>57</v>
      </c>
      <c r="D10" s="43">
        <v>2176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2176</v>
      </c>
      <c r="O10" s="44">
        <f t="shared" si="2"/>
        <v>3.0348675034867503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115256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115256</v>
      </c>
      <c r="O11" s="41">
        <f t="shared" si="2"/>
        <v>160.74755927475593</v>
      </c>
      <c r="P11" s="10"/>
    </row>
    <row r="12" spans="1:133">
      <c r="A12" s="12"/>
      <c r="B12" s="42">
        <v>521</v>
      </c>
      <c r="C12" s="19" t="s">
        <v>26</v>
      </c>
      <c r="D12" s="43">
        <v>81596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81596</v>
      </c>
      <c r="O12" s="44">
        <f t="shared" si="2"/>
        <v>113.80195258019526</v>
      </c>
      <c r="P12" s="9"/>
    </row>
    <row r="13" spans="1:133">
      <c r="A13" s="12"/>
      <c r="B13" s="42">
        <v>522</v>
      </c>
      <c r="C13" s="19" t="s">
        <v>27</v>
      </c>
      <c r="D13" s="43">
        <v>4000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4000</v>
      </c>
      <c r="O13" s="44">
        <f t="shared" si="2"/>
        <v>5.5788005578800561</v>
      </c>
      <c r="P13" s="9"/>
    </row>
    <row r="14" spans="1:133">
      <c r="A14" s="12"/>
      <c r="B14" s="42">
        <v>524</v>
      </c>
      <c r="C14" s="19" t="s">
        <v>28</v>
      </c>
      <c r="D14" s="43">
        <v>29660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29660</v>
      </c>
      <c r="O14" s="44">
        <f t="shared" si="2"/>
        <v>41.366806136680616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777214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777214</v>
      </c>
      <c r="O15" s="41">
        <f t="shared" si="2"/>
        <v>1083.9804741980474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300105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300105</v>
      </c>
      <c r="O16" s="44">
        <f t="shared" si="2"/>
        <v>418.55648535564853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477109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477109</v>
      </c>
      <c r="O17" s="44">
        <f t="shared" si="2"/>
        <v>665.4239888423989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167622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167622</v>
      </c>
      <c r="O18" s="41">
        <f t="shared" si="2"/>
        <v>233.78242677824267</v>
      </c>
      <c r="P18" s="10"/>
    </row>
    <row r="19" spans="1:119">
      <c r="A19" s="12"/>
      <c r="B19" s="42">
        <v>541</v>
      </c>
      <c r="C19" s="19" t="s">
        <v>58</v>
      </c>
      <c r="D19" s="43">
        <v>167622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167622</v>
      </c>
      <c r="O19" s="44">
        <f t="shared" si="2"/>
        <v>233.78242677824267</v>
      </c>
      <c r="P19" s="9"/>
    </row>
    <row r="20" spans="1:119" ht="15.75">
      <c r="A20" s="26" t="s">
        <v>65</v>
      </c>
      <c r="B20" s="27"/>
      <c r="C20" s="28"/>
      <c r="D20" s="29">
        <f t="shared" ref="D20:M20" si="6">SUM(D21:D21)</f>
        <v>1260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1260</v>
      </c>
      <c r="O20" s="41">
        <f t="shared" si="2"/>
        <v>1.7573221757322175</v>
      </c>
      <c r="P20" s="10"/>
    </row>
    <row r="21" spans="1:119">
      <c r="A21" s="12"/>
      <c r="B21" s="42">
        <v>562</v>
      </c>
      <c r="C21" s="19" t="s">
        <v>69</v>
      </c>
      <c r="D21" s="43">
        <v>1260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1260</v>
      </c>
      <c r="O21" s="44">
        <f t="shared" si="2"/>
        <v>1.7573221757322175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106844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106844</v>
      </c>
      <c r="O22" s="41">
        <f t="shared" si="2"/>
        <v>149.01534170153417</v>
      </c>
      <c r="P22" s="9"/>
    </row>
    <row r="23" spans="1:119">
      <c r="A23" s="12"/>
      <c r="B23" s="42">
        <v>572</v>
      </c>
      <c r="C23" s="19" t="s">
        <v>59</v>
      </c>
      <c r="D23" s="43">
        <v>106844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106844</v>
      </c>
      <c r="O23" s="44">
        <f t="shared" si="2"/>
        <v>149.01534170153417</v>
      </c>
      <c r="P23" s="9"/>
    </row>
    <row r="24" spans="1:119" ht="15.75">
      <c r="A24" s="26" t="s">
        <v>60</v>
      </c>
      <c r="B24" s="27"/>
      <c r="C24" s="28"/>
      <c r="D24" s="29">
        <f t="shared" ref="D24:M24" si="8">SUM(D25:D25)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32746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32746</v>
      </c>
      <c r="O24" s="41">
        <f t="shared" si="2"/>
        <v>45.670850767085078</v>
      </c>
      <c r="P24" s="9"/>
    </row>
    <row r="25" spans="1:119" ht="15.75" thickBot="1">
      <c r="A25" s="12"/>
      <c r="B25" s="42">
        <v>591</v>
      </c>
      <c r="C25" s="19" t="s">
        <v>62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32746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32746</v>
      </c>
      <c r="O25" s="44">
        <f t="shared" si="2"/>
        <v>45.670850767085078</v>
      </c>
      <c r="P25" s="9"/>
    </row>
    <row r="26" spans="1:119" ht="16.5" thickBot="1">
      <c r="A26" s="13" t="s">
        <v>10</v>
      </c>
      <c r="B26" s="21"/>
      <c r="C26" s="20"/>
      <c r="D26" s="14">
        <f>SUM(D5,D11,D15,D18,D20,D22,D24)</f>
        <v>685378</v>
      </c>
      <c r="E26" s="14">
        <f t="shared" ref="E26:M26" si="9">SUM(E5,E11,E15,E18,E20,E22,E24)</f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809960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1495338</v>
      </c>
      <c r="O26" s="35">
        <f t="shared" si="2"/>
        <v>2085.5481171548117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79</v>
      </c>
      <c r="M28" s="90"/>
      <c r="N28" s="90"/>
      <c r="O28" s="39">
        <v>717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272401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272401</v>
      </c>
      <c r="O5" s="30">
        <f t="shared" ref="O5:O27" si="2">(N5/O$29)</f>
        <v>382.58567415730334</v>
      </c>
      <c r="P5" s="6"/>
    </row>
    <row r="6" spans="1:133">
      <c r="A6" s="12"/>
      <c r="B6" s="42">
        <v>511</v>
      </c>
      <c r="C6" s="19" t="s">
        <v>19</v>
      </c>
      <c r="D6" s="43">
        <v>20669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20669</v>
      </c>
      <c r="O6" s="44">
        <f t="shared" si="2"/>
        <v>29.02949438202247</v>
      </c>
      <c r="P6" s="9"/>
    </row>
    <row r="7" spans="1:133">
      <c r="A7" s="12"/>
      <c r="B7" s="42">
        <v>513</v>
      </c>
      <c r="C7" s="19" t="s">
        <v>20</v>
      </c>
      <c r="D7" s="43">
        <v>220435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220435</v>
      </c>
      <c r="O7" s="44">
        <f t="shared" si="2"/>
        <v>309.59971910112358</v>
      </c>
      <c r="P7" s="9"/>
    </row>
    <row r="8" spans="1:133">
      <c r="A8" s="12"/>
      <c r="B8" s="42">
        <v>514</v>
      </c>
      <c r="C8" s="19" t="s">
        <v>21</v>
      </c>
      <c r="D8" s="43">
        <v>21139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21139</v>
      </c>
      <c r="O8" s="44">
        <f t="shared" si="2"/>
        <v>29.689606741573034</v>
      </c>
      <c r="P8" s="9"/>
    </row>
    <row r="9" spans="1:133">
      <c r="A9" s="12"/>
      <c r="B9" s="42">
        <v>518</v>
      </c>
      <c r="C9" s="19" t="s">
        <v>23</v>
      </c>
      <c r="D9" s="43">
        <v>8470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8470</v>
      </c>
      <c r="O9" s="44">
        <f t="shared" si="2"/>
        <v>11.896067415730338</v>
      </c>
      <c r="P9" s="9"/>
    </row>
    <row r="10" spans="1:133">
      <c r="A10" s="12"/>
      <c r="B10" s="42">
        <v>519</v>
      </c>
      <c r="C10" s="19" t="s">
        <v>57</v>
      </c>
      <c r="D10" s="43">
        <v>1688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1688</v>
      </c>
      <c r="O10" s="44">
        <f t="shared" si="2"/>
        <v>2.3707865168539324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115683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115683</v>
      </c>
      <c r="O11" s="41">
        <f t="shared" si="2"/>
        <v>162.47612359550561</v>
      </c>
      <c r="P11" s="10"/>
    </row>
    <row r="12" spans="1:133">
      <c r="A12" s="12"/>
      <c r="B12" s="42">
        <v>521</v>
      </c>
      <c r="C12" s="19" t="s">
        <v>26</v>
      </c>
      <c r="D12" s="43">
        <v>84928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84928</v>
      </c>
      <c r="O12" s="44">
        <f t="shared" si="2"/>
        <v>119.28089887640449</v>
      </c>
      <c r="P12" s="9"/>
    </row>
    <row r="13" spans="1:133">
      <c r="A13" s="12"/>
      <c r="B13" s="42">
        <v>524</v>
      </c>
      <c r="C13" s="19" t="s">
        <v>28</v>
      </c>
      <c r="D13" s="43">
        <v>30755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30755</v>
      </c>
      <c r="O13" s="44">
        <f t="shared" si="2"/>
        <v>43.195224719101127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788979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788979</v>
      </c>
      <c r="O14" s="41">
        <f t="shared" si="2"/>
        <v>1108.1165730337079</v>
      </c>
      <c r="P14" s="10"/>
    </row>
    <row r="15" spans="1:133">
      <c r="A15" s="12"/>
      <c r="B15" s="42">
        <v>533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274518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274518</v>
      </c>
      <c r="O15" s="44">
        <f t="shared" si="2"/>
        <v>385.55898876404495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502233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502233</v>
      </c>
      <c r="O16" s="44">
        <f t="shared" si="2"/>
        <v>705.38342696629218</v>
      </c>
      <c r="P16" s="9"/>
    </row>
    <row r="17" spans="1:119">
      <c r="A17" s="12"/>
      <c r="B17" s="42">
        <v>536</v>
      </c>
      <c r="C17" s="19" t="s">
        <v>76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12228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12228</v>
      </c>
      <c r="O17" s="44">
        <f t="shared" si="2"/>
        <v>17.174157303370787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112480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112480</v>
      </c>
      <c r="O18" s="41">
        <f t="shared" si="2"/>
        <v>157.97752808988764</v>
      </c>
      <c r="P18" s="10"/>
    </row>
    <row r="19" spans="1:119">
      <c r="A19" s="12"/>
      <c r="B19" s="42">
        <v>541</v>
      </c>
      <c r="C19" s="19" t="s">
        <v>58</v>
      </c>
      <c r="D19" s="43">
        <v>112480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112480</v>
      </c>
      <c r="O19" s="44">
        <f t="shared" si="2"/>
        <v>157.97752808988764</v>
      </c>
      <c r="P19" s="9"/>
    </row>
    <row r="20" spans="1:119" ht="15.75">
      <c r="A20" s="26" t="s">
        <v>65</v>
      </c>
      <c r="B20" s="27"/>
      <c r="C20" s="28"/>
      <c r="D20" s="29">
        <f t="shared" ref="D20:M20" si="6">SUM(D21:D21)</f>
        <v>1005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1005</v>
      </c>
      <c r="O20" s="41">
        <f t="shared" si="2"/>
        <v>1.4115168539325842</v>
      </c>
      <c r="P20" s="10"/>
    </row>
    <row r="21" spans="1:119">
      <c r="A21" s="12"/>
      <c r="B21" s="42">
        <v>562</v>
      </c>
      <c r="C21" s="19" t="s">
        <v>69</v>
      </c>
      <c r="D21" s="43">
        <v>1005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1005</v>
      </c>
      <c r="O21" s="44">
        <f t="shared" si="2"/>
        <v>1.4115168539325842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SUM(D23:D24)</f>
        <v>74933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74933</v>
      </c>
      <c r="O22" s="41">
        <f t="shared" si="2"/>
        <v>105.24297752808988</v>
      </c>
      <c r="P22" s="9"/>
    </row>
    <row r="23" spans="1:119">
      <c r="A23" s="12"/>
      <c r="B23" s="42">
        <v>572</v>
      </c>
      <c r="C23" s="19" t="s">
        <v>59</v>
      </c>
      <c r="D23" s="43">
        <v>74814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74814</v>
      </c>
      <c r="O23" s="44">
        <f t="shared" si="2"/>
        <v>105.07584269662921</v>
      </c>
      <c r="P23" s="9"/>
    </row>
    <row r="24" spans="1:119">
      <c r="A24" s="12"/>
      <c r="B24" s="42">
        <v>574</v>
      </c>
      <c r="C24" s="19" t="s">
        <v>37</v>
      </c>
      <c r="D24" s="43">
        <v>119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119</v>
      </c>
      <c r="O24" s="44">
        <f t="shared" si="2"/>
        <v>0.16713483146067415</v>
      </c>
      <c r="P24" s="9"/>
    </row>
    <row r="25" spans="1:119" ht="15.75">
      <c r="A25" s="26" t="s">
        <v>60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29780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29780</v>
      </c>
      <c r="O25" s="41">
        <f t="shared" si="2"/>
        <v>41.825842696629216</v>
      </c>
      <c r="P25" s="9"/>
    </row>
    <row r="26" spans="1:119" ht="15.75" thickBot="1">
      <c r="A26" s="12"/>
      <c r="B26" s="42">
        <v>591</v>
      </c>
      <c r="C26" s="19" t="s">
        <v>62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29780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29780</v>
      </c>
      <c r="O26" s="44">
        <f t="shared" si="2"/>
        <v>41.825842696629216</v>
      </c>
      <c r="P26" s="9"/>
    </row>
    <row r="27" spans="1:119" ht="16.5" thickBot="1">
      <c r="A27" s="13" t="s">
        <v>10</v>
      </c>
      <c r="B27" s="21"/>
      <c r="C27" s="20"/>
      <c r="D27" s="14">
        <f>SUM(D5,D11,D14,D18,D20,D22,D25)</f>
        <v>576502</v>
      </c>
      <c r="E27" s="14">
        <f t="shared" ref="E27:M27" si="9">SUM(E5,E11,E14,E18,E20,E22,E25)</f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818759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1395261</v>
      </c>
      <c r="O27" s="35">
        <f t="shared" si="2"/>
        <v>1959.6362359550562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77</v>
      </c>
      <c r="M29" s="90"/>
      <c r="N29" s="90"/>
      <c r="O29" s="39">
        <v>712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252296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252296</v>
      </c>
      <c r="O5" s="30">
        <f t="shared" ref="O5:O28" si="2">(N5/O$30)</f>
        <v>351.87726638772665</v>
      </c>
      <c r="P5" s="6"/>
    </row>
    <row r="6" spans="1:133">
      <c r="A6" s="12"/>
      <c r="B6" s="42">
        <v>511</v>
      </c>
      <c r="C6" s="19" t="s">
        <v>19</v>
      </c>
      <c r="D6" s="43">
        <v>20641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20641</v>
      </c>
      <c r="O6" s="44">
        <f t="shared" si="2"/>
        <v>28.788005578800558</v>
      </c>
      <c r="P6" s="9"/>
    </row>
    <row r="7" spans="1:133">
      <c r="A7" s="12"/>
      <c r="B7" s="42">
        <v>513</v>
      </c>
      <c r="C7" s="19" t="s">
        <v>20</v>
      </c>
      <c r="D7" s="43">
        <v>207712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207712</v>
      </c>
      <c r="O7" s="44">
        <f t="shared" si="2"/>
        <v>289.69595536959554</v>
      </c>
      <c r="P7" s="9"/>
    </row>
    <row r="8" spans="1:133">
      <c r="A8" s="12"/>
      <c r="B8" s="42">
        <v>514</v>
      </c>
      <c r="C8" s="19" t="s">
        <v>21</v>
      </c>
      <c r="D8" s="43">
        <v>17561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17561</v>
      </c>
      <c r="O8" s="44">
        <f t="shared" si="2"/>
        <v>24.492329149232916</v>
      </c>
      <c r="P8" s="9"/>
    </row>
    <row r="9" spans="1:133">
      <c r="A9" s="12"/>
      <c r="B9" s="42">
        <v>518</v>
      </c>
      <c r="C9" s="19" t="s">
        <v>23</v>
      </c>
      <c r="D9" s="43">
        <v>5790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5790</v>
      </c>
      <c r="O9" s="44">
        <f t="shared" si="2"/>
        <v>8.07531380753138</v>
      </c>
      <c r="P9" s="9"/>
    </row>
    <row r="10" spans="1:133">
      <c r="A10" s="12"/>
      <c r="B10" s="42">
        <v>519</v>
      </c>
      <c r="C10" s="19" t="s">
        <v>57</v>
      </c>
      <c r="D10" s="43">
        <v>592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592</v>
      </c>
      <c r="O10" s="44">
        <f t="shared" si="2"/>
        <v>0.8256624825662483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123587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123587</v>
      </c>
      <c r="O11" s="41">
        <f t="shared" si="2"/>
        <v>172.36680613668062</v>
      </c>
      <c r="P11" s="10"/>
    </row>
    <row r="12" spans="1:133">
      <c r="A12" s="12"/>
      <c r="B12" s="42">
        <v>521</v>
      </c>
      <c r="C12" s="19" t="s">
        <v>26</v>
      </c>
      <c r="D12" s="43">
        <v>96429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96429</v>
      </c>
      <c r="O12" s="44">
        <f t="shared" si="2"/>
        <v>134.48953974895397</v>
      </c>
      <c r="P12" s="9"/>
    </row>
    <row r="13" spans="1:133">
      <c r="A13" s="12"/>
      <c r="B13" s="42">
        <v>522</v>
      </c>
      <c r="C13" s="19" t="s">
        <v>27</v>
      </c>
      <c r="D13" s="43">
        <v>4000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4000</v>
      </c>
      <c r="O13" s="44">
        <f t="shared" si="2"/>
        <v>5.5788005578800561</v>
      </c>
      <c r="P13" s="9"/>
    </row>
    <row r="14" spans="1:133">
      <c r="A14" s="12"/>
      <c r="B14" s="42">
        <v>524</v>
      </c>
      <c r="C14" s="19" t="s">
        <v>28</v>
      </c>
      <c r="D14" s="43">
        <v>23158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23158</v>
      </c>
      <c r="O14" s="44">
        <f t="shared" si="2"/>
        <v>32.298465829846585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759578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759578</v>
      </c>
      <c r="O15" s="41">
        <f t="shared" si="2"/>
        <v>1059.3835425383543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266056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266056</v>
      </c>
      <c r="O16" s="44">
        <f t="shared" si="2"/>
        <v>371.06834030683405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493522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493522</v>
      </c>
      <c r="O17" s="44">
        <f t="shared" si="2"/>
        <v>688.31520223152017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143625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143625</v>
      </c>
      <c r="O18" s="41">
        <f t="shared" si="2"/>
        <v>200.31380753138075</v>
      </c>
      <c r="P18" s="10"/>
    </row>
    <row r="19" spans="1:119">
      <c r="A19" s="12"/>
      <c r="B19" s="42">
        <v>541</v>
      </c>
      <c r="C19" s="19" t="s">
        <v>58</v>
      </c>
      <c r="D19" s="43">
        <v>143625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143625</v>
      </c>
      <c r="O19" s="44">
        <f t="shared" si="2"/>
        <v>200.31380753138075</v>
      </c>
      <c r="P19" s="9"/>
    </row>
    <row r="20" spans="1:119" ht="15.75">
      <c r="A20" s="26" t="s">
        <v>65</v>
      </c>
      <c r="B20" s="27"/>
      <c r="C20" s="28"/>
      <c r="D20" s="29">
        <f t="shared" ref="D20:M20" si="6">SUM(D21:D21)</f>
        <v>1226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1226</v>
      </c>
      <c r="O20" s="41">
        <f t="shared" si="2"/>
        <v>1.709902370990237</v>
      </c>
      <c r="P20" s="10"/>
    </row>
    <row r="21" spans="1:119">
      <c r="A21" s="12"/>
      <c r="B21" s="42">
        <v>562</v>
      </c>
      <c r="C21" s="19" t="s">
        <v>69</v>
      </c>
      <c r="D21" s="43">
        <v>1226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1226</v>
      </c>
      <c r="O21" s="44">
        <f t="shared" si="2"/>
        <v>1.709902370990237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SUM(D23:D24)</f>
        <v>92681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92681</v>
      </c>
      <c r="O22" s="41">
        <f t="shared" si="2"/>
        <v>129.26220362622036</v>
      </c>
      <c r="P22" s="9"/>
    </row>
    <row r="23" spans="1:119">
      <c r="A23" s="12"/>
      <c r="B23" s="42">
        <v>572</v>
      </c>
      <c r="C23" s="19" t="s">
        <v>59</v>
      </c>
      <c r="D23" s="43">
        <v>91637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91637</v>
      </c>
      <c r="O23" s="44">
        <f t="shared" si="2"/>
        <v>127.80613668061366</v>
      </c>
      <c r="P23" s="9"/>
    </row>
    <row r="24" spans="1:119">
      <c r="A24" s="12"/>
      <c r="B24" s="42">
        <v>574</v>
      </c>
      <c r="C24" s="19" t="s">
        <v>37</v>
      </c>
      <c r="D24" s="43">
        <v>1044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1044</v>
      </c>
      <c r="O24" s="44">
        <f t="shared" si="2"/>
        <v>1.4560669456066946</v>
      </c>
      <c r="P24" s="9"/>
    </row>
    <row r="25" spans="1:119" ht="15.75">
      <c r="A25" s="26" t="s">
        <v>60</v>
      </c>
      <c r="B25" s="27"/>
      <c r="C25" s="28"/>
      <c r="D25" s="29">
        <f t="shared" ref="D25:M25" si="8">SUM(D26:D27)</f>
        <v>20712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42636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63348</v>
      </c>
      <c r="O25" s="41">
        <f t="shared" si="2"/>
        <v>88.35146443514644</v>
      </c>
      <c r="P25" s="9"/>
    </row>
    <row r="26" spans="1:119">
      <c r="A26" s="12"/>
      <c r="B26" s="42">
        <v>581</v>
      </c>
      <c r="C26" s="19" t="s">
        <v>61</v>
      </c>
      <c r="D26" s="43">
        <v>20712</v>
      </c>
      <c r="E26" s="43">
        <v>0</v>
      </c>
      <c r="F26" s="43">
        <v>0</v>
      </c>
      <c r="G26" s="43">
        <v>0</v>
      </c>
      <c r="H26" s="43">
        <v>0</v>
      </c>
      <c r="I26" s="43">
        <v>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25712</v>
      </c>
      <c r="O26" s="44">
        <f t="shared" si="2"/>
        <v>35.860529986052995</v>
      </c>
      <c r="P26" s="9"/>
    </row>
    <row r="27" spans="1:119" ht="15.75" thickBot="1">
      <c r="A27" s="12"/>
      <c r="B27" s="42">
        <v>591</v>
      </c>
      <c r="C27" s="19" t="s">
        <v>62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37636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37636</v>
      </c>
      <c r="O27" s="44">
        <f t="shared" si="2"/>
        <v>52.490934449093444</v>
      </c>
      <c r="P27" s="9"/>
    </row>
    <row r="28" spans="1:119" ht="16.5" thickBot="1">
      <c r="A28" s="13" t="s">
        <v>10</v>
      </c>
      <c r="B28" s="21"/>
      <c r="C28" s="20"/>
      <c r="D28" s="14">
        <f>SUM(D5,D11,D15,D18,D20,D22,D25)</f>
        <v>634127</v>
      </c>
      <c r="E28" s="14">
        <f t="shared" ref="E28:M28" si="9">SUM(E5,E11,E15,E18,E20,E22,E25)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802214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1436341</v>
      </c>
      <c r="O28" s="35">
        <f t="shared" si="2"/>
        <v>2003.2649930264993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74</v>
      </c>
      <c r="M30" s="90"/>
      <c r="N30" s="90"/>
      <c r="O30" s="39">
        <v>717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198033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198033</v>
      </c>
      <c r="O5" s="30">
        <f t="shared" ref="O5:O28" si="2">(N5/O$30)</f>
        <v>276.19665271966528</v>
      </c>
      <c r="P5" s="6"/>
    </row>
    <row r="6" spans="1:133">
      <c r="A6" s="12"/>
      <c r="B6" s="42">
        <v>511</v>
      </c>
      <c r="C6" s="19" t="s">
        <v>19</v>
      </c>
      <c r="D6" s="43">
        <v>20669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20669</v>
      </c>
      <c r="O6" s="44">
        <f t="shared" si="2"/>
        <v>28.827057182705719</v>
      </c>
      <c r="P6" s="9"/>
    </row>
    <row r="7" spans="1:133">
      <c r="A7" s="12"/>
      <c r="B7" s="42">
        <v>513</v>
      </c>
      <c r="C7" s="19" t="s">
        <v>20</v>
      </c>
      <c r="D7" s="43">
        <v>151331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151331</v>
      </c>
      <c r="O7" s="44">
        <f t="shared" si="2"/>
        <v>211.06136680613668</v>
      </c>
      <c r="P7" s="9"/>
    </row>
    <row r="8" spans="1:133">
      <c r="A8" s="12"/>
      <c r="B8" s="42">
        <v>514</v>
      </c>
      <c r="C8" s="19" t="s">
        <v>21</v>
      </c>
      <c r="D8" s="43">
        <v>12760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12760</v>
      </c>
      <c r="O8" s="44">
        <f t="shared" si="2"/>
        <v>17.796373779637378</v>
      </c>
      <c r="P8" s="9"/>
    </row>
    <row r="9" spans="1:133">
      <c r="A9" s="12"/>
      <c r="B9" s="42">
        <v>518</v>
      </c>
      <c r="C9" s="19" t="s">
        <v>23</v>
      </c>
      <c r="D9" s="43">
        <v>8056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8056</v>
      </c>
      <c r="O9" s="44">
        <f t="shared" si="2"/>
        <v>11.235704323570433</v>
      </c>
      <c r="P9" s="9"/>
    </row>
    <row r="10" spans="1:133">
      <c r="A10" s="12"/>
      <c r="B10" s="42">
        <v>519</v>
      </c>
      <c r="C10" s="19" t="s">
        <v>57</v>
      </c>
      <c r="D10" s="43">
        <v>5217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5217</v>
      </c>
      <c r="O10" s="44">
        <f t="shared" si="2"/>
        <v>7.2761506276150625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99997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99997</v>
      </c>
      <c r="O11" s="41">
        <f t="shared" si="2"/>
        <v>139.46582984658298</v>
      </c>
      <c r="P11" s="10"/>
    </row>
    <row r="12" spans="1:133">
      <c r="A12" s="12"/>
      <c r="B12" s="42">
        <v>521</v>
      </c>
      <c r="C12" s="19" t="s">
        <v>26</v>
      </c>
      <c r="D12" s="43">
        <v>73202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73202</v>
      </c>
      <c r="O12" s="44">
        <f t="shared" si="2"/>
        <v>102.09483960948396</v>
      </c>
      <c r="P12" s="9"/>
    </row>
    <row r="13" spans="1:133">
      <c r="A13" s="12"/>
      <c r="B13" s="42">
        <v>522</v>
      </c>
      <c r="C13" s="19" t="s">
        <v>27</v>
      </c>
      <c r="D13" s="43">
        <v>4000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4000</v>
      </c>
      <c r="O13" s="44">
        <f t="shared" si="2"/>
        <v>5.5788005578800561</v>
      </c>
      <c r="P13" s="9"/>
    </row>
    <row r="14" spans="1:133">
      <c r="A14" s="12"/>
      <c r="B14" s="42">
        <v>524</v>
      </c>
      <c r="C14" s="19" t="s">
        <v>28</v>
      </c>
      <c r="D14" s="43">
        <v>22795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22795</v>
      </c>
      <c r="O14" s="44">
        <f t="shared" si="2"/>
        <v>31.792189679218968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728320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728320</v>
      </c>
      <c r="O15" s="41">
        <f t="shared" si="2"/>
        <v>1015.7880055788006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257305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257305</v>
      </c>
      <c r="O16" s="44">
        <f t="shared" si="2"/>
        <v>358.86331938633197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471015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471015</v>
      </c>
      <c r="O17" s="44">
        <f t="shared" si="2"/>
        <v>656.92468619246858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77485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77485</v>
      </c>
      <c r="O18" s="41">
        <f t="shared" si="2"/>
        <v>108.06834030683403</v>
      </c>
      <c r="P18" s="10"/>
    </row>
    <row r="19" spans="1:119">
      <c r="A19" s="12"/>
      <c r="B19" s="42">
        <v>541</v>
      </c>
      <c r="C19" s="19" t="s">
        <v>58</v>
      </c>
      <c r="D19" s="43">
        <v>77485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77485</v>
      </c>
      <c r="O19" s="44">
        <f t="shared" si="2"/>
        <v>108.06834030683403</v>
      </c>
      <c r="P19" s="9"/>
    </row>
    <row r="20" spans="1:119" ht="15.75">
      <c r="A20" s="26" t="s">
        <v>65</v>
      </c>
      <c r="B20" s="27"/>
      <c r="C20" s="28"/>
      <c r="D20" s="29">
        <f t="shared" ref="D20:M20" si="6">SUM(D21:D21)</f>
        <v>2076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2076</v>
      </c>
      <c r="O20" s="41">
        <f t="shared" si="2"/>
        <v>2.8953974895397487</v>
      </c>
      <c r="P20" s="10"/>
    </row>
    <row r="21" spans="1:119">
      <c r="A21" s="12"/>
      <c r="B21" s="42">
        <v>562</v>
      </c>
      <c r="C21" s="19" t="s">
        <v>69</v>
      </c>
      <c r="D21" s="43">
        <v>2076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2076</v>
      </c>
      <c r="O21" s="44">
        <f t="shared" si="2"/>
        <v>2.8953974895397487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SUM(D23:D24)</f>
        <v>259187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259187</v>
      </c>
      <c r="O22" s="41">
        <f t="shared" si="2"/>
        <v>361.48814504881449</v>
      </c>
      <c r="P22" s="9"/>
    </row>
    <row r="23" spans="1:119">
      <c r="A23" s="12"/>
      <c r="B23" s="42">
        <v>572</v>
      </c>
      <c r="C23" s="19" t="s">
        <v>59</v>
      </c>
      <c r="D23" s="43">
        <v>257972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257972</v>
      </c>
      <c r="O23" s="44">
        <f t="shared" si="2"/>
        <v>359.79358437935844</v>
      </c>
      <c r="P23" s="9"/>
    </row>
    <row r="24" spans="1:119">
      <c r="A24" s="12"/>
      <c r="B24" s="42">
        <v>574</v>
      </c>
      <c r="C24" s="19" t="s">
        <v>37</v>
      </c>
      <c r="D24" s="43">
        <v>1215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1215</v>
      </c>
      <c r="O24" s="44">
        <f t="shared" si="2"/>
        <v>1.6945606694560669</v>
      </c>
      <c r="P24" s="9"/>
    </row>
    <row r="25" spans="1:119" ht="15.75">
      <c r="A25" s="26" t="s">
        <v>60</v>
      </c>
      <c r="B25" s="27"/>
      <c r="C25" s="28"/>
      <c r="D25" s="29">
        <f t="shared" ref="D25:M25" si="8">SUM(D26:D27)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47088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47088</v>
      </c>
      <c r="O25" s="41">
        <f t="shared" si="2"/>
        <v>65.673640167364013</v>
      </c>
      <c r="P25" s="9"/>
    </row>
    <row r="26" spans="1:119">
      <c r="A26" s="12"/>
      <c r="B26" s="42">
        <v>581</v>
      </c>
      <c r="C26" s="19" t="s">
        <v>61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5000</v>
      </c>
      <c r="O26" s="44">
        <f t="shared" si="2"/>
        <v>6.9735006973500697</v>
      </c>
      <c r="P26" s="9"/>
    </row>
    <row r="27" spans="1:119" ht="15.75" thickBot="1">
      <c r="A27" s="12"/>
      <c r="B27" s="42">
        <v>591</v>
      </c>
      <c r="C27" s="19" t="s">
        <v>62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42088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42088</v>
      </c>
      <c r="O27" s="44">
        <f t="shared" si="2"/>
        <v>58.700139470013944</v>
      </c>
      <c r="P27" s="9"/>
    </row>
    <row r="28" spans="1:119" ht="16.5" thickBot="1">
      <c r="A28" s="13" t="s">
        <v>10</v>
      </c>
      <c r="B28" s="21"/>
      <c r="C28" s="20"/>
      <c r="D28" s="14">
        <f>SUM(D5,D11,D15,D18,D20,D22,D25)</f>
        <v>636778</v>
      </c>
      <c r="E28" s="14">
        <f t="shared" ref="E28:M28" si="9">SUM(E5,E11,E15,E18,E20,E22,E25)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775408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1412186</v>
      </c>
      <c r="O28" s="35">
        <f t="shared" si="2"/>
        <v>1969.5760111576012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72</v>
      </c>
      <c r="M30" s="90"/>
      <c r="N30" s="90"/>
      <c r="O30" s="39">
        <v>717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166933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166933</v>
      </c>
      <c r="O5" s="30">
        <f t="shared" ref="O5:O28" si="2">(N5/O$30)</f>
        <v>234.45646067415731</v>
      </c>
      <c r="P5" s="6"/>
    </row>
    <row r="6" spans="1:133">
      <c r="A6" s="12"/>
      <c r="B6" s="42">
        <v>511</v>
      </c>
      <c r="C6" s="19" t="s">
        <v>19</v>
      </c>
      <c r="D6" s="43">
        <v>20669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20669</v>
      </c>
      <c r="O6" s="44">
        <f t="shared" si="2"/>
        <v>29.02949438202247</v>
      </c>
      <c r="P6" s="9"/>
    </row>
    <row r="7" spans="1:133">
      <c r="A7" s="12"/>
      <c r="B7" s="42">
        <v>513</v>
      </c>
      <c r="C7" s="19" t="s">
        <v>20</v>
      </c>
      <c r="D7" s="43">
        <v>126594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126594</v>
      </c>
      <c r="O7" s="44">
        <f t="shared" si="2"/>
        <v>177.80056179775281</v>
      </c>
      <c r="P7" s="9"/>
    </row>
    <row r="8" spans="1:133">
      <c r="A8" s="12"/>
      <c r="B8" s="42">
        <v>514</v>
      </c>
      <c r="C8" s="19" t="s">
        <v>21</v>
      </c>
      <c r="D8" s="43">
        <v>9552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9552</v>
      </c>
      <c r="O8" s="44">
        <f t="shared" si="2"/>
        <v>13.415730337078651</v>
      </c>
      <c r="P8" s="9"/>
    </row>
    <row r="9" spans="1:133">
      <c r="A9" s="12"/>
      <c r="B9" s="42">
        <v>518</v>
      </c>
      <c r="C9" s="19" t="s">
        <v>23</v>
      </c>
      <c r="D9" s="43">
        <v>7663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7663</v>
      </c>
      <c r="O9" s="44">
        <f t="shared" si="2"/>
        <v>10.762640449438202</v>
      </c>
      <c r="P9" s="9"/>
    </row>
    <row r="10" spans="1:133">
      <c r="A10" s="12"/>
      <c r="B10" s="42">
        <v>519</v>
      </c>
      <c r="C10" s="19" t="s">
        <v>57</v>
      </c>
      <c r="D10" s="43">
        <v>2455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2455</v>
      </c>
      <c r="O10" s="44">
        <f t="shared" si="2"/>
        <v>3.4480337078651684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115573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115573</v>
      </c>
      <c r="O11" s="41">
        <f t="shared" si="2"/>
        <v>162.32162921348313</v>
      </c>
      <c r="P11" s="10"/>
    </row>
    <row r="12" spans="1:133">
      <c r="A12" s="12"/>
      <c r="B12" s="42">
        <v>521</v>
      </c>
      <c r="C12" s="19" t="s">
        <v>26</v>
      </c>
      <c r="D12" s="43">
        <v>81430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81430</v>
      </c>
      <c r="O12" s="44">
        <f t="shared" si="2"/>
        <v>114.36797752808988</v>
      </c>
      <c r="P12" s="9"/>
    </row>
    <row r="13" spans="1:133">
      <c r="A13" s="12"/>
      <c r="B13" s="42">
        <v>522</v>
      </c>
      <c r="C13" s="19" t="s">
        <v>27</v>
      </c>
      <c r="D13" s="43">
        <v>4000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4000</v>
      </c>
      <c r="O13" s="44">
        <f t="shared" si="2"/>
        <v>5.617977528089888</v>
      </c>
      <c r="P13" s="9"/>
    </row>
    <row r="14" spans="1:133">
      <c r="A14" s="12"/>
      <c r="B14" s="42">
        <v>524</v>
      </c>
      <c r="C14" s="19" t="s">
        <v>28</v>
      </c>
      <c r="D14" s="43">
        <v>30143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30143</v>
      </c>
      <c r="O14" s="44">
        <f t="shared" si="2"/>
        <v>42.335674157303373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720353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720353</v>
      </c>
      <c r="O15" s="41">
        <f t="shared" si="2"/>
        <v>1011.7317415730337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250611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250611</v>
      </c>
      <c r="O16" s="44">
        <f t="shared" si="2"/>
        <v>351.98174157303373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469742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469742</v>
      </c>
      <c r="O17" s="44">
        <f t="shared" si="2"/>
        <v>659.75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47516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47516</v>
      </c>
      <c r="O18" s="41">
        <f t="shared" si="2"/>
        <v>66.735955056179776</v>
      </c>
      <c r="P18" s="10"/>
    </row>
    <row r="19" spans="1:119">
      <c r="A19" s="12"/>
      <c r="B19" s="42">
        <v>541</v>
      </c>
      <c r="C19" s="19" t="s">
        <v>58</v>
      </c>
      <c r="D19" s="43">
        <v>47516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47516</v>
      </c>
      <c r="O19" s="44">
        <f t="shared" si="2"/>
        <v>66.735955056179776</v>
      </c>
      <c r="P19" s="9"/>
    </row>
    <row r="20" spans="1:119" ht="15.75">
      <c r="A20" s="26" t="s">
        <v>65</v>
      </c>
      <c r="B20" s="27"/>
      <c r="C20" s="28"/>
      <c r="D20" s="29">
        <f t="shared" ref="D20:M20" si="6">SUM(D21:D21)</f>
        <v>871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871</v>
      </c>
      <c r="O20" s="41">
        <f t="shared" si="2"/>
        <v>1.223314606741573</v>
      </c>
      <c r="P20" s="10"/>
    </row>
    <row r="21" spans="1:119">
      <c r="A21" s="12"/>
      <c r="B21" s="42">
        <v>562</v>
      </c>
      <c r="C21" s="19" t="s">
        <v>69</v>
      </c>
      <c r="D21" s="43">
        <v>871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871</v>
      </c>
      <c r="O21" s="44">
        <f t="shared" si="2"/>
        <v>1.223314606741573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SUM(D23:D24)</f>
        <v>72116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72116</v>
      </c>
      <c r="O22" s="41">
        <f t="shared" si="2"/>
        <v>101.28651685393258</v>
      </c>
      <c r="P22" s="9"/>
    </row>
    <row r="23" spans="1:119">
      <c r="A23" s="12"/>
      <c r="B23" s="42">
        <v>572</v>
      </c>
      <c r="C23" s="19" t="s">
        <v>59</v>
      </c>
      <c r="D23" s="43">
        <v>71005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71005</v>
      </c>
      <c r="O23" s="44">
        <f t="shared" si="2"/>
        <v>99.726123595505612</v>
      </c>
      <c r="P23" s="9"/>
    </row>
    <row r="24" spans="1:119">
      <c r="A24" s="12"/>
      <c r="B24" s="42">
        <v>574</v>
      </c>
      <c r="C24" s="19" t="s">
        <v>37</v>
      </c>
      <c r="D24" s="43">
        <v>1111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1111</v>
      </c>
      <c r="O24" s="44">
        <f t="shared" si="2"/>
        <v>1.5603932584269662</v>
      </c>
      <c r="P24" s="9"/>
    </row>
    <row r="25" spans="1:119" ht="15.75">
      <c r="A25" s="26" t="s">
        <v>60</v>
      </c>
      <c r="B25" s="27"/>
      <c r="C25" s="28"/>
      <c r="D25" s="29">
        <f t="shared" ref="D25:M25" si="8">SUM(D26:D27)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50391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50391</v>
      </c>
      <c r="O25" s="41">
        <f t="shared" si="2"/>
        <v>70.773876404494388</v>
      </c>
      <c r="P25" s="9"/>
    </row>
    <row r="26" spans="1:119">
      <c r="A26" s="12"/>
      <c r="B26" s="42">
        <v>581</v>
      </c>
      <c r="C26" s="19" t="s">
        <v>61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5000</v>
      </c>
      <c r="O26" s="44">
        <f t="shared" si="2"/>
        <v>7.0224719101123592</v>
      </c>
      <c r="P26" s="9"/>
    </row>
    <row r="27" spans="1:119" ht="15.75" thickBot="1">
      <c r="A27" s="12"/>
      <c r="B27" s="42">
        <v>591</v>
      </c>
      <c r="C27" s="19" t="s">
        <v>62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45391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45391</v>
      </c>
      <c r="O27" s="44">
        <f t="shared" si="2"/>
        <v>63.751404494382022</v>
      </c>
      <c r="P27" s="9"/>
    </row>
    <row r="28" spans="1:119" ht="16.5" thickBot="1">
      <c r="A28" s="13" t="s">
        <v>10</v>
      </c>
      <c r="B28" s="21"/>
      <c r="C28" s="20"/>
      <c r="D28" s="14">
        <f>SUM(D5,D11,D15,D18,D20,D22,D25)</f>
        <v>403009</v>
      </c>
      <c r="E28" s="14">
        <f t="shared" ref="E28:M28" si="9">SUM(E5,E11,E15,E18,E20,E22,E25)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770744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1173753</v>
      </c>
      <c r="O28" s="35">
        <f t="shared" si="2"/>
        <v>1648.5294943820224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70</v>
      </c>
      <c r="M30" s="90"/>
      <c r="N30" s="90"/>
      <c r="O30" s="39">
        <v>712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241927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7" si="1">SUM(D5:M5)</f>
        <v>241927</v>
      </c>
      <c r="O5" s="58">
        <f t="shared" ref="O5:O27" si="2">(N5/O$29)</f>
        <v>340.26300984528831</v>
      </c>
      <c r="P5" s="59"/>
    </row>
    <row r="6" spans="1:133">
      <c r="A6" s="61"/>
      <c r="B6" s="62">
        <v>511</v>
      </c>
      <c r="C6" s="63" t="s">
        <v>19</v>
      </c>
      <c r="D6" s="64">
        <v>20669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20669</v>
      </c>
      <c r="O6" s="65">
        <f t="shared" si="2"/>
        <v>29.070323488045005</v>
      </c>
      <c r="P6" s="66"/>
    </row>
    <row r="7" spans="1:133">
      <c r="A7" s="61"/>
      <c r="B7" s="62">
        <v>513</v>
      </c>
      <c r="C7" s="63" t="s">
        <v>20</v>
      </c>
      <c r="D7" s="64">
        <v>132161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132161</v>
      </c>
      <c r="O7" s="65">
        <f t="shared" si="2"/>
        <v>185.88045007032349</v>
      </c>
      <c r="P7" s="66"/>
    </row>
    <row r="8" spans="1:133">
      <c r="A8" s="61"/>
      <c r="B8" s="62">
        <v>514</v>
      </c>
      <c r="C8" s="63" t="s">
        <v>21</v>
      </c>
      <c r="D8" s="64">
        <v>20128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20128</v>
      </c>
      <c r="O8" s="65">
        <f t="shared" si="2"/>
        <v>28.309423347398031</v>
      </c>
      <c r="P8" s="66"/>
    </row>
    <row r="9" spans="1:133">
      <c r="A9" s="61"/>
      <c r="B9" s="62">
        <v>517</v>
      </c>
      <c r="C9" s="63" t="s">
        <v>22</v>
      </c>
      <c r="D9" s="64">
        <v>59912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59912</v>
      </c>
      <c r="O9" s="65">
        <f t="shared" si="2"/>
        <v>84.264416315049232</v>
      </c>
      <c r="P9" s="66"/>
    </row>
    <row r="10" spans="1:133">
      <c r="A10" s="61"/>
      <c r="B10" s="62">
        <v>518</v>
      </c>
      <c r="C10" s="63" t="s">
        <v>23</v>
      </c>
      <c r="D10" s="64">
        <v>7451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7451</v>
      </c>
      <c r="O10" s="65">
        <f t="shared" si="2"/>
        <v>10.479606188466947</v>
      </c>
      <c r="P10" s="66"/>
    </row>
    <row r="11" spans="1:133">
      <c r="A11" s="61"/>
      <c r="B11" s="62">
        <v>519</v>
      </c>
      <c r="C11" s="63" t="s">
        <v>57</v>
      </c>
      <c r="D11" s="64">
        <v>1606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1606</v>
      </c>
      <c r="O11" s="65">
        <f t="shared" si="2"/>
        <v>2.2587904360056257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SUM(D13:D15)</f>
        <v>111236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111236</v>
      </c>
      <c r="O12" s="72">
        <f t="shared" si="2"/>
        <v>156.45007032348803</v>
      </c>
      <c r="P12" s="73"/>
    </row>
    <row r="13" spans="1:133">
      <c r="A13" s="61"/>
      <c r="B13" s="62">
        <v>521</v>
      </c>
      <c r="C13" s="63" t="s">
        <v>26</v>
      </c>
      <c r="D13" s="64">
        <v>76867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76867</v>
      </c>
      <c r="O13" s="65">
        <f t="shared" si="2"/>
        <v>108.11111111111111</v>
      </c>
      <c r="P13" s="66"/>
    </row>
    <row r="14" spans="1:133">
      <c r="A14" s="61"/>
      <c r="B14" s="62">
        <v>522</v>
      </c>
      <c r="C14" s="63" t="s">
        <v>27</v>
      </c>
      <c r="D14" s="64">
        <v>4000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4000</v>
      </c>
      <c r="O14" s="65">
        <f t="shared" si="2"/>
        <v>5.6258790436005626</v>
      </c>
      <c r="P14" s="66"/>
    </row>
    <row r="15" spans="1:133">
      <c r="A15" s="61"/>
      <c r="B15" s="62">
        <v>524</v>
      </c>
      <c r="C15" s="63" t="s">
        <v>28</v>
      </c>
      <c r="D15" s="64">
        <v>30369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30369</v>
      </c>
      <c r="O15" s="65">
        <f t="shared" si="2"/>
        <v>42.713080168776372</v>
      </c>
      <c r="P15" s="66"/>
    </row>
    <row r="16" spans="1:133" ht="15.75">
      <c r="A16" s="67" t="s">
        <v>29</v>
      </c>
      <c r="B16" s="68"/>
      <c r="C16" s="69"/>
      <c r="D16" s="70">
        <f t="shared" ref="D16:M16" si="4">SUM(D17:D18)</f>
        <v>0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701874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701874</v>
      </c>
      <c r="O16" s="72">
        <f t="shared" si="2"/>
        <v>987.16455696202536</v>
      </c>
      <c r="P16" s="73"/>
    </row>
    <row r="17" spans="1:119">
      <c r="A17" s="61"/>
      <c r="B17" s="62">
        <v>533</v>
      </c>
      <c r="C17" s="63" t="s">
        <v>30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247527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247527</v>
      </c>
      <c r="O17" s="65">
        <f t="shared" si="2"/>
        <v>348.13924050632909</v>
      </c>
      <c r="P17" s="66"/>
    </row>
    <row r="18" spans="1:119">
      <c r="A18" s="61"/>
      <c r="B18" s="62">
        <v>535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454347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454347</v>
      </c>
      <c r="O18" s="65">
        <f t="shared" si="2"/>
        <v>639.02531645569616</v>
      </c>
      <c r="P18" s="66"/>
    </row>
    <row r="19" spans="1:119" ht="15.75">
      <c r="A19" s="67" t="s">
        <v>32</v>
      </c>
      <c r="B19" s="68"/>
      <c r="C19" s="69"/>
      <c r="D19" s="70">
        <f t="shared" ref="D19:M19" si="5">SUM(D20:D20)</f>
        <v>94783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94783</v>
      </c>
      <c r="O19" s="72">
        <f t="shared" si="2"/>
        <v>133.30942334739802</v>
      </c>
      <c r="P19" s="73"/>
    </row>
    <row r="20" spans="1:119">
      <c r="A20" s="61"/>
      <c r="B20" s="62">
        <v>541</v>
      </c>
      <c r="C20" s="63" t="s">
        <v>58</v>
      </c>
      <c r="D20" s="64">
        <v>94783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94783</v>
      </c>
      <c r="O20" s="65">
        <f t="shared" si="2"/>
        <v>133.30942334739802</v>
      </c>
      <c r="P20" s="66"/>
    </row>
    <row r="21" spans="1:119" ht="15.75">
      <c r="A21" s="67" t="s">
        <v>34</v>
      </c>
      <c r="B21" s="68"/>
      <c r="C21" s="69"/>
      <c r="D21" s="70">
        <f t="shared" ref="D21:M21" si="6">SUM(D22:D23)</f>
        <v>54493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54493</v>
      </c>
      <c r="O21" s="72">
        <f t="shared" si="2"/>
        <v>76.642756680731367</v>
      </c>
      <c r="P21" s="66"/>
    </row>
    <row r="22" spans="1:119">
      <c r="A22" s="61"/>
      <c r="B22" s="62">
        <v>572</v>
      </c>
      <c r="C22" s="63" t="s">
        <v>59</v>
      </c>
      <c r="D22" s="64">
        <v>53283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53283</v>
      </c>
      <c r="O22" s="65">
        <f t="shared" si="2"/>
        <v>74.940928270042193</v>
      </c>
      <c r="P22" s="66"/>
    </row>
    <row r="23" spans="1:119">
      <c r="A23" s="61"/>
      <c r="B23" s="62">
        <v>574</v>
      </c>
      <c r="C23" s="63" t="s">
        <v>37</v>
      </c>
      <c r="D23" s="64">
        <v>1210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1210</v>
      </c>
      <c r="O23" s="65">
        <f t="shared" si="2"/>
        <v>1.7018284106891701</v>
      </c>
      <c r="P23" s="66"/>
    </row>
    <row r="24" spans="1:119" ht="15.75">
      <c r="A24" s="67" t="s">
        <v>60</v>
      </c>
      <c r="B24" s="68"/>
      <c r="C24" s="69"/>
      <c r="D24" s="70">
        <f t="shared" ref="D24:M24" si="7">SUM(D25:D26)</f>
        <v>2922</v>
      </c>
      <c r="E24" s="70">
        <f t="shared" si="7"/>
        <v>0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49862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1"/>
        <v>52784</v>
      </c>
      <c r="O24" s="72">
        <f t="shared" si="2"/>
        <v>74.239099859353018</v>
      </c>
      <c r="P24" s="66"/>
    </row>
    <row r="25" spans="1:119">
      <c r="A25" s="61"/>
      <c r="B25" s="62">
        <v>581</v>
      </c>
      <c r="C25" s="63" t="s">
        <v>61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5000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5000</v>
      </c>
      <c r="O25" s="65">
        <f t="shared" si="2"/>
        <v>7.0323488045007032</v>
      </c>
      <c r="P25" s="66"/>
    </row>
    <row r="26" spans="1:119" ht="15.75" thickBot="1">
      <c r="A26" s="61"/>
      <c r="B26" s="62">
        <v>591</v>
      </c>
      <c r="C26" s="63" t="s">
        <v>62</v>
      </c>
      <c r="D26" s="64">
        <v>2922</v>
      </c>
      <c r="E26" s="64">
        <v>0</v>
      </c>
      <c r="F26" s="64">
        <v>0</v>
      </c>
      <c r="G26" s="64">
        <v>0</v>
      </c>
      <c r="H26" s="64">
        <v>0</v>
      </c>
      <c r="I26" s="64">
        <v>44862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47784</v>
      </c>
      <c r="O26" s="65">
        <f t="shared" si="2"/>
        <v>67.206751054852319</v>
      </c>
      <c r="P26" s="66"/>
    </row>
    <row r="27" spans="1:119" ht="16.5" thickBot="1">
      <c r="A27" s="74" t="s">
        <v>10</v>
      </c>
      <c r="B27" s="75"/>
      <c r="C27" s="76"/>
      <c r="D27" s="77">
        <f>SUM(D5,D12,D16,D19,D21,D24)</f>
        <v>505361</v>
      </c>
      <c r="E27" s="77">
        <f t="shared" ref="E27:M27" si="8">SUM(E5,E12,E16,E19,E21,E24)</f>
        <v>0</v>
      </c>
      <c r="F27" s="77">
        <f t="shared" si="8"/>
        <v>0</v>
      </c>
      <c r="G27" s="77">
        <f t="shared" si="8"/>
        <v>0</v>
      </c>
      <c r="H27" s="77">
        <f t="shared" si="8"/>
        <v>0</v>
      </c>
      <c r="I27" s="77">
        <f t="shared" si="8"/>
        <v>751736</v>
      </c>
      <c r="J27" s="77">
        <f t="shared" si="8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7">
        <f t="shared" si="1"/>
        <v>1257097</v>
      </c>
      <c r="O27" s="78">
        <f t="shared" si="2"/>
        <v>1768.0689170182841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19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19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4" t="s">
        <v>63</v>
      </c>
      <c r="M29" s="114"/>
      <c r="N29" s="114"/>
      <c r="O29" s="88">
        <v>711</v>
      </c>
    </row>
    <row r="30" spans="1:119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</row>
    <row r="31" spans="1:119" ht="15.75" customHeight="1" thickBot="1">
      <c r="A31" s="118" t="s">
        <v>45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209012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209012</v>
      </c>
      <c r="O5" s="30">
        <f t="shared" ref="O5:O27" si="2">(N5/O$29)</f>
        <v>292.32447552447553</v>
      </c>
      <c r="P5" s="6"/>
    </row>
    <row r="6" spans="1:133">
      <c r="A6" s="12"/>
      <c r="B6" s="42">
        <v>511</v>
      </c>
      <c r="C6" s="19" t="s">
        <v>19</v>
      </c>
      <c r="D6" s="43">
        <v>20669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20669</v>
      </c>
      <c r="O6" s="44">
        <f t="shared" si="2"/>
        <v>28.907692307692308</v>
      </c>
      <c r="P6" s="9"/>
    </row>
    <row r="7" spans="1:133">
      <c r="A7" s="12"/>
      <c r="B7" s="42">
        <v>513</v>
      </c>
      <c r="C7" s="19" t="s">
        <v>20</v>
      </c>
      <c r="D7" s="43">
        <v>158566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158566</v>
      </c>
      <c r="O7" s="44">
        <f t="shared" si="2"/>
        <v>221.77062937062936</v>
      </c>
      <c r="P7" s="9"/>
    </row>
    <row r="8" spans="1:133">
      <c r="A8" s="12"/>
      <c r="B8" s="42">
        <v>514</v>
      </c>
      <c r="C8" s="19" t="s">
        <v>21</v>
      </c>
      <c r="D8" s="43">
        <v>16889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16889</v>
      </c>
      <c r="O8" s="44">
        <f t="shared" si="2"/>
        <v>23.620979020979021</v>
      </c>
      <c r="P8" s="9"/>
    </row>
    <row r="9" spans="1:133">
      <c r="A9" s="12"/>
      <c r="B9" s="42">
        <v>517</v>
      </c>
      <c r="C9" s="19" t="s">
        <v>22</v>
      </c>
      <c r="D9" s="43">
        <v>2916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2916</v>
      </c>
      <c r="O9" s="44">
        <f t="shared" si="2"/>
        <v>4.0783216783216787</v>
      </c>
      <c r="P9" s="9"/>
    </row>
    <row r="10" spans="1:133">
      <c r="A10" s="12"/>
      <c r="B10" s="42">
        <v>518</v>
      </c>
      <c r="C10" s="19" t="s">
        <v>23</v>
      </c>
      <c r="D10" s="43">
        <v>9672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9672</v>
      </c>
      <c r="O10" s="44">
        <f t="shared" si="2"/>
        <v>13.527272727272727</v>
      </c>
      <c r="P10" s="9"/>
    </row>
    <row r="11" spans="1:133">
      <c r="A11" s="12"/>
      <c r="B11" s="42">
        <v>519</v>
      </c>
      <c r="C11" s="19" t="s">
        <v>24</v>
      </c>
      <c r="D11" s="43">
        <v>300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300</v>
      </c>
      <c r="O11" s="44">
        <f t="shared" si="2"/>
        <v>0.41958041958041958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103244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103244</v>
      </c>
      <c r="O12" s="41">
        <f t="shared" si="2"/>
        <v>144.39720279720279</v>
      </c>
      <c r="P12" s="10"/>
    </row>
    <row r="13" spans="1:133">
      <c r="A13" s="12"/>
      <c r="B13" s="42">
        <v>521</v>
      </c>
      <c r="C13" s="19" t="s">
        <v>26</v>
      </c>
      <c r="D13" s="43">
        <v>73991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73991</v>
      </c>
      <c r="O13" s="44">
        <f t="shared" si="2"/>
        <v>103.48391608391609</v>
      </c>
      <c r="P13" s="9"/>
    </row>
    <row r="14" spans="1:133">
      <c r="A14" s="12"/>
      <c r="B14" s="42">
        <v>522</v>
      </c>
      <c r="C14" s="19" t="s">
        <v>27</v>
      </c>
      <c r="D14" s="43">
        <v>4000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4000</v>
      </c>
      <c r="O14" s="44">
        <f t="shared" si="2"/>
        <v>5.5944055944055942</v>
      </c>
      <c r="P14" s="9"/>
    </row>
    <row r="15" spans="1:133">
      <c r="A15" s="12"/>
      <c r="B15" s="42">
        <v>524</v>
      </c>
      <c r="C15" s="19" t="s">
        <v>28</v>
      </c>
      <c r="D15" s="43">
        <v>25253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25253</v>
      </c>
      <c r="O15" s="44">
        <f t="shared" si="2"/>
        <v>35.318881118881116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694444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694444</v>
      </c>
      <c r="O16" s="41">
        <f t="shared" si="2"/>
        <v>971.25034965034968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244380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244380</v>
      </c>
      <c r="O17" s="44">
        <f t="shared" si="2"/>
        <v>341.79020979020981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450064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450064</v>
      </c>
      <c r="O18" s="44">
        <f t="shared" si="2"/>
        <v>629.46013986013986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95301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95301</v>
      </c>
      <c r="O19" s="41">
        <f t="shared" si="2"/>
        <v>133.2881118881119</v>
      </c>
      <c r="P19" s="10"/>
    </row>
    <row r="20" spans="1:119">
      <c r="A20" s="12"/>
      <c r="B20" s="42">
        <v>541</v>
      </c>
      <c r="C20" s="19" t="s">
        <v>33</v>
      </c>
      <c r="D20" s="43">
        <v>95301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95301</v>
      </c>
      <c r="O20" s="44">
        <f t="shared" si="2"/>
        <v>133.2881118881119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89492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89492</v>
      </c>
      <c r="O21" s="41">
        <f t="shared" si="2"/>
        <v>125.16363636363636</v>
      </c>
      <c r="P21" s="9"/>
    </row>
    <row r="22" spans="1:119">
      <c r="A22" s="12"/>
      <c r="B22" s="42">
        <v>572</v>
      </c>
      <c r="C22" s="19" t="s">
        <v>35</v>
      </c>
      <c r="D22" s="43">
        <v>88896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88896</v>
      </c>
      <c r="O22" s="44">
        <f t="shared" si="2"/>
        <v>124.33006993006993</v>
      </c>
      <c r="P22" s="9"/>
    </row>
    <row r="23" spans="1:119">
      <c r="A23" s="12"/>
      <c r="B23" s="42">
        <v>574</v>
      </c>
      <c r="C23" s="19" t="s">
        <v>37</v>
      </c>
      <c r="D23" s="43">
        <v>596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596</v>
      </c>
      <c r="O23" s="44">
        <f t="shared" si="2"/>
        <v>0.83356643356643356</v>
      </c>
      <c r="P23" s="9"/>
    </row>
    <row r="24" spans="1:119" ht="15.75">
      <c r="A24" s="26" t="s">
        <v>40</v>
      </c>
      <c r="B24" s="27"/>
      <c r="C24" s="28"/>
      <c r="D24" s="29">
        <f t="shared" ref="D24:M24" si="7">SUM(D25:D26)</f>
        <v>30000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57326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87326</v>
      </c>
      <c r="O24" s="41">
        <f t="shared" si="2"/>
        <v>122.13426573426574</v>
      </c>
      <c r="P24" s="9"/>
    </row>
    <row r="25" spans="1:119">
      <c r="A25" s="12"/>
      <c r="B25" s="42">
        <v>581</v>
      </c>
      <c r="C25" s="19" t="s">
        <v>39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5000</v>
      </c>
      <c r="O25" s="44">
        <f t="shared" si="2"/>
        <v>6.9930069930069934</v>
      </c>
      <c r="P25" s="9"/>
    </row>
    <row r="26" spans="1:119" ht="15.75" thickBot="1">
      <c r="A26" s="12"/>
      <c r="B26" s="42">
        <v>591</v>
      </c>
      <c r="C26" s="19" t="s">
        <v>47</v>
      </c>
      <c r="D26" s="43">
        <v>30000</v>
      </c>
      <c r="E26" s="43">
        <v>0</v>
      </c>
      <c r="F26" s="43">
        <v>0</v>
      </c>
      <c r="G26" s="43">
        <v>0</v>
      </c>
      <c r="H26" s="43">
        <v>0</v>
      </c>
      <c r="I26" s="43">
        <v>52326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82326</v>
      </c>
      <c r="O26" s="44">
        <f t="shared" si="2"/>
        <v>115.14125874125874</v>
      </c>
      <c r="P26" s="9"/>
    </row>
    <row r="27" spans="1:119" ht="16.5" thickBot="1">
      <c r="A27" s="13" t="s">
        <v>10</v>
      </c>
      <c r="B27" s="21"/>
      <c r="C27" s="20"/>
      <c r="D27" s="14">
        <f>SUM(D5,D12,D16,D19,D21,D24)</f>
        <v>527049</v>
      </c>
      <c r="E27" s="14">
        <f t="shared" ref="E27:M27" si="8">SUM(E5,E12,E16,E19,E21,E24)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751770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1278819</v>
      </c>
      <c r="O27" s="35">
        <f t="shared" si="2"/>
        <v>1788.5580419580419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55</v>
      </c>
      <c r="M29" s="90"/>
      <c r="N29" s="90"/>
      <c r="O29" s="39">
        <v>715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2022-11-15T22:10:55Z</cp:lastPrinted>
  <dcterms:created xsi:type="dcterms:W3CDTF">2000-08-31T21:26:31Z</dcterms:created>
  <dcterms:modified xsi:type="dcterms:W3CDTF">2023-05-23T18:24:03Z</dcterms:modified>
</cp:coreProperties>
</file>