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'2008'!$A$1:$O$32</definedName>
    <definedName name="_xlnm.Print_Area" localSheetId="12">'2009'!$A$1:$O$32</definedName>
    <definedName name="_xlnm.Print_Area" localSheetId="11">'2010'!$A$1:$O$31</definedName>
    <definedName name="_xlnm.Print_Area" localSheetId="10">'2011'!$A$1:$O$29</definedName>
    <definedName name="_xlnm.Print_Area" localSheetId="9">'2012'!$A$1:$O$29</definedName>
    <definedName name="_xlnm.Print_Area" localSheetId="8">'2013'!$A$1:$O$28</definedName>
    <definedName name="_xlnm.Print_Area" localSheetId="7">'2014'!$A$1:$O$29</definedName>
    <definedName name="_xlnm.Print_Area" localSheetId="6">'2015'!$A$1:$O$26</definedName>
    <definedName name="_xlnm.Print_Area" localSheetId="5">'2016'!$A$1:$O$27</definedName>
    <definedName name="_xlnm.Print_Area" localSheetId="4">'2017'!$A$1:$O$28</definedName>
    <definedName name="_xlnm.Print_Area" localSheetId="3">'2018'!$A$1:$O$28</definedName>
    <definedName name="_xlnm.Print_Area" localSheetId="2">'2019'!$A$1:$O$30</definedName>
    <definedName name="_xlnm.Print_Area" localSheetId="1">'2020'!$A$1:$O$28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<sst xmlns="http://schemas.openxmlformats.org/spreadsheetml/2006/main" count="621" uniqueCount="88">
  <si>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</si>
  <si>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</si>
  <si>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</si>
  <si>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</si>
  <si>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</si>
  <si>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</si>
  <si>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</si>
  <si>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</si>
  <si>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</si>
  <si>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</si>
  <si>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</si>
  <si>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</si>
  <si>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</si>
  <si>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</si>
  <si>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</si>
  <si>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</si>
  <si>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</si>
  <si>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</si>
  <si>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</si>
  <si>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</si>
  <si>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</si>
  <si>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</si>
  <si>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</si>
  <si>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</si>
  <si>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</si>
  <si>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</si>
  <si>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</si>
  <si>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</si>
  <si>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</si>
  <si>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</si>
  <si>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</si>
  <si>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</si>
  <si>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</si>
  <si>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</si>
  <si>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</si>
  <si>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</si>
  <si>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</si>
  <si>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</si>
  <si>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Special Recreation Facilities</t>
  </si>
  <si>
    <t>Proprietary - Non-Operating Interest Expense</t>
  </si>
  <si>
    <t>Other Uses and Non-Operating</t>
  </si>
  <si>
    <t>2009 Municipal Population:</t>
  </si>
  <si>
    <t>Waldo Expenditures Reported by Account Code and Fund Type</t>
  </si>
  <si>
    <t>Local Fiscal Year Ended September 30, 2010</t>
  </si>
  <si>
    <t>2010 Municipal Census Population:</t>
  </si>
  <si>
    <t>Local Fiscal Year Ended September 30, 2011</t>
  </si>
  <si>
    <t>Comprehensive Planning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</si>
  <si>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</si>
  <si>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</si>
  <si>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</si>
  <si>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</si>
  <si>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</si>
  <si>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</si>
  <si>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</si>
  <si>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Executive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</si>
  <si>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</si>
  <si>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</si>
  <si>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</si>
  <si>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</si>
  <si>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</si>
  <si>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</si>
  <si>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</si>
  <si>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</si>
  <si>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</si>
  <si>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</si>
  <si>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</si>
  <si>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</si>
  <si>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Economic Environment</t>
  </si>
  <si>
    <t>Industry Development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</si>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</sst>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388852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388852</v>
      </c>
      <c r="P5" s="30">
        <f>(O5/P$28)</f>
        <v>451.62833914053425</v>
      </c>
      <c r="Q5" s="6"/>
    </row>
    <row r="6" spans="1:17" ht="15">
      <c r="A6" s="12"/>
      <c r="B6" s="42">
        <v>511</v>
      </c>
      <c r="C6" s="19" t="s">
        <v>19</v>
      </c>
      <c r="D6" s="43">
        <v>19491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19491</v>
      </c>
      <c r="P6" s="44">
        <f>(O6/P$28)</f>
        <v>22.637630662020907</v>
      </c>
      <c r="Q6" s="9"/>
    </row>
    <row r="7" spans="1:17" ht="15">
      <c r="A7" s="12"/>
      <c r="B7" s="42">
        <v>512</v>
      </c>
      <c r="C7" s="19" t="s">
        <v>54</v>
      </c>
      <c r="D7" s="43">
        <v>80430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80430</v>
      </c>
      <c r="P7" s="44">
        <f>(O7/P$28)</f>
        <v>93.41463414634147</v>
      </c>
      <c r="Q7" s="9"/>
    </row>
    <row r="8" spans="1:17" ht="15">
      <c r="A8" s="12"/>
      <c r="B8" s="42">
        <v>513</v>
      </c>
      <c r="C8" s="19" t="s">
        <v>20</v>
      </c>
      <c r="D8" s="43">
        <v>220809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220809</v>
      </c>
      <c r="P8" s="44">
        <f>(O8/P$28)</f>
        <v>256.45644599303137</v>
      </c>
      <c r="Q8" s="9"/>
    </row>
    <row r="9" spans="1:17" ht="15">
      <c r="A9" s="12"/>
      <c r="B9" s="42">
        <v>514</v>
      </c>
      <c r="C9" s="19" t="s">
        <v>21</v>
      </c>
      <c r="D9" s="43">
        <v>19300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19300</v>
      </c>
      <c r="P9" s="44">
        <f>(O9/P$28)</f>
        <v>22.415795586527295</v>
      </c>
      <c r="Q9" s="9"/>
    </row>
    <row r="10" spans="1:17" ht="15">
      <c r="A10" s="12"/>
      <c r="B10" s="42">
        <v>515</v>
      </c>
      <c r="C10" s="19" t="s">
        <v>46</v>
      </c>
      <c r="D10" s="43">
        <v>13113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13113</v>
      </c>
      <c r="P10" s="44">
        <f>(O10/P$28)</f>
        <v>15.229965156794425</v>
      </c>
      <c r="Q10" s="9"/>
    </row>
    <row r="11" spans="1:17" ht="15">
      <c r="A11" s="12"/>
      <c r="B11" s="42">
        <v>519</v>
      </c>
      <c r="C11" s="19" t="s">
        <v>22</v>
      </c>
      <c r="D11" s="43">
        <v>35709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35709</v>
      </c>
      <c r="P11" s="44">
        <f>(O11/P$28)</f>
        <v>41.47386759581882</v>
      </c>
      <c r="Q11" s="9"/>
    </row>
    <row r="12" spans="1:17" ht="15.75">
      <c r="A12" s="26" t="s">
        <v>23</v>
      </c>
      <c r="B12" s="27"/>
      <c r="C12" s="28"/>
      <c r="D12" s="29">
        <f>SUM(D13:D14)</f>
        <v>20454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20454</v>
      </c>
      <c r="P12" s="41">
        <f>(O12/P$28)</f>
        <v>23.75609756097561</v>
      </c>
      <c r="Q12" s="10"/>
    </row>
    <row r="13" spans="1:17" ht="15">
      <c r="A13" s="12"/>
      <c r="B13" s="42">
        <v>521</v>
      </c>
      <c r="C13" s="19" t="s">
        <v>24</v>
      </c>
      <c r="D13" s="43">
        <v>12500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12500</v>
      </c>
      <c r="P13" s="44">
        <f>(O13/P$28)</f>
        <v>14.518002322880372</v>
      </c>
      <c r="Q13" s="9"/>
    </row>
    <row r="14" spans="1:17" ht="15">
      <c r="A14" s="12"/>
      <c r="B14" s="42">
        <v>524</v>
      </c>
      <c r="C14" s="19" t="s">
        <v>26</v>
      </c>
      <c r="D14" s="43">
        <v>7954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7954</v>
      </c>
      <c r="P14" s="44">
        <f>(O14/P$28)</f>
        <v>9.238095238095237</v>
      </c>
      <c r="Q14" s="9"/>
    </row>
    <row r="15" spans="1:17" ht="15.75">
      <c r="A15" s="26" t="s">
        <v>27</v>
      </c>
      <c r="B15" s="27"/>
      <c r="C15" s="28"/>
      <c r="D15" s="29">
        <f>SUM(D16:D19)</f>
        <v>76771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787380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864151</v>
      </c>
      <c r="P15" s="41">
        <f>(O15/P$28)</f>
        <v>1003.6596980255517</v>
      </c>
      <c r="Q15" s="10"/>
    </row>
    <row r="16" spans="1:17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60260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60260</v>
      </c>
      <c r="P16" s="44">
        <f>(O16/P$28)</f>
        <v>69.98838559814169</v>
      </c>
      <c r="Q16" s="9"/>
    </row>
    <row r="17" spans="1:17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77107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77107</v>
      </c>
      <c r="P17" s="44">
        <f>(O17/P$28)</f>
        <v>89.55516840882694</v>
      </c>
      <c r="Q17" s="9"/>
    </row>
    <row r="18" spans="1:17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290348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290348</v>
      </c>
      <c r="P18" s="44">
        <f>(O18/P$28)</f>
        <v>337.22183507549363</v>
      </c>
      <c r="Q18" s="9"/>
    </row>
    <row r="19" spans="1:17" ht="15">
      <c r="A19" s="12"/>
      <c r="B19" s="42">
        <v>536</v>
      </c>
      <c r="C19" s="19" t="s">
        <v>31</v>
      </c>
      <c r="D19" s="43">
        <v>76771</v>
      </c>
      <c r="E19" s="43">
        <v>0</v>
      </c>
      <c r="F19" s="43">
        <v>0</v>
      </c>
      <c r="G19" s="43">
        <v>0</v>
      </c>
      <c r="H19" s="43">
        <v>0</v>
      </c>
      <c r="I19" s="43">
        <v>359665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436436</v>
      </c>
      <c r="P19" s="44">
        <f>(O19/P$28)</f>
        <v>506.8943089430894</v>
      </c>
      <c r="Q19" s="9"/>
    </row>
    <row r="20" spans="1:17" ht="15.75">
      <c r="A20" s="26" t="s">
        <v>33</v>
      </c>
      <c r="B20" s="27"/>
      <c r="C20" s="28"/>
      <c r="D20" s="29">
        <f>SUM(D21:D21)</f>
        <v>159802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159802</v>
      </c>
      <c r="P20" s="41">
        <f>(O20/P$28)</f>
        <v>185.60046457607433</v>
      </c>
      <c r="Q20" s="10"/>
    </row>
    <row r="21" spans="1:17" ht="15">
      <c r="A21" s="12"/>
      <c r="B21" s="42">
        <v>541</v>
      </c>
      <c r="C21" s="19" t="s">
        <v>34</v>
      </c>
      <c r="D21" s="43">
        <v>159802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159802</v>
      </c>
      <c r="P21" s="44">
        <f>(O21/P$28)</f>
        <v>185.60046457607433</v>
      </c>
      <c r="Q21" s="9"/>
    </row>
    <row r="22" spans="1:17" ht="15.75">
      <c r="A22" s="26" t="s">
        <v>35</v>
      </c>
      <c r="B22" s="27"/>
      <c r="C22" s="28"/>
      <c r="D22" s="29">
        <f>SUM(D23:D25)</f>
        <v>72550</v>
      </c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72550</v>
      </c>
      <c r="P22" s="41">
        <f>(O22/P$28)</f>
        <v>84.26248548199767</v>
      </c>
      <c r="Q22" s="9"/>
    </row>
    <row r="23" spans="1:17" ht="15">
      <c r="A23" s="12"/>
      <c r="B23" s="42">
        <v>572</v>
      </c>
      <c r="C23" s="19" t="s">
        <v>36</v>
      </c>
      <c r="D23" s="43">
        <v>53853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53853</v>
      </c>
      <c r="P23" s="44">
        <f>(O23/P$28)</f>
        <v>62.54703832752613</v>
      </c>
      <c r="Q23" s="9"/>
    </row>
    <row r="24" spans="1:17" ht="15">
      <c r="A24" s="12"/>
      <c r="B24" s="42">
        <v>574</v>
      </c>
      <c r="C24" s="19" t="s">
        <v>37</v>
      </c>
      <c r="D24" s="43">
        <v>8711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8711</v>
      </c>
      <c r="P24" s="44">
        <f>(O24/P$28)</f>
        <v>10.117305458768874</v>
      </c>
      <c r="Q24" s="9"/>
    </row>
    <row r="25" spans="1:17" ht="15.75" thickBot="1">
      <c r="A25" s="12"/>
      <c r="B25" s="42">
        <v>575</v>
      </c>
      <c r="C25" s="19" t="s">
        <v>38</v>
      </c>
      <c r="D25" s="43">
        <v>9986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9986</v>
      </c>
      <c r="P25" s="44">
        <f>(O25/P$28)</f>
        <v>11.59814169570267</v>
      </c>
      <c r="Q25" s="9"/>
    </row>
    <row r="26" spans="1:120" ht="16.5" thickBot="1">
      <c r="A26" s="13" t="s">
        <v>10</v>
      </c>
      <c r="B26" s="21"/>
      <c r="C26" s="20"/>
      <c r="D26" s="14">
        <f>SUM(D5,D12,D15,D20,D22)</f>
        <v>718429</v>
      </c>
      <c r="E26" s="14">
        <f aca="true" t="shared" si="0" ref="E26:N26">SUM(E5,E12,E15,E20,E22)</f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787380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>SUM(D26:N26)</f>
        <v>1505809</v>
      </c>
      <c r="P26" s="35">
        <f>(O26/P$28)</f>
        <v>1748.9070847851335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87</v>
      </c>
      <c r="N28" s="93"/>
      <c r="O28" s="93"/>
      <c r="P28" s="39">
        <v>861</v>
      </c>
    </row>
    <row r="29" spans="1:16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236473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236473</v>
      </c>
      <c r="O5" s="30">
        <f aca="true" t="shared" si="2" ref="O5:O25">(N5/O$27)</f>
        <v>244.03818369453043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18.575851393188856</v>
      </c>
      <c r="P6" s="9"/>
    </row>
    <row r="7" spans="1:16" ht="15">
      <c r="A7" s="12"/>
      <c r="B7" s="42">
        <v>513</v>
      </c>
      <c r="C7" s="19" t="s">
        <v>20</v>
      </c>
      <c r="D7" s="43">
        <v>183832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183832</v>
      </c>
      <c r="O7" s="44">
        <f t="shared" si="2"/>
        <v>189.71310629514963</v>
      </c>
      <c r="P7" s="9"/>
    </row>
    <row r="8" spans="1:16" ht="15">
      <c r="A8" s="12"/>
      <c r="B8" s="42">
        <v>514</v>
      </c>
      <c r="C8" s="19" t="s">
        <v>21</v>
      </c>
      <c r="D8" s="43">
        <v>16519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16519</v>
      </c>
      <c r="O8" s="44">
        <f t="shared" si="2"/>
        <v>17.04747162022704</v>
      </c>
      <c r="P8" s="9"/>
    </row>
    <row r="9" spans="1:16" ht="15">
      <c r="A9" s="12"/>
      <c r="B9" s="42">
        <v>515</v>
      </c>
      <c r="C9" s="19" t="s">
        <v>46</v>
      </c>
      <c r="D9" s="43">
        <v>17417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17417</v>
      </c>
      <c r="O9" s="44">
        <f t="shared" si="2"/>
        <v>17.97420020639835</v>
      </c>
      <c r="P9" s="9"/>
    </row>
    <row r="10" spans="1:16" ht="15">
      <c r="A10" s="12"/>
      <c r="B10" s="42">
        <v>519</v>
      </c>
      <c r="C10" s="19" t="s">
        <v>22</v>
      </c>
      <c r="D10" s="43">
        <v>705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705</v>
      </c>
      <c r="O10" s="44">
        <f t="shared" si="2"/>
        <v>0.7275541795665634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491871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491871</v>
      </c>
      <c r="O11" s="41">
        <f t="shared" si="2"/>
        <v>507.60681114551085</v>
      </c>
      <c r="P11" s="10"/>
    </row>
    <row r="12" spans="1:16" ht="15">
      <c r="A12" s="12"/>
      <c r="B12" s="42">
        <v>521</v>
      </c>
      <c r="C12" s="19" t="s">
        <v>24</v>
      </c>
      <c r="D12" s="43">
        <v>484219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484219</v>
      </c>
      <c r="O12" s="44">
        <f t="shared" si="2"/>
        <v>499.71001031991744</v>
      </c>
      <c r="P12" s="9"/>
    </row>
    <row r="13" spans="1:16" ht="15">
      <c r="A13" s="12"/>
      <c r="B13" s="42">
        <v>524</v>
      </c>
      <c r="C13" s="19" t="s">
        <v>26</v>
      </c>
      <c r="D13" s="43">
        <v>7652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7652</v>
      </c>
      <c r="O13" s="44">
        <f t="shared" si="2"/>
        <v>7.896800825593395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493988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493988</v>
      </c>
      <c r="O14" s="41">
        <f t="shared" si="2"/>
        <v>509.79153766769866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23443</v>
      </c>
      <c r="O15" s="44">
        <f t="shared" si="2"/>
        <v>24.19298245614035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109200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109200</v>
      </c>
      <c r="O16" s="44">
        <f t="shared" si="2"/>
        <v>112.69349845201238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53621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53621</v>
      </c>
      <c r="O17" s="44">
        <f t="shared" si="2"/>
        <v>55.336429308565535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307724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307724</v>
      </c>
      <c r="O18" s="44">
        <f t="shared" si="2"/>
        <v>317.5686274509804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121588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121588</v>
      </c>
      <c r="O19" s="41">
        <f t="shared" si="2"/>
        <v>125.47781217750259</v>
      </c>
      <c r="P19" s="10"/>
    </row>
    <row r="20" spans="1:16" ht="15">
      <c r="A20" s="12"/>
      <c r="B20" s="42">
        <v>541</v>
      </c>
      <c r="C20" s="19" t="s">
        <v>34</v>
      </c>
      <c r="D20" s="43">
        <v>121588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121588</v>
      </c>
      <c r="O20" s="44">
        <f t="shared" si="2"/>
        <v>125.47781217750259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SUM(D22:D24)</f>
        <v>57618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57618</v>
      </c>
      <c r="O21" s="41">
        <f t="shared" si="2"/>
        <v>59.461300309597526</v>
      </c>
      <c r="P21" s="9"/>
    </row>
    <row r="22" spans="1:16" ht="15">
      <c r="A22" s="12"/>
      <c r="B22" s="42">
        <v>572</v>
      </c>
      <c r="C22" s="19" t="s">
        <v>36</v>
      </c>
      <c r="D22" s="43">
        <v>44744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44744</v>
      </c>
      <c r="O22" s="44">
        <f t="shared" si="2"/>
        <v>46.175438596491226</v>
      </c>
      <c r="P22" s="9"/>
    </row>
    <row r="23" spans="1:16" ht="15">
      <c r="A23" s="12"/>
      <c r="B23" s="42">
        <v>574</v>
      </c>
      <c r="C23" s="19" t="s">
        <v>37</v>
      </c>
      <c r="D23" s="43">
        <v>8644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8644</v>
      </c>
      <c r="O23" s="44">
        <f t="shared" si="2"/>
        <v>8.920536635706915</v>
      </c>
      <c r="P23" s="9"/>
    </row>
    <row r="24" spans="1:16" ht="15.75" thickBot="1">
      <c r="A24" s="12"/>
      <c r="B24" s="42">
        <v>575</v>
      </c>
      <c r="C24" s="19" t="s">
        <v>38</v>
      </c>
      <c r="D24" s="43">
        <v>4230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4230</v>
      </c>
      <c r="O24" s="44">
        <f t="shared" si="2"/>
        <v>4.365325077399381</v>
      </c>
      <c r="P24" s="9"/>
    </row>
    <row r="25" spans="1:119" ht="16.5" thickBot="1">
      <c r="A25" s="13" t="s">
        <v>10</v>
      </c>
      <c r="B25" s="21"/>
      <c r="C25" s="20"/>
      <c r="D25" s="14">
        <f>SUM(D5,D11,D14,D19,D21)</f>
        <v>907550</v>
      </c>
      <c r="E25" s="14">
        <f aca="true" t="shared" si="7" ref="E25:M25">SUM(E5,E11,E14,E19,E21)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493988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1401538</v>
      </c>
      <c r="O25" s="35">
        <f t="shared" si="2"/>
        <v>1446.37564499484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50</v>
      </c>
      <c r="M27" s="93"/>
      <c r="N27" s="93"/>
      <c r="O27" s="39">
        <v>969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265736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265736</v>
      </c>
      <c r="O5" s="30">
        <f aca="true" t="shared" si="2" ref="O5:O25">(N5/O$27)</f>
        <v>264.94117647058823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17.94616151545364</v>
      </c>
      <c r="P6" s="9"/>
    </row>
    <row r="7" spans="1:16" ht="15">
      <c r="A7" s="12"/>
      <c r="B7" s="42">
        <v>513</v>
      </c>
      <c r="C7" s="19" t="s">
        <v>20</v>
      </c>
      <c r="D7" s="43">
        <v>209988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209988</v>
      </c>
      <c r="O7" s="44">
        <f t="shared" si="2"/>
        <v>209.35992023928216</v>
      </c>
      <c r="P7" s="9"/>
    </row>
    <row r="8" spans="1:16" ht="15">
      <c r="A8" s="12"/>
      <c r="B8" s="42">
        <v>514</v>
      </c>
      <c r="C8" s="19" t="s">
        <v>21</v>
      </c>
      <c r="D8" s="43">
        <v>22394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22394</v>
      </c>
      <c r="O8" s="44">
        <f t="shared" si="2"/>
        <v>22.32701894317049</v>
      </c>
      <c r="P8" s="9"/>
    </row>
    <row r="9" spans="1:16" ht="15">
      <c r="A9" s="12"/>
      <c r="B9" s="42">
        <v>515</v>
      </c>
      <c r="C9" s="19" t="s">
        <v>46</v>
      </c>
      <c r="D9" s="43">
        <v>11160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11160</v>
      </c>
      <c r="O9" s="44">
        <f t="shared" si="2"/>
        <v>11.126620139581256</v>
      </c>
      <c r="P9" s="9"/>
    </row>
    <row r="10" spans="1:16" ht="15">
      <c r="A10" s="12"/>
      <c r="B10" s="42">
        <v>519</v>
      </c>
      <c r="C10" s="19" t="s">
        <v>22</v>
      </c>
      <c r="D10" s="43">
        <v>4194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4194</v>
      </c>
      <c r="O10" s="44">
        <f t="shared" si="2"/>
        <v>4.181455633100698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518569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518569</v>
      </c>
      <c r="O11" s="41">
        <f t="shared" si="2"/>
        <v>517.0179461615154</v>
      </c>
      <c r="P11" s="10"/>
    </row>
    <row r="12" spans="1:16" ht="15">
      <c r="A12" s="12"/>
      <c r="B12" s="42">
        <v>521</v>
      </c>
      <c r="C12" s="19" t="s">
        <v>24</v>
      </c>
      <c r="D12" s="43">
        <v>509366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509366</v>
      </c>
      <c r="O12" s="44">
        <f t="shared" si="2"/>
        <v>507.84247258225327</v>
      </c>
      <c r="P12" s="9"/>
    </row>
    <row r="13" spans="1:16" ht="15">
      <c r="A13" s="12"/>
      <c r="B13" s="42">
        <v>524</v>
      </c>
      <c r="C13" s="19" t="s">
        <v>26</v>
      </c>
      <c r="D13" s="43">
        <v>9203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9203</v>
      </c>
      <c r="O13" s="44">
        <f t="shared" si="2"/>
        <v>9.175473579262214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477782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477782</v>
      </c>
      <c r="O14" s="41">
        <f t="shared" si="2"/>
        <v>476.3529411764706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17458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17458</v>
      </c>
      <c r="O15" s="44">
        <f t="shared" si="2"/>
        <v>17.405782652043868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142073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142073</v>
      </c>
      <c r="O16" s="44">
        <f t="shared" si="2"/>
        <v>141.64805583250248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40089</v>
      </c>
      <c r="O17" s="44">
        <f t="shared" si="2"/>
        <v>39.9690927218345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278162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278162</v>
      </c>
      <c r="O18" s="44">
        <f t="shared" si="2"/>
        <v>277.33000997008975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121155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121155</v>
      </c>
      <c r="O19" s="41">
        <f t="shared" si="2"/>
        <v>120.7926221335992</v>
      </c>
      <c r="P19" s="10"/>
    </row>
    <row r="20" spans="1:16" ht="15">
      <c r="A20" s="12"/>
      <c r="B20" s="42">
        <v>541</v>
      </c>
      <c r="C20" s="19" t="s">
        <v>34</v>
      </c>
      <c r="D20" s="43">
        <v>121155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121155</v>
      </c>
      <c r="O20" s="44">
        <f t="shared" si="2"/>
        <v>120.7926221335992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SUM(D22:D24)</f>
        <v>45791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45791</v>
      </c>
      <c r="O21" s="41">
        <f t="shared" si="2"/>
        <v>45.65403788634098</v>
      </c>
      <c r="P21" s="9"/>
    </row>
    <row r="22" spans="1:16" ht="15">
      <c r="A22" s="12"/>
      <c r="B22" s="42">
        <v>572</v>
      </c>
      <c r="C22" s="19" t="s">
        <v>36</v>
      </c>
      <c r="D22" s="43">
        <v>33960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33960</v>
      </c>
      <c r="O22" s="44">
        <f t="shared" si="2"/>
        <v>33.85842472582253</v>
      </c>
      <c r="P22" s="9"/>
    </row>
    <row r="23" spans="1:16" ht="15">
      <c r="A23" s="12"/>
      <c r="B23" s="42">
        <v>574</v>
      </c>
      <c r="C23" s="19" t="s">
        <v>37</v>
      </c>
      <c r="D23" s="43">
        <v>6168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6168</v>
      </c>
      <c r="O23" s="44">
        <f t="shared" si="2"/>
        <v>6.149551345962114</v>
      </c>
      <c r="P23" s="9"/>
    </row>
    <row r="24" spans="1:16" ht="15.75" thickBot="1">
      <c r="A24" s="12"/>
      <c r="B24" s="42">
        <v>575</v>
      </c>
      <c r="C24" s="19" t="s">
        <v>38</v>
      </c>
      <c r="D24" s="43">
        <v>5663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5663</v>
      </c>
      <c r="O24" s="44">
        <f t="shared" si="2"/>
        <v>5.646061814556331</v>
      </c>
      <c r="P24" s="9"/>
    </row>
    <row r="25" spans="1:119" ht="16.5" thickBot="1">
      <c r="A25" s="13" t="s">
        <v>10</v>
      </c>
      <c r="B25" s="21"/>
      <c r="C25" s="20"/>
      <c r="D25" s="14">
        <f>SUM(D5,D11,D14,D19,D21)</f>
        <v>951251</v>
      </c>
      <c r="E25" s="14">
        <f aca="true" t="shared" si="7" ref="E25:M25">SUM(E5,E11,E14,E19,E21)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477782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1429033</v>
      </c>
      <c r="O25" s="35">
        <f t="shared" si="2"/>
        <v>1424.7587238285143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47</v>
      </c>
      <c r="M27" s="93"/>
      <c r="N27" s="93"/>
      <c r="O27" s="39">
        <v>1003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246048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246048</v>
      </c>
      <c r="O5" s="30">
        <f aca="true" t="shared" si="2" ref="O5:O27">(N5/O$29)</f>
        <v>242.41182266009852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17.733990147783253</v>
      </c>
      <c r="P6" s="9"/>
    </row>
    <row r="7" spans="1:16" ht="15">
      <c r="A7" s="12"/>
      <c r="B7" s="42">
        <v>513</v>
      </c>
      <c r="C7" s="19" t="s">
        <v>20</v>
      </c>
      <c r="D7" s="43">
        <v>202350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202350</v>
      </c>
      <c r="O7" s="44">
        <f t="shared" si="2"/>
        <v>199.35960591133005</v>
      </c>
      <c r="P7" s="9"/>
    </row>
    <row r="8" spans="1:16" ht="15">
      <c r="A8" s="12"/>
      <c r="B8" s="42">
        <v>514</v>
      </c>
      <c r="C8" s="19" t="s">
        <v>21</v>
      </c>
      <c r="D8" s="43">
        <v>18750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18750</v>
      </c>
      <c r="O8" s="44">
        <f t="shared" si="2"/>
        <v>18.472906403940886</v>
      </c>
      <c r="P8" s="9"/>
    </row>
    <row r="9" spans="1:16" ht="15">
      <c r="A9" s="12"/>
      <c r="B9" s="42">
        <v>519</v>
      </c>
      <c r="C9" s="19" t="s">
        <v>22</v>
      </c>
      <c r="D9" s="43">
        <v>6948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6948</v>
      </c>
      <c r="O9" s="44">
        <f t="shared" si="2"/>
        <v>6.845320197044335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580468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580468</v>
      </c>
      <c r="O10" s="41">
        <f t="shared" si="2"/>
        <v>571.8896551724138</v>
      </c>
      <c r="P10" s="10"/>
    </row>
    <row r="11" spans="1:16" ht="15">
      <c r="A11" s="12"/>
      <c r="B11" s="42">
        <v>521</v>
      </c>
      <c r="C11" s="19" t="s">
        <v>24</v>
      </c>
      <c r="D11" s="43">
        <v>575372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575372</v>
      </c>
      <c r="O11" s="44">
        <f t="shared" si="2"/>
        <v>566.8689655172413</v>
      </c>
      <c r="P11" s="9"/>
    </row>
    <row r="12" spans="1:16" ht="15">
      <c r="A12" s="12"/>
      <c r="B12" s="42">
        <v>522</v>
      </c>
      <c r="C12" s="19" t="s">
        <v>25</v>
      </c>
      <c r="D12" s="43">
        <v>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547</v>
      </c>
      <c r="O12" s="44">
        <f t="shared" si="2"/>
        <v>0.5389162561576355</v>
      </c>
      <c r="P12" s="9"/>
    </row>
    <row r="13" spans="1:16" ht="15">
      <c r="A13" s="12"/>
      <c r="B13" s="42">
        <v>524</v>
      </c>
      <c r="C13" s="19" t="s">
        <v>26</v>
      </c>
      <c r="D13" s="43">
        <v>4549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4549</v>
      </c>
      <c r="O13" s="44">
        <f t="shared" si="2"/>
        <v>4.481773399014778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495228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495228</v>
      </c>
      <c r="O14" s="41">
        <f t="shared" si="2"/>
        <v>487.90935960591133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12833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12833</v>
      </c>
      <c r="O15" s="44">
        <f t="shared" si="2"/>
        <v>12.643349753694581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137899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137899</v>
      </c>
      <c r="O16" s="44">
        <f t="shared" si="2"/>
        <v>135.86108374384236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64111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64111</v>
      </c>
      <c r="O17" s="44">
        <f t="shared" si="2"/>
        <v>63.16354679802956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280385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280385</v>
      </c>
      <c r="O18" s="44">
        <f t="shared" si="2"/>
        <v>276.2413793103448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125612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125612</v>
      </c>
      <c r="O19" s="41">
        <f t="shared" si="2"/>
        <v>123.75566502463055</v>
      </c>
      <c r="P19" s="10"/>
    </row>
    <row r="20" spans="1:16" ht="15">
      <c r="A20" s="12"/>
      <c r="B20" s="42">
        <v>541</v>
      </c>
      <c r="C20" s="19" t="s">
        <v>34</v>
      </c>
      <c r="D20" s="43">
        <v>125612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125612</v>
      </c>
      <c r="O20" s="44">
        <f t="shared" si="2"/>
        <v>123.75566502463055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SUM(D22:D24)</f>
        <v>98213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98213</v>
      </c>
      <c r="O21" s="41">
        <f t="shared" si="2"/>
        <v>96.7615763546798</v>
      </c>
      <c r="P21" s="9"/>
    </row>
    <row r="22" spans="1:16" ht="15">
      <c r="A22" s="12"/>
      <c r="B22" s="42">
        <v>572</v>
      </c>
      <c r="C22" s="19" t="s">
        <v>36</v>
      </c>
      <c r="D22" s="43">
        <v>85299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85299</v>
      </c>
      <c r="O22" s="44">
        <f t="shared" si="2"/>
        <v>84.0384236453202</v>
      </c>
      <c r="P22" s="9"/>
    </row>
    <row r="23" spans="1:16" ht="15">
      <c r="A23" s="12"/>
      <c r="B23" s="42">
        <v>574</v>
      </c>
      <c r="C23" s="19" t="s">
        <v>37</v>
      </c>
      <c r="D23" s="43">
        <v>7257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7257</v>
      </c>
      <c r="O23" s="44">
        <f t="shared" si="2"/>
        <v>7.149753694581281</v>
      </c>
      <c r="P23" s="9"/>
    </row>
    <row r="24" spans="1:16" ht="15">
      <c r="A24" s="12"/>
      <c r="B24" s="42">
        <v>575</v>
      </c>
      <c r="C24" s="19" t="s">
        <v>38</v>
      </c>
      <c r="D24" s="43">
        <v>5657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5657</v>
      </c>
      <c r="O24" s="44">
        <f t="shared" si="2"/>
        <v>5.5733990147783254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9976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9976</v>
      </c>
      <c r="O25" s="41">
        <f t="shared" si="2"/>
        <v>9.82857142857143</v>
      </c>
      <c r="P25" s="9"/>
    </row>
    <row r="26" spans="1:16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9976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9976</v>
      </c>
      <c r="O26" s="44">
        <f t="shared" si="2"/>
        <v>9.82857142857143</v>
      </c>
      <c r="P26" s="9"/>
    </row>
    <row r="27" spans="1:119" ht="16.5" thickBot="1">
      <c r="A27" s="13" t="s">
        <v>10</v>
      </c>
      <c r="B27" s="21"/>
      <c r="C27" s="20"/>
      <c r="D27" s="14">
        <f>SUM(D5,D10,D14,D19,D21,D25)</f>
        <v>1050341</v>
      </c>
      <c r="E27" s="14">
        <f aca="true" t="shared" si="8" ref="E27:M27">SUM(E5,E10,E14,E19,E21,E25)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505204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1555545</v>
      </c>
      <c r="O27" s="35">
        <f t="shared" si="2"/>
        <v>1532.5566502463055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44</v>
      </c>
      <c r="M29" s="93"/>
      <c r="N29" s="93"/>
      <c r="O29" s="39">
        <v>1015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294322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294322</v>
      </c>
      <c r="O5" s="30">
        <f aca="true" t="shared" si="2" ref="O5:O28">(N5/O$30)</f>
        <v>356.7539393939394</v>
      </c>
      <c r="P5" s="6"/>
    </row>
    <row r="6" spans="1:16" ht="15">
      <c r="A6" s="12"/>
      <c r="B6" s="42">
        <v>511</v>
      </c>
      <c r="C6" s="19" t="s">
        <v>19</v>
      </c>
      <c r="D6" s="43">
        <v>14400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14400</v>
      </c>
      <c r="O6" s="44">
        <f t="shared" si="2"/>
        <v>17.454545454545453</v>
      </c>
      <c r="P6" s="9"/>
    </row>
    <row r="7" spans="1:16" ht="15">
      <c r="A7" s="12"/>
      <c r="B7" s="42">
        <v>513</v>
      </c>
      <c r="C7" s="19" t="s">
        <v>20</v>
      </c>
      <c r="D7" s="43">
        <v>252718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252718</v>
      </c>
      <c r="O7" s="44">
        <f t="shared" si="2"/>
        <v>306.3248484848485</v>
      </c>
      <c r="P7" s="9"/>
    </row>
    <row r="8" spans="1:16" ht="15">
      <c r="A8" s="12"/>
      <c r="B8" s="42">
        <v>514</v>
      </c>
      <c r="C8" s="19" t="s">
        <v>21</v>
      </c>
      <c r="D8" s="43">
        <v>18610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18610</v>
      </c>
      <c r="O8" s="44">
        <f t="shared" si="2"/>
        <v>22.55757575757576</v>
      </c>
      <c r="P8" s="9"/>
    </row>
    <row r="9" spans="1:16" ht="15">
      <c r="A9" s="12"/>
      <c r="B9" s="42">
        <v>519</v>
      </c>
      <c r="C9" s="19" t="s">
        <v>22</v>
      </c>
      <c r="D9" s="43">
        <v>8594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8594</v>
      </c>
      <c r="O9" s="44">
        <f t="shared" si="2"/>
        <v>10.416969696969696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808607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808607</v>
      </c>
      <c r="O10" s="41">
        <f t="shared" si="2"/>
        <v>980.129696969697</v>
      </c>
      <c r="P10" s="10"/>
    </row>
    <row r="11" spans="1:16" ht="15">
      <c r="A11" s="12"/>
      <c r="B11" s="42">
        <v>521</v>
      </c>
      <c r="C11" s="19" t="s">
        <v>24</v>
      </c>
      <c r="D11" s="43">
        <v>392917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392917</v>
      </c>
      <c r="O11" s="44">
        <f t="shared" si="2"/>
        <v>476.2630303030303</v>
      </c>
      <c r="P11" s="9"/>
    </row>
    <row r="12" spans="1:16" ht="15">
      <c r="A12" s="12"/>
      <c r="B12" s="42">
        <v>522</v>
      </c>
      <c r="C12" s="19" t="s">
        <v>25</v>
      </c>
      <c r="D12" s="43">
        <v>409760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409760</v>
      </c>
      <c r="O12" s="44">
        <f t="shared" si="2"/>
        <v>496.6787878787879</v>
      </c>
      <c r="P12" s="9"/>
    </row>
    <row r="13" spans="1:16" ht="15">
      <c r="A13" s="12"/>
      <c r="B13" s="42">
        <v>524</v>
      </c>
      <c r="C13" s="19" t="s">
        <v>26</v>
      </c>
      <c r="D13" s="43">
        <v>5930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5930</v>
      </c>
      <c r="O13" s="44">
        <f t="shared" si="2"/>
        <v>7.1878787878787875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591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486307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486898</v>
      </c>
      <c r="O14" s="41">
        <f t="shared" si="2"/>
        <v>590.1793939393939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16052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16052</v>
      </c>
      <c r="O15" s="44">
        <f t="shared" si="2"/>
        <v>19.456969696969697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137937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137937</v>
      </c>
      <c r="O16" s="44">
        <f t="shared" si="2"/>
        <v>167.19636363636363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56592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56592</v>
      </c>
      <c r="O17" s="44">
        <f t="shared" si="2"/>
        <v>68.59636363636363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275726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275726</v>
      </c>
      <c r="O18" s="44">
        <f t="shared" si="2"/>
        <v>334.2133333333333</v>
      </c>
      <c r="P18" s="9"/>
    </row>
    <row r="19" spans="1:16" ht="15">
      <c r="A19" s="12"/>
      <c r="B19" s="42">
        <v>539</v>
      </c>
      <c r="C19" s="19" t="s">
        <v>32</v>
      </c>
      <c r="D19" s="43">
        <v>591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591</v>
      </c>
      <c r="O19" s="44">
        <f t="shared" si="2"/>
        <v>0.7163636363636363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93384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93384</v>
      </c>
      <c r="O20" s="41">
        <f t="shared" si="2"/>
        <v>113.19272727272727</v>
      </c>
      <c r="P20" s="10"/>
    </row>
    <row r="21" spans="1:16" ht="15">
      <c r="A21" s="12"/>
      <c r="B21" s="42">
        <v>541</v>
      </c>
      <c r="C21" s="19" t="s">
        <v>34</v>
      </c>
      <c r="D21" s="43">
        <v>93384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93384</v>
      </c>
      <c r="O21" s="44">
        <f t="shared" si="2"/>
        <v>113.19272727272727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SUM(D23:D25)</f>
        <v>199764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199764</v>
      </c>
      <c r="O22" s="41">
        <f t="shared" si="2"/>
        <v>242.1381818181818</v>
      </c>
      <c r="P22" s="9"/>
    </row>
    <row r="23" spans="1:16" ht="15">
      <c r="A23" s="12"/>
      <c r="B23" s="42">
        <v>572</v>
      </c>
      <c r="C23" s="19" t="s">
        <v>36</v>
      </c>
      <c r="D23" s="43">
        <v>193422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193422</v>
      </c>
      <c r="O23" s="44">
        <f t="shared" si="2"/>
        <v>234.45090909090908</v>
      </c>
      <c r="P23" s="9"/>
    </row>
    <row r="24" spans="1:16" ht="15">
      <c r="A24" s="12"/>
      <c r="B24" s="42">
        <v>574</v>
      </c>
      <c r="C24" s="19" t="s">
        <v>37</v>
      </c>
      <c r="D24" s="43">
        <v>2333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2333</v>
      </c>
      <c r="O24" s="44">
        <f t="shared" si="2"/>
        <v>2.8278787878787877</v>
      </c>
      <c r="P24" s="9"/>
    </row>
    <row r="25" spans="1:16" ht="15">
      <c r="A25" s="12"/>
      <c r="B25" s="42">
        <v>575</v>
      </c>
      <c r="C25" s="19" t="s">
        <v>38</v>
      </c>
      <c r="D25" s="43">
        <v>4009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4009</v>
      </c>
      <c r="O25" s="44">
        <f t="shared" si="2"/>
        <v>4.859393939393939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9875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9875</v>
      </c>
      <c r="O26" s="41">
        <f t="shared" si="2"/>
        <v>11.969696969696969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9875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9875</v>
      </c>
      <c r="O27" s="44">
        <f t="shared" si="2"/>
        <v>11.969696969696969</v>
      </c>
      <c r="P27" s="9"/>
    </row>
    <row r="28" spans="1:119" ht="16.5" thickBot="1">
      <c r="A28" s="13" t="s">
        <v>10</v>
      </c>
      <c r="B28" s="21"/>
      <c r="C28" s="20"/>
      <c r="D28" s="14">
        <f>SUM(D5,D10,D14,D20,D22,D26)</f>
        <v>1396668</v>
      </c>
      <c r="E28" s="14">
        <f aca="true" t="shared" si="8" ref="E28:M28">SUM(E5,E10,E14,E20,E22,E26)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496182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1892850</v>
      </c>
      <c r="O28" s="35">
        <f t="shared" si="2"/>
        <v>2294.3636363636365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825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244600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244600</v>
      </c>
      <c r="O5" s="30">
        <f aca="true" t="shared" si="2" ref="O5:O28">(N5/O$30)</f>
        <v>292.5837320574163</v>
      </c>
      <c r="P5" s="6"/>
    </row>
    <row r="6" spans="1:16" ht="15">
      <c r="A6" s="12"/>
      <c r="B6" s="42">
        <v>511</v>
      </c>
      <c r="C6" s="19" t="s">
        <v>19</v>
      </c>
      <c r="D6" s="43">
        <v>14400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14400</v>
      </c>
      <c r="O6" s="44">
        <f t="shared" si="2"/>
        <v>17.22488038277512</v>
      </c>
      <c r="P6" s="9"/>
    </row>
    <row r="7" spans="1:16" ht="15">
      <c r="A7" s="12"/>
      <c r="B7" s="42">
        <v>513</v>
      </c>
      <c r="C7" s="19" t="s">
        <v>20</v>
      </c>
      <c r="D7" s="43">
        <v>206195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206195</v>
      </c>
      <c r="O7" s="44">
        <f t="shared" si="2"/>
        <v>246.64473684210526</v>
      </c>
      <c r="P7" s="9"/>
    </row>
    <row r="8" spans="1:16" ht="15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21.5311004784689</v>
      </c>
      <c r="P8" s="9"/>
    </row>
    <row r="9" spans="1:16" ht="15">
      <c r="A9" s="12"/>
      <c r="B9" s="42">
        <v>519</v>
      </c>
      <c r="C9" s="19" t="s">
        <v>22</v>
      </c>
      <c r="D9" s="43">
        <v>6005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6005</v>
      </c>
      <c r="O9" s="44">
        <f t="shared" si="2"/>
        <v>7.1830143540669855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627045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627045</v>
      </c>
      <c r="O10" s="41">
        <f t="shared" si="2"/>
        <v>750.0538277511962</v>
      </c>
      <c r="P10" s="10"/>
    </row>
    <row r="11" spans="1:16" ht="15">
      <c r="A11" s="12"/>
      <c r="B11" s="42">
        <v>521</v>
      </c>
      <c r="C11" s="19" t="s">
        <v>24</v>
      </c>
      <c r="D11" s="43">
        <v>320145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320145</v>
      </c>
      <c r="O11" s="44">
        <f t="shared" si="2"/>
        <v>382.94856459330146</v>
      </c>
      <c r="P11" s="9"/>
    </row>
    <row r="12" spans="1:16" ht="15">
      <c r="A12" s="12"/>
      <c r="B12" s="42">
        <v>522</v>
      </c>
      <c r="C12" s="19" t="s">
        <v>25</v>
      </c>
      <c r="D12" s="43">
        <v>299700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299700</v>
      </c>
      <c r="O12" s="44">
        <f t="shared" si="2"/>
        <v>358.49282296650716</v>
      </c>
      <c r="P12" s="9"/>
    </row>
    <row r="13" spans="1:16" ht="15">
      <c r="A13" s="12"/>
      <c r="B13" s="42">
        <v>524</v>
      </c>
      <c r="C13" s="19" t="s">
        <v>26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8.61244019138756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2808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478955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481763</v>
      </c>
      <c r="O14" s="41">
        <f t="shared" si="2"/>
        <v>576.2715311004785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25964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25964</v>
      </c>
      <c r="O15" s="44">
        <f t="shared" si="2"/>
        <v>31.057416267942585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150936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150936</v>
      </c>
      <c r="O16" s="44">
        <f t="shared" si="2"/>
        <v>180.54545454545453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52737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52737</v>
      </c>
      <c r="O17" s="44">
        <f t="shared" si="2"/>
        <v>63.08253588516747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249318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249318</v>
      </c>
      <c r="O18" s="44">
        <f t="shared" si="2"/>
        <v>298.22727272727275</v>
      </c>
      <c r="P18" s="9"/>
    </row>
    <row r="19" spans="1:16" ht="15">
      <c r="A19" s="12"/>
      <c r="B19" s="42">
        <v>539</v>
      </c>
      <c r="C19" s="19" t="s">
        <v>32</v>
      </c>
      <c r="D19" s="43">
        <v>2808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2808</v>
      </c>
      <c r="O19" s="44">
        <f t="shared" si="2"/>
        <v>3.3588516746411483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73450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73450</v>
      </c>
      <c r="O20" s="41">
        <f t="shared" si="2"/>
        <v>87.85885167464114</v>
      </c>
      <c r="P20" s="10"/>
    </row>
    <row r="21" spans="1:16" ht="15">
      <c r="A21" s="12"/>
      <c r="B21" s="42">
        <v>541</v>
      </c>
      <c r="C21" s="19" t="s">
        <v>34</v>
      </c>
      <c r="D21" s="43">
        <v>73450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73450</v>
      </c>
      <c r="O21" s="44">
        <f t="shared" si="2"/>
        <v>87.85885167464114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SUM(D23:D25)</f>
        <v>60907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60907</v>
      </c>
      <c r="O22" s="41">
        <f t="shared" si="2"/>
        <v>72.85526315789474</v>
      </c>
      <c r="P22" s="9"/>
    </row>
    <row r="23" spans="1:16" ht="15">
      <c r="A23" s="12"/>
      <c r="B23" s="42">
        <v>572</v>
      </c>
      <c r="C23" s="19" t="s">
        <v>36</v>
      </c>
      <c r="D23" s="43">
        <v>56585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56585</v>
      </c>
      <c r="O23" s="44">
        <f t="shared" si="2"/>
        <v>67.68540669856459</v>
      </c>
      <c r="P23" s="9"/>
    </row>
    <row r="24" spans="1:16" ht="15">
      <c r="A24" s="12"/>
      <c r="B24" s="42">
        <v>574</v>
      </c>
      <c r="C24" s="19" t="s">
        <v>37</v>
      </c>
      <c r="D24" s="43">
        <v>1168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1168</v>
      </c>
      <c r="O24" s="44">
        <f t="shared" si="2"/>
        <v>1.3971291866028708</v>
      </c>
      <c r="P24" s="9"/>
    </row>
    <row r="25" spans="1:16" ht="15">
      <c r="A25" s="12"/>
      <c r="B25" s="42">
        <v>575</v>
      </c>
      <c r="C25" s="19" t="s">
        <v>38</v>
      </c>
      <c r="D25" s="43">
        <v>3154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3154</v>
      </c>
      <c r="O25" s="44">
        <f t="shared" si="2"/>
        <v>3.772727272727273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14830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14830</v>
      </c>
      <c r="O26" s="41">
        <f t="shared" si="2"/>
        <v>17.739234449760765</v>
      </c>
      <c r="P26" s="9"/>
    </row>
    <row r="27" spans="1:16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14830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14830</v>
      </c>
      <c r="O27" s="44">
        <f t="shared" si="2"/>
        <v>17.739234449760765</v>
      </c>
      <c r="P27" s="9"/>
    </row>
    <row r="28" spans="1:119" ht="16.5" thickBot="1">
      <c r="A28" s="13" t="s">
        <v>10</v>
      </c>
      <c r="B28" s="21"/>
      <c r="C28" s="20"/>
      <c r="D28" s="14">
        <f>SUM(D5,D10,D14,D20,D22,D26)</f>
        <v>1008810</v>
      </c>
      <c r="E28" s="14">
        <f aca="true" t="shared" si="8" ref="E28:M28">SUM(E5,E10,E14,E20,E22,E26)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493785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1502595</v>
      </c>
      <c r="O28" s="35">
        <f t="shared" si="2"/>
        <v>1797.3624401913876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52</v>
      </c>
      <c r="M30" s="93"/>
      <c r="N30" s="93"/>
      <c r="O30" s="39">
        <v>836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236627</v>
      </c>
      <c r="E5" s="24">
        <f t="shared" si="0"/>
        <v>0</v>
      </c>
      <c r="F5" s="24">
        <f t="shared" si="0"/>
        <v>0</v>
      </c>
      <c r="G5" s="24">
        <f t="shared" si="0"/>
        <v>9313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245940</v>
      </c>
      <c r="O5" s="30">
        <f aca="true" t="shared" si="2" ref="O5:O29">(N5/O$31)</f>
        <v>295.956678700361</v>
      </c>
      <c r="P5" s="6"/>
    </row>
    <row r="6" spans="1:16" ht="15">
      <c r="A6" s="12"/>
      <c r="B6" s="42">
        <v>511</v>
      </c>
      <c r="C6" s="19" t="s">
        <v>19</v>
      </c>
      <c r="D6" s="43">
        <v>14400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14400</v>
      </c>
      <c r="O6" s="44">
        <f t="shared" si="2"/>
        <v>17.32851985559567</v>
      </c>
      <c r="P6" s="9"/>
    </row>
    <row r="7" spans="1:16" ht="15">
      <c r="A7" s="12"/>
      <c r="B7" s="42">
        <v>513</v>
      </c>
      <c r="C7" s="19" t="s">
        <v>20</v>
      </c>
      <c r="D7" s="43">
        <v>198191</v>
      </c>
      <c r="E7" s="43">
        <v>0</v>
      </c>
      <c r="F7" s="43">
        <v>0</v>
      </c>
      <c r="G7" s="43">
        <v>9313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207504</v>
      </c>
      <c r="O7" s="44">
        <f t="shared" si="2"/>
        <v>249.70397111913357</v>
      </c>
      <c r="P7" s="9"/>
    </row>
    <row r="8" spans="1:16" ht="15">
      <c r="A8" s="12"/>
      <c r="B8" s="42">
        <v>514</v>
      </c>
      <c r="C8" s="19" t="s">
        <v>21</v>
      </c>
      <c r="D8" s="43">
        <v>13945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13945</v>
      </c>
      <c r="O8" s="44">
        <f t="shared" si="2"/>
        <v>16.780986762936223</v>
      </c>
      <c r="P8" s="9"/>
    </row>
    <row r="9" spans="1:16" ht="15">
      <c r="A9" s="12"/>
      <c r="B9" s="42">
        <v>519</v>
      </c>
      <c r="C9" s="19" t="s">
        <v>22</v>
      </c>
      <c r="D9" s="43">
        <v>10091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10091</v>
      </c>
      <c r="O9" s="44">
        <f t="shared" si="2"/>
        <v>12.143200962695548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666304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666304</v>
      </c>
      <c r="O10" s="41">
        <f t="shared" si="2"/>
        <v>801.8098676293622</v>
      </c>
      <c r="P10" s="10"/>
    </row>
    <row r="11" spans="1:16" ht="15">
      <c r="A11" s="12"/>
      <c r="B11" s="42">
        <v>521</v>
      </c>
      <c r="C11" s="19" t="s">
        <v>24</v>
      </c>
      <c r="D11" s="43">
        <v>403817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403817</v>
      </c>
      <c r="O11" s="44">
        <f t="shared" si="2"/>
        <v>485.9410348977136</v>
      </c>
      <c r="P11" s="9"/>
    </row>
    <row r="12" spans="1:16" ht="15">
      <c r="A12" s="12"/>
      <c r="B12" s="42">
        <v>522</v>
      </c>
      <c r="C12" s="19" t="s">
        <v>25</v>
      </c>
      <c r="D12" s="43">
        <v>255287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255287</v>
      </c>
      <c r="O12" s="44">
        <f t="shared" si="2"/>
        <v>307.2045728038508</v>
      </c>
      <c r="P12" s="9"/>
    </row>
    <row r="13" spans="1:16" ht="15">
      <c r="A13" s="12"/>
      <c r="B13" s="42">
        <v>524</v>
      </c>
      <c r="C13" s="19" t="s">
        <v>26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8.664259927797834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432494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432494</v>
      </c>
      <c r="O14" s="41">
        <f t="shared" si="2"/>
        <v>520.4500601684717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17152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17152</v>
      </c>
      <c r="O15" s="44">
        <f t="shared" si="2"/>
        <v>20.640192539109506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141432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141432</v>
      </c>
      <c r="O16" s="44">
        <f t="shared" si="2"/>
        <v>170.19494584837545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36783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36783</v>
      </c>
      <c r="O17" s="44">
        <f t="shared" si="2"/>
        <v>44.26353790613718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237127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237127</v>
      </c>
      <c r="O18" s="44">
        <f t="shared" si="2"/>
        <v>285.3513838748496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95648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95648</v>
      </c>
      <c r="O19" s="41">
        <f t="shared" si="2"/>
        <v>115.09987966305656</v>
      </c>
      <c r="P19" s="10"/>
    </row>
    <row r="20" spans="1:16" ht="15">
      <c r="A20" s="12"/>
      <c r="B20" s="42">
        <v>541</v>
      </c>
      <c r="C20" s="19" t="s">
        <v>34</v>
      </c>
      <c r="D20" s="43">
        <v>95648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95648</v>
      </c>
      <c r="O20" s="44">
        <f t="shared" si="2"/>
        <v>115.09987966305656</v>
      </c>
      <c r="P20" s="9"/>
    </row>
    <row r="21" spans="1:16" ht="15.75">
      <c r="A21" s="26" t="s">
        <v>67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6000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6000</v>
      </c>
      <c r="O21" s="41">
        <f t="shared" si="2"/>
        <v>7.2202166064981945</v>
      </c>
      <c r="P21" s="10"/>
    </row>
    <row r="22" spans="1:16" ht="15">
      <c r="A22" s="90"/>
      <c r="B22" s="91">
        <v>552</v>
      </c>
      <c r="C22" s="92" t="s">
        <v>68</v>
      </c>
      <c r="D22" s="43">
        <v>0</v>
      </c>
      <c r="E22" s="43">
        <v>0</v>
      </c>
      <c r="F22" s="43">
        <v>0</v>
      </c>
      <c r="G22" s="43">
        <v>6000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6000</v>
      </c>
      <c r="O22" s="44">
        <f t="shared" si="2"/>
        <v>7.2202166064981945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SUM(D24:D26)</f>
        <v>36105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36105</v>
      </c>
      <c r="O23" s="41">
        <f t="shared" si="2"/>
        <v>43.44765342960289</v>
      </c>
      <c r="P23" s="9"/>
    </row>
    <row r="24" spans="1:16" ht="15">
      <c r="A24" s="12"/>
      <c r="B24" s="42">
        <v>572</v>
      </c>
      <c r="C24" s="19" t="s">
        <v>36</v>
      </c>
      <c r="D24" s="43">
        <v>18880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18880</v>
      </c>
      <c r="O24" s="44">
        <f t="shared" si="2"/>
        <v>22.719614921780988</v>
      </c>
      <c r="P24" s="9"/>
    </row>
    <row r="25" spans="1:16" ht="15">
      <c r="A25" s="12"/>
      <c r="B25" s="42">
        <v>574</v>
      </c>
      <c r="C25" s="19" t="s">
        <v>37</v>
      </c>
      <c r="D25" s="43">
        <v>11214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11214</v>
      </c>
      <c r="O25" s="44">
        <f t="shared" si="2"/>
        <v>13.494584837545126</v>
      </c>
      <c r="P25" s="9"/>
    </row>
    <row r="26" spans="1:16" ht="15">
      <c r="A26" s="12"/>
      <c r="B26" s="42">
        <v>575</v>
      </c>
      <c r="C26" s="19" t="s">
        <v>38</v>
      </c>
      <c r="D26" s="43">
        <v>6011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6011</v>
      </c>
      <c r="O26" s="44">
        <f t="shared" si="2"/>
        <v>7.233453670276775</v>
      </c>
      <c r="P26" s="9"/>
    </row>
    <row r="27" spans="1:16" ht="15.75">
      <c r="A27" s="26" t="s">
        <v>40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21951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21951</v>
      </c>
      <c r="O27" s="41">
        <f t="shared" si="2"/>
        <v>26.415162454873645</v>
      </c>
      <c r="P27" s="9"/>
    </row>
    <row r="28" spans="1:16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21951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21951</v>
      </c>
      <c r="O28" s="44">
        <f t="shared" si="2"/>
        <v>26.415162454873645</v>
      </c>
      <c r="P28" s="9"/>
    </row>
    <row r="29" spans="1:119" ht="16.5" thickBot="1">
      <c r="A29" s="13" t="s">
        <v>10</v>
      </c>
      <c r="B29" s="21"/>
      <c r="C29" s="20"/>
      <c r="D29" s="14">
        <f>SUM(D5,D10,D14,D19,D21,D23,D27)</f>
        <v>1034684</v>
      </c>
      <c r="E29" s="14">
        <f aca="true" t="shared" si="9" ref="E29:M29">SUM(E5,E10,E14,E19,E21,E23,E27)</f>
        <v>0</v>
      </c>
      <c r="F29" s="14">
        <f t="shared" si="9"/>
        <v>0</v>
      </c>
      <c r="G29" s="14">
        <f t="shared" si="9"/>
        <v>15313</v>
      </c>
      <c r="H29" s="14">
        <f t="shared" si="9"/>
        <v>0</v>
      </c>
      <c r="I29" s="14">
        <f t="shared" si="9"/>
        <v>454445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1504442</v>
      </c>
      <c r="O29" s="35">
        <f t="shared" si="2"/>
        <v>1810.3995186522263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69</v>
      </c>
      <c r="M31" s="93"/>
      <c r="N31" s="93"/>
      <c r="O31" s="39">
        <v>831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461766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461766</v>
      </c>
      <c r="O5" s="30">
        <f aca="true" t="shared" si="2" ref="O5:O24">(N5/O$26)</f>
        <v>482.01043841336116</v>
      </c>
      <c r="P5" s="6"/>
    </row>
    <row r="6" spans="1:16" ht="15">
      <c r="A6" s="12"/>
      <c r="B6" s="42">
        <v>511</v>
      </c>
      <c r="C6" s="19" t="s">
        <v>19</v>
      </c>
      <c r="D6" s="43">
        <v>19491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19491</v>
      </c>
      <c r="O6" s="44">
        <f t="shared" si="2"/>
        <v>20.345511482254697</v>
      </c>
      <c r="P6" s="9"/>
    </row>
    <row r="7" spans="1:16" ht="15">
      <c r="A7" s="12"/>
      <c r="B7" s="42">
        <v>512</v>
      </c>
      <c r="C7" s="19" t="s">
        <v>54</v>
      </c>
      <c r="D7" s="43">
        <v>95355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95355</v>
      </c>
      <c r="O7" s="44">
        <f t="shared" si="2"/>
        <v>99.53549060542798</v>
      </c>
      <c r="P7" s="9"/>
    </row>
    <row r="8" spans="1:16" ht="15">
      <c r="A8" s="12"/>
      <c r="B8" s="42">
        <v>513</v>
      </c>
      <c r="C8" s="19" t="s">
        <v>20</v>
      </c>
      <c r="D8" s="43">
        <v>313465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313465</v>
      </c>
      <c r="O8" s="44">
        <f t="shared" si="2"/>
        <v>327.20772442588725</v>
      </c>
      <c r="P8" s="9"/>
    </row>
    <row r="9" spans="1:16" ht="15">
      <c r="A9" s="12"/>
      <c r="B9" s="42">
        <v>514</v>
      </c>
      <c r="C9" s="19" t="s">
        <v>21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18.789144050104383</v>
      </c>
      <c r="P9" s="9"/>
    </row>
    <row r="10" spans="1:16" ht="15">
      <c r="A10" s="12"/>
      <c r="B10" s="42">
        <v>515</v>
      </c>
      <c r="C10" s="19" t="s">
        <v>46</v>
      </c>
      <c r="D10" s="43">
        <v>15455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15455</v>
      </c>
      <c r="O10" s="44">
        <f t="shared" si="2"/>
        <v>16.132567849686847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11418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11418</v>
      </c>
      <c r="O11" s="41">
        <f t="shared" si="2"/>
        <v>11.91858037578288</v>
      </c>
      <c r="P11" s="10"/>
    </row>
    <row r="12" spans="1:16" ht="15">
      <c r="A12" s="12"/>
      <c r="B12" s="42">
        <v>521</v>
      </c>
      <c r="C12" s="19" t="s">
        <v>24</v>
      </c>
      <c r="D12" s="43">
        <v>2870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2870</v>
      </c>
      <c r="O12" s="44">
        <f t="shared" si="2"/>
        <v>2.9958246346555324</v>
      </c>
      <c r="P12" s="9"/>
    </row>
    <row r="13" spans="1:16" ht="15">
      <c r="A13" s="12"/>
      <c r="B13" s="42">
        <v>524</v>
      </c>
      <c r="C13" s="19" t="s">
        <v>26</v>
      </c>
      <c r="D13" s="43">
        <v>8548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8548</v>
      </c>
      <c r="O13" s="44">
        <f t="shared" si="2"/>
        <v>8.922755741127348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1025459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1025459</v>
      </c>
      <c r="O14" s="41">
        <f t="shared" si="2"/>
        <v>1070.4164926931107</v>
      </c>
      <c r="P14" s="10"/>
    </row>
    <row r="15" spans="1:16" ht="15">
      <c r="A15" s="12"/>
      <c r="B15" s="42">
        <v>536</v>
      </c>
      <c r="C15" s="19" t="s">
        <v>59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1025459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1025459</v>
      </c>
      <c r="O15" s="44">
        <f t="shared" si="2"/>
        <v>1070.4164926931107</v>
      </c>
      <c r="P15" s="9"/>
    </row>
    <row r="16" spans="1:16" ht="15.75">
      <c r="A16" s="26" t="s">
        <v>33</v>
      </c>
      <c r="B16" s="27"/>
      <c r="C16" s="28"/>
      <c r="D16" s="29">
        <f aca="true" t="shared" si="5" ref="D16:M16">SUM(D17:D17)</f>
        <v>94034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94034</v>
      </c>
      <c r="O16" s="41">
        <f t="shared" si="2"/>
        <v>98.15657620041753</v>
      </c>
      <c r="P16" s="10"/>
    </row>
    <row r="17" spans="1:16" ht="15">
      <c r="A17" s="12"/>
      <c r="B17" s="42">
        <v>541</v>
      </c>
      <c r="C17" s="19" t="s">
        <v>60</v>
      </c>
      <c r="D17" s="43">
        <v>94034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94034</v>
      </c>
      <c r="O17" s="44">
        <f t="shared" si="2"/>
        <v>98.15657620041753</v>
      </c>
      <c r="P17" s="9"/>
    </row>
    <row r="18" spans="1:16" ht="15.75">
      <c r="A18" s="26" t="s">
        <v>67</v>
      </c>
      <c r="B18" s="27"/>
      <c r="C18" s="28"/>
      <c r="D18" s="29">
        <f aca="true" t="shared" si="6" ref="D18:M18">SUM(D19:D19)</f>
        <v>8326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8326</v>
      </c>
      <c r="O18" s="41">
        <f t="shared" si="2"/>
        <v>8.691022964509395</v>
      </c>
      <c r="P18" s="10"/>
    </row>
    <row r="19" spans="1:16" ht="15">
      <c r="A19" s="90"/>
      <c r="B19" s="91">
        <v>559</v>
      </c>
      <c r="C19" s="92" t="s">
        <v>81</v>
      </c>
      <c r="D19" s="43">
        <v>8326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8326</v>
      </c>
      <c r="O19" s="44">
        <f t="shared" si="2"/>
        <v>8.691022964509395</v>
      </c>
      <c r="P19" s="9"/>
    </row>
    <row r="20" spans="1:16" ht="15.75">
      <c r="A20" s="26" t="s">
        <v>35</v>
      </c>
      <c r="B20" s="27"/>
      <c r="C20" s="28"/>
      <c r="D20" s="29">
        <f aca="true" t="shared" si="7" ref="D20:M20">SUM(D21:D23)</f>
        <v>45392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45392</v>
      </c>
      <c r="O20" s="41">
        <f t="shared" si="2"/>
        <v>47.38204592901879</v>
      </c>
      <c r="P20" s="9"/>
    </row>
    <row r="21" spans="1:16" ht="15">
      <c r="A21" s="12"/>
      <c r="B21" s="42">
        <v>572</v>
      </c>
      <c r="C21" s="19" t="s">
        <v>61</v>
      </c>
      <c r="D21" s="43">
        <v>28406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28406</v>
      </c>
      <c r="O21" s="44">
        <f t="shared" si="2"/>
        <v>29.65135699373695</v>
      </c>
      <c r="P21" s="9"/>
    </row>
    <row r="22" spans="1:16" ht="15">
      <c r="A22" s="12"/>
      <c r="B22" s="42">
        <v>574</v>
      </c>
      <c r="C22" s="19" t="s">
        <v>37</v>
      </c>
      <c r="D22" s="43">
        <v>8320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8320</v>
      </c>
      <c r="O22" s="44">
        <f t="shared" si="2"/>
        <v>8.684759916492693</v>
      </c>
      <c r="P22" s="9"/>
    </row>
    <row r="23" spans="1:16" ht="15.75" thickBot="1">
      <c r="A23" s="12"/>
      <c r="B23" s="42">
        <v>575</v>
      </c>
      <c r="C23" s="19" t="s">
        <v>62</v>
      </c>
      <c r="D23" s="43">
        <v>8666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8666</v>
      </c>
      <c r="O23" s="44">
        <f t="shared" si="2"/>
        <v>9.045929018789144</v>
      </c>
      <c r="P23" s="9"/>
    </row>
    <row r="24" spans="1:119" ht="16.5" thickBot="1">
      <c r="A24" s="13" t="s">
        <v>10</v>
      </c>
      <c r="B24" s="21"/>
      <c r="C24" s="20"/>
      <c r="D24" s="14">
        <f>SUM(D5,D11,D14,D16,D18,D20)</f>
        <v>620936</v>
      </c>
      <c r="E24" s="14">
        <f aca="true" t="shared" si="8" ref="E24:M24">SUM(E5,E11,E14,E16,E18,E20)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1025459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1646395</v>
      </c>
      <c r="O24" s="35">
        <f t="shared" si="2"/>
        <v>1718.5751565762005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82</v>
      </c>
      <c r="M26" s="93"/>
      <c r="N26" s="93"/>
      <c r="O26" s="39">
        <v>958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396542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396542</v>
      </c>
      <c r="O5" s="30">
        <f aca="true" t="shared" si="2" ref="O5:O26">(N5/O$28)</f>
        <v>413.06458333333336</v>
      </c>
      <c r="P5" s="6"/>
    </row>
    <row r="6" spans="1:16" ht="15">
      <c r="A6" s="12"/>
      <c r="B6" s="42">
        <v>511</v>
      </c>
      <c r="C6" s="19" t="s">
        <v>19</v>
      </c>
      <c r="D6" s="43">
        <v>17867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17867</v>
      </c>
      <c r="O6" s="44">
        <f t="shared" si="2"/>
        <v>18.611458333333335</v>
      </c>
      <c r="P6" s="9"/>
    </row>
    <row r="7" spans="1:16" ht="15">
      <c r="A7" s="12"/>
      <c r="B7" s="42">
        <v>512</v>
      </c>
      <c r="C7" s="19" t="s">
        <v>54</v>
      </c>
      <c r="D7" s="43">
        <v>86500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86500</v>
      </c>
      <c r="O7" s="44">
        <f t="shared" si="2"/>
        <v>90.10416666666667</v>
      </c>
      <c r="P7" s="9"/>
    </row>
    <row r="8" spans="1:16" ht="15">
      <c r="A8" s="12"/>
      <c r="B8" s="42">
        <v>513</v>
      </c>
      <c r="C8" s="19" t="s">
        <v>20</v>
      </c>
      <c r="D8" s="43">
        <v>266822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266822</v>
      </c>
      <c r="O8" s="44">
        <f t="shared" si="2"/>
        <v>277.93958333333336</v>
      </c>
      <c r="P8" s="9"/>
    </row>
    <row r="9" spans="1:16" ht="15">
      <c r="A9" s="12"/>
      <c r="B9" s="42">
        <v>514</v>
      </c>
      <c r="C9" s="19" t="s">
        <v>21</v>
      </c>
      <c r="D9" s="43">
        <v>16500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16500</v>
      </c>
      <c r="O9" s="44">
        <f t="shared" si="2"/>
        <v>17.1875</v>
      </c>
      <c r="P9" s="9"/>
    </row>
    <row r="10" spans="1:16" ht="15">
      <c r="A10" s="12"/>
      <c r="B10" s="42">
        <v>515</v>
      </c>
      <c r="C10" s="19" t="s">
        <v>46</v>
      </c>
      <c r="D10" s="43">
        <v>8553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8553</v>
      </c>
      <c r="O10" s="44">
        <f t="shared" si="2"/>
        <v>8.909375</v>
      </c>
      <c r="P10" s="9"/>
    </row>
    <row r="11" spans="1:16" ht="15">
      <c r="A11" s="12"/>
      <c r="B11" s="42">
        <v>519</v>
      </c>
      <c r="C11" s="19" t="s">
        <v>57</v>
      </c>
      <c r="D11" s="43">
        <v>300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</v>
      </c>
      <c r="O11" s="44">
        <f t="shared" si="2"/>
        <v>0.3125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SUM(D13:D14)</f>
        <v>24566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24566</v>
      </c>
      <c r="O12" s="41">
        <f t="shared" si="2"/>
        <v>25.589583333333334</v>
      </c>
      <c r="P12" s="10"/>
    </row>
    <row r="13" spans="1:16" ht="15">
      <c r="A13" s="12"/>
      <c r="B13" s="42">
        <v>521</v>
      </c>
      <c r="C13" s="19" t="s">
        <v>24</v>
      </c>
      <c r="D13" s="43">
        <v>15771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15771</v>
      </c>
      <c r="O13" s="44">
        <f t="shared" si="2"/>
        <v>16.428125</v>
      </c>
      <c r="P13" s="9"/>
    </row>
    <row r="14" spans="1:16" ht="15">
      <c r="A14" s="12"/>
      <c r="B14" s="42">
        <v>524</v>
      </c>
      <c r="C14" s="19" t="s">
        <v>26</v>
      </c>
      <c r="D14" s="43">
        <v>8795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8795</v>
      </c>
      <c r="O14" s="44">
        <f t="shared" si="2"/>
        <v>9.161458333333334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914304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914304</v>
      </c>
      <c r="O15" s="41">
        <f t="shared" si="2"/>
        <v>952.4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28007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28007</v>
      </c>
      <c r="O16" s="44">
        <f t="shared" si="2"/>
        <v>29.173958333333335</v>
      </c>
      <c r="P16" s="9"/>
    </row>
    <row r="17" spans="1:16" ht="15">
      <c r="A17" s="12"/>
      <c r="B17" s="42">
        <v>534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72617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72617</v>
      </c>
      <c r="O17" s="44">
        <f t="shared" si="2"/>
        <v>75.64270833333333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615209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615209</v>
      </c>
      <c r="O18" s="44">
        <f t="shared" si="2"/>
        <v>640.8427083333333</v>
      </c>
      <c r="P18" s="9"/>
    </row>
    <row r="19" spans="1:16" ht="15">
      <c r="A19" s="12"/>
      <c r="B19" s="42">
        <v>536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198471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198471</v>
      </c>
      <c r="O19" s="44">
        <f t="shared" si="2"/>
        <v>206.740625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135771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135771</v>
      </c>
      <c r="O20" s="41">
        <f t="shared" si="2"/>
        <v>141.428125</v>
      </c>
      <c r="P20" s="10"/>
    </row>
    <row r="21" spans="1:16" ht="15">
      <c r="A21" s="12"/>
      <c r="B21" s="42">
        <v>541</v>
      </c>
      <c r="C21" s="19" t="s">
        <v>60</v>
      </c>
      <c r="D21" s="43">
        <v>135771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135771</v>
      </c>
      <c r="O21" s="44">
        <f t="shared" si="2"/>
        <v>141.428125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SUM(D23:D25)</f>
        <v>37043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37043</v>
      </c>
      <c r="O22" s="41">
        <f t="shared" si="2"/>
        <v>38.58645833333333</v>
      </c>
      <c r="P22" s="9"/>
    </row>
    <row r="23" spans="1:16" ht="15">
      <c r="A23" s="12"/>
      <c r="B23" s="42">
        <v>572</v>
      </c>
      <c r="C23" s="19" t="s">
        <v>61</v>
      </c>
      <c r="D23" s="43">
        <v>21931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21931</v>
      </c>
      <c r="O23" s="44">
        <f t="shared" si="2"/>
        <v>22.844791666666666</v>
      </c>
      <c r="P23" s="9"/>
    </row>
    <row r="24" spans="1:16" ht="15">
      <c r="A24" s="12"/>
      <c r="B24" s="42">
        <v>574</v>
      </c>
      <c r="C24" s="19" t="s">
        <v>37</v>
      </c>
      <c r="D24" s="43">
        <v>6914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6914</v>
      </c>
      <c r="O24" s="44">
        <f t="shared" si="2"/>
        <v>7.202083333333333</v>
      </c>
      <c r="P24" s="9"/>
    </row>
    <row r="25" spans="1:16" ht="15.75" thickBot="1">
      <c r="A25" s="12"/>
      <c r="B25" s="42">
        <v>575</v>
      </c>
      <c r="C25" s="19" t="s">
        <v>62</v>
      </c>
      <c r="D25" s="43">
        <v>8198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8198</v>
      </c>
      <c r="O25" s="44">
        <f t="shared" si="2"/>
        <v>8.539583333333333</v>
      </c>
      <c r="P25" s="9"/>
    </row>
    <row r="26" spans="1:119" ht="16.5" thickBot="1">
      <c r="A26" s="13" t="s">
        <v>10</v>
      </c>
      <c r="B26" s="21"/>
      <c r="C26" s="20"/>
      <c r="D26" s="14">
        <f>SUM(D5,D12,D15,D20,D22)</f>
        <v>593922</v>
      </c>
      <c r="E26" s="14">
        <f aca="true" t="shared" si="7" ref="E26:M26">SUM(E5,E12,E15,E20,E22)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914304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1508226</v>
      </c>
      <c r="O26" s="35">
        <f t="shared" si="2"/>
        <v>1571.06875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79</v>
      </c>
      <c r="M28" s="93"/>
      <c r="N28" s="93"/>
      <c r="O28" s="39">
        <v>960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275624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275624</v>
      </c>
      <c r="O5" s="30">
        <f aca="true" t="shared" si="2" ref="O5:O24">(N5/O$26)</f>
        <v>287.10833333333335</v>
      </c>
      <c r="P5" s="6"/>
    </row>
    <row r="6" spans="1:16" ht="15">
      <c r="A6" s="12"/>
      <c r="B6" s="42">
        <v>511</v>
      </c>
      <c r="C6" s="19" t="s">
        <v>19</v>
      </c>
      <c r="D6" s="43">
        <v>19491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19491</v>
      </c>
      <c r="O6" s="44">
        <f t="shared" si="2"/>
        <v>20.303125</v>
      </c>
      <c r="P6" s="9"/>
    </row>
    <row r="7" spans="1:16" ht="15">
      <c r="A7" s="12"/>
      <c r="B7" s="42">
        <v>513</v>
      </c>
      <c r="C7" s="19" t="s">
        <v>20</v>
      </c>
      <c r="D7" s="43">
        <v>227097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227097</v>
      </c>
      <c r="O7" s="44">
        <f t="shared" si="2"/>
        <v>236.559375</v>
      </c>
      <c r="P7" s="9"/>
    </row>
    <row r="8" spans="1:16" ht="15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18.75</v>
      </c>
      <c r="P8" s="9"/>
    </row>
    <row r="9" spans="1:16" ht="15">
      <c r="A9" s="12"/>
      <c r="B9" s="42">
        <v>515</v>
      </c>
      <c r="C9" s="19" t="s">
        <v>46</v>
      </c>
      <c r="D9" s="43">
        <v>1690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1690</v>
      </c>
      <c r="O9" s="44">
        <f t="shared" si="2"/>
        <v>1.7604166666666667</v>
      </c>
      <c r="P9" s="9"/>
    </row>
    <row r="10" spans="1:16" ht="15">
      <c r="A10" s="12"/>
      <c r="B10" s="42">
        <v>519</v>
      </c>
      <c r="C10" s="19" t="s">
        <v>57</v>
      </c>
      <c r="D10" s="43">
        <v>9346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9346</v>
      </c>
      <c r="O10" s="44">
        <f t="shared" si="2"/>
        <v>9.735416666666667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23426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23426</v>
      </c>
      <c r="O11" s="41">
        <f t="shared" si="2"/>
        <v>24.402083333333334</v>
      </c>
      <c r="P11" s="10"/>
    </row>
    <row r="12" spans="1:16" ht="15">
      <c r="A12" s="12"/>
      <c r="B12" s="42">
        <v>521</v>
      </c>
      <c r="C12" s="19" t="s">
        <v>24</v>
      </c>
      <c r="D12" s="43">
        <v>15771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15771</v>
      </c>
      <c r="O12" s="44">
        <f t="shared" si="2"/>
        <v>16.428125</v>
      </c>
      <c r="P12" s="9"/>
    </row>
    <row r="13" spans="1:16" ht="15">
      <c r="A13" s="12"/>
      <c r="B13" s="42">
        <v>524</v>
      </c>
      <c r="C13" s="19" t="s">
        <v>26</v>
      </c>
      <c r="D13" s="43">
        <v>7655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7655</v>
      </c>
      <c r="O13" s="44">
        <f t="shared" si="2"/>
        <v>7.973958333333333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634059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634059</v>
      </c>
      <c r="O14" s="41">
        <f t="shared" si="2"/>
        <v>660.478125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93431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93431</v>
      </c>
      <c r="O15" s="44">
        <f t="shared" si="2"/>
        <v>97.32395833333334</v>
      </c>
      <c r="P15" s="9"/>
    </row>
    <row r="16" spans="1:16" ht="15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72748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72748</v>
      </c>
      <c r="O16" s="44">
        <f t="shared" si="2"/>
        <v>75.77916666666667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467880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467880</v>
      </c>
      <c r="O17" s="44">
        <f t="shared" si="2"/>
        <v>487.375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126283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126283</v>
      </c>
      <c r="O18" s="41">
        <f t="shared" si="2"/>
        <v>131.54479166666667</v>
      </c>
      <c r="P18" s="10"/>
    </row>
    <row r="19" spans="1:16" ht="15">
      <c r="A19" s="12"/>
      <c r="B19" s="42">
        <v>541</v>
      </c>
      <c r="C19" s="19" t="s">
        <v>60</v>
      </c>
      <c r="D19" s="43">
        <v>126283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126283</v>
      </c>
      <c r="O19" s="44">
        <f t="shared" si="2"/>
        <v>131.54479166666667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SUM(D21:D23)</f>
        <v>76954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76954</v>
      </c>
      <c r="O20" s="41">
        <f t="shared" si="2"/>
        <v>80.16041666666666</v>
      </c>
      <c r="P20" s="9"/>
    </row>
    <row r="21" spans="1:16" ht="15">
      <c r="A21" s="12"/>
      <c r="B21" s="42">
        <v>572</v>
      </c>
      <c r="C21" s="19" t="s">
        <v>61</v>
      </c>
      <c r="D21" s="43">
        <v>62895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62895</v>
      </c>
      <c r="O21" s="44">
        <f t="shared" si="2"/>
        <v>65.515625</v>
      </c>
      <c r="P21" s="9"/>
    </row>
    <row r="22" spans="1:16" ht="15">
      <c r="A22" s="12"/>
      <c r="B22" s="42">
        <v>574</v>
      </c>
      <c r="C22" s="19" t="s">
        <v>37</v>
      </c>
      <c r="D22" s="43">
        <v>2305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2305</v>
      </c>
      <c r="O22" s="44">
        <f t="shared" si="2"/>
        <v>2.4010416666666665</v>
      </c>
      <c r="P22" s="9"/>
    </row>
    <row r="23" spans="1:16" ht="15.75" thickBot="1">
      <c r="A23" s="12"/>
      <c r="B23" s="42">
        <v>575</v>
      </c>
      <c r="C23" s="19" t="s">
        <v>62</v>
      </c>
      <c r="D23" s="43">
        <v>11754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11754</v>
      </c>
      <c r="O23" s="44">
        <f t="shared" si="2"/>
        <v>12.24375</v>
      </c>
      <c r="P23" s="9"/>
    </row>
    <row r="24" spans="1:119" ht="16.5" thickBot="1">
      <c r="A24" s="13" t="s">
        <v>10</v>
      </c>
      <c r="B24" s="21"/>
      <c r="C24" s="20"/>
      <c r="D24" s="14">
        <f>SUM(D5,D11,D14,D18,D20)</f>
        <v>502287</v>
      </c>
      <c r="E24" s="14">
        <f aca="true" t="shared" si="7" ref="E24:M24">SUM(E5,E11,E14,E18,E20)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634059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1136346</v>
      </c>
      <c r="O24" s="35">
        <f t="shared" si="2"/>
        <v>1183.69375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77</v>
      </c>
      <c r="M26" s="93"/>
      <c r="N26" s="93"/>
      <c r="O26" s="39">
        <v>960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244008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244008</v>
      </c>
      <c r="O5" s="30">
        <f aca="true" t="shared" si="2" ref="O5:O24">(N5/O$26)</f>
        <v>255.50575916230366</v>
      </c>
      <c r="P5" s="6"/>
    </row>
    <row r="6" spans="1:16" ht="15">
      <c r="A6" s="12"/>
      <c r="B6" s="42">
        <v>511</v>
      </c>
      <c r="C6" s="19" t="s">
        <v>19</v>
      </c>
      <c r="D6" s="43">
        <v>17370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17370</v>
      </c>
      <c r="O6" s="44">
        <f t="shared" si="2"/>
        <v>18.18848167539267</v>
      </c>
      <c r="P6" s="9"/>
    </row>
    <row r="7" spans="1:16" ht="15">
      <c r="A7" s="12"/>
      <c r="B7" s="42">
        <v>513</v>
      </c>
      <c r="C7" s="19" t="s">
        <v>20</v>
      </c>
      <c r="D7" s="43">
        <v>200141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200141</v>
      </c>
      <c r="O7" s="44">
        <f t="shared" si="2"/>
        <v>209.5717277486911</v>
      </c>
      <c r="P7" s="9"/>
    </row>
    <row r="8" spans="1:16" ht="15">
      <c r="A8" s="12"/>
      <c r="B8" s="42">
        <v>514</v>
      </c>
      <c r="C8" s="19" t="s">
        <v>21</v>
      </c>
      <c r="D8" s="43">
        <v>20000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20000</v>
      </c>
      <c r="O8" s="44">
        <f t="shared" si="2"/>
        <v>20.94240837696335</v>
      </c>
      <c r="P8" s="9"/>
    </row>
    <row r="9" spans="1:16" ht="15">
      <c r="A9" s="12"/>
      <c r="B9" s="42">
        <v>515</v>
      </c>
      <c r="C9" s="19" t="s">
        <v>46</v>
      </c>
      <c r="D9" s="43">
        <v>6397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6397</v>
      </c>
      <c r="O9" s="44">
        <f t="shared" si="2"/>
        <v>6.698429319371728</v>
      </c>
      <c r="P9" s="9"/>
    </row>
    <row r="10" spans="1:16" ht="15">
      <c r="A10" s="12"/>
      <c r="B10" s="42">
        <v>519</v>
      </c>
      <c r="C10" s="19" t="s">
        <v>57</v>
      </c>
      <c r="D10" s="43">
        <v>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</v>
      </c>
      <c r="O10" s="44">
        <f t="shared" si="2"/>
        <v>0.10471204188481675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26152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26152</v>
      </c>
      <c r="O11" s="41">
        <f t="shared" si="2"/>
        <v>27.384293193717276</v>
      </c>
      <c r="P11" s="10"/>
    </row>
    <row r="12" spans="1:16" ht="15">
      <c r="A12" s="12"/>
      <c r="B12" s="42">
        <v>521</v>
      </c>
      <c r="C12" s="19" t="s">
        <v>24</v>
      </c>
      <c r="D12" s="43">
        <v>17541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17541</v>
      </c>
      <c r="O12" s="44">
        <f t="shared" si="2"/>
        <v>18.367539267015708</v>
      </c>
      <c r="P12" s="9"/>
    </row>
    <row r="13" spans="1:16" ht="15">
      <c r="A13" s="12"/>
      <c r="B13" s="42">
        <v>524</v>
      </c>
      <c r="C13" s="19" t="s">
        <v>26</v>
      </c>
      <c r="D13" s="43">
        <v>8611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8611</v>
      </c>
      <c r="O13" s="44">
        <f t="shared" si="2"/>
        <v>9.01675392670157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625928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625928</v>
      </c>
      <c r="O14" s="41">
        <f t="shared" si="2"/>
        <v>655.4219895287958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83629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83629</v>
      </c>
      <c r="O15" s="44">
        <f t="shared" si="2"/>
        <v>87.5696335078534</v>
      </c>
      <c r="P15" s="9"/>
    </row>
    <row r="16" spans="1:16" ht="15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69349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69349</v>
      </c>
      <c r="O16" s="44">
        <f t="shared" si="2"/>
        <v>72.61675392670158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472950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472950</v>
      </c>
      <c r="O17" s="44">
        <f t="shared" si="2"/>
        <v>495.23560209424085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330639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330639</v>
      </c>
      <c r="O18" s="41">
        <f t="shared" si="2"/>
        <v>346.21884816753925</v>
      </c>
      <c r="P18" s="10"/>
    </row>
    <row r="19" spans="1:16" ht="15">
      <c r="A19" s="12"/>
      <c r="B19" s="42">
        <v>541</v>
      </c>
      <c r="C19" s="19" t="s">
        <v>60</v>
      </c>
      <c r="D19" s="43">
        <v>330639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330639</v>
      </c>
      <c r="O19" s="44">
        <f t="shared" si="2"/>
        <v>346.21884816753925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SUM(D21:D23)</f>
        <v>39429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39429</v>
      </c>
      <c r="O20" s="41">
        <f t="shared" si="2"/>
        <v>41.2869109947644</v>
      </c>
      <c r="P20" s="9"/>
    </row>
    <row r="21" spans="1:16" ht="15">
      <c r="A21" s="12"/>
      <c r="B21" s="42">
        <v>572</v>
      </c>
      <c r="C21" s="19" t="s">
        <v>61</v>
      </c>
      <c r="D21" s="43">
        <v>22983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22983</v>
      </c>
      <c r="O21" s="44">
        <f t="shared" si="2"/>
        <v>24.065968586387434</v>
      </c>
      <c r="P21" s="9"/>
    </row>
    <row r="22" spans="1:16" ht="15">
      <c r="A22" s="12"/>
      <c r="B22" s="42">
        <v>574</v>
      </c>
      <c r="C22" s="19" t="s">
        <v>37</v>
      </c>
      <c r="D22" s="43">
        <v>4364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4364</v>
      </c>
      <c r="O22" s="44">
        <f t="shared" si="2"/>
        <v>4.569633507853403</v>
      </c>
      <c r="P22" s="9"/>
    </row>
    <row r="23" spans="1:16" ht="15.75" thickBot="1">
      <c r="A23" s="12"/>
      <c r="B23" s="42">
        <v>575</v>
      </c>
      <c r="C23" s="19" t="s">
        <v>62</v>
      </c>
      <c r="D23" s="43">
        <v>12082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12082</v>
      </c>
      <c r="O23" s="44">
        <f t="shared" si="2"/>
        <v>12.65130890052356</v>
      </c>
      <c r="P23" s="9"/>
    </row>
    <row r="24" spans="1:119" ht="16.5" thickBot="1">
      <c r="A24" s="13" t="s">
        <v>10</v>
      </c>
      <c r="B24" s="21"/>
      <c r="C24" s="20"/>
      <c r="D24" s="14">
        <f>SUM(D5,D11,D14,D18,D20)</f>
        <v>640228</v>
      </c>
      <c r="E24" s="14">
        <f aca="true" t="shared" si="7" ref="E24:M24">SUM(E5,E11,E14,E18,E20)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625928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1266156</v>
      </c>
      <c r="O24" s="35">
        <f t="shared" si="2"/>
        <v>1325.8178010471204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75</v>
      </c>
      <c r="M26" s="93"/>
      <c r="N26" s="93"/>
      <c r="O26" s="39">
        <v>955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245022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245022</v>
      </c>
      <c r="O5" s="30">
        <f aca="true" t="shared" si="2" ref="O5:O23">(N5/O$25)</f>
        <v>260.9392971246006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19.169329073482427</v>
      </c>
      <c r="P6" s="9"/>
    </row>
    <row r="7" spans="1:16" ht="15">
      <c r="A7" s="12"/>
      <c r="B7" s="42">
        <v>513</v>
      </c>
      <c r="C7" s="19" t="s">
        <v>20</v>
      </c>
      <c r="D7" s="43">
        <v>196926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196926</v>
      </c>
      <c r="O7" s="44">
        <f t="shared" si="2"/>
        <v>209.7188498402556</v>
      </c>
      <c r="P7" s="9"/>
    </row>
    <row r="8" spans="1:16" ht="15">
      <c r="A8" s="12"/>
      <c r="B8" s="42">
        <v>514</v>
      </c>
      <c r="C8" s="19" t="s">
        <v>21</v>
      </c>
      <c r="D8" s="43">
        <v>18536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18536</v>
      </c>
      <c r="O8" s="44">
        <f t="shared" si="2"/>
        <v>19.740149094781682</v>
      </c>
      <c r="P8" s="9"/>
    </row>
    <row r="9" spans="1:16" ht="15">
      <c r="A9" s="12"/>
      <c r="B9" s="42">
        <v>515</v>
      </c>
      <c r="C9" s="19" t="s">
        <v>46</v>
      </c>
      <c r="D9" s="43">
        <v>11310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11310</v>
      </c>
      <c r="O9" s="44">
        <f t="shared" si="2"/>
        <v>12.044728434504792</v>
      </c>
      <c r="P9" s="9"/>
    </row>
    <row r="10" spans="1:16" ht="15">
      <c r="A10" s="12"/>
      <c r="B10" s="42">
        <v>519</v>
      </c>
      <c r="C10" s="19" t="s">
        <v>57</v>
      </c>
      <c r="D10" s="43">
        <v>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</v>
      </c>
      <c r="O10" s="44">
        <f t="shared" si="2"/>
        <v>0.26624068157614483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12554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12554</v>
      </c>
      <c r="O11" s="41">
        <f t="shared" si="2"/>
        <v>13.36954206602769</v>
      </c>
      <c r="P11" s="10"/>
    </row>
    <row r="12" spans="1:16" ht="15">
      <c r="A12" s="12"/>
      <c r="B12" s="42">
        <v>521</v>
      </c>
      <c r="C12" s="19" t="s">
        <v>24</v>
      </c>
      <c r="D12" s="43">
        <v>3986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3986</v>
      </c>
      <c r="O12" s="44">
        <f t="shared" si="2"/>
        <v>4.244941427050053</v>
      </c>
      <c r="P12" s="9"/>
    </row>
    <row r="13" spans="1:16" ht="15">
      <c r="A13" s="12"/>
      <c r="B13" s="42">
        <v>524</v>
      </c>
      <c r="C13" s="19" t="s">
        <v>26</v>
      </c>
      <c r="D13" s="43">
        <v>8568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8568</v>
      </c>
      <c r="O13" s="44">
        <f t="shared" si="2"/>
        <v>9.124600638977636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548123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548123</v>
      </c>
      <c r="O14" s="41">
        <f t="shared" si="2"/>
        <v>583.730564430245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97695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97695</v>
      </c>
      <c r="O15" s="44">
        <f t="shared" si="2"/>
        <v>104.04153354632588</v>
      </c>
      <c r="P15" s="9"/>
    </row>
    <row r="16" spans="1:16" ht="15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68401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68401</v>
      </c>
      <c r="O16" s="44">
        <f t="shared" si="2"/>
        <v>72.84451544195953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382027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382027</v>
      </c>
      <c r="O17" s="44">
        <f t="shared" si="2"/>
        <v>406.8445154419595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201418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201418</v>
      </c>
      <c r="O18" s="41">
        <f t="shared" si="2"/>
        <v>214.50266240681577</v>
      </c>
      <c r="P18" s="10"/>
    </row>
    <row r="19" spans="1:16" ht="15">
      <c r="A19" s="12"/>
      <c r="B19" s="42">
        <v>541</v>
      </c>
      <c r="C19" s="19" t="s">
        <v>60</v>
      </c>
      <c r="D19" s="43">
        <v>201418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201418</v>
      </c>
      <c r="O19" s="44">
        <f t="shared" si="2"/>
        <v>214.50266240681577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141669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141669</v>
      </c>
      <c r="O20" s="41">
        <f t="shared" si="2"/>
        <v>150.87220447284346</v>
      </c>
      <c r="P20" s="9"/>
    </row>
    <row r="21" spans="1:16" ht="15">
      <c r="A21" s="12"/>
      <c r="B21" s="42">
        <v>572</v>
      </c>
      <c r="C21" s="19" t="s">
        <v>61</v>
      </c>
      <c r="D21" s="43">
        <v>138431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138431</v>
      </c>
      <c r="O21" s="44">
        <f t="shared" si="2"/>
        <v>147.42385516506923</v>
      </c>
      <c r="P21" s="9"/>
    </row>
    <row r="22" spans="1:16" ht="15.75" thickBot="1">
      <c r="A22" s="12"/>
      <c r="B22" s="42">
        <v>574</v>
      </c>
      <c r="C22" s="19" t="s">
        <v>37</v>
      </c>
      <c r="D22" s="43">
        <v>3238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3238</v>
      </c>
      <c r="O22" s="44">
        <f t="shared" si="2"/>
        <v>3.4483493077742278</v>
      </c>
      <c r="P22" s="9"/>
    </row>
    <row r="23" spans="1:119" ht="16.5" thickBot="1">
      <c r="A23" s="13" t="s">
        <v>10</v>
      </c>
      <c r="B23" s="21"/>
      <c r="C23" s="20"/>
      <c r="D23" s="14">
        <f>SUM(D5,D11,D14,D18,D20)</f>
        <v>600663</v>
      </c>
      <c r="E23" s="14">
        <f aca="true" t="shared" si="7" ref="E23:M23">SUM(E5,E11,E14,E18,E20)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548123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1148786</v>
      </c>
      <c r="O23" s="35">
        <f t="shared" si="2"/>
        <v>1223.4142705005324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73</v>
      </c>
      <c r="M25" s="93"/>
      <c r="N25" s="93"/>
      <c r="O25" s="39">
        <v>939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260754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260754</v>
      </c>
      <c r="O5" s="30">
        <f aca="true" t="shared" si="2" ref="O5:O22">(N5/O$24)</f>
        <v>274.1892744479495</v>
      </c>
      <c r="P5" s="6"/>
    </row>
    <row r="6" spans="1:16" ht="15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18.92744479495268</v>
      </c>
      <c r="P6" s="9"/>
    </row>
    <row r="7" spans="1:16" ht="15">
      <c r="A7" s="12"/>
      <c r="B7" s="42">
        <v>513</v>
      </c>
      <c r="C7" s="19" t="s">
        <v>20</v>
      </c>
      <c r="D7" s="43">
        <v>213528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213528</v>
      </c>
      <c r="O7" s="44">
        <f t="shared" si="2"/>
        <v>224.52996845425866</v>
      </c>
      <c r="P7" s="9"/>
    </row>
    <row r="8" spans="1:16" ht="15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18.92744479495268</v>
      </c>
      <c r="P8" s="9"/>
    </row>
    <row r="9" spans="1:16" ht="15">
      <c r="A9" s="12"/>
      <c r="B9" s="42">
        <v>515</v>
      </c>
      <c r="C9" s="19" t="s">
        <v>46</v>
      </c>
      <c r="D9" s="43">
        <v>11226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11226</v>
      </c>
      <c r="O9" s="44">
        <f t="shared" si="2"/>
        <v>11.804416403785488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74162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74162</v>
      </c>
      <c r="O10" s="41">
        <f t="shared" si="2"/>
        <v>77.98317560462671</v>
      </c>
      <c r="P10" s="10"/>
    </row>
    <row r="11" spans="1:16" ht="15">
      <c r="A11" s="12"/>
      <c r="B11" s="42">
        <v>521</v>
      </c>
      <c r="C11" s="19" t="s">
        <v>24</v>
      </c>
      <c r="D11" s="43">
        <v>66299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66299</v>
      </c>
      <c r="O11" s="44">
        <f t="shared" si="2"/>
        <v>69.71503680336488</v>
      </c>
      <c r="P11" s="9"/>
    </row>
    <row r="12" spans="1:16" ht="15">
      <c r="A12" s="12"/>
      <c r="B12" s="42">
        <v>524</v>
      </c>
      <c r="C12" s="19" t="s">
        <v>26</v>
      </c>
      <c r="D12" s="43">
        <v>7863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7863</v>
      </c>
      <c r="O12" s="44">
        <f t="shared" si="2"/>
        <v>8.268138801261829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636782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636782</v>
      </c>
      <c r="O13" s="41">
        <f t="shared" si="2"/>
        <v>669.5920084121977</v>
      </c>
      <c r="P13" s="10"/>
    </row>
    <row r="14" spans="1:16" ht="15">
      <c r="A14" s="12"/>
      <c r="B14" s="42">
        <v>534</v>
      </c>
      <c r="C14" s="19" t="s">
        <v>58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76997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76997</v>
      </c>
      <c r="O14" s="44">
        <f t="shared" si="2"/>
        <v>80.96424815983175</v>
      </c>
      <c r="P14" s="9"/>
    </row>
    <row r="15" spans="1:16" ht="15">
      <c r="A15" s="12"/>
      <c r="B15" s="42">
        <v>536</v>
      </c>
      <c r="C15" s="19" t="s">
        <v>59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559785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559785</v>
      </c>
      <c r="O15" s="44">
        <f t="shared" si="2"/>
        <v>588.6277602523659</v>
      </c>
      <c r="P15" s="9"/>
    </row>
    <row r="16" spans="1:16" ht="15.75">
      <c r="A16" s="26" t="s">
        <v>33</v>
      </c>
      <c r="B16" s="27"/>
      <c r="C16" s="28"/>
      <c r="D16" s="29">
        <f aca="true" t="shared" si="5" ref="D16:M16">SUM(D17:D17)</f>
        <v>112901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112901</v>
      </c>
      <c r="O16" s="41">
        <f t="shared" si="2"/>
        <v>118.71819137749738</v>
      </c>
      <c r="P16" s="10"/>
    </row>
    <row r="17" spans="1:16" ht="15">
      <c r="A17" s="12"/>
      <c r="B17" s="42">
        <v>541</v>
      </c>
      <c r="C17" s="19" t="s">
        <v>60</v>
      </c>
      <c r="D17" s="43">
        <v>112901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112901</v>
      </c>
      <c r="O17" s="44">
        <f t="shared" si="2"/>
        <v>118.71819137749738</v>
      </c>
      <c r="P17" s="9"/>
    </row>
    <row r="18" spans="1:16" ht="15.75">
      <c r="A18" s="26" t="s">
        <v>35</v>
      </c>
      <c r="B18" s="27"/>
      <c r="C18" s="28"/>
      <c r="D18" s="29">
        <f aca="true" t="shared" si="6" ref="D18:M18">SUM(D19:D21)</f>
        <v>31974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31974</v>
      </c>
      <c r="O18" s="41">
        <f t="shared" si="2"/>
        <v>33.62145110410095</v>
      </c>
      <c r="P18" s="9"/>
    </row>
    <row r="19" spans="1:16" ht="15">
      <c r="A19" s="12"/>
      <c r="B19" s="42">
        <v>572</v>
      </c>
      <c r="C19" s="19" t="s">
        <v>61</v>
      </c>
      <c r="D19" s="43">
        <v>20867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20867</v>
      </c>
      <c r="O19" s="44">
        <f t="shared" si="2"/>
        <v>21.942166140904312</v>
      </c>
      <c r="P19" s="9"/>
    </row>
    <row r="20" spans="1:16" ht="15">
      <c r="A20" s="12"/>
      <c r="B20" s="42">
        <v>574</v>
      </c>
      <c r="C20" s="19" t="s">
        <v>37</v>
      </c>
      <c r="D20" s="43">
        <v>1945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1945</v>
      </c>
      <c r="O20" s="44">
        <f t="shared" si="2"/>
        <v>2.0452155625657205</v>
      </c>
      <c r="P20" s="9"/>
    </row>
    <row r="21" spans="1:16" ht="15.75" thickBot="1">
      <c r="A21" s="12"/>
      <c r="B21" s="42">
        <v>575</v>
      </c>
      <c r="C21" s="19" t="s">
        <v>62</v>
      </c>
      <c r="D21" s="43">
        <v>9162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9162</v>
      </c>
      <c r="O21" s="44">
        <f t="shared" si="2"/>
        <v>9.634069400630915</v>
      </c>
      <c r="P21" s="9"/>
    </row>
    <row r="22" spans="1:119" ht="16.5" thickBot="1">
      <c r="A22" s="13" t="s">
        <v>10</v>
      </c>
      <c r="B22" s="21"/>
      <c r="C22" s="20"/>
      <c r="D22" s="14">
        <f>SUM(D5,D10,D13,D16,D18)</f>
        <v>479791</v>
      </c>
      <c r="E22" s="14">
        <f aca="true" t="shared" si="7" ref="E22:M22">SUM(E5,E10,E13,E16,E18)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636782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1116573</v>
      </c>
      <c r="O22" s="35">
        <f t="shared" si="2"/>
        <v>1174.1041009463722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71</v>
      </c>
      <c r="M24" s="93"/>
      <c r="N24" s="93"/>
      <c r="O24" s="39">
        <v>951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206952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5">SUM(D5:M5)</f>
        <v>206952</v>
      </c>
      <c r="O5" s="58">
        <f aca="true" t="shared" si="2" ref="O5:O25">(N5/O$27)</f>
        <v>217.15844700944388</v>
      </c>
      <c r="P5" s="59"/>
    </row>
    <row r="6" spans="1:16" ht="15">
      <c r="A6" s="61"/>
      <c r="B6" s="62">
        <v>511</v>
      </c>
      <c r="C6" s="63" t="s">
        <v>19</v>
      </c>
      <c r="D6" s="64">
        <v>18000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18000</v>
      </c>
      <c r="O6" s="65">
        <f t="shared" si="2"/>
        <v>18.88772298006296</v>
      </c>
      <c r="P6" s="66"/>
    </row>
    <row r="7" spans="1:16" ht="15">
      <c r="A7" s="61"/>
      <c r="B7" s="62">
        <v>513</v>
      </c>
      <c r="C7" s="63" t="s">
        <v>20</v>
      </c>
      <c r="D7" s="64">
        <v>161426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161426</v>
      </c>
      <c r="O7" s="65">
        <f t="shared" si="2"/>
        <v>169.3871983210913</v>
      </c>
      <c r="P7" s="66"/>
    </row>
    <row r="8" spans="1:16" ht="15">
      <c r="A8" s="61"/>
      <c r="B8" s="62">
        <v>514</v>
      </c>
      <c r="C8" s="63" t="s">
        <v>21</v>
      </c>
      <c r="D8" s="64">
        <v>18875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18875</v>
      </c>
      <c r="O8" s="65">
        <f t="shared" si="2"/>
        <v>19.805876180482688</v>
      </c>
      <c r="P8" s="66"/>
    </row>
    <row r="9" spans="1:16" ht="15">
      <c r="A9" s="61"/>
      <c r="B9" s="62">
        <v>515</v>
      </c>
      <c r="C9" s="63" t="s">
        <v>46</v>
      </c>
      <c r="D9" s="64">
        <v>8370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8370</v>
      </c>
      <c r="O9" s="65">
        <f t="shared" si="2"/>
        <v>8.782791185729275</v>
      </c>
      <c r="P9" s="66"/>
    </row>
    <row r="10" spans="1:16" ht="15">
      <c r="A10" s="61"/>
      <c r="B10" s="62">
        <v>519</v>
      </c>
      <c r="C10" s="63" t="s">
        <v>57</v>
      </c>
      <c r="D10" s="64">
        <v>281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281</v>
      </c>
      <c r="O10" s="65">
        <f t="shared" si="2"/>
        <v>0.29485834207764955</v>
      </c>
      <c r="P10" s="66"/>
    </row>
    <row r="11" spans="1:16" ht="15.75">
      <c r="A11" s="67" t="s">
        <v>23</v>
      </c>
      <c r="B11" s="68"/>
      <c r="C11" s="69"/>
      <c r="D11" s="70">
        <f aca="true" t="shared" si="3" ref="D11:M11">SUM(D12:D13)</f>
        <v>488683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488683</v>
      </c>
      <c r="O11" s="72">
        <f t="shared" si="2"/>
        <v>512.7838405036726</v>
      </c>
      <c r="P11" s="73"/>
    </row>
    <row r="12" spans="1:16" ht="15">
      <c r="A12" s="61"/>
      <c r="B12" s="62">
        <v>521</v>
      </c>
      <c r="C12" s="63" t="s">
        <v>24</v>
      </c>
      <c r="D12" s="64">
        <v>483374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483374</v>
      </c>
      <c r="O12" s="65">
        <f t="shared" si="2"/>
        <v>507.2130115424974</v>
      </c>
      <c r="P12" s="66"/>
    </row>
    <row r="13" spans="1:16" ht="15">
      <c r="A13" s="61"/>
      <c r="B13" s="62">
        <v>524</v>
      </c>
      <c r="C13" s="63" t="s">
        <v>26</v>
      </c>
      <c r="D13" s="64">
        <v>5309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5309</v>
      </c>
      <c r="O13" s="65">
        <f t="shared" si="2"/>
        <v>5.570828961175236</v>
      </c>
      <c r="P13" s="66"/>
    </row>
    <row r="14" spans="1:16" ht="15.75">
      <c r="A14" s="67" t="s">
        <v>27</v>
      </c>
      <c r="B14" s="68"/>
      <c r="C14" s="69"/>
      <c r="D14" s="70">
        <f aca="true" t="shared" si="4" ref="D14:M14">SUM(D15:D16)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488144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488144</v>
      </c>
      <c r="O14" s="72">
        <f t="shared" si="2"/>
        <v>512.218258132214</v>
      </c>
      <c r="P14" s="73"/>
    </row>
    <row r="15" spans="1:16" ht="15">
      <c r="A15" s="61"/>
      <c r="B15" s="62">
        <v>534</v>
      </c>
      <c r="C15" s="63" t="s">
        <v>58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82624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82624</v>
      </c>
      <c r="O15" s="65">
        <f t="shared" si="2"/>
        <v>86.69884575026234</v>
      </c>
      <c r="P15" s="66"/>
    </row>
    <row r="16" spans="1:16" ht="15">
      <c r="A16" s="61"/>
      <c r="B16" s="62">
        <v>536</v>
      </c>
      <c r="C16" s="63" t="s">
        <v>59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405520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405520</v>
      </c>
      <c r="O16" s="65">
        <f t="shared" si="2"/>
        <v>425.5194123819517</v>
      </c>
      <c r="P16" s="66"/>
    </row>
    <row r="17" spans="1:16" ht="15.75">
      <c r="A17" s="67" t="s">
        <v>33</v>
      </c>
      <c r="B17" s="68"/>
      <c r="C17" s="69"/>
      <c r="D17" s="70">
        <f aca="true" t="shared" si="5" ref="D17:M17">SUM(D18:D18)</f>
        <v>118737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118737</v>
      </c>
      <c r="O17" s="72">
        <f t="shared" si="2"/>
        <v>124.59286463798531</v>
      </c>
      <c r="P17" s="73"/>
    </row>
    <row r="18" spans="1:16" ht="15">
      <c r="A18" s="61"/>
      <c r="B18" s="62">
        <v>541</v>
      </c>
      <c r="C18" s="63" t="s">
        <v>60</v>
      </c>
      <c r="D18" s="64">
        <v>118737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118737</v>
      </c>
      <c r="O18" s="65">
        <f t="shared" si="2"/>
        <v>124.59286463798531</v>
      </c>
      <c r="P18" s="66"/>
    </row>
    <row r="19" spans="1:16" ht="15.75">
      <c r="A19" s="67" t="s">
        <v>35</v>
      </c>
      <c r="B19" s="68"/>
      <c r="C19" s="69"/>
      <c r="D19" s="70">
        <f aca="true" t="shared" si="6" ref="D19:M19">SUM(D20:D22)</f>
        <v>31833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31833</v>
      </c>
      <c r="O19" s="72">
        <f t="shared" si="2"/>
        <v>33.40293809024134</v>
      </c>
      <c r="P19" s="66"/>
    </row>
    <row r="20" spans="1:16" ht="15">
      <c r="A20" s="61"/>
      <c r="B20" s="62">
        <v>572</v>
      </c>
      <c r="C20" s="63" t="s">
        <v>61</v>
      </c>
      <c r="D20" s="64">
        <v>20598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20598</v>
      </c>
      <c r="O20" s="65">
        <f t="shared" si="2"/>
        <v>21.613850996852047</v>
      </c>
      <c r="P20" s="66"/>
    </row>
    <row r="21" spans="1:16" ht="15">
      <c r="A21" s="61"/>
      <c r="B21" s="62">
        <v>574</v>
      </c>
      <c r="C21" s="63" t="s">
        <v>37</v>
      </c>
      <c r="D21" s="64">
        <v>3197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3197</v>
      </c>
      <c r="O21" s="65">
        <f t="shared" si="2"/>
        <v>3.354669464847849</v>
      </c>
      <c r="P21" s="66"/>
    </row>
    <row r="22" spans="1:16" ht="15">
      <c r="A22" s="61"/>
      <c r="B22" s="62">
        <v>575</v>
      </c>
      <c r="C22" s="63" t="s">
        <v>62</v>
      </c>
      <c r="D22" s="64">
        <v>8038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8038</v>
      </c>
      <c r="O22" s="65">
        <f t="shared" si="2"/>
        <v>8.434417628541448</v>
      </c>
      <c r="P22" s="66"/>
    </row>
    <row r="23" spans="1:16" ht="15.75">
      <c r="A23" s="67" t="s">
        <v>63</v>
      </c>
      <c r="B23" s="68"/>
      <c r="C23" s="69"/>
      <c r="D23" s="70">
        <f aca="true" t="shared" si="7" ref="D23:M23">SUM(D24:D24)</f>
        <v>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6319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6319</v>
      </c>
      <c r="O23" s="72">
        <f t="shared" si="2"/>
        <v>6.630640083945435</v>
      </c>
      <c r="P23" s="66"/>
    </row>
    <row r="24" spans="1:16" ht="15.75" thickBot="1">
      <c r="A24" s="61"/>
      <c r="B24" s="62">
        <v>581</v>
      </c>
      <c r="C24" s="63" t="s">
        <v>64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6319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6319</v>
      </c>
      <c r="O24" s="65">
        <f t="shared" si="2"/>
        <v>6.630640083945435</v>
      </c>
      <c r="P24" s="66"/>
    </row>
    <row r="25" spans="1:119" ht="16.5" thickBot="1">
      <c r="A25" s="74" t="s">
        <v>10</v>
      </c>
      <c r="B25" s="75"/>
      <c r="C25" s="76"/>
      <c r="D25" s="77">
        <f>SUM(D5,D11,D14,D17,D19,D23)</f>
        <v>846205</v>
      </c>
      <c r="E25" s="77">
        <f aca="true" t="shared" si="8" ref="E25:M25">SUM(E5,E11,E14,E17,E19,E23)</f>
        <v>0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494463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1340668</v>
      </c>
      <c r="O25" s="78">
        <f t="shared" si="2"/>
        <v>1406.7869884575027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5" ht="15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5" ht="15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7" t="s">
        <v>65</v>
      </c>
      <c r="M27" s="117"/>
      <c r="N27" s="117"/>
      <c r="O27" s="88">
        <v>953</v>
      </c>
    </row>
    <row r="28" spans="1:15" ht="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5" ht="15.75" customHeight="1" thickBot="1">
      <c r="A29" s="121" t="s">
        <v>48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231808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231808</v>
      </c>
      <c r="O5" s="30">
        <f aca="true" t="shared" si="2" ref="O5:O24">(N5/O$26)</f>
        <v>239.22394220846232</v>
      </c>
      <c r="P5" s="6"/>
    </row>
    <row r="6" spans="1:16" ht="15">
      <c r="A6" s="12"/>
      <c r="B6" s="42">
        <v>511</v>
      </c>
      <c r="C6" s="19" t="s">
        <v>19</v>
      </c>
      <c r="D6" s="43">
        <v>17750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17750</v>
      </c>
      <c r="O6" s="44">
        <f t="shared" si="2"/>
        <v>18.317853457172344</v>
      </c>
      <c r="P6" s="9"/>
    </row>
    <row r="7" spans="1:16" ht="15">
      <c r="A7" s="12"/>
      <c r="B7" s="42">
        <v>512</v>
      </c>
      <c r="C7" s="19" t="s">
        <v>54</v>
      </c>
      <c r="D7" s="43">
        <v>90020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90020</v>
      </c>
      <c r="O7" s="44">
        <f t="shared" si="2"/>
        <v>92.89989680082559</v>
      </c>
      <c r="P7" s="9"/>
    </row>
    <row r="8" spans="1:16" ht="15">
      <c r="A8" s="12"/>
      <c r="B8" s="42">
        <v>513</v>
      </c>
      <c r="C8" s="19" t="s">
        <v>20</v>
      </c>
      <c r="D8" s="43">
        <v>92037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92037</v>
      </c>
      <c r="O8" s="44">
        <f t="shared" si="2"/>
        <v>94.9814241486068</v>
      </c>
      <c r="P8" s="9"/>
    </row>
    <row r="9" spans="1:16" ht="15">
      <c r="A9" s="12"/>
      <c r="B9" s="42">
        <v>514</v>
      </c>
      <c r="C9" s="19" t="s">
        <v>21</v>
      </c>
      <c r="D9" s="43">
        <v>18490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18490</v>
      </c>
      <c r="O9" s="44">
        <f t="shared" si="2"/>
        <v>19.08152734778122</v>
      </c>
      <c r="P9" s="9"/>
    </row>
    <row r="10" spans="1:16" ht="15">
      <c r="A10" s="12"/>
      <c r="B10" s="42">
        <v>515</v>
      </c>
      <c r="C10" s="19" t="s">
        <v>46</v>
      </c>
      <c r="D10" s="43">
        <v>12750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12750</v>
      </c>
      <c r="O10" s="44">
        <f t="shared" si="2"/>
        <v>13.157894736842104</v>
      </c>
      <c r="P10" s="9"/>
    </row>
    <row r="11" spans="1:16" ht="15">
      <c r="A11" s="12"/>
      <c r="B11" s="42">
        <v>519</v>
      </c>
      <c r="C11" s="19" t="s">
        <v>22</v>
      </c>
      <c r="D11" s="43">
        <v>761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761</v>
      </c>
      <c r="O11" s="44">
        <f t="shared" si="2"/>
        <v>0.7853457172342622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SUM(D13:D14)</f>
        <v>522105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522105</v>
      </c>
      <c r="O12" s="41">
        <f t="shared" si="2"/>
        <v>538.8080495356037</v>
      </c>
      <c r="P12" s="10"/>
    </row>
    <row r="13" spans="1:16" ht="15">
      <c r="A13" s="12"/>
      <c r="B13" s="42">
        <v>521</v>
      </c>
      <c r="C13" s="19" t="s">
        <v>24</v>
      </c>
      <c r="D13" s="43">
        <v>515122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515122</v>
      </c>
      <c r="O13" s="44">
        <f t="shared" si="2"/>
        <v>531.6016511867905</v>
      </c>
      <c r="P13" s="9"/>
    </row>
    <row r="14" spans="1:16" ht="15">
      <c r="A14" s="12"/>
      <c r="B14" s="42">
        <v>524</v>
      </c>
      <c r="C14" s="19" t="s">
        <v>26</v>
      </c>
      <c r="D14" s="43">
        <v>6983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6983</v>
      </c>
      <c r="O14" s="44">
        <f t="shared" si="2"/>
        <v>7.2063983488132095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381627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381627</v>
      </c>
      <c r="O15" s="41">
        <f t="shared" si="2"/>
        <v>393.8359133126935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79453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79453</v>
      </c>
      <c r="O16" s="44">
        <f t="shared" si="2"/>
        <v>81.99484004127967</v>
      </c>
      <c r="P16" s="9"/>
    </row>
    <row r="17" spans="1:16" ht="15">
      <c r="A17" s="12"/>
      <c r="B17" s="42">
        <v>536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302174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302174</v>
      </c>
      <c r="O17" s="44">
        <f t="shared" si="2"/>
        <v>311.84107327141385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206928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206928</v>
      </c>
      <c r="O18" s="41">
        <f t="shared" si="2"/>
        <v>213.54798761609908</v>
      </c>
      <c r="P18" s="10"/>
    </row>
    <row r="19" spans="1:16" ht="15">
      <c r="A19" s="12"/>
      <c r="B19" s="42">
        <v>541</v>
      </c>
      <c r="C19" s="19" t="s">
        <v>34</v>
      </c>
      <c r="D19" s="43">
        <v>206928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206928</v>
      </c>
      <c r="O19" s="44">
        <f t="shared" si="2"/>
        <v>213.54798761609908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SUM(D21:D23)</f>
        <v>49229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49229</v>
      </c>
      <c r="O20" s="41">
        <f t="shared" si="2"/>
        <v>50.80392156862745</v>
      </c>
      <c r="P20" s="9"/>
    </row>
    <row r="21" spans="1:16" ht="15">
      <c r="A21" s="12"/>
      <c r="B21" s="42">
        <v>572</v>
      </c>
      <c r="C21" s="19" t="s">
        <v>36</v>
      </c>
      <c r="D21" s="43">
        <v>35750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35750</v>
      </c>
      <c r="O21" s="44">
        <f t="shared" si="2"/>
        <v>36.893704850361196</v>
      </c>
      <c r="P21" s="9"/>
    </row>
    <row r="22" spans="1:16" ht="15">
      <c r="A22" s="12"/>
      <c r="B22" s="42">
        <v>574</v>
      </c>
      <c r="C22" s="19" t="s">
        <v>37</v>
      </c>
      <c r="D22" s="43">
        <v>2853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2853</v>
      </c>
      <c r="O22" s="44">
        <f t="shared" si="2"/>
        <v>2.9442724458204332</v>
      </c>
      <c r="P22" s="9"/>
    </row>
    <row r="23" spans="1:16" ht="15.75" thickBot="1">
      <c r="A23" s="12"/>
      <c r="B23" s="42">
        <v>575</v>
      </c>
      <c r="C23" s="19" t="s">
        <v>38</v>
      </c>
      <c r="D23" s="43">
        <v>10626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10626</v>
      </c>
      <c r="O23" s="44">
        <f t="shared" si="2"/>
        <v>10.965944272445821</v>
      </c>
      <c r="P23" s="9"/>
    </row>
    <row r="24" spans="1:119" ht="16.5" thickBot="1">
      <c r="A24" s="13" t="s">
        <v>10</v>
      </c>
      <c r="B24" s="21"/>
      <c r="C24" s="20"/>
      <c r="D24" s="14">
        <f>SUM(D5,D12,D15,D18,D20)</f>
        <v>1010070</v>
      </c>
      <c r="E24" s="14">
        <f aca="true" t="shared" si="7" ref="E24:M24">SUM(E5,E12,E15,E18,E20)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381627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1391697</v>
      </c>
      <c r="O24" s="35">
        <f t="shared" si="2"/>
        <v>1436.2198142414861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55</v>
      </c>
      <c r="M26" s="93"/>
      <c r="N26" s="93"/>
      <c r="O26" s="39">
        <v>969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2022-11-02T15:32:35Z</cp:lastPrinted>
  <dcterms:created xsi:type="dcterms:W3CDTF">2000-08-31T21:26:31Z</dcterms:created>
  <dcterms:modified xsi:type="dcterms:W3CDTF">2022-11-02T15:32:48Z</dcterms:modified>
  <cp:category/>
  <cp:version/>
  <cp:contentType/>
  <cp:contentStatus/>
</cp:coreProperties>
</file>