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'2008'!$A$1:$O$27</definedName>
    <definedName name="_xlnm.Print_Area" localSheetId="12">'2009'!$A$1:$O$25</definedName>
    <definedName name="_xlnm.Print_Area" localSheetId="11">'2010'!$A$1:$O$24</definedName>
    <definedName name="_xlnm.Print_Area" localSheetId="10">'2011'!$A$1:$O$24</definedName>
    <definedName name="_xlnm.Print_Area" localSheetId="9">'2012'!$A$1:$O$26</definedName>
    <definedName name="_xlnm.Print_Area" localSheetId="8">'2013'!$A$1:$O$25</definedName>
    <definedName name="_xlnm.Print_Area" localSheetId="7">'2014'!$A$1:$O$24</definedName>
    <definedName name="_xlnm.Print_Area" localSheetId="6">'2015'!$A$1:$O$24</definedName>
    <definedName name="_xlnm.Print_Area" localSheetId="5">'2016'!$A$1:$O$79</definedName>
    <definedName name="_xlnm.Print_Area" localSheetId="4">'2017'!$A$1:$O$79</definedName>
    <definedName name="_xlnm.Print_Area" localSheetId="3">'2018'!$A$1:$O$79</definedName>
    <definedName name="_xlnm.Print_Area" localSheetId="2">'2019'!$A$1:$O$28</definedName>
    <definedName name="_xlnm.Print_Area" localSheetId="1">'2020'!$A$1:$O$24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<sst xmlns="http://schemas.openxmlformats.org/spreadsheetml/2006/main" count="720" uniqueCount="129">
  <si>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</si>
  <si>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</si>
  <si>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</si>
  <si>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</si>
  <si>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</si>
  <si>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</si>
  <si>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</si>
  <si>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</si>
  <si>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</si>
  <si>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</si>
  <si>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</si>
  <si>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</si>
  <si>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</si>
  <si>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</si>
  <si>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</si>
  <si>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</si>
  <si>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</si>
  <si>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</si>
  <si>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</si>
  <si>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</si>
  <si>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</si>
  <si>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</si>
  <si>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Public Safety</t>
  </si>
  <si>
    <t>Fire Control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</si>
  <si>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</si>
  <si>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</si>
  <si>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</si>
  <si>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</si>
  <si>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</si>
  <si>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</si>
  <si>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</si>
  <si>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</si>
  <si>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</si>
  <si>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</si>
  <si>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</si>
  <si>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Vernon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</si>
  <si>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</si>
  <si>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</si>
  <si>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</si>
  <si>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</si>
  <si>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 Utility Services</t>
  </si>
  <si>
    <t>2011 Municipal Population:</t>
  </si>
  <si>
    <t>Local Fiscal Year Ended September 30, 2012</t>
  </si>
  <si>
    <t>Debt Service Payments</t>
  </si>
  <si>
    <t>Other General Government Services</t>
  </si>
  <si>
    <t>2012 Municipal Population:</t>
  </si>
  <si>
    <t>Local Fiscal Year Ended September 30, 2008</t>
  </si>
  <si>
    <t>Sewer / Wastewater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</si>
  <si>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</si>
  <si>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</si>
  <si>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</si>
  <si>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</si>
  <si>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</si>
  <si>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</si>
  <si>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</si>
  <si>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</si>
  <si>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</si>
  <si>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</si>
  <si>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</si>
  <si>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</si>
  <si>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</si>
  <si>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</si>
  <si>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</si>
  <si>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Legal Counsel</t>
  </si>
  <si>
    <t>Comprehensive Planning</t>
  </si>
  <si>
    <t>Non-Court Information Systems</t>
  </si>
  <si>
    <t>Pension Benefits</t>
  </si>
  <si>
    <t>Other General Government</t>
  </si>
  <si>
    <t>Law Enforcement</t>
  </si>
  <si>
    <t>Detention / Corrections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</si>
  <si>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</si>
  <si>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</si>
  <si>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</si>
  <si>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</si>
  <si>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</si>
  <si>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</si>
  <si>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</si>
  <si>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</si>
  <si>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Garbage / Solid Waste</t>
  </si>
  <si>
    <t>Conservation / Resource Management</t>
  </si>
  <si>
    <t>Flood Control / Stormwater Control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</si>
  <si>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</si>
  <si>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</si>
  <si>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</si>
  <si>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</si>
  <si>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</si>
  <si>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</si>
  <si>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</si>
  <si>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</si>
  <si>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</si>
  <si>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</si>
  <si>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</si>
  <si>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</si>
  <si>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</si>
  <si>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</si>
  <si>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</si>
  <si>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</si>
  <si>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</si>
  <si>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</si>
  <si>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Cultural Services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</si>
  <si>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</si>
  <si>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</si>
  <si>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</si>
  <si>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</si>
  <si>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</si>
  <si>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</si>
  <si>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</si>
  <si>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</si>
  <si>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</si>
  <si>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</si>
  <si>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</si>
  <si>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</si>
  <si>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</si>
  <si>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</si>
  <si>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</si>
  <si>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</si>
  <si>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</si>
  <si>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</si>
  <si>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</si>
  <si>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</si>
  <si>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</si>
  <si>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</si>
  <si>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</si>
  <si>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</si>
  <si>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</si>
  <si>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</si>
  <si>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</si>
  <si>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</si>
  <si>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Garbage / Solid Waste Control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</si>
</sst>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126</v>
      </c>
      <c r="N4" s="32" t="s">
        <v>5</v>
      </c>
      <c r="O4" s="32" t="s">
        <v>127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SUM(D6:D10)</f>
        <v>282420</v>
      </c>
      <c r="E5" s="24">
        <f t="shared" si="0"/>
        <v>11602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3">SUM(D5:N5)</f>
        <v>294022</v>
      </c>
      <c r="P5" s="30">
        <f aca="true" t="shared" si="2" ref="P5:P23">(O5/P$25)</f>
        <v>388.9179894179894</v>
      </c>
      <c r="Q5" s="6"/>
    </row>
    <row r="6" spans="1:17" ht="15">
      <c r="A6" s="12"/>
      <c r="B6" s="42">
        <v>511</v>
      </c>
      <c r="C6" s="19" t="s">
        <v>19</v>
      </c>
      <c r="D6" s="43">
        <v>8075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8075</v>
      </c>
      <c r="P6" s="44">
        <f t="shared" si="2"/>
        <v>10.681216931216932</v>
      </c>
      <c r="Q6" s="9"/>
    </row>
    <row r="7" spans="1:17" ht="15">
      <c r="A7" s="12"/>
      <c r="B7" s="42">
        <v>512</v>
      </c>
      <c r="C7" s="19" t="s">
        <v>20</v>
      </c>
      <c r="D7" s="43">
        <v>40720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40720</v>
      </c>
      <c r="P7" s="44">
        <f t="shared" si="2"/>
        <v>53.86243386243386</v>
      </c>
      <c r="Q7" s="9"/>
    </row>
    <row r="8" spans="1:17" ht="15">
      <c r="A8" s="12"/>
      <c r="B8" s="42">
        <v>513</v>
      </c>
      <c r="C8" s="19" t="s">
        <v>21</v>
      </c>
      <c r="D8" s="43">
        <v>76013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76013</v>
      </c>
      <c r="P8" s="44">
        <f t="shared" si="2"/>
        <v>100.54629629629629</v>
      </c>
      <c r="Q8" s="9"/>
    </row>
    <row r="9" spans="1:17" ht="15">
      <c r="A9" s="12"/>
      <c r="B9" s="42">
        <v>514</v>
      </c>
      <c r="C9" s="19" t="s">
        <v>63</v>
      </c>
      <c r="D9" s="43">
        <v>18225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18225</v>
      </c>
      <c r="P9" s="44">
        <f t="shared" si="2"/>
        <v>24.107142857142858</v>
      </c>
      <c r="Q9" s="9"/>
    </row>
    <row r="10" spans="1:17" ht="15">
      <c r="A10" s="12"/>
      <c r="B10" s="42">
        <v>519</v>
      </c>
      <c r="C10" s="19" t="s">
        <v>44</v>
      </c>
      <c r="D10" s="43">
        <v>139387</v>
      </c>
      <c r="E10" s="43">
        <v>11602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150989</v>
      </c>
      <c r="P10" s="44">
        <f t="shared" si="2"/>
        <v>199.72089947089947</v>
      </c>
      <c r="Q10" s="9"/>
    </row>
    <row r="11" spans="1:17" ht="15.75">
      <c r="A11" s="26" t="s">
        <v>22</v>
      </c>
      <c r="B11" s="27"/>
      <c r="C11" s="28"/>
      <c r="D11" s="29">
        <f aca="true" t="shared" si="3" ref="D11:N11">SUM(D12:D13)</f>
        <v>52447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52447</v>
      </c>
      <c r="P11" s="41">
        <f t="shared" si="2"/>
        <v>69.37433862433862</v>
      </c>
      <c r="Q11" s="10"/>
    </row>
    <row r="12" spans="1:17" ht="15">
      <c r="A12" s="12"/>
      <c r="B12" s="42">
        <v>522</v>
      </c>
      <c r="C12" s="19" t="s">
        <v>23</v>
      </c>
      <c r="D12" s="43">
        <v>51557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51557</v>
      </c>
      <c r="P12" s="44">
        <f t="shared" si="2"/>
        <v>68.19708994708995</v>
      </c>
      <c r="Q12" s="9"/>
    </row>
    <row r="13" spans="1:17" ht="15">
      <c r="A13" s="12"/>
      <c r="B13" s="42">
        <v>529</v>
      </c>
      <c r="C13" s="19" t="s">
        <v>75</v>
      </c>
      <c r="D13" s="43">
        <v>890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890</v>
      </c>
      <c r="P13" s="44">
        <f t="shared" si="2"/>
        <v>1.1772486772486772</v>
      </c>
      <c r="Q13" s="9"/>
    </row>
    <row r="14" spans="1:17" ht="15.75">
      <c r="A14" s="26" t="s">
        <v>24</v>
      </c>
      <c r="B14" s="27"/>
      <c r="C14" s="28"/>
      <c r="D14" s="29">
        <f aca="true" t="shared" si="4" ref="D14:N14">SUM(D15:D18)</f>
        <v>33613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705140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738753</v>
      </c>
      <c r="P14" s="41">
        <f t="shared" si="2"/>
        <v>977.186507936508</v>
      </c>
      <c r="Q14" s="10"/>
    </row>
    <row r="15" spans="1:17" ht="15">
      <c r="A15" s="12"/>
      <c r="B15" s="42">
        <v>533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322109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322109</v>
      </c>
      <c r="P15" s="44">
        <f t="shared" si="2"/>
        <v>426.0701058201058</v>
      </c>
      <c r="Q15" s="9"/>
    </row>
    <row r="16" spans="1:17" ht="15">
      <c r="A16" s="12"/>
      <c r="B16" s="42">
        <v>534</v>
      </c>
      <c r="C16" s="19" t="s">
        <v>128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93680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93680</v>
      </c>
      <c r="P16" s="44">
        <f t="shared" si="2"/>
        <v>123.91534391534391</v>
      </c>
      <c r="Q16" s="9"/>
    </row>
    <row r="17" spans="1:17" ht="15">
      <c r="A17" s="12"/>
      <c r="B17" s="42">
        <v>535</v>
      </c>
      <c r="C17" s="19" t="s">
        <v>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289351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289351</v>
      </c>
      <c r="P17" s="44">
        <f t="shared" si="2"/>
        <v>382.739417989418</v>
      </c>
      <c r="Q17" s="9"/>
    </row>
    <row r="18" spans="1:17" ht="15">
      <c r="A18" s="12"/>
      <c r="B18" s="42">
        <v>539</v>
      </c>
      <c r="C18" s="19" t="s">
        <v>26</v>
      </c>
      <c r="D18" s="43">
        <v>33613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33613</v>
      </c>
      <c r="P18" s="44">
        <f t="shared" si="2"/>
        <v>44.46164021164021</v>
      </c>
      <c r="Q18" s="9"/>
    </row>
    <row r="19" spans="1:17" ht="15.75">
      <c r="A19" s="26" t="s">
        <v>27</v>
      </c>
      <c r="B19" s="27"/>
      <c r="C19" s="28"/>
      <c r="D19" s="29">
        <f aca="true" t="shared" si="5" ref="D19:N19">SUM(D20:D20)</f>
        <v>111247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111247</v>
      </c>
      <c r="P19" s="41">
        <f t="shared" si="2"/>
        <v>147.1521164021164</v>
      </c>
      <c r="Q19" s="10"/>
    </row>
    <row r="20" spans="1:17" ht="15">
      <c r="A20" s="12"/>
      <c r="B20" s="42">
        <v>541</v>
      </c>
      <c r="C20" s="19" t="s">
        <v>28</v>
      </c>
      <c r="D20" s="43">
        <v>111247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111247</v>
      </c>
      <c r="P20" s="44">
        <f t="shared" si="2"/>
        <v>147.1521164021164</v>
      </c>
      <c r="Q20" s="9"/>
    </row>
    <row r="21" spans="1:17" ht="15.75">
      <c r="A21" s="26" t="s">
        <v>29</v>
      </c>
      <c r="B21" s="27"/>
      <c r="C21" s="28"/>
      <c r="D21" s="29">
        <f aca="true" t="shared" si="6" ref="D21:N21">SUM(D22:D22)</f>
        <v>73097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73097</v>
      </c>
      <c r="P21" s="41">
        <f t="shared" si="2"/>
        <v>96.68915343915344</v>
      </c>
      <c r="Q21" s="9"/>
    </row>
    <row r="22" spans="1:17" ht="15.75" thickBot="1">
      <c r="A22" s="12"/>
      <c r="B22" s="42">
        <v>572</v>
      </c>
      <c r="C22" s="19" t="s">
        <v>31</v>
      </c>
      <c r="D22" s="43">
        <v>73097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73097</v>
      </c>
      <c r="P22" s="44">
        <f t="shared" si="2"/>
        <v>96.68915343915344</v>
      </c>
      <c r="Q22" s="9"/>
    </row>
    <row r="23" spans="1:120" ht="16.5" thickBot="1">
      <c r="A23" s="13" t="s">
        <v>10</v>
      </c>
      <c r="B23" s="21"/>
      <c r="C23" s="20"/>
      <c r="D23" s="14">
        <f>SUM(D5,D11,D14,D19,D21)</f>
        <v>552824</v>
      </c>
      <c r="E23" s="14">
        <f aca="true" t="shared" si="7" ref="E23:N23">SUM(E5,E11,E14,E19,E21)</f>
        <v>11602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705140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1269566</v>
      </c>
      <c r="P23" s="35">
        <f t="shared" si="2"/>
        <v>1679.3201058201057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124</v>
      </c>
      <c r="N25" s="93"/>
      <c r="O25" s="93"/>
      <c r="P25" s="39">
        <v>756</v>
      </c>
    </row>
    <row r="26" spans="1:16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391088</v>
      </c>
      <c r="E5" s="24">
        <f t="shared" si="0"/>
        <v>0</v>
      </c>
      <c r="F5" s="24">
        <f t="shared" si="0"/>
        <v>205</v>
      </c>
      <c r="G5" s="24">
        <f t="shared" si="0"/>
        <v>56788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448081</v>
      </c>
      <c r="O5" s="30">
        <f aca="true" t="shared" si="2" ref="O5:O22">(N5/O$24)</f>
        <v>648.452966714906</v>
      </c>
      <c r="P5" s="6"/>
    </row>
    <row r="6" spans="1:16" ht="15">
      <c r="A6" s="12"/>
      <c r="B6" s="42">
        <v>511</v>
      </c>
      <c r="C6" s="19" t="s">
        <v>19</v>
      </c>
      <c r="D6" s="43">
        <v>17100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17100</v>
      </c>
      <c r="O6" s="44">
        <f t="shared" si="2"/>
        <v>24.746743849493487</v>
      </c>
      <c r="P6" s="9"/>
    </row>
    <row r="7" spans="1:16" ht="15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5.209840810419681</v>
      </c>
      <c r="P7" s="9"/>
    </row>
    <row r="8" spans="1:16" ht="15">
      <c r="A8" s="12"/>
      <c r="B8" s="42">
        <v>513</v>
      </c>
      <c r="C8" s="19" t="s">
        <v>21</v>
      </c>
      <c r="D8" s="43">
        <v>120996</v>
      </c>
      <c r="E8" s="43">
        <v>0</v>
      </c>
      <c r="F8" s="43">
        <v>205</v>
      </c>
      <c r="G8" s="43">
        <v>56788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177989</v>
      </c>
      <c r="O8" s="44">
        <f t="shared" si="2"/>
        <v>257.5817655571635</v>
      </c>
      <c r="P8" s="9"/>
    </row>
    <row r="9" spans="1:16" ht="15">
      <c r="A9" s="12"/>
      <c r="B9" s="42">
        <v>517</v>
      </c>
      <c r="C9" s="19" t="s">
        <v>43</v>
      </c>
      <c r="D9" s="43">
        <v>4586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4586</v>
      </c>
      <c r="O9" s="44">
        <f t="shared" si="2"/>
        <v>6.636758321273517</v>
      </c>
      <c r="P9" s="9"/>
    </row>
    <row r="10" spans="1:16" ht="15">
      <c r="A10" s="12"/>
      <c r="B10" s="42">
        <v>519</v>
      </c>
      <c r="C10" s="19" t="s">
        <v>44</v>
      </c>
      <c r="D10" s="43">
        <v>244806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244806</v>
      </c>
      <c r="O10" s="44">
        <f t="shared" si="2"/>
        <v>354.2778581765557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62798</v>
      </c>
      <c r="E11" s="29">
        <f t="shared" si="3"/>
        <v>0</v>
      </c>
      <c r="F11" s="29">
        <f t="shared" si="3"/>
        <v>8460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71258</v>
      </c>
      <c r="O11" s="41">
        <f t="shared" si="2"/>
        <v>103.12301013024602</v>
      </c>
      <c r="P11" s="10"/>
    </row>
    <row r="12" spans="1:16" ht="15">
      <c r="A12" s="12"/>
      <c r="B12" s="42">
        <v>522</v>
      </c>
      <c r="C12" s="19" t="s">
        <v>23</v>
      </c>
      <c r="D12" s="43">
        <v>62798</v>
      </c>
      <c r="E12" s="43">
        <v>0</v>
      </c>
      <c r="F12" s="43">
        <v>8460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71258</v>
      </c>
      <c r="O12" s="44">
        <f t="shared" si="2"/>
        <v>103.12301013024602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482142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482142</v>
      </c>
      <c r="O13" s="41">
        <f t="shared" si="2"/>
        <v>697.7452966714906</v>
      </c>
      <c r="P13" s="10"/>
    </row>
    <row r="14" spans="1:16" ht="15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482142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482142</v>
      </c>
      <c r="O14" s="44">
        <f t="shared" si="2"/>
        <v>697.7452966714906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95325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95325</v>
      </c>
      <c r="O15" s="41">
        <f t="shared" si="2"/>
        <v>137.9522431259045</v>
      </c>
      <c r="P15" s="10"/>
    </row>
    <row r="16" spans="1:16" ht="15">
      <c r="A16" s="12"/>
      <c r="B16" s="42">
        <v>541</v>
      </c>
      <c r="C16" s="19" t="s">
        <v>28</v>
      </c>
      <c r="D16" s="43">
        <v>95325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95325</v>
      </c>
      <c r="O16" s="44">
        <f t="shared" si="2"/>
        <v>137.9522431259045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SUM(D18:D19)</f>
        <v>62058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62058</v>
      </c>
      <c r="O17" s="41">
        <f t="shared" si="2"/>
        <v>89.80897250361795</v>
      </c>
      <c r="P17" s="9"/>
    </row>
    <row r="18" spans="1:16" ht="15">
      <c r="A18" s="12"/>
      <c r="B18" s="42">
        <v>571</v>
      </c>
      <c r="C18" s="19" t="s">
        <v>30</v>
      </c>
      <c r="D18" s="43">
        <v>666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666</v>
      </c>
      <c r="O18" s="44">
        <f t="shared" si="2"/>
        <v>0.9638205499276411</v>
      </c>
      <c r="P18" s="9"/>
    </row>
    <row r="19" spans="1:16" ht="15">
      <c r="A19" s="12"/>
      <c r="B19" s="42">
        <v>572</v>
      </c>
      <c r="C19" s="19" t="s">
        <v>31</v>
      </c>
      <c r="D19" s="43">
        <v>61392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61392</v>
      </c>
      <c r="O19" s="44">
        <f t="shared" si="2"/>
        <v>88.8451519536903</v>
      </c>
      <c r="P19" s="9"/>
    </row>
    <row r="20" spans="1:16" ht="15.75">
      <c r="A20" s="26" t="s">
        <v>33</v>
      </c>
      <c r="B20" s="27"/>
      <c r="C20" s="28"/>
      <c r="D20" s="29">
        <f aca="true" t="shared" si="7" ref="D20:M20">SUM(D21:D21)</f>
        <v>20375</v>
      </c>
      <c r="E20" s="29">
        <f t="shared" si="7"/>
        <v>0</v>
      </c>
      <c r="F20" s="29">
        <f t="shared" si="7"/>
        <v>0</v>
      </c>
      <c r="G20" s="29">
        <f t="shared" si="7"/>
        <v>56283</v>
      </c>
      <c r="H20" s="29">
        <f t="shared" si="7"/>
        <v>0</v>
      </c>
      <c r="I20" s="29">
        <f t="shared" si="7"/>
        <v>45557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122215</v>
      </c>
      <c r="O20" s="41">
        <f t="shared" si="2"/>
        <v>176.86685962373372</v>
      </c>
      <c r="P20" s="9"/>
    </row>
    <row r="21" spans="1:16" ht="15.75" thickBot="1">
      <c r="A21" s="12"/>
      <c r="B21" s="42">
        <v>581</v>
      </c>
      <c r="C21" s="19" t="s">
        <v>32</v>
      </c>
      <c r="D21" s="43">
        <v>20375</v>
      </c>
      <c r="E21" s="43">
        <v>0</v>
      </c>
      <c r="F21" s="43">
        <v>0</v>
      </c>
      <c r="G21" s="43">
        <v>56283</v>
      </c>
      <c r="H21" s="43">
        <v>0</v>
      </c>
      <c r="I21" s="43">
        <v>45557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122215</v>
      </c>
      <c r="O21" s="44">
        <f t="shared" si="2"/>
        <v>176.86685962373372</v>
      </c>
      <c r="P21" s="9"/>
    </row>
    <row r="22" spans="1:119" ht="16.5" thickBot="1">
      <c r="A22" s="13" t="s">
        <v>10</v>
      </c>
      <c r="B22" s="21"/>
      <c r="C22" s="20"/>
      <c r="D22" s="14">
        <f>SUM(D5,D11,D13,D15,D17,D20)</f>
        <v>631644</v>
      </c>
      <c r="E22" s="14">
        <f aca="true" t="shared" si="8" ref="E22:M22">SUM(E5,E11,E13,E15,E17,E20)</f>
        <v>0</v>
      </c>
      <c r="F22" s="14">
        <f t="shared" si="8"/>
        <v>8665</v>
      </c>
      <c r="G22" s="14">
        <f t="shared" si="8"/>
        <v>113071</v>
      </c>
      <c r="H22" s="14">
        <f t="shared" si="8"/>
        <v>0</v>
      </c>
      <c r="I22" s="14">
        <f t="shared" si="8"/>
        <v>527699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1281079</v>
      </c>
      <c r="O22" s="35">
        <f t="shared" si="2"/>
        <v>1853.9493487698987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691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159658</v>
      </c>
      <c r="E5" s="24">
        <f t="shared" si="0"/>
        <v>0</v>
      </c>
      <c r="F5" s="24">
        <f t="shared" si="0"/>
        <v>0</v>
      </c>
      <c r="G5" s="24">
        <f t="shared" si="0"/>
        <v>54995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214653</v>
      </c>
      <c r="O5" s="30">
        <f aca="true" t="shared" si="2" ref="O5:O20">(N5/O$22)</f>
        <v>304.4723404255319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25.53191489361702</v>
      </c>
      <c r="P6" s="9"/>
    </row>
    <row r="7" spans="1:16" ht="15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5.1063829787234045</v>
      </c>
      <c r="P7" s="9"/>
    </row>
    <row r="8" spans="1:16" ht="15">
      <c r="A8" s="12"/>
      <c r="B8" s="42">
        <v>513</v>
      </c>
      <c r="C8" s="19" t="s">
        <v>21</v>
      </c>
      <c r="D8" s="43">
        <v>138058</v>
      </c>
      <c r="E8" s="43">
        <v>0</v>
      </c>
      <c r="F8" s="43">
        <v>0</v>
      </c>
      <c r="G8" s="43">
        <v>54995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193053</v>
      </c>
      <c r="O8" s="44">
        <f t="shared" si="2"/>
        <v>273.83404255319147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262533</v>
      </c>
      <c r="E9" s="29">
        <f t="shared" si="3"/>
        <v>0</v>
      </c>
      <c r="F9" s="29">
        <f t="shared" si="3"/>
        <v>8415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270948</v>
      </c>
      <c r="O9" s="41">
        <f t="shared" si="2"/>
        <v>384.32340425531913</v>
      </c>
      <c r="P9" s="10"/>
    </row>
    <row r="10" spans="1:16" ht="15">
      <c r="A10" s="12"/>
      <c r="B10" s="42">
        <v>522</v>
      </c>
      <c r="C10" s="19" t="s">
        <v>23</v>
      </c>
      <c r="D10" s="43">
        <v>262533</v>
      </c>
      <c r="E10" s="43">
        <v>0</v>
      </c>
      <c r="F10" s="43">
        <v>8415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270948</v>
      </c>
      <c r="O10" s="44">
        <f t="shared" si="2"/>
        <v>384.32340425531913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529080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529080</v>
      </c>
      <c r="O11" s="41">
        <f t="shared" si="2"/>
        <v>750.468085106383</v>
      </c>
      <c r="P11" s="10"/>
    </row>
    <row r="12" spans="1:16" ht="15">
      <c r="A12" s="12"/>
      <c r="B12" s="42">
        <v>533</v>
      </c>
      <c r="C12" s="19" t="s">
        <v>40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529080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529080</v>
      </c>
      <c r="O12" s="44">
        <f t="shared" si="2"/>
        <v>750.468085106383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65205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65205</v>
      </c>
      <c r="O13" s="41">
        <f t="shared" si="2"/>
        <v>92.48936170212765</v>
      </c>
      <c r="P13" s="10"/>
    </row>
    <row r="14" spans="1:16" ht="15">
      <c r="A14" s="12"/>
      <c r="B14" s="42">
        <v>541</v>
      </c>
      <c r="C14" s="19" t="s">
        <v>28</v>
      </c>
      <c r="D14" s="43">
        <v>65205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65205</v>
      </c>
      <c r="O14" s="44">
        <f t="shared" si="2"/>
        <v>92.48936170212765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SUM(D16:D17)</f>
        <v>89058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89058</v>
      </c>
      <c r="O15" s="41">
        <f t="shared" si="2"/>
        <v>126.32340425531915</v>
      </c>
      <c r="P15" s="9"/>
    </row>
    <row r="16" spans="1:16" ht="15">
      <c r="A16" s="12"/>
      <c r="B16" s="42">
        <v>571</v>
      </c>
      <c r="C16" s="19" t="s">
        <v>30</v>
      </c>
      <c r="D16" s="43">
        <v>198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</v>
      </c>
      <c r="O16" s="44">
        <f t="shared" si="2"/>
        <v>0.28085106382978725</v>
      </c>
      <c r="P16" s="9"/>
    </row>
    <row r="17" spans="1:16" ht="15">
      <c r="A17" s="12"/>
      <c r="B17" s="42">
        <v>572</v>
      </c>
      <c r="C17" s="19" t="s">
        <v>31</v>
      </c>
      <c r="D17" s="43">
        <v>88860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88860</v>
      </c>
      <c r="O17" s="44">
        <f t="shared" si="2"/>
        <v>126.04255319148936</v>
      </c>
      <c r="P17" s="9"/>
    </row>
    <row r="18" spans="1:16" ht="15.75">
      <c r="A18" s="26" t="s">
        <v>33</v>
      </c>
      <c r="B18" s="27"/>
      <c r="C18" s="28"/>
      <c r="D18" s="29">
        <f aca="true" t="shared" si="7" ref="D18:M18">SUM(D19:D19)</f>
        <v>10015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10015</v>
      </c>
      <c r="O18" s="41">
        <f t="shared" si="2"/>
        <v>14.205673758865249</v>
      </c>
      <c r="P18" s="9"/>
    </row>
    <row r="19" spans="1:16" ht="15.75" thickBot="1">
      <c r="A19" s="12"/>
      <c r="B19" s="42">
        <v>581</v>
      </c>
      <c r="C19" s="19" t="s">
        <v>32</v>
      </c>
      <c r="D19" s="43">
        <v>10015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10015</v>
      </c>
      <c r="O19" s="44">
        <f t="shared" si="2"/>
        <v>14.205673758865249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586469</v>
      </c>
      <c r="E20" s="14">
        <f aca="true" t="shared" si="8" ref="E20:M20">SUM(E5,E9,E11,E13,E15,E18)</f>
        <v>0</v>
      </c>
      <c r="F20" s="14">
        <f t="shared" si="8"/>
        <v>8415</v>
      </c>
      <c r="G20" s="14">
        <f t="shared" si="8"/>
        <v>54995</v>
      </c>
      <c r="H20" s="14">
        <f t="shared" si="8"/>
        <v>0</v>
      </c>
      <c r="I20" s="14">
        <f t="shared" si="8"/>
        <v>529080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1178959</v>
      </c>
      <c r="O20" s="35">
        <f t="shared" si="2"/>
        <v>1672.282269503546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41</v>
      </c>
      <c r="M22" s="93"/>
      <c r="N22" s="93"/>
      <c r="O22" s="39">
        <v>705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150590</v>
      </c>
      <c r="E5" s="24">
        <f t="shared" si="0"/>
        <v>0</v>
      </c>
      <c r="F5" s="24">
        <f t="shared" si="0"/>
        <v>60</v>
      </c>
      <c r="G5" s="24">
        <f t="shared" si="0"/>
        <v>54047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204697</v>
      </c>
      <c r="O5" s="30">
        <f aca="true" t="shared" si="2" ref="O5:O20">(N5/O$22)</f>
        <v>297.9577874818049</v>
      </c>
      <c r="P5" s="6"/>
    </row>
    <row r="6" spans="1:16" ht="15">
      <c r="A6" s="12"/>
      <c r="B6" s="42">
        <v>511</v>
      </c>
      <c r="C6" s="19" t="s">
        <v>19</v>
      </c>
      <c r="D6" s="43">
        <v>17400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17400</v>
      </c>
      <c r="O6" s="44">
        <f t="shared" si="2"/>
        <v>25.32751091703057</v>
      </c>
      <c r="P6" s="9"/>
    </row>
    <row r="7" spans="1:16" ht="15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5.240174672489083</v>
      </c>
      <c r="P7" s="9"/>
    </row>
    <row r="8" spans="1:16" ht="15">
      <c r="A8" s="12"/>
      <c r="B8" s="42">
        <v>513</v>
      </c>
      <c r="C8" s="19" t="s">
        <v>21</v>
      </c>
      <c r="D8" s="43">
        <v>129590</v>
      </c>
      <c r="E8" s="43">
        <v>0</v>
      </c>
      <c r="F8" s="43">
        <v>60</v>
      </c>
      <c r="G8" s="43">
        <v>54047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183697</v>
      </c>
      <c r="O8" s="44">
        <f t="shared" si="2"/>
        <v>267.3901018922853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57268</v>
      </c>
      <c r="E9" s="29">
        <f t="shared" si="3"/>
        <v>0</v>
      </c>
      <c r="F9" s="29">
        <f t="shared" si="3"/>
        <v>8465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65733</v>
      </c>
      <c r="O9" s="41">
        <f t="shared" si="2"/>
        <v>95.68122270742359</v>
      </c>
      <c r="P9" s="10"/>
    </row>
    <row r="10" spans="1:16" ht="15">
      <c r="A10" s="12"/>
      <c r="B10" s="42">
        <v>522</v>
      </c>
      <c r="C10" s="19" t="s">
        <v>23</v>
      </c>
      <c r="D10" s="43">
        <v>57268</v>
      </c>
      <c r="E10" s="43">
        <v>0</v>
      </c>
      <c r="F10" s="43">
        <v>8465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65733</v>
      </c>
      <c r="O10" s="44">
        <f t="shared" si="2"/>
        <v>95.68122270742359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463881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463881</v>
      </c>
      <c r="O11" s="41">
        <f t="shared" si="2"/>
        <v>675.2270742358079</v>
      </c>
      <c r="P11" s="10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463881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463881</v>
      </c>
      <c r="O12" s="44">
        <f t="shared" si="2"/>
        <v>675.2270742358079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85537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85537</v>
      </c>
      <c r="O13" s="41">
        <f t="shared" si="2"/>
        <v>124.50800582241631</v>
      </c>
      <c r="P13" s="10"/>
    </row>
    <row r="14" spans="1:16" ht="15">
      <c r="A14" s="12"/>
      <c r="B14" s="42">
        <v>541</v>
      </c>
      <c r="C14" s="19" t="s">
        <v>28</v>
      </c>
      <c r="D14" s="43">
        <v>85537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85537</v>
      </c>
      <c r="O14" s="44">
        <f t="shared" si="2"/>
        <v>124.50800582241631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SUM(D16:D17)</f>
        <v>75091</v>
      </c>
      <c r="E15" s="29">
        <f t="shared" si="6"/>
        <v>0</v>
      </c>
      <c r="F15" s="29">
        <f t="shared" si="6"/>
        <v>0</v>
      </c>
      <c r="G15" s="29">
        <f t="shared" si="6"/>
        <v>458795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533886</v>
      </c>
      <c r="O15" s="41">
        <f t="shared" si="2"/>
        <v>777.1266375545852</v>
      </c>
      <c r="P15" s="9"/>
    </row>
    <row r="16" spans="1:16" ht="15">
      <c r="A16" s="12"/>
      <c r="B16" s="42">
        <v>571</v>
      </c>
      <c r="C16" s="19" t="s">
        <v>30</v>
      </c>
      <c r="D16" s="43">
        <v>2980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2980</v>
      </c>
      <c r="O16" s="44">
        <f t="shared" si="2"/>
        <v>4.337700145560407</v>
      </c>
      <c r="P16" s="9"/>
    </row>
    <row r="17" spans="1:16" ht="15">
      <c r="A17" s="12"/>
      <c r="B17" s="42">
        <v>572</v>
      </c>
      <c r="C17" s="19" t="s">
        <v>31</v>
      </c>
      <c r="D17" s="43">
        <v>72111</v>
      </c>
      <c r="E17" s="43">
        <v>0</v>
      </c>
      <c r="F17" s="43">
        <v>0</v>
      </c>
      <c r="G17" s="43">
        <v>458795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530906</v>
      </c>
      <c r="O17" s="44">
        <f t="shared" si="2"/>
        <v>772.7889374090247</v>
      </c>
      <c r="P17" s="9"/>
    </row>
    <row r="18" spans="1:16" ht="15.75">
      <c r="A18" s="26" t="s">
        <v>33</v>
      </c>
      <c r="B18" s="27"/>
      <c r="C18" s="28"/>
      <c r="D18" s="29">
        <f aca="true" t="shared" si="7" ref="D18:M18">SUM(D19:D19)</f>
        <v>6568</v>
      </c>
      <c r="E18" s="29">
        <f t="shared" si="7"/>
        <v>0</v>
      </c>
      <c r="F18" s="29">
        <f t="shared" si="7"/>
        <v>0</v>
      </c>
      <c r="G18" s="29">
        <f t="shared" si="7"/>
        <v>14621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21189</v>
      </c>
      <c r="O18" s="41">
        <f t="shared" si="2"/>
        <v>30.842794759825328</v>
      </c>
      <c r="P18" s="9"/>
    </row>
    <row r="19" spans="1:16" ht="15.75" thickBot="1">
      <c r="A19" s="12"/>
      <c r="B19" s="42">
        <v>581</v>
      </c>
      <c r="C19" s="19" t="s">
        <v>32</v>
      </c>
      <c r="D19" s="43">
        <v>6568</v>
      </c>
      <c r="E19" s="43">
        <v>0</v>
      </c>
      <c r="F19" s="43">
        <v>0</v>
      </c>
      <c r="G19" s="43">
        <v>14621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21189</v>
      </c>
      <c r="O19" s="44">
        <f t="shared" si="2"/>
        <v>30.842794759825328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375054</v>
      </c>
      <c r="E20" s="14">
        <f aca="true" t="shared" si="8" ref="E20:M20">SUM(E5,E9,E11,E13,E15,E18)</f>
        <v>0</v>
      </c>
      <c r="F20" s="14">
        <f t="shared" si="8"/>
        <v>8525</v>
      </c>
      <c r="G20" s="14">
        <f t="shared" si="8"/>
        <v>527463</v>
      </c>
      <c r="H20" s="14">
        <f t="shared" si="8"/>
        <v>0</v>
      </c>
      <c r="I20" s="14">
        <f t="shared" si="8"/>
        <v>463881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1374923</v>
      </c>
      <c r="O20" s="35">
        <f t="shared" si="2"/>
        <v>2001.3435225618632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37</v>
      </c>
      <c r="M22" s="93"/>
      <c r="N22" s="93"/>
      <c r="O22" s="39">
        <v>687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131912</v>
      </c>
      <c r="E5" s="24">
        <f t="shared" si="0"/>
        <v>0</v>
      </c>
      <c r="F5" s="24">
        <f t="shared" si="0"/>
        <v>366</v>
      </c>
      <c r="G5" s="24">
        <f t="shared" si="0"/>
        <v>23644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155922</v>
      </c>
      <c r="O5" s="30">
        <f aca="true" t="shared" si="2" ref="O5:O21">(N5/O$23)</f>
        <v>218.99157303370785</v>
      </c>
      <c r="P5" s="6"/>
    </row>
    <row r="6" spans="1:16" ht="15">
      <c r="A6" s="12"/>
      <c r="B6" s="42">
        <v>511</v>
      </c>
      <c r="C6" s="19" t="s">
        <v>19</v>
      </c>
      <c r="D6" s="43">
        <v>17400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17400</v>
      </c>
      <c r="O6" s="44">
        <f t="shared" si="2"/>
        <v>24.43820224719101</v>
      </c>
      <c r="P6" s="9"/>
    </row>
    <row r="7" spans="1:16" ht="15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5.056179775280899</v>
      </c>
      <c r="P7" s="9"/>
    </row>
    <row r="8" spans="1:16" ht="15">
      <c r="A8" s="12"/>
      <c r="B8" s="42">
        <v>513</v>
      </c>
      <c r="C8" s="19" t="s">
        <v>21</v>
      </c>
      <c r="D8" s="43">
        <v>110912</v>
      </c>
      <c r="E8" s="43">
        <v>0</v>
      </c>
      <c r="F8" s="43">
        <v>366</v>
      </c>
      <c r="G8" s="43">
        <v>23644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134922</v>
      </c>
      <c r="O8" s="44">
        <f t="shared" si="2"/>
        <v>189.49719101123594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283100</v>
      </c>
      <c r="E9" s="29">
        <f t="shared" si="3"/>
        <v>0</v>
      </c>
      <c r="F9" s="29">
        <f t="shared" si="3"/>
        <v>8405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291505</v>
      </c>
      <c r="O9" s="41">
        <f t="shared" si="2"/>
        <v>409.41713483146066</v>
      </c>
      <c r="P9" s="10"/>
    </row>
    <row r="10" spans="1:16" ht="15">
      <c r="A10" s="12"/>
      <c r="B10" s="42">
        <v>522</v>
      </c>
      <c r="C10" s="19" t="s">
        <v>23</v>
      </c>
      <c r="D10" s="43">
        <v>283100</v>
      </c>
      <c r="E10" s="43">
        <v>0</v>
      </c>
      <c r="F10" s="43">
        <v>8405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291505</v>
      </c>
      <c r="O10" s="44">
        <f t="shared" si="2"/>
        <v>409.41713483146066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453</v>
      </c>
      <c r="H11" s="29">
        <f t="shared" si="4"/>
        <v>0</v>
      </c>
      <c r="I11" s="29">
        <f t="shared" si="4"/>
        <v>428467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428920</v>
      </c>
      <c r="O11" s="41">
        <f t="shared" si="2"/>
        <v>602.4157303370787</v>
      </c>
      <c r="P11" s="10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428467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428467</v>
      </c>
      <c r="O12" s="44">
        <f t="shared" si="2"/>
        <v>601.7794943820224</v>
      </c>
      <c r="P12" s="9"/>
    </row>
    <row r="13" spans="1:16" ht="15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453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453</v>
      </c>
      <c r="O13" s="44">
        <f t="shared" si="2"/>
        <v>0.6362359550561798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73353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73353</v>
      </c>
      <c r="O14" s="41">
        <f t="shared" si="2"/>
        <v>103.02387640449439</v>
      </c>
      <c r="P14" s="10"/>
    </row>
    <row r="15" spans="1:16" ht="15">
      <c r="A15" s="12"/>
      <c r="B15" s="42">
        <v>541</v>
      </c>
      <c r="C15" s="19" t="s">
        <v>28</v>
      </c>
      <c r="D15" s="43">
        <v>73353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73353</v>
      </c>
      <c r="O15" s="44">
        <f t="shared" si="2"/>
        <v>103.02387640449439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82565</v>
      </c>
      <c r="E16" s="29">
        <f t="shared" si="6"/>
        <v>66459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149024</v>
      </c>
      <c r="O16" s="41">
        <f t="shared" si="2"/>
        <v>209.30337078651687</v>
      </c>
      <c r="P16" s="9"/>
    </row>
    <row r="17" spans="1:16" ht="15">
      <c r="A17" s="12"/>
      <c r="B17" s="42">
        <v>571</v>
      </c>
      <c r="C17" s="19" t="s">
        <v>30</v>
      </c>
      <c r="D17" s="43">
        <v>3443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3443</v>
      </c>
      <c r="O17" s="44">
        <f t="shared" si="2"/>
        <v>4.83567415730337</v>
      </c>
      <c r="P17" s="9"/>
    </row>
    <row r="18" spans="1:16" ht="15">
      <c r="A18" s="12"/>
      <c r="B18" s="42">
        <v>572</v>
      </c>
      <c r="C18" s="19" t="s">
        <v>31</v>
      </c>
      <c r="D18" s="43">
        <v>79122</v>
      </c>
      <c r="E18" s="43">
        <v>66459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145581</v>
      </c>
      <c r="O18" s="44">
        <f t="shared" si="2"/>
        <v>204.4676966292135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7389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3500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10889</v>
      </c>
      <c r="O19" s="41">
        <f t="shared" si="2"/>
        <v>15.293539325842696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7389</v>
      </c>
      <c r="E20" s="43">
        <v>0</v>
      </c>
      <c r="F20" s="43">
        <v>0</v>
      </c>
      <c r="G20" s="43">
        <v>0</v>
      </c>
      <c r="H20" s="43">
        <v>0</v>
      </c>
      <c r="I20" s="43">
        <v>3500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10889</v>
      </c>
      <c r="O20" s="44">
        <f t="shared" si="2"/>
        <v>15.293539325842696</v>
      </c>
      <c r="P20" s="9"/>
    </row>
    <row r="21" spans="1:119" ht="16.5" thickBot="1">
      <c r="A21" s="13" t="s">
        <v>10</v>
      </c>
      <c r="B21" s="21"/>
      <c r="C21" s="20"/>
      <c r="D21" s="14">
        <f>SUM(D5,D9,D11,D14,D16,D19)</f>
        <v>578319</v>
      </c>
      <c r="E21" s="14">
        <f aca="true" t="shared" si="8" ref="E21:M21">SUM(E5,E9,E11,E14,E16,E19)</f>
        <v>66459</v>
      </c>
      <c r="F21" s="14">
        <f t="shared" si="8"/>
        <v>8771</v>
      </c>
      <c r="G21" s="14">
        <f t="shared" si="8"/>
        <v>24097</v>
      </c>
      <c r="H21" s="14">
        <f t="shared" si="8"/>
        <v>0</v>
      </c>
      <c r="I21" s="14">
        <f t="shared" si="8"/>
        <v>431967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1109613</v>
      </c>
      <c r="O21" s="35">
        <f t="shared" si="2"/>
        <v>1558.4452247191011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712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144464</v>
      </c>
      <c r="E5" s="24">
        <f t="shared" si="0"/>
        <v>0</v>
      </c>
      <c r="F5" s="24">
        <f t="shared" si="0"/>
        <v>149</v>
      </c>
      <c r="G5" s="24">
        <f t="shared" si="0"/>
        <v>209590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354203</v>
      </c>
      <c r="O5" s="30">
        <f aca="true" t="shared" si="2" ref="O5:O23">(N5/O$25)</f>
        <v>476.0793010752688</v>
      </c>
      <c r="P5" s="6"/>
    </row>
    <row r="6" spans="1:16" ht="15">
      <c r="A6" s="12"/>
      <c r="B6" s="42">
        <v>511</v>
      </c>
      <c r="C6" s="19" t="s">
        <v>19</v>
      </c>
      <c r="D6" s="43">
        <v>18298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18298</v>
      </c>
      <c r="O6" s="44">
        <f t="shared" si="2"/>
        <v>24.594086021505376</v>
      </c>
      <c r="P6" s="9"/>
    </row>
    <row r="7" spans="1:16" ht="15">
      <c r="A7" s="12"/>
      <c r="B7" s="42">
        <v>512</v>
      </c>
      <c r="C7" s="19" t="s">
        <v>20</v>
      </c>
      <c r="D7" s="43">
        <v>3750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3750</v>
      </c>
      <c r="O7" s="44">
        <f t="shared" si="2"/>
        <v>5.040322580645161</v>
      </c>
      <c r="P7" s="9"/>
    </row>
    <row r="8" spans="1:16" ht="15">
      <c r="A8" s="12"/>
      <c r="B8" s="42">
        <v>513</v>
      </c>
      <c r="C8" s="19" t="s">
        <v>21</v>
      </c>
      <c r="D8" s="43">
        <v>122416</v>
      </c>
      <c r="E8" s="43">
        <v>0</v>
      </c>
      <c r="F8" s="43">
        <v>149</v>
      </c>
      <c r="G8" s="43">
        <v>52688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175253</v>
      </c>
      <c r="O8" s="44">
        <f t="shared" si="2"/>
        <v>235.55510752688173</v>
      </c>
      <c r="P8" s="9"/>
    </row>
    <row r="9" spans="1:16" ht="15">
      <c r="A9" s="12"/>
      <c r="B9" s="42">
        <v>519</v>
      </c>
      <c r="C9" s="19" t="s">
        <v>44</v>
      </c>
      <c r="D9" s="43">
        <v>0</v>
      </c>
      <c r="E9" s="43">
        <v>0</v>
      </c>
      <c r="F9" s="43">
        <v>0</v>
      </c>
      <c r="G9" s="43">
        <v>156902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156902</v>
      </c>
      <c r="O9" s="44">
        <f t="shared" si="2"/>
        <v>210.88978494623655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66107</v>
      </c>
      <c r="E10" s="29">
        <f t="shared" si="3"/>
        <v>0</v>
      </c>
      <c r="F10" s="29">
        <f t="shared" si="3"/>
        <v>8440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74547</v>
      </c>
      <c r="O10" s="41">
        <f t="shared" si="2"/>
        <v>100.1975806451613</v>
      </c>
      <c r="P10" s="10"/>
    </row>
    <row r="11" spans="1:16" ht="15">
      <c r="A11" s="12"/>
      <c r="B11" s="42">
        <v>522</v>
      </c>
      <c r="C11" s="19" t="s">
        <v>23</v>
      </c>
      <c r="D11" s="43">
        <v>66107</v>
      </c>
      <c r="E11" s="43">
        <v>0</v>
      </c>
      <c r="F11" s="43">
        <v>8440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74547</v>
      </c>
      <c r="O11" s="44">
        <f t="shared" si="2"/>
        <v>100.1975806451613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16140</v>
      </c>
      <c r="H12" s="29">
        <f t="shared" si="4"/>
        <v>0</v>
      </c>
      <c r="I12" s="29">
        <f t="shared" si="4"/>
        <v>478594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494734</v>
      </c>
      <c r="O12" s="41">
        <f t="shared" si="2"/>
        <v>664.9650537634409</v>
      </c>
      <c r="P12" s="10"/>
    </row>
    <row r="13" spans="1:16" ht="15">
      <c r="A13" s="12"/>
      <c r="B13" s="42">
        <v>535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344516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344516</v>
      </c>
      <c r="O13" s="44">
        <f t="shared" si="2"/>
        <v>463.05913978494624</v>
      </c>
      <c r="P13" s="9"/>
    </row>
    <row r="14" spans="1:16" ht="15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107</v>
      </c>
      <c r="H14" s="43">
        <v>0</v>
      </c>
      <c r="I14" s="43">
        <v>134078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134185</v>
      </c>
      <c r="O14" s="44">
        <f t="shared" si="2"/>
        <v>180.3561827956989</v>
      </c>
      <c r="P14" s="9"/>
    </row>
    <row r="15" spans="1:16" ht="15">
      <c r="A15" s="12"/>
      <c r="B15" s="42">
        <v>539</v>
      </c>
      <c r="C15" s="19" t="s">
        <v>26</v>
      </c>
      <c r="D15" s="43">
        <v>0</v>
      </c>
      <c r="E15" s="43">
        <v>0</v>
      </c>
      <c r="F15" s="43">
        <v>0</v>
      </c>
      <c r="G15" s="43">
        <v>16033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16033</v>
      </c>
      <c r="O15" s="44">
        <f t="shared" si="2"/>
        <v>21.5497311827957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SUM(D17:D17)</f>
        <v>76146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76146</v>
      </c>
      <c r="O16" s="41">
        <f t="shared" si="2"/>
        <v>102.34677419354838</v>
      </c>
      <c r="P16" s="10"/>
    </row>
    <row r="17" spans="1:16" ht="15">
      <c r="A17" s="12"/>
      <c r="B17" s="42">
        <v>541</v>
      </c>
      <c r="C17" s="19" t="s">
        <v>28</v>
      </c>
      <c r="D17" s="43">
        <v>76146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76146</v>
      </c>
      <c r="O17" s="44">
        <f t="shared" si="2"/>
        <v>102.34677419354838</v>
      </c>
      <c r="P17" s="9"/>
    </row>
    <row r="18" spans="1:16" ht="15.75">
      <c r="A18" s="26" t="s">
        <v>29</v>
      </c>
      <c r="B18" s="27"/>
      <c r="C18" s="28"/>
      <c r="D18" s="29">
        <f aca="true" t="shared" si="6" ref="D18:M18">SUM(D19:D20)</f>
        <v>80462</v>
      </c>
      <c r="E18" s="29">
        <f t="shared" si="6"/>
        <v>0</v>
      </c>
      <c r="F18" s="29">
        <f t="shared" si="6"/>
        <v>0</v>
      </c>
      <c r="G18" s="29">
        <f t="shared" si="6"/>
        <v>3018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83480</v>
      </c>
      <c r="O18" s="41">
        <f t="shared" si="2"/>
        <v>112.20430107526882</v>
      </c>
      <c r="P18" s="9"/>
    </row>
    <row r="19" spans="1:16" ht="15">
      <c r="A19" s="12"/>
      <c r="B19" s="42">
        <v>571</v>
      </c>
      <c r="C19" s="19" t="s">
        <v>30</v>
      </c>
      <c r="D19" s="43">
        <v>6594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6594</v>
      </c>
      <c r="O19" s="44">
        <f t="shared" si="2"/>
        <v>8.862903225806452</v>
      </c>
      <c r="P19" s="9"/>
    </row>
    <row r="20" spans="1:16" ht="15">
      <c r="A20" s="12"/>
      <c r="B20" s="42">
        <v>572</v>
      </c>
      <c r="C20" s="19" t="s">
        <v>31</v>
      </c>
      <c r="D20" s="43">
        <v>73868</v>
      </c>
      <c r="E20" s="43">
        <v>0</v>
      </c>
      <c r="F20" s="43">
        <v>0</v>
      </c>
      <c r="G20" s="43">
        <v>3018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76886</v>
      </c>
      <c r="O20" s="44">
        <f t="shared" si="2"/>
        <v>103.34139784946237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SUM(D22:D22)</f>
        <v>12212</v>
      </c>
      <c r="E21" s="29">
        <f t="shared" si="7"/>
        <v>1545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13757</v>
      </c>
      <c r="O21" s="41">
        <f t="shared" si="2"/>
        <v>18.490591397849464</v>
      </c>
      <c r="P21" s="9"/>
    </row>
    <row r="22" spans="1:16" ht="15.75" thickBot="1">
      <c r="A22" s="12"/>
      <c r="B22" s="42">
        <v>581</v>
      </c>
      <c r="C22" s="19" t="s">
        <v>32</v>
      </c>
      <c r="D22" s="43">
        <v>12212</v>
      </c>
      <c r="E22" s="43">
        <v>1545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13757</v>
      </c>
      <c r="O22" s="44">
        <f t="shared" si="2"/>
        <v>18.490591397849464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379391</v>
      </c>
      <c r="E23" s="14">
        <f aca="true" t="shared" si="8" ref="E23:M23">SUM(E5,E10,E12,E16,E18,E21)</f>
        <v>1545</v>
      </c>
      <c r="F23" s="14">
        <f t="shared" si="8"/>
        <v>8589</v>
      </c>
      <c r="G23" s="14">
        <f t="shared" si="8"/>
        <v>228748</v>
      </c>
      <c r="H23" s="14">
        <f t="shared" si="8"/>
        <v>0</v>
      </c>
      <c r="I23" s="14">
        <f t="shared" si="8"/>
        <v>478594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1096867</v>
      </c>
      <c r="O23" s="35">
        <f t="shared" si="2"/>
        <v>1474.2836021505377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48</v>
      </c>
      <c r="M25" s="93"/>
      <c r="N25" s="93"/>
      <c r="O25" s="39">
        <v>744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127298</v>
      </c>
      <c r="E5" s="24">
        <f t="shared" si="0"/>
        <v>5200</v>
      </c>
      <c r="F5" s="24">
        <f t="shared" si="0"/>
        <v>36</v>
      </c>
      <c r="G5" s="24">
        <f t="shared" si="0"/>
        <v>7922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140456</v>
      </c>
      <c r="O5" s="30">
        <f aca="true" t="shared" si="2" ref="O5:O20">(N5/O$22)</f>
        <v>182.6475942782835</v>
      </c>
      <c r="P5" s="6"/>
    </row>
    <row r="6" spans="1:16" ht="15">
      <c r="A6" s="12"/>
      <c r="B6" s="42">
        <v>511</v>
      </c>
      <c r="C6" s="19" t="s">
        <v>19</v>
      </c>
      <c r="D6" s="43">
        <v>16600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16600</v>
      </c>
      <c r="O6" s="44">
        <f t="shared" si="2"/>
        <v>21.586475942782833</v>
      </c>
      <c r="P6" s="9"/>
    </row>
    <row r="7" spans="1:16" ht="15">
      <c r="A7" s="12"/>
      <c r="B7" s="42">
        <v>512</v>
      </c>
      <c r="C7" s="19" t="s">
        <v>20</v>
      </c>
      <c r="D7" s="43">
        <v>1300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1300</v>
      </c>
      <c r="O7" s="44">
        <f t="shared" si="2"/>
        <v>1.6905071521456436</v>
      </c>
      <c r="P7" s="9"/>
    </row>
    <row r="8" spans="1:16" ht="15">
      <c r="A8" s="12"/>
      <c r="B8" s="42">
        <v>513</v>
      </c>
      <c r="C8" s="19" t="s">
        <v>21</v>
      </c>
      <c r="D8" s="43">
        <v>109398</v>
      </c>
      <c r="E8" s="43">
        <v>5200</v>
      </c>
      <c r="F8" s="43">
        <v>36</v>
      </c>
      <c r="G8" s="43">
        <v>7922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122556</v>
      </c>
      <c r="O8" s="44">
        <f t="shared" si="2"/>
        <v>159.370611183355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63382</v>
      </c>
      <c r="E9" s="29">
        <f t="shared" si="3"/>
        <v>0</v>
      </c>
      <c r="F9" s="29">
        <f t="shared" si="3"/>
        <v>8470</v>
      </c>
      <c r="G9" s="29">
        <f t="shared" si="3"/>
        <v>187311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259163</v>
      </c>
      <c r="O9" s="41">
        <f t="shared" si="2"/>
        <v>337.01300390117035</v>
      </c>
      <c r="P9" s="10"/>
    </row>
    <row r="10" spans="1:16" ht="15">
      <c r="A10" s="12"/>
      <c r="B10" s="42">
        <v>522</v>
      </c>
      <c r="C10" s="19" t="s">
        <v>23</v>
      </c>
      <c r="D10" s="43">
        <v>63382</v>
      </c>
      <c r="E10" s="43">
        <v>0</v>
      </c>
      <c r="F10" s="43">
        <v>8470</v>
      </c>
      <c r="G10" s="43">
        <v>187311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259163</v>
      </c>
      <c r="O10" s="44">
        <f t="shared" si="2"/>
        <v>337.01300390117035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458130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458130</v>
      </c>
      <c r="O11" s="41">
        <f t="shared" si="2"/>
        <v>595.7477243172951</v>
      </c>
      <c r="P11" s="10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458130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458130</v>
      </c>
      <c r="O12" s="44">
        <f t="shared" si="2"/>
        <v>595.7477243172951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118312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118312</v>
      </c>
      <c r="O13" s="41">
        <f t="shared" si="2"/>
        <v>153.851755526658</v>
      </c>
      <c r="P13" s="10"/>
    </row>
    <row r="14" spans="1:16" ht="15">
      <c r="A14" s="12"/>
      <c r="B14" s="42">
        <v>541</v>
      </c>
      <c r="C14" s="19" t="s">
        <v>28</v>
      </c>
      <c r="D14" s="43">
        <v>118312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118312</v>
      </c>
      <c r="O14" s="44">
        <f t="shared" si="2"/>
        <v>153.851755526658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SUM(D16:D17)</f>
        <v>107940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107940</v>
      </c>
      <c r="O15" s="41">
        <f t="shared" si="2"/>
        <v>140.36410923276983</v>
      </c>
      <c r="P15" s="9"/>
    </row>
    <row r="16" spans="1:16" ht="15">
      <c r="A16" s="12"/>
      <c r="B16" s="42">
        <v>571</v>
      </c>
      <c r="C16" s="19" t="s">
        <v>30</v>
      </c>
      <c r="D16" s="43">
        <v>8523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8523</v>
      </c>
      <c r="O16" s="44">
        <f t="shared" si="2"/>
        <v>11.083224967490247</v>
      </c>
      <c r="P16" s="9"/>
    </row>
    <row r="17" spans="1:16" ht="15">
      <c r="A17" s="12"/>
      <c r="B17" s="42">
        <v>572</v>
      </c>
      <c r="C17" s="19" t="s">
        <v>31</v>
      </c>
      <c r="D17" s="43">
        <v>99417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99417</v>
      </c>
      <c r="O17" s="44">
        <f t="shared" si="2"/>
        <v>129.28088426527958</v>
      </c>
      <c r="P17" s="9"/>
    </row>
    <row r="18" spans="1:16" ht="15.75">
      <c r="A18" s="26" t="s">
        <v>33</v>
      </c>
      <c r="B18" s="27"/>
      <c r="C18" s="28"/>
      <c r="D18" s="29">
        <f aca="true" t="shared" si="7" ref="D18:M18">SUM(D19:D19)</f>
        <v>9031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9031</v>
      </c>
      <c r="O18" s="41">
        <f t="shared" si="2"/>
        <v>11.743823146944083</v>
      </c>
      <c r="P18" s="9"/>
    </row>
    <row r="19" spans="1:16" ht="15.75" thickBot="1">
      <c r="A19" s="12"/>
      <c r="B19" s="42">
        <v>581</v>
      </c>
      <c r="C19" s="19" t="s">
        <v>32</v>
      </c>
      <c r="D19" s="43">
        <v>9031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9031</v>
      </c>
      <c r="O19" s="44">
        <f t="shared" si="2"/>
        <v>11.743823146944083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425963</v>
      </c>
      <c r="E20" s="14">
        <f aca="true" t="shared" si="8" ref="E20:M20">SUM(E5,E9,E11,E13,E15,E18)</f>
        <v>5200</v>
      </c>
      <c r="F20" s="14">
        <f t="shared" si="8"/>
        <v>8506</v>
      </c>
      <c r="G20" s="14">
        <f t="shared" si="8"/>
        <v>195233</v>
      </c>
      <c r="H20" s="14">
        <f t="shared" si="8"/>
        <v>0</v>
      </c>
      <c r="I20" s="14">
        <f t="shared" si="8"/>
        <v>458130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1093032</v>
      </c>
      <c r="O20" s="35">
        <f t="shared" si="2"/>
        <v>1421.368010403121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59</v>
      </c>
      <c r="M22" s="93"/>
      <c r="N22" s="93"/>
      <c r="O22" s="39">
        <v>769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313080</v>
      </c>
      <c r="E5" s="24">
        <f t="shared" si="0"/>
        <v>13186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326266</v>
      </c>
      <c r="O5" s="30">
        <f aca="true" t="shared" si="2" ref="O5:O20">(N5/O$22)</f>
        <v>445.11050477489766</v>
      </c>
      <c r="P5" s="6"/>
    </row>
    <row r="6" spans="1:16" ht="15">
      <c r="A6" s="12"/>
      <c r="B6" s="42">
        <v>511</v>
      </c>
      <c r="C6" s="19" t="s">
        <v>19</v>
      </c>
      <c r="D6" s="43">
        <v>31021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31021</v>
      </c>
      <c r="O6" s="44">
        <f t="shared" si="2"/>
        <v>42.320600272851294</v>
      </c>
      <c r="P6" s="9"/>
    </row>
    <row r="7" spans="1:16" ht="15">
      <c r="A7" s="12"/>
      <c r="B7" s="42">
        <v>512</v>
      </c>
      <c r="C7" s="19" t="s">
        <v>20</v>
      </c>
      <c r="D7" s="43">
        <v>3789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3789</v>
      </c>
      <c r="O7" s="44">
        <f t="shared" si="2"/>
        <v>5.169167803547067</v>
      </c>
      <c r="P7" s="9"/>
    </row>
    <row r="8" spans="1:16" ht="15">
      <c r="A8" s="12"/>
      <c r="B8" s="42">
        <v>513</v>
      </c>
      <c r="C8" s="19" t="s">
        <v>21</v>
      </c>
      <c r="D8" s="43">
        <v>66948</v>
      </c>
      <c r="E8" s="43">
        <v>10233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77181</v>
      </c>
      <c r="O8" s="44">
        <f t="shared" si="2"/>
        <v>105.29467939972714</v>
      </c>
      <c r="P8" s="9"/>
    </row>
    <row r="9" spans="1:16" ht="15">
      <c r="A9" s="12"/>
      <c r="B9" s="42">
        <v>514</v>
      </c>
      <c r="C9" s="19" t="s">
        <v>63</v>
      </c>
      <c r="D9" s="43">
        <v>10833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10833</v>
      </c>
      <c r="O9" s="44">
        <f t="shared" si="2"/>
        <v>14.778990450204638</v>
      </c>
      <c r="P9" s="9"/>
    </row>
    <row r="10" spans="1:16" ht="15">
      <c r="A10" s="12"/>
      <c r="B10" s="42">
        <v>519</v>
      </c>
      <c r="C10" s="19" t="s">
        <v>67</v>
      </c>
      <c r="D10" s="43">
        <v>200489</v>
      </c>
      <c r="E10" s="43">
        <v>2953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203442</v>
      </c>
      <c r="O10" s="44">
        <f t="shared" si="2"/>
        <v>277.5470668485675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30274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30274</v>
      </c>
      <c r="O11" s="41">
        <f t="shared" si="2"/>
        <v>41.30150068212824</v>
      </c>
      <c r="P11" s="10"/>
    </row>
    <row r="12" spans="1:16" ht="15">
      <c r="A12" s="12"/>
      <c r="B12" s="42">
        <v>522</v>
      </c>
      <c r="C12" s="19" t="s">
        <v>23</v>
      </c>
      <c r="D12" s="43">
        <v>30274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30274</v>
      </c>
      <c r="O12" s="44">
        <f t="shared" si="2"/>
        <v>41.30150068212824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704821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704821</v>
      </c>
      <c r="O13" s="41">
        <f t="shared" si="2"/>
        <v>961.556616643929</v>
      </c>
      <c r="P13" s="10"/>
    </row>
    <row r="14" spans="1:16" ht="15">
      <c r="A14" s="12"/>
      <c r="B14" s="42">
        <v>533</v>
      </c>
      <c r="C14" s="19" t="s">
        <v>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615011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615011</v>
      </c>
      <c r="O14" s="44">
        <f t="shared" si="2"/>
        <v>839.0327421555253</v>
      </c>
      <c r="P14" s="9"/>
    </row>
    <row r="15" spans="1:16" ht="15">
      <c r="A15" s="12"/>
      <c r="B15" s="42">
        <v>534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89810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89810</v>
      </c>
      <c r="O15" s="44">
        <f t="shared" si="2"/>
        <v>122.52387448840382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SUM(D17:D17)</f>
        <v>84739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84739</v>
      </c>
      <c r="O16" s="41">
        <f t="shared" si="2"/>
        <v>115.60572987721692</v>
      </c>
      <c r="P16" s="10"/>
    </row>
    <row r="17" spans="1:16" ht="15">
      <c r="A17" s="12"/>
      <c r="B17" s="42">
        <v>541</v>
      </c>
      <c r="C17" s="19" t="s">
        <v>52</v>
      </c>
      <c r="D17" s="43">
        <v>84739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84739</v>
      </c>
      <c r="O17" s="44">
        <f t="shared" si="2"/>
        <v>115.60572987721692</v>
      </c>
      <c r="P17" s="9"/>
    </row>
    <row r="18" spans="1:16" ht="15.75">
      <c r="A18" s="26" t="s">
        <v>29</v>
      </c>
      <c r="B18" s="27"/>
      <c r="C18" s="28"/>
      <c r="D18" s="29">
        <f aca="true" t="shared" si="6" ref="D18:M18">SUM(D19:D19)</f>
        <v>47187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47187</v>
      </c>
      <c r="O18" s="41">
        <f t="shared" si="2"/>
        <v>64.37517053206003</v>
      </c>
      <c r="P18" s="9"/>
    </row>
    <row r="19" spans="1:16" ht="15.75" thickBot="1">
      <c r="A19" s="12"/>
      <c r="B19" s="42">
        <v>572</v>
      </c>
      <c r="C19" s="19" t="s">
        <v>53</v>
      </c>
      <c r="D19" s="43">
        <v>47187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47187</v>
      </c>
      <c r="O19" s="44">
        <f t="shared" si="2"/>
        <v>64.37517053206003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475280</v>
      </c>
      <c r="E20" s="14">
        <f aca="true" t="shared" si="7" ref="E20:M20">SUM(E5,E11,E13,E16,E18)</f>
        <v>13186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704821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1193287</v>
      </c>
      <c r="O20" s="35">
        <f t="shared" si="2"/>
        <v>1627.9495225102319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122</v>
      </c>
      <c r="M22" s="93"/>
      <c r="N22" s="93"/>
      <c r="O22" s="39">
        <v>733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200354</v>
      </c>
      <c r="E5" s="24">
        <f t="shared" si="0"/>
        <v>19918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220272</v>
      </c>
      <c r="O5" s="30">
        <f aca="true" t="shared" si="2" ref="O5:O24">(N5/O$26)</f>
        <v>297.66486486486485</v>
      </c>
      <c r="P5" s="6"/>
    </row>
    <row r="6" spans="1:16" ht="15">
      <c r="A6" s="12"/>
      <c r="B6" s="42">
        <v>511</v>
      </c>
      <c r="C6" s="19" t="s">
        <v>19</v>
      </c>
      <c r="D6" s="43">
        <v>19152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19152</v>
      </c>
      <c r="O6" s="44">
        <f t="shared" si="2"/>
        <v>25.88108108108108</v>
      </c>
      <c r="P6" s="9"/>
    </row>
    <row r="7" spans="1:16" ht="15">
      <c r="A7" s="12"/>
      <c r="B7" s="42">
        <v>512</v>
      </c>
      <c r="C7" s="19" t="s">
        <v>20</v>
      </c>
      <c r="D7" s="43">
        <v>3029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3029</v>
      </c>
      <c r="O7" s="44">
        <f t="shared" si="2"/>
        <v>4.0932432432432435</v>
      </c>
      <c r="P7" s="9"/>
    </row>
    <row r="8" spans="1:16" ht="15">
      <c r="A8" s="12"/>
      <c r="B8" s="42">
        <v>513</v>
      </c>
      <c r="C8" s="19" t="s">
        <v>21</v>
      </c>
      <c r="D8" s="43">
        <v>164816</v>
      </c>
      <c r="E8" s="43">
        <v>10490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175306</v>
      </c>
      <c r="O8" s="44">
        <f t="shared" si="2"/>
        <v>236.9</v>
      </c>
      <c r="P8" s="9"/>
    </row>
    <row r="9" spans="1:16" ht="15">
      <c r="A9" s="12"/>
      <c r="B9" s="42">
        <v>514</v>
      </c>
      <c r="C9" s="19" t="s">
        <v>63</v>
      </c>
      <c r="D9" s="43">
        <v>10673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10673</v>
      </c>
      <c r="O9" s="44">
        <f t="shared" si="2"/>
        <v>14.422972972972973</v>
      </c>
      <c r="P9" s="9"/>
    </row>
    <row r="10" spans="1:16" ht="15">
      <c r="A10" s="12"/>
      <c r="B10" s="42">
        <v>519</v>
      </c>
      <c r="C10" s="19" t="s">
        <v>67</v>
      </c>
      <c r="D10" s="43">
        <v>2684</v>
      </c>
      <c r="E10" s="43">
        <v>9428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12112</v>
      </c>
      <c r="O10" s="44">
        <f t="shared" si="2"/>
        <v>16.36756756756757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51495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51495</v>
      </c>
      <c r="O11" s="41">
        <f t="shared" si="2"/>
        <v>69.58783783783784</v>
      </c>
      <c r="P11" s="10"/>
    </row>
    <row r="12" spans="1:16" ht="15">
      <c r="A12" s="12"/>
      <c r="B12" s="42">
        <v>522</v>
      </c>
      <c r="C12" s="19" t="s">
        <v>23</v>
      </c>
      <c r="D12" s="43">
        <v>51495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51495</v>
      </c>
      <c r="O12" s="44">
        <f t="shared" si="2"/>
        <v>69.58783783783784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675184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675184</v>
      </c>
      <c r="O13" s="41">
        <f t="shared" si="2"/>
        <v>912.4108108108109</v>
      </c>
      <c r="P13" s="10"/>
    </row>
    <row r="14" spans="1:16" ht="15">
      <c r="A14" s="12"/>
      <c r="B14" s="42">
        <v>531</v>
      </c>
      <c r="C14" s="19" t="s">
        <v>76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53368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53368</v>
      </c>
      <c r="O14" s="44">
        <f t="shared" si="2"/>
        <v>72.11891891891892</v>
      </c>
      <c r="P14" s="9"/>
    </row>
    <row r="15" spans="1:16" ht="15">
      <c r="A15" s="12"/>
      <c r="B15" s="42">
        <v>533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523616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523616</v>
      </c>
      <c r="O15" s="44">
        <f t="shared" si="2"/>
        <v>707.5891891891891</v>
      </c>
      <c r="P15" s="9"/>
    </row>
    <row r="16" spans="1:16" ht="15">
      <c r="A16" s="12"/>
      <c r="B16" s="42">
        <v>534</v>
      </c>
      <c r="C16" s="19" t="s">
        <v>78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76597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76597</v>
      </c>
      <c r="O16" s="44">
        <f t="shared" si="2"/>
        <v>103.50945945945946</v>
      </c>
      <c r="P16" s="9"/>
    </row>
    <row r="17" spans="1:16" ht="15">
      <c r="A17" s="12"/>
      <c r="B17" s="42">
        <v>535</v>
      </c>
      <c r="C17" s="19" t="s">
        <v>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21603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21603</v>
      </c>
      <c r="O17" s="44">
        <f t="shared" si="2"/>
        <v>29.193243243243245</v>
      </c>
      <c r="P17" s="9"/>
    </row>
    <row r="18" spans="1:16" ht="15.75">
      <c r="A18" s="26" t="s">
        <v>27</v>
      </c>
      <c r="B18" s="27"/>
      <c r="C18" s="28"/>
      <c r="D18" s="29">
        <f aca="true" t="shared" si="5" ref="D18:M18">SUM(D19:D19)</f>
        <v>71487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71487</v>
      </c>
      <c r="O18" s="41">
        <f t="shared" si="2"/>
        <v>96.60405405405406</v>
      </c>
      <c r="P18" s="10"/>
    </row>
    <row r="19" spans="1:16" ht="15">
      <c r="A19" s="12"/>
      <c r="B19" s="42">
        <v>541</v>
      </c>
      <c r="C19" s="19" t="s">
        <v>52</v>
      </c>
      <c r="D19" s="43">
        <v>71487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71487</v>
      </c>
      <c r="O19" s="44">
        <f t="shared" si="2"/>
        <v>96.60405405405406</v>
      </c>
      <c r="P19" s="9"/>
    </row>
    <row r="20" spans="1:16" ht="15.75">
      <c r="A20" s="26" t="s">
        <v>29</v>
      </c>
      <c r="B20" s="27"/>
      <c r="C20" s="28"/>
      <c r="D20" s="29">
        <f aca="true" t="shared" si="6" ref="D20:M20">SUM(D21:D21)</f>
        <v>54165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54165</v>
      </c>
      <c r="O20" s="41">
        <f t="shared" si="2"/>
        <v>73.19594594594595</v>
      </c>
      <c r="P20" s="9"/>
    </row>
    <row r="21" spans="1:16" ht="15">
      <c r="A21" s="12"/>
      <c r="B21" s="42">
        <v>572</v>
      </c>
      <c r="C21" s="19" t="s">
        <v>53</v>
      </c>
      <c r="D21" s="43">
        <v>54165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54165</v>
      </c>
      <c r="O21" s="44">
        <f t="shared" si="2"/>
        <v>73.19594594594595</v>
      </c>
      <c r="P21" s="9"/>
    </row>
    <row r="22" spans="1:16" ht="15.75">
      <c r="A22" s="26" t="s">
        <v>54</v>
      </c>
      <c r="B22" s="27"/>
      <c r="C22" s="28"/>
      <c r="D22" s="29">
        <f aca="true" t="shared" si="7" ref="D22:M22">SUM(D23:D23)</f>
        <v>98969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98969</v>
      </c>
      <c r="O22" s="41">
        <f t="shared" si="2"/>
        <v>133.7418918918919</v>
      </c>
      <c r="P22" s="9"/>
    </row>
    <row r="23" spans="1:16" ht="15.75" thickBot="1">
      <c r="A23" s="12"/>
      <c r="B23" s="42">
        <v>581</v>
      </c>
      <c r="C23" s="19" t="s">
        <v>55</v>
      </c>
      <c r="D23" s="43">
        <v>98969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98969</v>
      </c>
      <c r="O23" s="44">
        <f t="shared" si="2"/>
        <v>133.7418918918919</v>
      </c>
      <c r="P23" s="9"/>
    </row>
    <row r="24" spans="1:119" ht="16.5" thickBot="1">
      <c r="A24" s="13" t="s">
        <v>10</v>
      </c>
      <c r="B24" s="21"/>
      <c r="C24" s="20"/>
      <c r="D24" s="14">
        <f>SUM(D5,D11,D13,D18,D20,D22)</f>
        <v>476470</v>
      </c>
      <c r="E24" s="14">
        <f aca="true" t="shared" si="8" ref="E24:M24">SUM(E5,E11,E13,E18,E20,E22)</f>
        <v>19918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675184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1171572</v>
      </c>
      <c r="O24" s="35">
        <f t="shared" si="2"/>
        <v>1583.2054054054054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120</v>
      </c>
      <c r="M26" s="93"/>
      <c r="N26" s="93"/>
      <c r="O26" s="39">
        <v>740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22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118</v>
      </c>
      <c r="M77" s="93"/>
      <c r="N77" s="93"/>
      <c r="O77" s="39">
        <v>751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22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116</v>
      </c>
      <c r="M77" s="93"/>
      <c r="N77" s="93"/>
      <c r="O77" s="39">
        <v>744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66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67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22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68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23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75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24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76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77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78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47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57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79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80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52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83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84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85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87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88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89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90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91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92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95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96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97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98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53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100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101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102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103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54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55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104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105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106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107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108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109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110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111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112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113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114</v>
      </c>
      <c r="M77" s="93"/>
      <c r="N77" s="93"/>
      <c r="O77" s="39">
        <v>749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158241</v>
      </c>
      <c r="E5" s="24">
        <f t="shared" si="0"/>
        <v>0</v>
      </c>
      <c r="F5" s="24">
        <f t="shared" si="0"/>
        <v>0</v>
      </c>
      <c r="G5" s="24">
        <f t="shared" si="0"/>
        <v>39569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197810</v>
      </c>
      <c r="O5" s="30">
        <f aca="true" t="shared" si="2" ref="O5:O20">(N5/O$22)</f>
        <v>287.09724238026126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26.124818577648767</v>
      </c>
      <c r="P6" s="9"/>
    </row>
    <row r="7" spans="1:16" ht="15">
      <c r="A7" s="12"/>
      <c r="B7" s="42">
        <v>512</v>
      </c>
      <c r="C7" s="19" t="s">
        <v>20</v>
      </c>
      <c r="D7" s="43">
        <v>3438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3438</v>
      </c>
      <c r="O7" s="44">
        <f t="shared" si="2"/>
        <v>4.989840348330914</v>
      </c>
      <c r="P7" s="9"/>
    </row>
    <row r="8" spans="1:16" ht="15">
      <c r="A8" s="12"/>
      <c r="B8" s="42">
        <v>513</v>
      </c>
      <c r="C8" s="19" t="s">
        <v>21</v>
      </c>
      <c r="D8" s="43">
        <v>136803</v>
      </c>
      <c r="E8" s="43">
        <v>0</v>
      </c>
      <c r="F8" s="43">
        <v>0</v>
      </c>
      <c r="G8" s="43">
        <v>39569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176372</v>
      </c>
      <c r="O8" s="44">
        <f t="shared" si="2"/>
        <v>255.98258345428158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44520</v>
      </c>
      <c r="E9" s="29">
        <f t="shared" si="3"/>
        <v>0</v>
      </c>
      <c r="F9" s="29">
        <f t="shared" si="3"/>
        <v>8475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52995</v>
      </c>
      <c r="O9" s="41">
        <f t="shared" si="2"/>
        <v>76.91582002902757</v>
      </c>
      <c r="P9" s="10"/>
    </row>
    <row r="10" spans="1:16" ht="15">
      <c r="A10" s="12"/>
      <c r="B10" s="42">
        <v>522</v>
      </c>
      <c r="C10" s="19" t="s">
        <v>23</v>
      </c>
      <c r="D10" s="43">
        <v>44520</v>
      </c>
      <c r="E10" s="43">
        <v>0</v>
      </c>
      <c r="F10" s="43">
        <v>8475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52995</v>
      </c>
      <c r="O10" s="44">
        <f t="shared" si="2"/>
        <v>76.91582002902757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645231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645231</v>
      </c>
      <c r="O11" s="41">
        <f t="shared" si="2"/>
        <v>936.4746008708273</v>
      </c>
      <c r="P11" s="10"/>
    </row>
    <row r="12" spans="1:16" ht="15">
      <c r="A12" s="12"/>
      <c r="B12" s="42">
        <v>536</v>
      </c>
      <c r="C12" s="19" t="s">
        <v>57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645231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645231</v>
      </c>
      <c r="O12" s="44">
        <f t="shared" si="2"/>
        <v>936.4746008708273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89686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89686</v>
      </c>
      <c r="O13" s="41">
        <f t="shared" si="2"/>
        <v>130.16835994194486</v>
      </c>
      <c r="P13" s="10"/>
    </row>
    <row r="14" spans="1:16" ht="15">
      <c r="A14" s="12"/>
      <c r="B14" s="42">
        <v>541</v>
      </c>
      <c r="C14" s="19" t="s">
        <v>52</v>
      </c>
      <c r="D14" s="43">
        <v>89686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89686</v>
      </c>
      <c r="O14" s="44">
        <f t="shared" si="2"/>
        <v>130.16835994194486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SUM(D16:D17)</f>
        <v>52960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52960</v>
      </c>
      <c r="O15" s="41">
        <f t="shared" si="2"/>
        <v>76.86502177068215</v>
      </c>
      <c r="P15" s="9"/>
    </row>
    <row r="16" spans="1:16" ht="15">
      <c r="A16" s="12"/>
      <c r="B16" s="42">
        <v>571</v>
      </c>
      <c r="C16" s="19" t="s">
        <v>30</v>
      </c>
      <c r="D16" s="43">
        <v>9651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9651</v>
      </c>
      <c r="O16" s="44">
        <f t="shared" si="2"/>
        <v>14.007256894049346</v>
      </c>
      <c r="P16" s="9"/>
    </row>
    <row r="17" spans="1:16" ht="15">
      <c r="A17" s="12"/>
      <c r="B17" s="42">
        <v>572</v>
      </c>
      <c r="C17" s="19" t="s">
        <v>53</v>
      </c>
      <c r="D17" s="43">
        <v>43309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43309</v>
      </c>
      <c r="O17" s="44">
        <f t="shared" si="2"/>
        <v>62.8577648766328</v>
      </c>
      <c r="P17" s="9"/>
    </row>
    <row r="18" spans="1:16" ht="15.75">
      <c r="A18" s="26" t="s">
        <v>54</v>
      </c>
      <c r="B18" s="27"/>
      <c r="C18" s="28"/>
      <c r="D18" s="29">
        <f aca="true" t="shared" si="7" ref="D18:M18">SUM(D19:D19)</f>
        <v>27526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7952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35478</v>
      </c>
      <c r="O18" s="41">
        <f t="shared" si="2"/>
        <v>51.49201741654572</v>
      </c>
      <c r="P18" s="9"/>
    </row>
    <row r="19" spans="1:16" ht="15.75" thickBot="1">
      <c r="A19" s="12"/>
      <c r="B19" s="42">
        <v>581</v>
      </c>
      <c r="C19" s="19" t="s">
        <v>55</v>
      </c>
      <c r="D19" s="43">
        <v>27526</v>
      </c>
      <c r="E19" s="43">
        <v>0</v>
      </c>
      <c r="F19" s="43">
        <v>0</v>
      </c>
      <c r="G19" s="43">
        <v>0</v>
      </c>
      <c r="H19" s="43">
        <v>0</v>
      </c>
      <c r="I19" s="43">
        <v>7952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35478</v>
      </c>
      <c r="O19" s="44">
        <f t="shared" si="2"/>
        <v>51.49201741654572</v>
      </c>
      <c r="P19" s="9"/>
    </row>
    <row r="20" spans="1:119" ht="16.5" thickBot="1">
      <c r="A20" s="13" t="s">
        <v>10</v>
      </c>
      <c r="B20" s="21"/>
      <c r="C20" s="20"/>
      <c r="D20" s="14">
        <f>SUM(D5,D9,D11,D13,D15,D18)</f>
        <v>372933</v>
      </c>
      <c r="E20" s="14">
        <f aca="true" t="shared" si="8" ref="E20:M20">SUM(E5,E9,E11,E13,E15,E18)</f>
        <v>0</v>
      </c>
      <c r="F20" s="14">
        <f t="shared" si="8"/>
        <v>8475</v>
      </c>
      <c r="G20" s="14">
        <f t="shared" si="8"/>
        <v>39569</v>
      </c>
      <c r="H20" s="14">
        <f t="shared" si="8"/>
        <v>0</v>
      </c>
      <c r="I20" s="14">
        <f t="shared" si="8"/>
        <v>653183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1074160</v>
      </c>
      <c r="O20" s="35">
        <f t="shared" si="2"/>
        <v>1559.0130624092888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61</v>
      </c>
      <c r="M22" s="93"/>
      <c r="N22" s="93"/>
      <c r="O22" s="39">
        <v>689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127501</v>
      </c>
      <c r="E5" s="56">
        <f t="shared" si="0"/>
        <v>0</v>
      </c>
      <c r="F5" s="56">
        <f t="shared" si="0"/>
        <v>0</v>
      </c>
      <c r="G5" s="56">
        <f t="shared" si="0"/>
        <v>21226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0">SUM(D5:M5)</f>
        <v>148727</v>
      </c>
      <c r="O5" s="58">
        <f aca="true" t="shared" si="2" ref="O5:O20">(N5/O$22)</f>
        <v>218.71617647058824</v>
      </c>
      <c r="P5" s="59"/>
    </row>
    <row r="6" spans="1:16" ht="15">
      <c r="A6" s="61"/>
      <c r="B6" s="62">
        <v>511</v>
      </c>
      <c r="C6" s="63" t="s">
        <v>19</v>
      </c>
      <c r="D6" s="64">
        <v>18000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18000</v>
      </c>
      <c r="O6" s="65">
        <f t="shared" si="2"/>
        <v>26.470588235294116</v>
      </c>
      <c r="P6" s="66"/>
    </row>
    <row r="7" spans="1:16" ht="15">
      <c r="A7" s="61"/>
      <c r="B7" s="62">
        <v>512</v>
      </c>
      <c r="C7" s="63" t="s">
        <v>20</v>
      </c>
      <c r="D7" s="64">
        <v>3600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3600</v>
      </c>
      <c r="O7" s="65">
        <f t="shared" si="2"/>
        <v>5.294117647058823</v>
      </c>
      <c r="P7" s="66"/>
    </row>
    <row r="8" spans="1:16" ht="15">
      <c r="A8" s="61"/>
      <c r="B8" s="62">
        <v>513</v>
      </c>
      <c r="C8" s="63" t="s">
        <v>21</v>
      </c>
      <c r="D8" s="64">
        <v>105901</v>
      </c>
      <c r="E8" s="64">
        <v>0</v>
      </c>
      <c r="F8" s="64">
        <v>0</v>
      </c>
      <c r="G8" s="64">
        <v>21226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127127</v>
      </c>
      <c r="O8" s="65">
        <f t="shared" si="2"/>
        <v>186.95147058823528</v>
      </c>
      <c r="P8" s="66"/>
    </row>
    <row r="9" spans="1:16" ht="15.75">
      <c r="A9" s="67" t="s">
        <v>22</v>
      </c>
      <c r="B9" s="68"/>
      <c r="C9" s="69"/>
      <c r="D9" s="70">
        <f aca="true" t="shared" si="3" ref="D9:M9">SUM(D10:D10)</f>
        <v>117980</v>
      </c>
      <c r="E9" s="70">
        <f t="shared" si="3"/>
        <v>0</v>
      </c>
      <c r="F9" s="70">
        <f t="shared" si="3"/>
        <v>8420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126400</v>
      </c>
      <c r="O9" s="72">
        <f t="shared" si="2"/>
        <v>185.88235294117646</v>
      </c>
      <c r="P9" s="73"/>
    </row>
    <row r="10" spans="1:16" ht="15">
      <c r="A10" s="61"/>
      <c r="B10" s="62">
        <v>522</v>
      </c>
      <c r="C10" s="63" t="s">
        <v>23</v>
      </c>
      <c r="D10" s="64">
        <v>117980</v>
      </c>
      <c r="E10" s="64">
        <v>0</v>
      </c>
      <c r="F10" s="64">
        <v>8420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126400</v>
      </c>
      <c r="O10" s="65">
        <f t="shared" si="2"/>
        <v>185.88235294117646</v>
      </c>
      <c r="P10" s="66"/>
    </row>
    <row r="11" spans="1:16" ht="15.75">
      <c r="A11" s="67" t="s">
        <v>24</v>
      </c>
      <c r="B11" s="68"/>
      <c r="C11" s="69"/>
      <c r="D11" s="70">
        <f aca="true" t="shared" si="4" ref="D11:M11">SUM(D12:D12)</f>
        <v>567410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567410</v>
      </c>
      <c r="O11" s="72">
        <f t="shared" si="2"/>
        <v>834.4264705882352</v>
      </c>
      <c r="P11" s="73"/>
    </row>
    <row r="12" spans="1:16" ht="15">
      <c r="A12" s="61"/>
      <c r="B12" s="62">
        <v>536</v>
      </c>
      <c r="C12" s="63" t="s">
        <v>57</v>
      </c>
      <c r="D12" s="64">
        <v>567410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567410</v>
      </c>
      <c r="O12" s="65">
        <f t="shared" si="2"/>
        <v>834.4264705882352</v>
      </c>
      <c r="P12" s="66"/>
    </row>
    <row r="13" spans="1:16" ht="15.75">
      <c r="A13" s="67" t="s">
        <v>27</v>
      </c>
      <c r="B13" s="68"/>
      <c r="C13" s="69"/>
      <c r="D13" s="70">
        <f aca="true" t="shared" si="5" ref="D13:M13">SUM(D14:D14)</f>
        <v>381854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381854</v>
      </c>
      <c r="O13" s="72">
        <f t="shared" si="2"/>
        <v>561.55</v>
      </c>
      <c r="P13" s="73"/>
    </row>
    <row r="14" spans="1:16" ht="15">
      <c r="A14" s="61"/>
      <c r="B14" s="62">
        <v>541</v>
      </c>
      <c r="C14" s="63" t="s">
        <v>52</v>
      </c>
      <c r="D14" s="64">
        <v>381854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381854</v>
      </c>
      <c r="O14" s="65">
        <f t="shared" si="2"/>
        <v>561.55</v>
      </c>
      <c r="P14" s="66"/>
    </row>
    <row r="15" spans="1:16" ht="15.75">
      <c r="A15" s="67" t="s">
        <v>29</v>
      </c>
      <c r="B15" s="68"/>
      <c r="C15" s="69"/>
      <c r="D15" s="70">
        <f aca="true" t="shared" si="6" ref="D15:M15">SUM(D16:D17)</f>
        <v>43142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43142</v>
      </c>
      <c r="O15" s="72">
        <f t="shared" si="2"/>
        <v>63.444117647058825</v>
      </c>
      <c r="P15" s="66"/>
    </row>
    <row r="16" spans="1:16" ht="15">
      <c r="A16" s="61"/>
      <c r="B16" s="62">
        <v>571</v>
      </c>
      <c r="C16" s="63" t="s">
        <v>30</v>
      </c>
      <c r="D16" s="64">
        <v>2695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2695</v>
      </c>
      <c r="O16" s="65">
        <f t="shared" si="2"/>
        <v>3.963235294117647</v>
      </c>
      <c r="P16" s="66"/>
    </row>
    <row r="17" spans="1:16" ht="15">
      <c r="A17" s="61"/>
      <c r="B17" s="62">
        <v>572</v>
      </c>
      <c r="C17" s="63" t="s">
        <v>53</v>
      </c>
      <c r="D17" s="64">
        <v>40447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40447</v>
      </c>
      <c r="O17" s="65">
        <f t="shared" si="2"/>
        <v>59.48088235294118</v>
      </c>
      <c r="P17" s="66"/>
    </row>
    <row r="18" spans="1:16" ht="15.75">
      <c r="A18" s="67" t="s">
        <v>54</v>
      </c>
      <c r="B18" s="68"/>
      <c r="C18" s="69"/>
      <c r="D18" s="70">
        <f aca="true" t="shared" si="7" ref="D18:M18">SUM(D19:D19)</f>
        <v>10606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6489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17095</v>
      </c>
      <c r="O18" s="72">
        <f t="shared" si="2"/>
        <v>25.139705882352942</v>
      </c>
      <c r="P18" s="66"/>
    </row>
    <row r="19" spans="1:16" ht="15.75" thickBot="1">
      <c r="A19" s="61"/>
      <c r="B19" s="62">
        <v>581</v>
      </c>
      <c r="C19" s="63" t="s">
        <v>55</v>
      </c>
      <c r="D19" s="64">
        <v>10606</v>
      </c>
      <c r="E19" s="64">
        <v>0</v>
      </c>
      <c r="F19" s="64">
        <v>0</v>
      </c>
      <c r="G19" s="64">
        <v>0</v>
      </c>
      <c r="H19" s="64">
        <v>0</v>
      </c>
      <c r="I19" s="64">
        <v>6489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17095</v>
      </c>
      <c r="O19" s="65">
        <f t="shared" si="2"/>
        <v>25.139705882352942</v>
      </c>
      <c r="P19" s="66"/>
    </row>
    <row r="20" spans="1:119" ht="16.5" thickBot="1">
      <c r="A20" s="74" t="s">
        <v>10</v>
      </c>
      <c r="B20" s="75"/>
      <c r="C20" s="76"/>
      <c r="D20" s="77">
        <f>SUM(D5,D9,D11,D13,D15,D18)</f>
        <v>1248493</v>
      </c>
      <c r="E20" s="77">
        <f aca="true" t="shared" si="8" ref="E20:M20">SUM(E5,E9,E11,E13,E15,E18)</f>
        <v>0</v>
      </c>
      <c r="F20" s="77">
        <f t="shared" si="8"/>
        <v>8420</v>
      </c>
      <c r="G20" s="77">
        <f t="shared" si="8"/>
        <v>21226</v>
      </c>
      <c r="H20" s="77">
        <f t="shared" si="8"/>
        <v>0</v>
      </c>
      <c r="I20" s="77">
        <f t="shared" si="8"/>
        <v>6489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1284628</v>
      </c>
      <c r="O20" s="78">
        <f t="shared" si="2"/>
        <v>1889.1588235294118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5" ht="15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5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7" t="s">
        <v>56</v>
      </c>
      <c r="M22" s="117"/>
      <c r="N22" s="117"/>
      <c r="O22" s="88">
        <v>680</v>
      </c>
    </row>
    <row r="23" spans="1:15" ht="1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5" ht="15.75" customHeight="1" thickBot="1">
      <c r="A24" s="121" t="s">
        <v>38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410050</v>
      </c>
      <c r="E5" s="24">
        <f t="shared" si="0"/>
        <v>0</v>
      </c>
      <c r="F5" s="24">
        <f t="shared" si="0"/>
        <v>0</v>
      </c>
      <c r="G5" s="24">
        <f t="shared" si="0"/>
        <v>72369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482419</v>
      </c>
      <c r="O5" s="30">
        <f aca="true" t="shared" si="2" ref="O5:O21">(N5/O$23)</f>
        <v>704.2613138686131</v>
      </c>
      <c r="P5" s="6"/>
    </row>
    <row r="6" spans="1:16" ht="15">
      <c r="A6" s="12"/>
      <c r="B6" s="42">
        <v>511</v>
      </c>
      <c r="C6" s="19" t="s">
        <v>19</v>
      </c>
      <c r="D6" s="43">
        <v>16200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</v>
      </c>
      <c r="O6" s="44">
        <f t="shared" si="2"/>
        <v>23.64963503649635</v>
      </c>
      <c r="P6" s="9"/>
    </row>
    <row r="7" spans="1:16" ht="15">
      <c r="A7" s="12"/>
      <c r="B7" s="42">
        <v>512</v>
      </c>
      <c r="C7" s="19" t="s">
        <v>20</v>
      </c>
      <c r="D7" s="43">
        <v>3600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3600</v>
      </c>
      <c r="O7" s="44">
        <f t="shared" si="2"/>
        <v>5.255474452554744</v>
      </c>
      <c r="P7" s="9"/>
    </row>
    <row r="8" spans="1:16" ht="15">
      <c r="A8" s="12"/>
      <c r="B8" s="42">
        <v>513</v>
      </c>
      <c r="C8" s="19" t="s">
        <v>21</v>
      </c>
      <c r="D8" s="43">
        <v>128385</v>
      </c>
      <c r="E8" s="43">
        <v>0</v>
      </c>
      <c r="F8" s="43">
        <v>0</v>
      </c>
      <c r="G8" s="43">
        <v>72369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200754</v>
      </c>
      <c r="O8" s="44">
        <f t="shared" si="2"/>
        <v>293.07153284671534</v>
      </c>
      <c r="P8" s="9"/>
    </row>
    <row r="9" spans="1:16" ht="15">
      <c r="A9" s="12"/>
      <c r="B9" s="42">
        <v>517</v>
      </c>
      <c r="C9" s="19" t="s">
        <v>43</v>
      </c>
      <c r="D9" s="43">
        <v>261865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261865</v>
      </c>
      <c r="O9" s="44">
        <f t="shared" si="2"/>
        <v>382.2846715328467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62465</v>
      </c>
      <c r="E10" s="29">
        <f t="shared" si="3"/>
        <v>0</v>
      </c>
      <c r="F10" s="29">
        <f t="shared" si="3"/>
        <v>8495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70960</v>
      </c>
      <c r="O10" s="41">
        <f t="shared" si="2"/>
        <v>103.5912408759124</v>
      </c>
      <c r="P10" s="10"/>
    </row>
    <row r="11" spans="1:16" ht="15">
      <c r="A11" s="12"/>
      <c r="B11" s="42">
        <v>522</v>
      </c>
      <c r="C11" s="19" t="s">
        <v>23</v>
      </c>
      <c r="D11" s="43">
        <v>62465</v>
      </c>
      <c r="E11" s="43">
        <v>0</v>
      </c>
      <c r="F11" s="43">
        <v>8495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70960</v>
      </c>
      <c r="O11" s="44">
        <f t="shared" si="2"/>
        <v>103.5912408759124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546437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546437</v>
      </c>
      <c r="O12" s="41">
        <f t="shared" si="2"/>
        <v>797.7182481751825</v>
      </c>
      <c r="P12" s="10"/>
    </row>
    <row r="13" spans="1:16" ht="15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546437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546437</v>
      </c>
      <c r="O13" s="44">
        <f t="shared" si="2"/>
        <v>797.7182481751825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123249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123249</v>
      </c>
      <c r="O14" s="41">
        <f t="shared" si="2"/>
        <v>179.92554744525546</v>
      </c>
      <c r="P14" s="10"/>
    </row>
    <row r="15" spans="1:16" ht="15">
      <c r="A15" s="12"/>
      <c r="B15" s="42">
        <v>541</v>
      </c>
      <c r="C15" s="19" t="s">
        <v>28</v>
      </c>
      <c r="D15" s="43">
        <v>123249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123249</v>
      </c>
      <c r="O15" s="44">
        <f t="shared" si="2"/>
        <v>179.92554744525546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48578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48578</v>
      </c>
      <c r="O16" s="41">
        <f t="shared" si="2"/>
        <v>70.91678832116789</v>
      </c>
      <c r="P16" s="9"/>
    </row>
    <row r="17" spans="1:16" ht="15">
      <c r="A17" s="12"/>
      <c r="B17" s="42">
        <v>571</v>
      </c>
      <c r="C17" s="19" t="s">
        <v>30</v>
      </c>
      <c r="D17" s="43">
        <v>2217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2217</v>
      </c>
      <c r="O17" s="44">
        <f t="shared" si="2"/>
        <v>3.2364963503649635</v>
      </c>
      <c r="P17" s="9"/>
    </row>
    <row r="18" spans="1:16" ht="15">
      <c r="A18" s="12"/>
      <c r="B18" s="42">
        <v>572</v>
      </c>
      <c r="C18" s="19" t="s">
        <v>31</v>
      </c>
      <c r="D18" s="43">
        <v>46361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46361</v>
      </c>
      <c r="O18" s="44">
        <f t="shared" si="2"/>
        <v>67.68029197080293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23142</v>
      </c>
      <c r="E19" s="29">
        <f t="shared" si="7"/>
        <v>0</v>
      </c>
      <c r="F19" s="29">
        <f t="shared" si="7"/>
        <v>0</v>
      </c>
      <c r="G19" s="29">
        <f t="shared" si="7"/>
        <v>101593</v>
      </c>
      <c r="H19" s="29">
        <f t="shared" si="7"/>
        <v>0</v>
      </c>
      <c r="I19" s="29">
        <f t="shared" si="7"/>
        <v>8000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132735</v>
      </c>
      <c r="O19" s="41">
        <f t="shared" si="2"/>
        <v>193.77372262773721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23142</v>
      </c>
      <c r="E20" s="43">
        <v>0</v>
      </c>
      <c r="F20" s="43">
        <v>0</v>
      </c>
      <c r="G20" s="43">
        <v>101593</v>
      </c>
      <c r="H20" s="43">
        <v>0</v>
      </c>
      <c r="I20" s="43">
        <v>8000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132735</v>
      </c>
      <c r="O20" s="44">
        <f t="shared" si="2"/>
        <v>193.77372262773721</v>
      </c>
      <c r="P20" s="9"/>
    </row>
    <row r="21" spans="1:119" ht="16.5" thickBot="1">
      <c r="A21" s="13" t="s">
        <v>10</v>
      </c>
      <c r="B21" s="21"/>
      <c r="C21" s="20"/>
      <c r="D21" s="14">
        <f>SUM(D5,D10,D12,D14,D16,D19)</f>
        <v>667484</v>
      </c>
      <c r="E21" s="14">
        <f aca="true" t="shared" si="8" ref="E21:M21">SUM(E5,E10,E12,E14,E16,E19)</f>
        <v>0</v>
      </c>
      <c r="F21" s="14">
        <f t="shared" si="8"/>
        <v>8495</v>
      </c>
      <c r="G21" s="14">
        <f t="shared" si="8"/>
        <v>173962</v>
      </c>
      <c r="H21" s="14">
        <f t="shared" si="8"/>
        <v>0</v>
      </c>
      <c r="I21" s="14">
        <f t="shared" si="8"/>
        <v>554437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1404378</v>
      </c>
      <c r="O21" s="35">
        <f t="shared" si="2"/>
        <v>2050.1868613138686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50</v>
      </c>
      <c r="M23" s="93"/>
      <c r="N23" s="93"/>
      <c r="O23" s="39">
        <v>685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2023-02-15T21:33:56Z</cp:lastPrinted>
  <dcterms:created xsi:type="dcterms:W3CDTF">2000-08-31T21:26:31Z</dcterms:created>
  <dcterms:modified xsi:type="dcterms:W3CDTF">2023-02-15T21:34:01Z</dcterms:modified>
  <cp:category/>
  <cp:version/>
  <cp:contentType/>
  <cp:contentStatus/>
</cp:coreProperties>
</file>