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'2008'!$A$1:$O$43</definedName>
    <definedName name="_xlnm.Print_Area" localSheetId="13">'2009'!$A$1:$O$42</definedName>
    <definedName name="_xlnm.Print_Area" localSheetId="12">'2010'!$A$1:$O$63</definedName>
    <definedName name="_xlnm.Print_Area" localSheetId="11">'2011'!$A$1:$O$61</definedName>
    <definedName name="_xlnm.Print_Area" localSheetId="10">'2012'!$A$1:$O$61</definedName>
    <definedName name="_xlnm.Print_Area" localSheetId="9">'2013'!$A$1:$O$60</definedName>
    <definedName name="_xlnm.Print_Area" localSheetId="8">'2014'!$A$1:$O$61</definedName>
    <definedName name="_xlnm.Print_Area" localSheetId="7">'2015'!$A$1:$O$61</definedName>
    <definedName name="_xlnm.Print_Area" localSheetId="6">'2016'!$A$1:$O$64</definedName>
    <definedName name="_xlnm.Print_Area" localSheetId="5">'2017'!$A$1:$O$66</definedName>
    <definedName name="_xlnm.Print_Area" localSheetId="4">'2018'!$A$1:$O$69</definedName>
    <definedName name="_xlnm.Print_Area" localSheetId="3">'2019'!$A$1:$O$68</definedName>
    <definedName name="_xlnm.Print_Area" localSheetId="2">'2020'!$A$1:$O$69</definedName>
    <definedName name="_xlnm.Print_Area" localSheetId="1">'2021'!$A$1:$P$70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<sst xmlns="http://schemas.openxmlformats.org/spreadsheetml/2006/main" count="1116" uniqueCount="170">
  <si>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</si>
  <si>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</si>
  <si>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</si>
  <si>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</si>
  <si>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</si>
  <si>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</si>
  <si>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</si>
  <si>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</si>
  <si>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</si>
  <si>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</si>
  <si>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</si>
  <si>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</si>
  <si>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</si>
  <si>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Telecommunications</t>
  </si>
  <si>
    <t>Utility Service Tax - Gas</t>
  </si>
  <si>
    <t>Utility Service Tax - Propane</t>
  </si>
  <si>
    <t>Permits, Fees, and Special Assessments</t>
  </si>
  <si>
    <t>Other Permits, Fees, and Special Assessments</t>
  </si>
  <si>
    <t>Federal Grant - General Government</t>
  </si>
  <si>
    <t>Intergovernmental Revenue</t>
  </si>
  <si>
    <t>State Grant - General Government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</si>
  <si>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</si>
  <si>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</si>
  <si>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</si>
  <si>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</si>
  <si>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</si>
  <si>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</si>
  <si>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</si>
  <si>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</si>
  <si>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</si>
  <si>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</si>
  <si>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</si>
  <si>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</si>
  <si>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</si>
  <si>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</si>
  <si>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</si>
  <si>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</si>
  <si>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</si>
  <si>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</si>
  <si>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</si>
  <si>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</si>
  <si>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</si>
  <si>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</si>
  <si>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</si>
  <si>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</si>
  <si>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</si>
  <si>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</si>
  <si>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</si>
  <si>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</si>
  <si>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</si>
  <si>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</si>
  <si>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</si>
  <si>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Venice Revenues Reported by Account Code and Fund Type</t>
  </si>
  <si>
    <t>Local Fiscal Year Ended September 30, 2010</t>
  </si>
  <si>
    <t>County Ninth-Cent Voted Fuel Tax</t>
  </si>
  <si>
    <t>Fire Insurance Premium Tax for Firefighters' Pension</t>
  </si>
  <si>
    <t>Casualty Insurance Premium Tax for Police Officers' Retirement</t>
  </si>
  <si>
    <t>Communications Services Taxes</t>
  </si>
  <si>
    <t>Building Permits</t>
  </si>
  <si>
    <t>Franchise Fee - Electricity</t>
  </si>
  <si>
    <t>Franchise Fee - Gas</t>
  </si>
  <si>
    <t>Federal Grant - Public Safety</t>
  </si>
  <si>
    <t>Federal Grant - Transportation - Other Transportation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</si>
  <si>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</si>
  <si>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</si>
  <si>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</si>
  <si>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</si>
  <si>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</si>
  <si>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</si>
  <si>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</si>
  <si>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</si>
  <si>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</si>
  <si>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</si>
  <si>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</si>
  <si>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Public Safety - Fire Protection</t>
  </si>
  <si>
    <t>Culture / Recreation - Special Recreation Facilities</t>
  </si>
  <si>
    <t>Proprietary Non-Operating Sources - State Grants and Donations</t>
  </si>
  <si>
    <t>Proprietary Non-Operating Sources - Capital Contributions from Federal Government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</si>
  <si>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</si>
  <si>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</si>
  <si>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</si>
  <si>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</si>
  <si>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Federal Grants and Donations</t>
  </si>
  <si>
    <t>Proprietary Non-Operating Sources - Capital Contributions from State Government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</si>
  <si>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</si>
  <si>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</si>
  <si>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</si>
  <si>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</si>
  <si>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</si>
  <si>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</si>
  <si>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Special Items (Gain)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</si>
  <si>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</si>
  <si>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</si>
  <si>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</si>
  <si>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</si>
  <si>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</si>
  <si>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</si>
  <si>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</si>
  <si>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</si>
  <si>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</si>
  <si>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</si>
  <si>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</si>
  <si>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</si>
  <si>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Interest and Other Earnings - Dividends</t>
  </si>
  <si>
    <t>Sales - Disposition of Fixed Assets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</si>
  <si>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</si>
  <si>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</si>
  <si>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</si>
  <si>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2013 Municipal Population:</t>
  </si>
  <si>
    <t>Local Fiscal Year Ended September 30, 2014</t>
  </si>
  <si>
    <t>Franchise Fee - Water</t>
  </si>
  <si>
    <t>Proceeds - Debt Proceeds</t>
  </si>
  <si>
    <t>2014 Municipal Population:</t>
  </si>
  <si>
    <t>Local Fiscal Year Ended September 30, 2015</t>
  </si>
  <si>
    <t>State Shared Revenues - Other</t>
  </si>
  <si>
    <t>Proprietary Non-Operating - Capital Contributions from Private Source</t>
  </si>
  <si>
    <t>Non-Operating - Extraordinary Items (Gain)</t>
  </si>
  <si>
    <t>2015 Municipal Population:</t>
  </si>
  <si>
    <t>Local Fiscal Year Ended September 30, 2016</t>
  </si>
  <si>
    <t>Federal Grant - Culture / Recreation</t>
  </si>
  <si>
    <t>Grants from Other Local Units - Physical Environment</t>
  </si>
  <si>
    <t>Grants from Other Local Units - Transportation</t>
  </si>
  <si>
    <t>Grants from Other Local Units - Culture / Recreation</t>
  </si>
  <si>
    <t>Contributions and Donations from Private Sources</t>
  </si>
  <si>
    <t>Proprietary Non-Operating - Federal Grants and Donations</t>
  </si>
  <si>
    <t>Proprietary Non-Operating - State Grants and Donations</t>
  </si>
  <si>
    <t>2016 Municipal Population:</t>
  </si>
  <si>
    <t>Local Fiscal Year Ended September 30, 2017</t>
  </si>
  <si>
    <t>Federal Grant - Physical Environment - Other Physical Environment</t>
  </si>
  <si>
    <t>State Grant - Public Safety</t>
  </si>
  <si>
    <t>2017 Municipal Population:</t>
  </si>
  <si>
    <t>Local Fiscal Year Ended September 30, 2018</t>
  </si>
  <si>
    <t>Impact Fees - Residential - Public Safety</t>
  </si>
  <si>
    <t>Impact Fees - Commercial - Public Safety</t>
  </si>
  <si>
    <t>State Grant - Transportation - Other Transportation</t>
  </si>
  <si>
    <t>State Fines and Forfeits</t>
  </si>
  <si>
    <t>Proprietary Non-Operating - Other Non-Operating Sources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</si>
  <si>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</si>
  <si>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</si>
  <si>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</si>
  <si>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</si>
  <si>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</si>
  <si>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</si>
  <si>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Impact Fees - Residential - Other</t>
  </si>
  <si>
    <t>Impact Fees - Commercial - Other</t>
  </si>
  <si>
    <t>Grants from Other Local Units - General Government</t>
  </si>
  <si>
    <t>Public Safety - Emergency Management Service Fees / Charges</t>
  </si>
  <si>
    <t>Public Safety - Ambulance Fees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</si>
  <si>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</si>
  <si>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</si>
  <si>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</si>
  <si>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</si>
  <si>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</si>
  <si>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</si>
  <si>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</si>
  <si>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</si>
  <si>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</si>
  <si>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</si>
  <si>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</si>
  <si>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</si>
  <si>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</si>
  <si>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</si>
  <si>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Other Non-Operating Sources</t>
  </si>
  <si>
    <t>Local Fiscal Year Ended September 30, 2022</t>
  </si>
  <si>
    <t>Impact Fees - Residential - Physical Environment</t>
  </si>
  <si>
    <t>324.XXX</t>
  </si>
  <si>
    <t>Impact Fees - Total</t>
  </si>
  <si>
    <t>Other Fees and Special Assessments</t>
  </si>
  <si>
    <t>Physical Environment - Sewer / Wastewater Utility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</si>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</sst>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150</v>
      </c>
      <c r="N4" s="35" t="s">
        <v>8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152</v>
      </c>
      <c r="B5" s="26"/>
      <c r="C5" s="26"/>
      <c r="D5" s="27">
        <f>SUM(D6:D15)</f>
        <v>25295118</v>
      </c>
      <c r="E5" s="27">
        <f>SUM(E6:E15)</f>
        <v>1115541</v>
      </c>
      <c r="F5" s="27">
        <f>SUM(F6:F15)</f>
        <v>2596966</v>
      </c>
      <c r="G5" s="27">
        <f>SUM(G6:G15)</f>
        <v>5099321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34106946</v>
      </c>
      <c r="P5" s="33">
        <f>(O5/P$73)</f>
        <v>1276.0755013469022</v>
      </c>
      <c r="Q5" s="6"/>
    </row>
    <row r="6" spans="1:17" ht="15">
      <c r="A6" s="12"/>
      <c r="B6" s="25">
        <v>311</v>
      </c>
      <c r="C6" s="20" t="s">
        <v>1</v>
      </c>
      <c r="D6" s="46">
        <v>20289055</v>
      </c>
      <c r="E6" s="46">
        <v>0</v>
      </c>
      <c r="F6" s="46">
        <v>2596966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22886021</v>
      </c>
      <c r="P6" s="47">
        <f>(O6/P$73)</f>
        <v>856.2563977850942</v>
      </c>
      <c r="Q6" s="9"/>
    </row>
    <row r="7" spans="1:17" ht="15">
      <c r="A7" s="12"/>
      <c r="B7" s="25">
        <v>312.3</v>
      </c>
      <c r="C7" s="20" t="s">
        <v>54</v>
      </c>
      <c r="D7" s="46">
        <v>0</v>
      </c>
      <c r="E7" s="46">
        <v>105154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105154</v>
      </c>
      <c r="P7" s="47">
        <f>(O7/P$73)</f>
        <v>3.9342262795570186</v>
      </c>
      <c r="Q7" s="9"/>
    </row>
    <row r="8" spans="1:17" ht="15">
      <c r="A8" s="12"/>
      <c r="B8" s="25">
        <v>312.41</v>
      </c>
      <c r="C8" s="20" t="s">
        <v>153</v>
      </c>
      <c r="D8" s="46">
        <v>0</v>
      </c>
      <c r="E8" s="46">
        <v>584806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584806</v>
      </c>
      <c r="P8" s="47">
        <f>(O8/P$73)</f>
        <v>21.87990122717749</v>
      </c>
      <c r="Q8" s="9"/>
    </row>
    <row r="9" spans="1:17" ht="15">
      <c r="A9" s="12"/>
      <c r="B9" s="25">
        <v>312.43</v>
      </c>
      <c r="C9" s="20" t="s">
        <v>154</v>
      </c>
      <c r="D9" s="46">
        <v>0</v>
      </c>
      <c r="E9" s="46">
        <v>425581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425581</v>
      </c>
      <c r="P9" s="47">
        <f>(O9/P$73)</f>
        <v>15.922665369649806</v>
      </c>
      <c r="Q9" s="9"/>
    </row>
    <row r="10" spans="1:17" ht="15">
      <c r="A10" s="12"/>
      <c r="B10" s="25">
        <v>312.51</v>
      </c>
      <c r="C10" s="20" t="s">
        <v>93</v>
      </c>
      <c r="D10" s="46">
        <v>204879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204879</v>
      </c>
      <c r="P10" s="47">
        <f>(O10/P$73)</f>
        <v>7.6653322358575275</v>
      </c>
      <c r="Q10" s="9"/>
    </row>
    <row r="11" spans="1:17" ht="15">
      <c r="A11" s="12"/>
      <c r="B11" s="25">
        <v>312.52</v>
      </c>
      <c r="C11" s="20" t="s">
        <v>94</v>
      </c>
      <c r="D11" s="46">
        <v>272172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272172</v>
      </c>
      <c r="P11" s="47">
        <f>(O11/P$73)</f>
        <v>10.183029033223585</v>
      </c>
      <c r="Q11" s="9"/>
    </row>
    <row r="12" spans="1:17" ht="15">
      <c r="A12" s="12"/>
      <c r="B12" s="25">
        <v>312.63</v>
      </c>
      <c r="C12" s="20" t="s">
        <v>155</v>
      </c>
      <c r="D12" s="46">
        <v>0</v>
      </c>
      <c r="E12" s="46">
        <v>0</v>
      </c>
      <c r="F12" s="46">
        <v>0</v>
      </c>
      <c r="G12" s="46">
        <v>5099321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5099321</v>
      </c>
      <c r="P12" s="47">
        <f>(O12/P$73)</f>
        <v>190.78573032026338</v>
      </c>
      <c r="Q12" s="9"/>
    </row>
    <row r="13" spans="1:17" ht="15">
      <c r="A13" s="12"/>
      <c r="B13" s="25">
        <v>314.1</v>
      </c>
      <c r="C13" s="20" t="s">
        <v>12</v>
      </c>
      <c r="D13" s="46">
        <v>2988414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2988414</v>
      </c>
      <c r="P13" s="47">
        <f>(O13/P$73)</f>
        <v>111.80836575875486</v>
      </c>
      <c r="Q13" s="9"/>
    </row>
    <row r="14" spans="1:17" ht="15">
      <c r="A14" s="12"/>
      <c r="B14" s="25">
        <v>314.8</v>
      </c>
      <c r="C14" s="20" t="s">
        <v>15</v>
      </c>
      <c r="D14" s="46">
        <v>165056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165056</v>
      </c>
      <c r="P14" s="47">
        <f>(O14/P$73)</f>
        <v>6.17539658784795</v>
      </c>
      <c r="Q14" s="9"/>
    </row>
    <row r="15" spans="1:17" ht="15">
      <c r="A15" s="12"/>
      <c r="B15" s="25">
        <v>315.1</v>
      </c>
      <c r="C15" s="20" t="s">
        <v>156</v>
      </c>
      <c r="D15" s="46">
        <v>1375542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1375542</v>
      </c>
      <c r="P15" s="47">
        <f>(O15/P$73)</f>
        <v>51.464456749476206</v>
      </c>
      <c r="Q15" s="9"/>
    </row>
    <row r="16" spans="1:17" ht="15.75">
      <c r="A16" s="29" t="s">
        <v>16</v>
      </c>
      <c r="B16" s="30"/>
      <c r="C16" s="31"/>
      <c r="D16" s="32">
        <f>SUM(D17:D27)</f>
        <v>3693325</v>
      </c>
      <c r="E16" s="32">
        <f>SUM(E17:E27)</f>
        <v>5033684</v>
      </c>
      <c r="F16" s="32">
        <f>SUM(F17:F27)</f>
        <v>0</v>
      </c>
      <c r="G16" s="32">
        <f>SUM(G17:G27)</f>
        <v>2657120</v>
      </c>
      <c r="H16" s="32">
        <f>SUM(H17:H27)</f>
        <v>0</v>
      </c>
      <c r="I16" s="32">
        <f>SUM(I17:I27)</f>
        <v>570264</v>
      </c>
      <c r="J16" s="32">
        <f>SUM(J17:J27)</f>
        <v>0</v>
      </c>
      <c r="K16" s="32">
        <f>SUM(K17:K27)</f>
        <v>0</v>
      </c>
      <c r="L16" s="32">
        <f>SUM(L17:L27)</f>
        <v>0</v>
      </c>
      <c r="M16" s="32">
        <f>SUM(M17:M27)</f>
        <v>0</v>
      </c>
      <c r="N16" s="32">
        <f>SUM(N17:N27)</f>
        <v>0</v>
      </c>
      <c r="O16" s="44">
        <f>SUM(D16:N16)</f>
        <v>11954393</v>
      </c>
      <c r="P16" s="45">
        <f>(O16/P$73)</f>
        <v>447.26103711463634</v>
      </c>
      <c r="Q16" s="10"/>
    </row>
    <row r="17" spans="1:17" ht="15">
      <c r="A17" s="12"/>
      <c r="B17" s="25">
        <v>322</v>
      </c>
      <c r="C17" s="20" t="s">
        <v>157</v>
      </c>
      <c r="D17" s="46">
        <v>0</v>
      </c>
      <c r="E17" s="46">
        <v>5021870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5021870</v>
      </c>
      <c r="P17" s="47">
        <f>(O17/P$73)</f>
        <v>187.88798263992817</v>
      </c>
      <c r="Q17" s="9"/>
    </row>
    <row r="18" spans="1:17" ht="15">
      <c r="A18" s="12"/>
      <c r="B18" s="25">
        <v>323.1</v>
      </c>
      <c r="C18" s="20" t="s">
        <v>59</v>
      </c>
      <c r="D18" s="46">
        <v>2392002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7">SUM(D18:N18)</f>
        <v>2392002</v>
      </c>
      <c r="P18" s="47">
        <f>(O18/P$73)</f>
        <v>89.49423825202035</v>
      </c>
      <c r="Q18" s="9"/>
    </row>
    <row r="19" spans="1:17" ht="15">
      <c r="A19" s="12"/>
      <c r="B19" s="25">
        <v>323.3</v>
      </c>
      <c r="C19" s="20" t="s">
        <v>110</v>
      </c>
      <c r="D19" s="46">
        <v>87786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87786</v>
      </c>
      <c r="P19" s="47">
        <f>(O19/P$73)</f>
        <v>3.2844208320862016</v>
      </c>
      <c r="Q19" s="9"/>
    </row>
    <row r="20" spans="1:17" ht="15">
      <c r="A20" s="12"/>
      <c r="B20" s="25">
        <v>323.4</v>
      </c>
      <c r="C20" s="20" t="s">
        <v>60</v>
      </c>
      <c r="D20" s="46">
        <v>565495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565495</v>
      </c>
      <c r="P20" s="47">
        <f>(O20/P$73)</f>
        <v>21.157400478898534</v>
      </c>
      <c r="Q20" s="9"/>
    </row>
    <row r="21" spans="1:17" ht="15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751240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751240</v>
      </c>
      <c r="P21" s="47">
        <f>(O21/P$73)</f>
        <v>28.106854235258904</v>
      </c>
      <c r="Q21" s="9"/>
    </row>
    <row r="22" spans="1:17" ht="15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147319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147319</v>
      </c>
      <c r="P22" s="47">
        <f>(O22/P$73)</f>
        <v>5.5117853935947325</v>
      </c>
      <c r="Q22" s="9"/>
    </row>
    <row r="23" spans="1:17" ht="15">
      <c r="A23" s="12"/>
      <c r="B23" s="25">
        <v>324.21</v>
      </c>
      <c r="C23" s="20" t="s">
        <v>164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285132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285132</v>
      </c>
      <c r="P23" s="47">
        <f>(O23/P$73)</f>
        <v>10.667913798263992</v>
      </c>
      <c r="Q23" s="9"/>
    </row>
    <row r="24" spans="1:17" ht="15">
      <c r="A24" s="12"/>
      <c r="B24" s="25">
        <v>324.91</v>
      </c>
      <c r="C24" s="20" t="s">
        <v>143</v>
      </c>
      <c r="D24" s="46">
        <v>0</v>
      </c>
      <c r="E24" s="46">
        <v>0</v>
      </c>
      <c r="F24" s="46">
        <v>0</v>
      </c>
      <c r="G24" s="46">
        <v>415373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415373</v>
      </c>
      <c r="P24" s="47">
        <f>(O24/P$73)</f>
        <v>15.540743789284646</v>
      </c>
      <c r="Q24" s="9"/>
    </row>
    <row r="25" spans="1:17" ht="15">
      <c r="A25" s="12"/>
      <c r="B25" s="25">
        <v>324.92</v>
      </c>
      <c r="C25" s="20" t="s">
        <v>144</v>
      </c>
      <c r="D25" s="46">
        <v>0</v>
      </c>
      <c r="E25" s="46">
        <v>0</v>
      </c>
      <c r="F25" s="46">
        <v>0</v>
      </c>
      <c r="G25" s="46">
        <v>14628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14628</v>
      </c>
      <c r="P25" s="47">
        <f>(O25/P$73)</f>
        <v>0.5472912301706077</v>
      </c>
      <c r="Q25" s="9"/>
    </row>
    <row r="26" spans="1:17" ht="15">
      <c r="A26" s="12"/>
      <c r="B26" s="25" t="s">
        <v>165</v>
      </c>
      <c r="C26" s="20" t="s">
        <v>166</v>
      </c>
      <c r="D26" s="46">
        <v>0</v>
      </c>
      <c r="E26" s="46">
        <v>0</v>
      </c>
      <c r="F26" s="46">
        <v>0</v>
      </c>
      <c r="G26" s="46">
        <v>1328560</v>
      </c>
      <c r="H26" s="46">
        <v>0</v>
      </c>
      <c r="I26" s="46">
        <v>285132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1613692</v>
      </c>
      <c r="P26" s="47">
        <f>(O26/P$73)</f>
        <v>60.37458844657288</v>
      </c>
      <c r="Q26" s="9"/>
    </row>
    <row r="27" spans="1:17" ht="15">
      <c r="A27" s="12"/>
      <c r="B27" s="25">
        <v>329.5</v>
      </c>
      <c r="C27" s="20" t="s">
        <v>167</v>
      </c>
      <c r="D27" s="46">
        <v>648042</v>
      </c>
      <c r="E27" s="46">
        <v>11814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659856</v>
      </c>
      <c r="P27" s="47">
        <f>(O27/P$73)</f>
        <v>24.68781801855732</v>
      </c>
      <c r="Q27" s="9"/>
    </row>
    <row r="28" spans="1:17" ht="15.75">
      <c r="A28" s="29" t="s">
        <v>159</v>
      </c>
      <c r="B28" s="30"/>
      <c r="C28" s="31"/>
      <c r="D28" s="32">
        <f>SUM(D29:D43)</f>
        <v>4225225</v>
      </c>
      <c r="E28" s="32">
        <f>SUM(E29:E43)</f>
        <v>280043</v>
      </c>
      <c r="F28" s="32">
        <f>SUM(F29:F43)</f>
        <v>0</v>
      </c>
      <c r="G28" s="32">
        <f>SUM(G29:G43)</f>
        <v>2698423</v>
      </c>
      <c r="H28" s="32">
        <f>SUM(H29:H43)</f>
        <v>0</v>
      </c>
      <c r="I28" s="32">
        <f>SUM(I29:I43)</f>
        <v>5295</v>
      </c>
      <c r="J28" s="32">
        <f>SUM(J29:J43)</f>
        <v>0</v>
      </c>
      <c r="K28" s="32">
        <f>SUM(K29:K43)</f>
        <v>0</v>
      </c>
      <c r="L28" s="32">
        <f>SUM(L29:L43)</f>
        <v>0</v>
      </c>
      <c r="M28" s="32">
        <f>SUM(M29:M43)</f>
        <v>0</v>
      </c>
      <c r="N28" s="32">
        <f>SUM(N29:N43)</f>
        <v>0</v>
      </c>
      <c r="O28" s="44">
        <f>SUM(D28:N28)</f>
        <v>7208986</v>
      </c>
      <c r="P28" s="45">
        <f>(O28/P$73)</f>
        <v>269.71662675845556</v>
      </c>
      <c r="Q28" s="10"/>
    </row>
    <row r="29" spans="1:17" ht="15">
      <c r="A29" s="12"/>
      <c r="B29" s="25">
        <v>331.2</v>
      </c>
      <c r="C29" s="20" t="s">
        <v>61</v>
      </c>
      <c r="D29" s="46">
        <v>15180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15180</v>
      </c>
      <c r="P29" s="47">
        <f>(O29/P$73)</f>
        <v>0.5679437294223286</v>
      </c>
      <c r="Q29" s="9"/>
    </row>
    <row r="30" spans="1:17" ht="15">
      <c r="A30" s="12"/>
      <c r="B30" s="25">
        <v>331.49</v>
      </c>
      <c r="C30" s="20" t="s">
        <v>62</v>
      </c>
      <c r="D30" s="46">
        <v>0</v>
      </c>
      <c r="E30" s="46">
        <v>0</v>
      </c>
      <c r="F30" s="46">
        <v>0</v>
      </c>
      <c r="G30" s="46">
        <v>3850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37">SUM(D30:N30)</f>
        <v>3850</v>
      </c>
      <c r="P30" s="47">
        <f>(O30/P$73)</f>
        <v>0.1440436994911703</v>
      </c>
      <c r="Q30" s="9"/>
    </row>
    <row r="31" spans="1:17" ht="15">
      <c r="A31" s="12"/>
      <c r="B31" s="25">
        <v>334.2</v>
      </c>
      <c r="C31" s="20" t="s">
        <v>129</v>
      </c>
      <c r="D31" s="46">
        <v>3791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3791</v>
      </c>
      <c r="P31" s="47">
        <f>(O31/P$73)</f>
        <v>0.14183627656390302</v>
      </c>
      <c r="Q31" s="9"/>
    </row>
    <row r="32" spans="1:17" ht="15">
      <c r="A32" s="12"/>
      <c r="B32" s="25">
        <v>334.39</v>
      </c>
      <c r="C32" s="20" t="s">
        <v>63</v>
      </c>
      <c r="D32" s="46">
        <v>42311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42311</v>
      </c>
      <c r="P32" s="47">
        <f>(O32/P$73)</f>
        <v>1.5830215504340017</v>
      </c>
      <c r="Q32" s="9"/>
    </row>
    <row r="33" spans="1:17" ht="15">
      <c r="A33" s="12"/>
      <c r="B33" s="25">
        <v>335.125</v>
      </c>
      <c r="C33" s="20" t="s">
        <v>160</v>
      </c>
      <c r="D33" s="46">
        <v>902020</v>
      </c>
      <c r="E33" s="46">
        <v>234760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1136780</v>
      </c>
      <c r="P33" s="47">
        <f>(O33/P$73)</f>
        <v>42.53142771625262</v>
      </c>
      <c r="Q33" s="9"/>
    </row>
    <row r="34" spans="1:17" ht="15">
      <c r="A34" s="12"/>
      <c r="B34" s="25">
        <v>335.14</v>
      </c>
      <c r="C34" s="20" t="s">
        <v>98</v>
      </c>
      <c r="D34" s="46">
        <v>37998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37998</v>
      </c>
      <c r="P34" s="47">
        <f>(O34/P$73)</f>
        <v>1.4216551930559713</v>
      </c>
      <c r="Q34" s="9"/>
    </row>
    <row r="35" spans="1:17" ht="15">
      <c r="A35" s="12"/>
      <c r="B35" s="25">
        <v>335.15</v>
      </c>
      <c r="C35" s="20" t="s">
        <v>99</v>
      </c>
      <c r="D35" s="46">
        <v>22780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22780</v>
      </c>
      <c r="P35" s="47">
        <f>(O35/P$73)</f>
        <v>0.8522897336126908</v>
      </c>
      <c r="Q35" s="9"/>
    </row>
    <row r="36" spans="1:17" ht="15">
      <c r="A36" s="12"/>
      <c r="B36" s="25">
        <v>335.18</v>
      </c>
      <c r="C36" s="20" t="s">
        <v>161</v>
      </c>
      <c r="D36" s="46">
        <v>2888169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2888169</v>
      </c>
      <c r="P36" s="47">
        <f>(O36/P$73)</f>
        <v>108.05780454953607</v>
      </c>
      <c r="Q36" s="9"/>
    </row>
    <row r="37" spans="1:17" ht="15">
      <c r="A37" s="12"/>
      <c r="B37" s="25">
        <v>335.21</v>
      </c>
      <c r="C37" s="20" t="s">
        <v>70</v>
      </c>
      <c r="D37" s="46">
        <v>26751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26751</v>
      </c>
      <c r="P37" s="47">
        <f>(O37/P$73)</f>
        <v>1.000860520802155</v>
      </c>
      <c r="Q37" s="9"/>
    </row>
    <row r="38" spans="1:17" ht="15">
      <c r="A38" s="12"/>
      <c r="B38" s="25">
        <v>335.48</v>
      </c>
      <c r="C38" s="20" t="s">
        <v>71</v>
      </c>
      <c r="D38" s="46">
        <v>142407</v>
      </c>
      <c r="E38" s="46">
        <v>26095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168502</v>
      </c>
      <c r="P38" s="47">
        <f>(O38/P$73)</f>
        <v>6.304325052379527</v>
      </c>
      <c r="Q38" s="9"/>
    </row>
    <row r="39" spans="1:17" ht="15">
      <c r="A39" s="12"/>
      <c r="B39" s="25">
        <v>337.2</v>
      </c>
      <c r="C39" s="20" t="s">
        <v>72</v>
      </c>
      <c r="D39" s="46">
        <v>83818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83818</v>
      </c>
      <c r="P39" s="47">
        <f>(O39/P$73)</f>
        <v>3.135962286740497</v>
      </c>
      <c r="Q39" s="9"/>
    </row>
    <row r="40" spans="1:17" ht="15">
      <c r="A40" s="12"/>
      <c r="B40" s="25">
        <v>337.3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5295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5295</v>
      </c>
      <c r="P40" s="47">
        <f>(O40/P$73)</f>
        <v>0.1981068542352589</v>
      </c>
      <c r="Q40" s="9"/>
    </row>
    <row r="41" spans="1:17" ht="15">
      <c r="A41" s="12"/>
      <c r="B41" s="25">
        <v>337.4</v>
      </c>
      <c r="C41" s="20" t="s">
        <v>121</v>
      </c>
      <c r="D41" s="46">
        <v>0</v>
      </c>
      <c r="E41" s="46">
        <v>0</v>
      </c>
      <c r="F41" s="46">
        <v>0</v>
      </c>
      <c r="G41" s="46">
        <v>1000000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1000000</v>
      </c>
      <c r="P41" s="47">
        <f>(O41/P$73)</f>
        <v>37.4139479197845</v>
      </c>
      <c r="Q41" s="9"/>
    </row>
    <row r="42" spans="1:17" ht="15">
      <c r="A42" s="12"/>
      <c r="B42" s="25">
        <v>337.7</v>
      </c>
      <c r="C42" s="20" t="s">
        <v>122</v>
      </c>
      <c r="D42" s="46">
        <v>60000</v>
      </c>
      <c r="E42" s="46">
        <v>0</v>
      </c>
      <c r="F42" s="46">
        <v>0</v>
      </c>
      <c r="G42" s="46">
        <v>1694573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1754573</v>
      </c>
      <c r="P42" s="47">
        <f>(O42/P$73)</f>
        <v>65.64550284346004</v>
      </c>
      <c r="Q42" s="9"/>
    </row>
    <row r="43" spans="1:17" ht="15">
      <c r="A43" s="12"/>
      <c r="B43" s="25">
        <v>338</v>
      </c>
      <c r="C43" s="20" t="s">
        <v>73</v>
      </c>
      <c r="D43" s="46">
        <v>0</v>
      </c>
      <c r="E43" s="46">
        <v>19188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19188</v>
      </c>
      <c r="P43" s="47">
        <f>(O43/P$73)</f>
        <v>0.7178988326848249</v>
      </c>
      <c r="Q43" s="9"/>
    </row>
    <row r="44" spans="1:17" ht="15.75">
      <c r="A44" s="29" t="s">
        <v>26</v>
      </c>
      <c r="B44" s="30"/>
      <c r="C44" s="31"/>
      <c r="D44" s="32">
        <f>SUM(D45:D52)</f>
        <v>2184415</v>
      </c>
      <c r="E44" s="32">
        <f>SUM(E45:E52)</f>
        <v>0</v>
      </c>
      <c r="F44" s="32">
        <f>SUM(F45:F52)</f>
        <v>0</v>
      </c>
      <c r="G44" s="32">
        <f>SUM(G45:G52)</f>
        <v>0</v>
      </c>
      <c r="H44" s="32">
        <f>SUM(H45:H52)</f>
        <v>0</v>
      </c>
      <c r="I44" s="32">
        <f>SUM(I45:I52)</f>
        <v>37333705</v>
      </c>
      <c r="J44" s="32">
        <f>SUM(J45:J52)</f>
        <v>9993669</v>
      </c>
      <c r="K44" s="32">
        <f>SUM(K45:K52)</f>
        <v>0</v>
      </c>
      <c r="L44" s="32">
        <f>SUM(L45:L52)</f>
        <v>0</v>
      </c>
      <c r="M44" s="32">
        <f>SUM(M45:M52)</f>
        <v>0</v>
      </c>
      <c r="N44" s="32">
        <f>SUM(N45:N52)</f>
        <v>0</v>
      </c>
      <c r="O44" s="32">
        <f>SUM(D44:N44)</f>
        <v>49511789</v>
      </c>
      <c r="P44" s="45">
        <f>(O44/P$73)</f>
        <v>1852.4314950613589</v>
      </c>
      <c r="Q44" s="10"/>
    </row>
    <row r="45" spans="1:17" ht="15">
      <c r="A45" s="12"/>
      <c r="B45" s="25">
        <v>341.2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9993669</v>
      </c>
      <c r="K45" s="46">
        <v>0</v>
      </c>
      <c r="L45" s="46">
        <v>0</v>
      </c>
      <c r="M45" s="46">
        <v>0</v>
      </c>
      <c r="N45" s="46">
        <v>0</v>
      </c>
      <c r="O45" s="46">
        <f aca="true" t="shared" si="3" ref="O45:O52">SUM(D45:N45)</f>
        <v>9993669</v>
      </c>
      <c r="P45" s="47">
        <f>(O45/P$73)</f>
        <v>373.9026114935648</v>
      </c>
      <c r="Q45" s="9"/>
    </row>
    <row r="46" spans="1:17" ht="15">
      <c r="A46" s="12"/>
      <c r="B46" s="25">
        <v>341.9</v>
      </c>
      <c r="C46" s="20" t="s">
        <v>102</v>
      </c>
      <c r="D46" s="46">
        <v>227270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227270</v>
      </c>
      <c r="P46" s="47">
        <f>(O46/P$73)</f>
        <v>8.503067943729423</v>
      </c>
      <c r="Q46" s="9"/>
    </row>
    <row r="47" spans="1:17" ht="15">
      <c r="A47" s="12"/>
      <c r="B47" s="25">
        <v>342.2</v>
      </c>
      <c r="C47" s="20" t="s">
        <v>74</v>
      </c>
      <c r="D47" s="46">
        <v>38008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38008</v>
      </c>
      <c r="P47" s="47">
        <f>(O47/P$73)</f>
        <v>1.4220293325351692</v>
      </c>
      <c r="Q47" s="9"/>
    </row>
    <row r="48" spans="1:17" ht="15">
      <c r="A48" s="12"/>
      <c r="B48" s="25">
        <v>342.4</v>
      </c>
      <c r="C48" s="20" t="s">
        <v>146</v>
      </c>
      <c r="D48" s="46">
        <v>1915492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1915492</v>
      </c>
      <c r="P48" s="47">
        <f>(O48/P$73)</f>
        <v>71.66611792876384</v>
      </c>
      <c r="Q48" s="9"/>
    </row>
    <row r="49" spans="1:17" ht="15">
      <c r="A49" s="12"/>
      <c r="B49" s="25">
        <v>342.6</v>
      </c>
      <c r="C49" s="20" t="s">
        <v>147</v>
      </c>
      <c r="D49" s="46">
        <v>3645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3645</v>
      </c>
      <c r="P49" s="47">
        <f>(O49/P$73)</f>
        <v>0.13637384016761447</v>
      </c>
      <c r="Q49" s="9"/>
    </row>
    <row r="50" spans="1:17" ht="15">
      <c r="A50" s="12"/>
      <c r="B50" s="25">
        <v>343.4</v>
      </c>
      <c r="C50" s="20" t="s">
        <v>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7648188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7648188</v>
      </c>
      <c r="P50" s="47">
        <f>(O50/P$73)</f>
        <v>286.14890751272077</v>
      </c>
      <c r="Q50" s="9"/>
    </row>
    <row r="51" spans="1:17" ht="15">
      <c r="A51" s="12"/>
      <c r="B51" s="25">
        <v>343.5</v>
      </c>
      <c r="C51" s="20" t="s">
        <v>168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26465968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26465968</v>
      </c>
      <c r="P51" s="47">
        <f>(O51/P$73)</f>
        <v>990.1963483986831</v>
      </c>
      <c r="Q51" s="9"/>
    </row>
    <row r="52" spans="1:17" ht="15">
      <c r="A52" s="12"/>
      <c r="B52" s="25">
        <v>343.9</v>
      </c>
      <c r="C52" s="20" t="s">
        <v>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3219549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3219549</v>
      </c>
      <c r="P52" s="47">
        <f>(O52/P$73)</f>
        <v>120.45603861119426</v>
      </c>
      <c r="Q52" s="9"/>
    </row>
    <row r="53" spans="1:17" ht="15.75">
      <c r="A53" s="29" t="s">
        <v>27</v>
      </c>
      <c r="B53" s="30"/>
      <c r="C53" s="31"/>
      <c r="D53" s="32">
        <f>SUM(D54:D55)</f>
        <v>38280</v>
      </c>
      <c r="E53" s="32">
        <f>SUM(E54:E55)</f>
        <v>66766</v>
      </c>
      <c r="F53" s="32">
        <f>SUM(F54:F55)</f>
        <v>0</v>
      </c>
      <c r="G53" s="32">
        <f>SUM(G54:G55)</f>
        <v>0</v>
      </c>
      <c r="H53" s="32">
        <f>SUM(H54:H55)</f>
        <v>0</v>
      </c>
      <c r="I53" s="32">
        <f>SUM(I54:I55)</f>
        <v>0</v>
      </c>
      <c r="J53" s="32">
        <f>SUM(J54:J55)</f>
        <v>0</v>
      </c>
      <c r="K53" s="32">
        <f>SUM(K54:K55)</f>
        <v>0</v>
      </c>
      <c r="L53" s="32">
        <f>SUM(L54:L55)</f>
        <v>0</v>
      </c>
      <c r="M53" s="32">
        <f>SUM(M54:M55)</f>
        <v>0</v>
      </c>
      <c r="N53" s="32">
        <f>SUM(N54:N55)</f>
        <v>0</v>
      </c>
      <c r="O53" s="32">
        <f>SUM(D53:N53)</f>
        <v>105046</v>
      </c>
      <c r="P53" s="45">
        <f>(O53/P$73)</f>
        <v>3.930185573181682</v>
      </c>
      <c r="Q53" s="10"/>
    </row>
    <row r="54" spans="1:17" ht="15">
      <c r="A54" s="13"/>
      <c r="B54" s="39">
        <v>354</v>
      </c>
      <c r="C54" s="21" t="s">
        <v>36</v>
      </c>
      <c r="D54" s="46">
        <v>38280</v>
      </c>
      <c r="E54" s="46">
        <v>40078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78358</v>
      </c>
      <c r="P54" s="47">
        <f>(O54/P$73)</f>
        <v>2.9316821310984733</v>
      </c>
      <c r="Q54" s="9"/>
    </row>
    <row r="55" spans="1:17" ht="15">
      <c r="A55" s="13"/>
      <c r="B55" s="39">
        <v>356</v>
      </c>
      <c r="C55" s="21" t="s">
        <v>135</v>
      </c>
      <c r="D55" s="46">
        <v>0</v>
      </c>
      <c r="E55" s="46">
        <v>26688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26688</v>
      </c>
      <c r="P55" s="47">
        <f>(O55/P$73)</f>
        <v>0.9985034420832086</v>
      </c>
      <c r="Q55" s="9"/>
    </row>
    <row r="56" spans="1:17" ht="15.75">
      <c r="A56" s="29" t="s">
        <v>2</v>
      </c>
      <c r="B56" s="30"/>
      <c r="C56" s="31"/>
      <c r="D56" s="32">
        <f>SUM(D57:D64)</f>
        <v>1944624</v>
      </c>
      <c r="E56" s="32">
        <f>SUM(E57:E64)</f>
        <v>160036</v>
      </c>
      <c r="F56" s="32">
        <f>SUM(F57:F64)</f>
        <v>1147</v>
      </c>
      <c r="G56" s="32">
        <f>SUM(G57:G64)</f>
        <v>54126</v>
      </c>
      <c r="H56" s="32">
        <f>SUM(H57:H64)</f>
        <v>0</v>
      </c>
      <c r="I56" s="32">
        <f>SUM(I57:I64)</f>
        <v>3066091</v>
      </c>
      <c r="J56" s="32">
        <f>SUM(J57:J64)</f>
        <v>2912258</v>
      </c>
      <c r="K56" s="32">
        <f>SUM(K57:K64)</f>
        <v>-8272506</v>
      </c>
      <c r="L56" s="32">
        <f>SUM(L57:L64)</f>
        <v>0</v>
      </c>
      <c r="M56" s="32">
        <f>SUM(M57:M64)</f>
        <v>0</v>
      </c>
      <c r="N56" s="32">
        <f>SUM(N57:N64)</f>
        <v>0</v>
      </c>
      <c r="O56" s="32">
        <f>SUM(D56:N56)</f>
        <v>-134224</v>
      </c>
      <c r="P56" s="45">
        <f>(O56/P$73)</f>
        <v>-5.021849745585154</v>
      </c>
      <c r="Q56" s="10"/>
    </row>
    <row r="57" spans="1:17" ht="15">
      <c r="A57" s="12"/>
      <c r="B57" s="25">
        <v>361.1</v>
      </c>
      <c r="C57" s="20" t="s">
        <v>37</v>
      </c>
      <c r="D57" s="46">
        <v>94356</v>
      </c>
      <c r="E57" s="46">
        <v>30193</v>
      </c>
      <c r="F57" s="46">
        <v>1147</v>
      </c>
      <c r="G57" s="46">
        <v>54126</v>
      </c>
      <c r="H57" s="46">
        <v>0</v>
      </c>
      <c r="I57" s="46">
        <v>524447</v>
      </c>
      <c r="J57" s="46">
        <v>64598</v>
      </c>
      <c r="K57" s="46">
        <v>430895</v>
      </c>
      <c r="L57" s="46">
        <v>0</v>
      </c>
      <c r="M57" s="46">
        <v>0</v>
      </c>
      <c r="N57" s="46">
        <v>0</v>
      </c>
      <c r="O57" s="46">
        <f>SUM(D57:N57)</f>
        <v>1199762</v>
      </c>
      <c r="P57" s="47">
        <f>(O57/P$73)</f>
        <v>44.88783298413649</v>
      </c>
      <c r="Q57" s="9"/>
    </row>
    <row r="58" spans="1:17" ht="15">
      <c r="A58" s="12"/>
      <c r="B58" s="25">
        <v>361.2</v>
      </c>
      <c r="C58" s="20" t="s">
        <v>103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1506862</v>
      </c>
      <c r="L58" s="46">
        <v>0</v>
      </c>
      <c r="M58" s="46">
        <v>0</v>
      </c>
      <c r="N58" s="46">
        <v>0</v>
      </c>
      <c r="O58" s="46">
        <f aca="true" t="shared" si="4" ref="O58:O70">SUM(D58:N58)</f>
        <v>1506862</v>
      </c>
      <c r="P58" s="47">
        <f>(O58/P$73)</f>
        <v>56.377656390302306</v>
      </c>
      <c r="Q58" s="9"/>
    </row>
    <row r="59" spans="1:17" ht="15">
      <c r="A59" s="12"/>
      <c r="B59" s="25">
        <v>361.3</v>
      </c>
      <c r="C59" s="20" t="s">
        <v>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-14733396</v>
      </c>
      <c r="L59" s="46">
        <v>0</v>
      </c>
      <c r="M59" s="46">
        <v>0</v>
      </c>
      <c r="N59" s="46">
        <v>0</v>
      </c>
      <c r="O59" s="46">
        <f t="shared" si="4"/>
        <v>-14733396</v>
      </c>
      <c r="P59" s="47">
        <f>(O59/P$73)</f>
        <v>-551.2345106255613</v>
      </c>
      <c r="Q59" s="9"/>
    </row>
    <row r="60" spans="1:17" ht="15">
      <c r="A60" s="12"/>
      <c r="B60" s="25">
        <v>362</v>
      </c>
      <c r="C60" s="20" t="s">
        <v>39</v>
      </c>
      <c r="D60" s="46">
        <v>1089897</v>
      </c>
      <c r="E60" s="46">
        <v>0</v>
      </c>
      <c r="F60" s="46">
        <v>0</v>
      </c>
      <c r="G60" s="46">
        <v>0</v>
      </c>
      <c r="H60" s="46">
        <v>0</v>
      </c>
      <c r="I60" s="46">
        <v>2394442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3484339</v>
      </c>
      <c r="P60" s="47">
        <f>(O60/P$73)</f>
        <v>130.36287788087398</v>
      </c>
      <c r="Q60" s="9"/>
    </row>
    <row r="61" spans="1:17" ht="15">
      <c r="A61" s="12"/>
      <c r="B61" s="25">
        <v>364</v>
      </c>
      <c r="C61" s="20" t="s">
        <v>104</v>
      </c>
      <c r="D61" s="46">
        <v>186108</v>
      </c>
      <c r="E61" s="46">
        <v>0</v>
      </c>
      <c r="F61" s="46">
        <v>0</v>
      </c>
      <c r="G61" s="46">
        <v>0</v>
      </c>
      <c r="H61" s="46">
        <v>0</v>
      </c>
      <c r="I61" s="46">
        <v>-7160</v>
      </c>
      <c r="J61" s="46">
        <v>49337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228285</v>
      </c>
      <c r="P61" s="47">
        <f>(O61/P$73)</f>
        <v>8.541043100868004</v>
      </c>
      <c r="Q61" s="9"/>
    </row>
    <row r="62" spans="1:17" ht="15">
      <c r="A62" s="12"/>
      <c r="B62" s="25">
        <v>366</v>
      </c>
      <c r="C62" s="20" t="s">
        <v>123</v>
      </c>
      <c r="D62" s="46">
        <v>9117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9117</v>
      </c>
      <c r="P62" s="47">
        <f>(O62/P$73)</f>
        <v>0.34110296318467526</v>
      </c>
      <c r="Q62" s="9"/>
    </row>
    <row r="63" spans="1:17" ht="15">
      <c r="A63" s="12"/>
      <c r="B63" s="25">
        <v>368</v>
      </c>
      <c r="C63" s="20" t="s">
        <v>41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4523133</v>
      </c>
      <c r="L63" s="46">
        <v>0</v>
      </c>
      <c r="M63" s="46">
        <v>0</v>
      </c>
      <c r="N63" s="46">
        <v>0</v>
      </c>
      <c r="O63" s="46">
        <f t="shared" si="4"/>
        <v>4523133</v>
      </c>
      <c r="P63" s="47">
        <f>(O63/P$73)</f>
        <v>169.2282624962586</v>
      </c>
      <c r="Q63" s="9"/>
    </row>
    <row r="64" spans="1:17" ht="15">
      <c r="A64" s="12"/>
      <c r="B64" s="25">
        <v>369.9</v>
      </c>
      <c r="C64" s="20" t="s">
        <v>42</v>
      </c>
      <c r="D64" s="46">
        <v>565146</v>
      </c>
      <c r="E64" s="46">
        <v>129843</v>
      </c>
      <c r="F64" s="46">
        <v>0</v>
      </c>
      <c r="G64" s="46">
        <v>0</v>
      </c>
      <c r="H64" s="46">
        <v>0</v>
      </c>
      <c r="I64" s="46">
        <v>154362</v>
      </c>
      <c r="J64" s="46">
        <v>2798323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3647674</v>
      </c>
      <c r="P64" s="47">
        <f>(O64/P$73)</f>
        <v>136.473885064352</v>
      </c>
      <c r="Q64" s="9"/>
    </row>
    <row r="65" spans="1:17" ht="15.75">
      <c r="A65" s="29" t="s">
        <v>28</v>
      </c>
      <c r="B65" s="30"/>
      <c r="C65" s="31"/>
      <c r="D65" s="32">
        <f>SUM(D66:D70)</f>
        <v>4204902</v>
      </c>
      <c r="E65" s="32">
        <f>SUM(E66:E70)</f>
        <v>0</v>
      </c>
      <c r="F65" s="32">
        <f>SUM(F66:F70)</f>
        <v>0</v>
      </c>
      <c r="G65" s="32">
        <f>SUM(G66:G70)</f>
        <v>648500</v>
      </c>
      <c r="H65" s="32">
        <f>SUM(H66:H70)</f>
        <v>0</v>
      </c>
      <c r="I65" s="32">
        <f>SUM(I66:I70)</f>
        <v>11463247</v>
      </c>
      <c r="J65" s="32">
        <f>SUM(J66:J70)</f>
        <v>4156366</v>
      </c>
      <c r="K65" s="32">
        <f>SUM(K66:K70)</f>
        <v>0</v>
      </c>
      <c r="L65" s="32">
        <f>SUM(L66:L70)</f>
        <v>0</v>
      </c>
      <c r="M65" s="32">
        <f>SUM(M66:M70)</f>
        <v>0</v>
      </c>
      <c r="N65" s="32">
        <f>SUM(N66:N70)</f>
        <v>0</v>
      </c>
      <c r="O65" s="32">
        <f t="shared" si="4"/>
        <v>20473015</v>
      </c>
      <c r="P65" s="45">
        <f>(O65/P$73)</f>
        <v>765.9763169709668</v>
      </c>
      <c r="Q65" s="9"/>
    </row>
    <row r="66" spans="1:17" ht="15">
      <c r="A66" s="12"/>
      <c r="B66" s="25">
        <v>381</v>
      </c>
      <c r="C66" s="20" t="s">
        <v>43</v>
      </c>
      <c r="D66" s="46">
        <v>4204902</v>
      </c>
      <c r="E66" s="46">
        <v>0</v>
      </c>
      <c r="F66" s="46">
        <v>0</v>
      </c>
      <c r="G66" s="46">
        <v>648500</v>
      </c>
      <c r="H66" s="46">
        <v>0</v>
      </c>
      <c r="I66" s="46">
        <v>0</v>
      </c>
      <c r="J66" s="46">
        <v>2222532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7075934</v>
      </c>
      <c r="P66" s="47">
        <f>(O66/P$73)</f>
        <v>264.7386261598324</v>
      </c>
      <c r="Q66" s="9"/>
    </row>
    <row r="67" spans="1:17" ht="15">
      <c r="A67" s="12"/>
      <c r="B67" s="25">
        <v>389.2</v>
      </c>
      <c r="C67" s="20" t="s">
        <v>82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2543691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2543691</v>
      </c>
      <c r="P67" s="47">
        <f>(O67/P$73)</f>
        <v>95.16952259802454</v>
      </c>
      <c r="Q67" s="9"/>
    </row>
    <row r="68" spans="1:17" ht="15">
      <c r="A68" s="12"/>
      <c r="B68" s="25">
        <v>389.3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638073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638073</v>
      </c>
      <c r="P68" s="47">
        <f>(O68/P$73)</f>
        <v>23.87282999102065</v>
      </c>
      <c r="Q68" s="9"/>
    </row>
    <row r="69" spans="1:17" ht="15">
      <c r="A69" s="12"/>
      <c r="B69" s="25">
        <v>389.8</v>
      </c>
      <c r="C69" s="20" t="s">
        <v>44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1474257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1474257</v>
      </c>
      <c r="P69" s="47">
        <f>(O69/P$73)</f>
        <v>55.15777461837773</v>
      </c>
      <c r="Q69" s="9"/>
    </row>
    <row r="70" spans="1:17" ht="15.75" thickBot="1">
      <c r="A70" s="12"/>
      <c r="B70" s="25">
        <v>389.9</v>
      </c>
      <c r="C70" s="20" t="s">
        <v>162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6807226</v>
      </c>
      <c r="J70" s="46">
        <v>1933834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8741060</v>
      </c>
      <c r="P70" s="47">
        <f>(O70/P$73)</f>
        <v>327.0375636037115</v>
      </c>
      <c r="Q70" s="9"/>
    </row>
    <row r="71" spans="1:120" ht="16.5" thickBot="1">
      <c r="A71" s="14" t="s">
        <v>34</v>
      </c>
      <c r="B71" s="23"/>
      <c r="C71" s="22"/>
      <c r="D71" s="15">
        <f>SUM(D5,D16,D28,D44,D53,D56,D65)</f>
        <v>41585889</v>
      </c>
      <c r="E71" s="15">
        <f>SUM(E5,E16,E28,E44,E53,E56,E65)</f>
        <v>6656070</v>
      </c>
      <c r="F71" s="15">
        <f>SUM(F5,F16,F28,F44,F53,F56,F65)</f>
        <v>2598113</v>
      </c>
      <c r="G71" s="15">
        <f>SUM(G5,G16,G28,G44,G53,G56,G65)</f>
        <v>11157490</v>
      </c>
      <c r="H71" s="15">
        <f>SUM(H5,H16,H28,H44,H53,H56,H65)</f>
        <v>0</v>
      </c>
      <c r="I71" s="15">
        <f>SUM(I5,I16,I28,I44,I53,I56,I65)</f>
        <v>52438602</v>
      </c>
      <c r="J71" s="15">
        <f>SUM(J5,J16,J28,J44,J53,J56,J65)</f>
        <v>17062293</v>
      </c>
      <c r="K71" s="15">
        <f>SUM(K5,K16,K28,K44,K53,K56,K65)</f>
        <v>-8272506</v>
      </c>
      <c r="L71" s="15">
        <f>SUM(L5,L16,L28,L44,L53,L56,L65)</f>
        <v>0</v>
      </c>
      <c r="M71" s="15">
        <f>SUM(M5,M16,M28,M44,M53,M56,M65)</f>
        <v>0</v>
      </c>
      <c r="N71" s="15">
        <f>SUM(N5,N16,N28,N44,N53,N56,N65)</f>
        <v>0</v>
      </c>
      <c r="O71" s="15">
        <f>SUM(D71:N71)</f>
        <v>123225951</v>
      </c>
      <c r="P71" s="38">
        <f>(O71/P$73)</f>
        <v>4610.3693130799165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6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6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169</v>
      </c>
      <c r="N73" s="51"/>
      <c r="O73" s="51"/>
      <c r="P73" s="43">
        <v>26728</v>
      </c>
    </row>
    <row r="74" spans="1:16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6" ht="15.75" customHeight="1" thickBot="1">
      <c r="A75" s="55" t="s">
        <v>80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sheetProtection/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11457447</v>
      </c>
      <c r="E5" s="27">
        <f t="shared" si="0"/>
        <v>3491990</v>
      </c>
      <c r="F5" s="27">
        <f t="shared" si="0"/>
        <v>685809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15635246</v>
      </c>
      <c r="O5" s="33">
        <f aca="true" t="shared" si="1" ref="O5:O36">(N5/O$58)</f>
        <v>740.4103802623479</v>
      </c>
      <c r="P5" s="6"/>
    </row>
    <row r="6" spans="1:16" ht="15">
      <c r="A6" s="12"/>
      <c r="B6" s="25">
        <v>311</v>
      </c>
      <c r="C6" s="20" t="s">
        <v>1</v>
      </c>
      <c r="D6" s="46">
        <v>7742568</v>
      </c>
      <c r="E6" s="46">
        <v>0</v>
      </c>
      <c r="F6" s="46">
        <v>685809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8428377</v>
      </c>
      <c r="O6" s="47">
        <f t="shared" si="1"/>
        <v>399.1275749396221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85434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85434</v>
      </c>
      <c r="O7" s="47">
        <f t="shared" si="1"/>
        <v>4.045745134252025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530741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530741</v>
      </c>
      <c r="O8" s="47">
        <f t="shared" si="1"/>
        <v>25.13335227541791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361356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361356</v>
      </c>
      <c r="O9" s="47">
        <f t="shared" si="1"/>
        <v>17.112089785480894</v>
      </c>
      <c r="P9" s="9"/>
    </row>
    <row r="10" spans="1:16" ht="15">
      <c r="A10" s="12"/>
      <c r="B10" s="25">
        <v>312.51</v>
      </c>
      <c r="C10" s="20" t="s">
        <v>93</v>
      </c>
      <c r="D10" s="46">
        <v>279528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279528</v>
      </c>
      <c r="O10" s="47">
        <f t="shared" si="1"/>
        <v>13.237107543685182</v>
      </c>
      <c r="P10" s="9"/>
    </row>
    <row r="11" spans="1:16" ht="15">
      <c r="A11" s="12"/>
      <c r="B11" s="25">
        <v>312.52</v>
      </c>
      <c r="C11" s="20" t="s">
        <v>94</v>
      </c>
      <c r="D11" s="46">
        <v>175166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175166</v>
      </c>
      <c r="O11" s="47">
        <f t="shared" si="1"/>
        <v>8.295022967277548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2514459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2514459</v>
      </c>
      <c r="O12" s="47">
        <f t="shared" si="1"/>
        <v>119.07273760477341</v>
      </c>
      <c r="P12" s="9"/>
    </row>
    <row r="13" spans="1:16" ht="15">
      <c r="A13" s="12"/>
      <c r="B13" s="25">
        <v>314.1</v>
      </c>
      <c r="C13" s="20" t="s">
        <v>12</v>
      </c>
      <c r="D13" s="46">
        <v>2102365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2102365</v>
      </c>
      <c r="O13" s="47">
        <f t="shared" si="1"/>
        <v>99.55793910119809</v>
      </c>
      <c r="P13" s="9"/>
    </row>
    <row r="14" spans="1:16" ht="15">
      <c r="A14" s="12"/>
      <c r="B14" s="25">
        <v>314.8</v>
      </c>
      <c r="C14" s="20" t="s">
        <v>15</v>
      </c>
      <c r="D14" s="46">
        <v>67100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67100</v>
      </c>
      <c r="O14" s="47">
        <f t="shared" si="1"/>
        <v>3.1775346876923805</v>
      </c>
      <c r="P14" s="9"/>
    </row>
    <row r="15" spans="1:16" ht="15">
      <c r="A15" s="12"/>
      <c r="B15" s="25">
        <v>315</v>
      </c>
      <c r="C15" s="20" t="s">
        <v>95</v>
      </c>
      <c r="D15" s="46">
        <v>1090720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1090720</v>
      </c>
      <c r="O15" s="47">
        <f t="shared" si="1"/>
        <v>51.65127622294833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SUM(D17:D20)</f>
        <v>2164783</v>
      </c>
      <c r="E16" s="32">
        <f t="shared" si="3"/>
        <v>1893867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4058650</v>
      </c>
      <c r="O16" s="45">
        <f t="shared" si="1"/>
        <v>192.1982289150921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1892967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1892967</v>
      </c>
      <c r="O17" s="47">
        <f t="shared" si="1"/>
        <v>89.64185253587158</v>
      </c>
      <c r="P17" s="9"/>
    </row>
    <row r="18" spans="1:16" ht="15">
      <c r="A18" s="12"/>
      <c r="B18" s="25">
        <v>323.1</v>
      </c>
      <c r="C18" s="20" t="s">
        <v>59</v>
      </c>
      <c r="D18" s="46">
        <v>1667793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1667793</v>
      </c>
      <c r="O18" s="47">
        <f t="shared" si="1"/>
        <v>78.97869015485153</v>
      </c>
      <c r="P18" s="9"/>
    </row>
    <row r="19" spans="1:16" ht="15">
      <c r="A19" s="12"/>
      <c r="B19" s="25">
        <v>323.4</v>
      </c>
      <c r="C19" s="20" t="s">
        <v>60</v>
      </c>
      <c r="D19" s="46">
        <v>26307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26307</v>
      </c>
      <c r="O19" s="47">
        <f t="shared" si="1"/>
        <v>1.2457735473788891</v>
      </c>
      <c r="P19" s="9"/>
    </row>
    <row r="20" spans="1:16" ht="15">
      <c r="A20" s="12"/>
      <c r="B20" s="25">
        <v>329</v>
      </c>
      <c r="C20" s="20" t="s">
        <v>17</v>
      </c>
      <c r="D20" s="46">
        <v>470683</v>
      </c>
      <c r="E20" s="46">
        <v>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471583</v>
      </c>
      <c r="O20" s="47">
        <f t="shared" si="1"/>
        <v>22.331912676990104</v>
      </c>
      <c r="P20" s="9"/>
    </row>
    <row r="21" spans="1:16" ht="15.75">
      <c r="A21" s="29" t="s">
        <v>19</v>
      </c>
      <c r="B21" s="30"/>
      <c r="C21" s="31"/>
      <c r="D21" s="32">
        <f aca="true" t="shared" si="5" ref="D21:M21">SUM(D22:D33)</f>
        <v>2677451</v>
      </c>
      <c r="E21" s="32">
        <f t="shared" si="5"/>
        <v>206333</v>
      </c>
      <c r="F21" s="32">
        <f t="shared" si="5"/>
        <v>0</v>
      </c>
      <c r="G21" s="32">
        <f t="shared" si="5"/>
        <v>827347</v>
      </c>
      <c r="H21" s="32">
        <f t="shared" si="5"/>
        <v>0</v>
      </c>
      <c r="I21" s="32">
        <f t="shared" si="5"/>
        <v>81357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3792488</v>
      </c>
      <c r="O21" s="45">
        <f t="shared" si="1"/>
        <v>179.59407112752757</v>
      </c>
      <c r="P21" s="10"/>
    </row>
    <row r="22" spans="1:16" ht="15">
      <c r="A22" s="12"/>
      <c r="B22" s="25">
        <v>331.1</v>
      </c>
      <c r="C22" s="20" t="s">
        <v>18</v>
      </c>
      <c r="D22" s="46">
        <v>191060</v>
      </c>
      <c r="E22" s="46">
        <v>0</v>
      </c>
      <c r="F22" s="46">
        <v>0</v>
      </c>
      <c r="G22" s="46">
        <v>625716</v>
      </c>
      <c r="H22" s="46">
        <v>0</v>
      </c>
      <c r="I22" s="46">
        <v>35582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852358</v>
      </c>
      <c r="O22" s="47">
        <f t="shared" si="1"/>
        <v>40.36359331344414</v>
      </c>
      <c r="P22" s="9"/>
    </row>
    <row r="23" spans="1:16" ht="15">
      <c r="A23" s="12"/>
      <c r="B23" s="25">
        <v>331.2</v>
      </c>
      <c r="C23" s="20" t="s">
        <v>61</v>
      </c>
      <c r="D23" s="46">
        <v>45274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45274</v>
      </c>
      <c r="O23" s="47">
        <f t="shared" si="1"/>
        <v>2.143959842780698</v>
      </c>
      <c r="P23" s="9"/>
    </row>
    <row r="24" spans="1:16" ht="15">
      <c r="A24" s="12"/>
      <c r="B24" s="25">
        <v>334.39</v>
      </c>
      <c r="C24" s="20" t="s">
        <v>63</v>
      </c>
      <c r="D24" s="46">
        <v>0</v>
      </c>
      <c r="E24" s="46">
        <v>0</v>
      </c>
      <c r="F24" s="46">
        <v>0</v>
      </c>
      <c r="G24" s="46">
        <v>1631</v>
      </c>
      <c r="H24" s="46">
        <v>0</v>
      </c>
      <c r="I24" s="46">
        <v>11841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13472</v>
      </c>
      <c r="O24" s="47">
        <f t="shared" si="1"/>
        <v>0.6379694085334091</v>
      </c>
      <c r="P24" s="9"/>
    </row>
    <row r="25" spans="1:16" ht="15">
      <c r="A25" s="12"/>
      <c r="B25" s="25">
        <v>335.12</v>
      </c>
      <c r="C25" s="20" t="s">
        <v>96</v>
      </c>
      <c r="D25" s="46">
        <v>447823</v>
      </c>
      <c r="E25" s="46">
        <v>160087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607910</v>
      </c>
      <c r="O25" s="47">
        <f t="shared" si="1"/>
        <v>28.787706587109913</v>
      </c>
      <c r="P25" s="9"/>
    </row>
    <row r="26" spans="1:16" ht="15">
      <c r="A26" s="12"/>
      <c r="B26" s="25">
        <v>335.13</v>
      </c>
      <c r="C26" s="20" t="s">
        <v>97</v>
      </c>
      <c r="D26" s="46">
        <v>0</v>
      </c>
      <c r="E26" s="46">
        <v>5695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5695</v>
      </c>
      <c r="O26" s="47">
        <f t="shared" si="1"/>
        <v>0.26968792915660367</v>
      </c>
      <c r="P26" s="9"/>
    </row>
    <row r="27" spans="1:16" ht="15">
      <c r="A27" s="12"/>
      <c r="B27" s="25">
        <v>335.14</v>
      </c>
      <c r="C27" s="20" t="s">
        <v>98</v>
      </c>
      <c r="D27" s="46">
        <v>40138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40138</v>
      </c>
      <c r="O27" s="47">
        <f t="shared" si="1"/>
        <v>1.900743476819624</v>
      </c>
      <c r="P27" s="9"/>
    </row>
    <row r="28" spans="1:16" ht="15">
      <c r="A28" s="12"/>
      <c r="B28" s="25">
        <v>335.15</v>
      </c>
      <c r="C28" s="20" t="s">
        <v>99</v>
      </c>
      <c r="D28" s="46">
        <v>32257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32257</v>
      </c>
      <c r="O28" s="47">
        <f t="shared" si="1"/>
        <v>1.5275370554529526</v>
      </c>
      <c r="P28" s="9"/>
    </row>
    <row r="29" spans="1:16" ht="15">
      <c r="A29" s="12"/>
      <c r="B29" s="25">
        <v>335.18</v>
      </c>
      <c r="C29" s="20" t="s">
        <v>100</v>
      </c>
      <c r="D29" s="46">
        <v>1517502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1517502</v>
      </c>
      <c r="O29" s="47">
        <f t="shared" si="1"/>
        <v>71.86162807216934</v>
      </c>
      <c r="P29" s="9"/>
    </row>
    <row r="30" spans="1:16" ht="15">
      <c r="A30" s="12"/>
      <c r="B30" s="25">
        <v>335.49</v>
      </c>
      <c r="C30" s="20" t="s">
        <v>71</v>
      </c>
      <c r="D30" s="46">
        <v>75656</v>
      </c>
      <c r="E30" s="46">
        <v>23931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99587</v>
      </c>
      <c r="O30" s="47">
        <f t="shared" si="1"/>
        <v>4.7159634417767675</v>
      </c>
      <c r="P30" s="9"/>
    </row>
    <row r="31" spans="1:16" ht="15">
      <c r="A31" s="12"/>
      <c r="B31" s="25">
        <v>337.2</v>
      </c>
      <c r="C31" s="20" t="s">
        <v>72</v>
      </c>
      <c r="D31" s="46">
        <v>284706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284706</v>
      </c>
      <c r="O31" s="47">
        <f t="shared" si="1"/>
        <v>13.48231282852678</v>
      </c>
      <c r="P31" s="9"/>
    </row>
    <row r="32" spans="1:16" ht="15">
      <c r="A32" s="12"/>
      <c r="B32" s="25">
        <v>337.9</v>
      </c>
      <c r="C32" s="20" t="s">
        <v>21</v>
      </c>
      <c r="D32" s="46">
        <v>43035</v>
      </c>
      <c r="E32" s="46">
        <v>0</v>
      </c>
      <c r="F32" s="46">
        <v>0</v>
      </c>
      <c r="G32" s="46">
        <v>200000</v>
      </c>
      <c r="H32" s="46">
        <v>0</v>
      </c>
      <c r="I32" s="46">
        <v>33934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276969</v>
      </c>
      <c r="O32" s="47">
        <f t="shared" si="1"/>
        <v>13.115925557607614</v>
      </c>
      <c r="P32" s="9"/>
    </row>
    <row r="33" spans="1:16" ht="15">
      <c r="A33" s="12"/>
      <c r="B33" s="25">
        <v>338</v>
      </c>
      <c r="C33" s="20" t="s">
        <v>73</v>
      </c>
      <c r="D33" s="46">
        <v>0</v>
      </c>
      <c r="E33" s="46">
        <v>16620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16620</v>
      </c>
      <c r="O33" s="47">
        <f t="shared" si="1"/>
        <v>0.7870436141497372</v>
      </c>
      <c r="P33" s="9"/>
    </row>
    <row r="34" spans="1:16" ht="15.75">
      <c r="A34" s="29" t="s">
        <v>26</v>
      </c>
      <c r="B34" s="30"/>
      <c r="C34" s="31"/>
      <c r="D34" s="32">
        <f aca="true" t="shared" si="7" ref="D34:M34">SUM(D35:D40)</f>
        <v>171962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25908080</v>
      </c>
      <c r="J34" s="32">
        <f t="shared" si="7"/>
        <v>5274848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31354890</v>
      </c>
      <c r="O34" s="45">
        <f t="shared" si="1"/>
        <v>1484.817445659895</v>
      </c>
      <c r="P34" s="10"/>
    </row>
    <row r="35" spans="1:16" ht="15">
      <c r="A35" s="12"/>
      <c r="B35" s="25">
        <v>341.2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5274848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5274848</v>
      </c>
      <c r="O35" s="47">
        <f t="shared" si="1"/>
        <v>249.79154235923664</v>
      </c>
      <c r="P35" s="9"/>
    </row>
    <row r="36" spans="1:16" ht="15">
      <c r="A36" s="12"/>
      <c r="B36" s="25">
        <v>341.9</v>
      </c>
      <c r="C36" s="20" t="s">
        <v>102</v>
      </c>
      <c r="D36" s="46">
        <v>134138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134138</v>
      </c>
      <c r="O36" s="47">
        <f t="shared" si="1"/>
        <v>6.352133352275418</v>
      </c>
      <c r="P36" s="9"/>
    </row>
    <row r="37" spans="1:16" ht="15">
      <c r="A37" s="12"/>
      <c r="B37" s="25">
        <v>342.2</v>
      </c>
      <c r="C37" s="20" t="s">
        <v>74</v>
      </c>
      <c r="D37" s="46">
        <v>37824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37824</v>
      </c>
      <c r="O37" s="47">
        <f aca="true" t="shared" si="9" ref="O37:O56">(N37/O$58)</f>
        <v>1.791163517545106</v>
      </c>
      <c r="P37" s="9"/>
    </row>
    <row r="38" spans="1:16" ht="15">
      <c r="A38" s="12"/>
      <c r="B38" s="25">
        <v>343.4</v>
      </c>
      <c r="C38" s="20" t="s">
        <v>31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4854369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4854369</v>
      </c>
      <c r="O38" s="47">
        <f t="shared" si="9"/>
        <v>229.87967040772838</v>
      </c>
      <c r="P38" s="9"/>
    </row>
    <row r="39" spans="1:16" ht="15">
      <c r="A39" s="12"/>
      <c r="B39" s="25">
        <v>343.6</v>
      </c>
      <c r="C39" s="20" t="s">
        <v>32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19658637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19658637</v>
      </c>
      <c r="O39" s="47">
        <f t="shared" si="9"/>
        <v>930.9389117772411</v>
      </c>
      <c r="P39" s="9"/>
    </row>
    <row r="40" spans="1:16" ht="15">
      <c r="A40" s="12"/>
      <c r="B40" s="25">
        <v>343.9</v>
      </c>
      <c r="C40" s="20" t="s">
        <v>33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1395074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1395074</v>
      </c>
      <c r="O40" s="47">
        <f t="shared" si="9"/>
        <v>66.06402424586825</v>
      </c>
      <c r="P40" s="9"/>
    </row>
    <row r="41" spans="1:16" ht="15.75">
      <c r="A41" s="29" t="s">
        <v>27</v>
      </c>
      <c r="B41" s="30"/>
      <c r="C41" s="31"/>
      <c r="D41" s="32">
        <f aca="true" t="shared" si="10" ref="D41:M41">SUM(D42:D42)</f>
        <v>23294</v>
      </c>
      <c r="E41" s="32">
        <f t="shared" si="10"/>
        <v>10862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34156</v>
      </c>
      <c r="O41" s="45">
        <f t="shared" si="9"/>
        <v>1.6174646019794479</v>
      </c>
      <c r="P41" s="10"/>
    </row>
    <row r="42" spans="1:16" ht="15">
      <c r="A42" s="13"/>
      <c r="B42" s="39">
        <v>354</v>
      </c>
      <c r="C42" s="21" t="s">
        <v>36</v>
      </c>
      <c r="D42" s="46">
        <v>23294</v>
      </c>
      <c r="E42" s="46">
        <v>10862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34156</v>
      </c>
      <c r="O42" s="47">
        <f t="shared" si="9"/>
        <v>1.6174646019794479</v>
      </c>
      <c r="P42" s="9"/>
    </row>
    <row r="43" spans="1:16" ht="15.75">
      <c r="A43" s="29" t="s">
        <v>2</v>
      </c>
      <c r="B43" s="30"/>
      <c r="C43" s="31"/>
      <c r="D43" s="32">
        <f aca="true" t="shared" si="11" ref="D43:M43">SUM(D44:D50)</f>
        <v>883205</v>
      </c>
      <c r="E43" s="32">
        <f t="shared" si="11"/>
        <v>24734</v>
      </c>
      <c r="F43" s="32">
        <f t="shared" si="11"/>
        <v>3561</v>
      </c>
      <c r="G43" s="32">
        <f t="shared" si="11"/>
        <v>9676</v>
      </c>
      <c r="H43" s="32">
        <f t="shared" si="11"/>
        <v>0</v>
      </c>
      <c r="I43" s="32">
        <f t="shared" si="11"/>
        <v>2728584</v>
      </c>
      <c r="J43" s="32">
        <f t="shared" si="11"/>
        <v>245612</v>
      </c>
      <c r="K43" s="32">
        <f t="shared" si="11"/>
        <v>9081162</v>
      </c>
      <c r="L43" s="32">
        <f t="shared" si="11"/>
        <v>0</v>
      </c>
      <c r="M43" s="32">
        <f t="shared" si="11"/>
        <v>0</v>
      </c>
      <c r="N43" s="32">
        <f>SUM(D43:M43)</f>
        <v>12976534</v>
      </c>
      <c r="O43" s="45">
        <f t="shared" si="9"/>
        <v>614.5065113415732</v>
      </c>
      <c r="P43" s="10"/>
    </row>
    <row r="44" spans="1:16" ht="15">
      <c r="A44" s="12"/>
      <c r="B44" s="25">
        <v>361.1</v>
      </c>
      <c r="C44" s="20" t="s">
        <v>37</v>
      </c>
      <c r="D44" s="46">
        <v>138393</v>
      </c>
      <c r="E44" s="46">
        <v>4484</v>
      </c>
      <c r="F44" s="46">
        <v>3561</v>
      </c>
      <c r="G44" s="46">
        <v>9676</v>
      </c>
      <c r="H44" s="46">
        <v>0</v>
      </c>
      <c r="I44" s="46">
        <v>-2867</v>
      </c>
      <c r="J44" s="46">
        <v>-12661</v>
      </c>
      <c r="K44" s="46">
        <v>418408</v>
      </c>
      <c r="L44" s="46">
        <v>0</v>
      </c>
      <c r="M44" s="46">
        <v>0</v>
      </c>
      <c r="N44" s="46">
        <f>SUM(D44:M44)</f>
        <v>558994</v>
      </c>
      <c r="O44" s="47">
        <f t="shared" si="9"/>
        <v>26.471279064261022</v>
      </c>
      <c r="P44" s="9"/>
    </row>
    <row r="45" spans="1:16" ht="15">
      <c r="A45" s="12"/>
      <c r="B45" s="25">
        <v>361.2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603879</v>
      </c>
      <c r="L45" s="46">
        <v>0</v>
      </c>
      <c r="M45" s="46">
        <v>0</v>
      </c>
      <c r="N45" s="46">
        <f aca="true" t="shared" si="12" ref="N45:N50">SUM(D45:M45)</f>
        <v>603879</v>
      </c>
      <c r="O45" s="47">
        <f t="shared" si="9"/>
        <v>28.596817729791162</v>
      </c>
      <c r="P45" s="9"/>
    </row>
    <row r="46" spans="1:16" ht="15">
      <c r="A46" s="12"/>
      <c r="B46" s="25">
        <v>361.3</v>
      </c>
      <c r="C46" s="20" t="s">
        <v>38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3903309</v>
      </c>
      <c r="L46" s="46">
        <v>0</v>
      </c>
      <c r="M46" s="46">
        <v>0</v>
      </c>
      <c r="N46" s="46">
        <f t="shared" si="12"/>
        <v>3903309</v>
      </c>
      <c r="O46" s="47">
        <f t="shared" si="9"/>
        <v>184.84202301463276</v>
      </c>
      <c r="P46" s="9"/>
    </row>
    <row r="47" spans="1:16" ht="15">
      <c r="A47" s="12"/>
      <c r="B47" s="25">
        <v>362</v>
      </c>
      <c r="C47" s="20" t="s">
        <v>39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1957171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1957171</v>
      </c>
      <c r="O47" s="47">
        <f t="shared" si="9"/>
        <v>92.68224653123076</v>
      </c>
      <c r="P47" s="9"/>
    </row>
    <row r="48" spans="1:16" ht="15">
      <c r="A48" s="12"/>
      <c r="B48" s="25">
        <v>364</v>
      </c>
      <c r="C48" s="20" t="s">
        <v>104</v>
      </c>
      <c r="D48" s="46">
        <v>59071</v>
      </c>
      <c r="E48" s="46">
        <v>0</v>
      </c>
      <c r="F48" s="46">
        <v>0</v>
      </c>
      <c r="G48" s="46">
        <v>0</v>
      </c>
      <c r="H48" s="46">
        <v>0</v>
      </c>
      <c r="I48" s="46">
        <v>-248593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-189522</v>
      </c>
      <c r="O48" s="47">
        <f t="shared" si="9"/>
        <v>-8.97485438272482</v>
      </c>
      <c r="P48" s="9"/>
    </row>
    <row r="49" spans="1:16" ht="15">
      <c r="A49" s="12"/>
      <c r="B49" s="25">
        <v>368</v>
      </c>
      <c r="C49" s="20" t="s">
        <v>41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4155566</v>
      </c>
      <c r="L49" s="46">
        <v>0</v>
      </c>
      <c r="M49" s="46">
        <v>0</v>
      </c>
      <c r="N49" s="46">
        <f t="shared" si="12"/>
        <v>4155566</v>
      </c>
      <c r="O49" s="47">
        <f t="shared" si="9"/>
        <v>196.7877065871099</v>
      </c>
      <c r="P49" s="9"/>
    </row>
    <row r="50" spans="1:16" ht="15">
      <c r="A50" s="12"/>
      <c r="B50" s="25">
        <v>369.9</v>
      </c>
      <c r="C50" s="20" t="s">
        <v>42</v>
      </c>
      <c r="D50" s="46">
        <v>685741</v>
      </c>
      <c r="E50" s="46">
        <v>20250</v>
      </c>
      <c r="F50" s="46">
        <v>0</v>
      </c>
      <c r="G50" s="46">
        <v>0</v>
      </c>
      <c r="H50" s="46">
        <v>0</v>
      </c>
      <c r="I50" s="46">
        <v>1022873</v>
      </c>
      <c r="J50" s="46">
        <v>258273</v>
      </c>
      <c r="K50" s="46">
        <v>0</v>
      </c>
      <c r="L50" s="46">
        <v>0</v>
      </c>
      <c r="M50" s="46">
        <v>0</v>
      </c>
      <c r="N50" s="46">
        <f t="shared" si="12"/>
        <v>1987137</v>
      </c>
      <c r="O50" s="47">
        <f t="shared" si="9"/>
        <v>94.10129279727234</v>
      </c>
      <c r="P50" s="9"/>
    </row>
    <row r="51" spans="1:16" ht="15.75">
      <c r="A51" s="29" t="s">
        <v>28</v>
      </c>
      <c r="B51" s="30"/>
      <c r="C51" s="31"/>
      <c r="D51" s="32">
        <f aca="true" t="shared" si="13" ref="D51:M51">SUM(D52:D55)</f>
        <v>3735494</v>
      </c>
      <c r="E51" s="32">
        <f t="shared" si="13"/>
        <v>0</v>
      </c>
      <c r="F51" s="32">
        <f t="shared" si="13"/>
        <v>0</v>
      </c>
      <c r="G51" s="32">
        <f t="shared" si="13"/>
        <v>331507</v>
      </c>
      <c r="H51" s="32">
        <f t="shared" si="13"/>
        <v>0</v>
      </c>
      <c r="I51" s="32">
        <f t="shared" si="13"/>
        <v>6540965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aca="true" t="shared" si="14" ref="N51:N56">SUM(D51:M51)</f>
        <v>10607966</v>
      </c>
      <c r="O51" s="45">
        <f t="shared" si="9"/>
        <v>502.34247288914145</v>
      </c>
      <c r="P51" s="9"/>
    </row>
    <row r="52" spans="1:16" ht="15">
      <c r="A52" s="12"/>
      <c r="B52" s="25">
        <v>381</v>
      </c>
      <c r="C52" s="20" t="s">
        <v>43</v>
      </c>
      <c r="D52" s="46">
        <v>3735494</v>
      </c>
      <c r="E52" s="46">
        <v>0</v>
      </c>
      <c r="F52" s="46">
        <v>0</v>
      </c>
      <c r="G52" s="46">
        <v>331507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4067001</v>
      </c>
      <c r="O52" s="47">
        <f t="shared" si="9"/>
        <v>192.59369228583606</v>
      </c>
      <c r="P52" s="9"/>
    </row>
    <row r="53" spans="1:16" ht="15">
      <c r="A53" s="12"/>
      <c r="B53" s="25">
        <v>389.5</v>
      </c>
      <c r="C53" s="20" t="s">
        <v>105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6482616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6482616</v>
      </c>
      <c r="O53" s="47">
        <f t="shared" si="9"/>
        <v>306.9856513709334</v>
      </c>
      <c r="P53" s="9"/>
    </row>
    <row r="54" spans="1:16" ht="15">
      <c r="A54" s="12"/>
      <c r="B54" s="25">
        <v>389.6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50831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50831</v>
      </c>
      <c r="O54" s="47">
        <f t="shared" si="9"/>
        <v>2.407112752758441</v>
      </c>
      <c r="P54" s="9"/>
    </row>
    <row r="55" spans="1:16" ht="15.75" thickBot="1">
      <c r="A55" s="12"/>
      <c r="B55" s="25">
        <v>389.7</v>
      </c>
      <c r="C55" s="20" t="s">
        <v>107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7518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7518</v>
      </c>
      <c r="O55" s="47">
        <f t="shared" si="9"/>
        <v>0.35601647961358146</v>
      </c>
      <c r="P55" s="9"/>
    </row>
    <row r="56" spans="1:119" ht="16.5" thickBot="1">
      <c r="A56" s="14" t="s">
        <v>34</v>
      </c>
      <c r="B56" s="23"/>
      <c r="C56" s="22"/>
      <c r="D56" s="15">
        <f aca="true" t="shared" si="15" ref="D56:M56">SUM(D5,D16,D21,D34,D41,D43,D51)</f>
        <v>21113636</v>
      </c>
      <c r="E56" s="15">
        <f t="shared" si="15"/>
        <v>5627786</v>
      </c>
      <c r="F56" s="15">
        <f t="shared" si="15"/>
        <v>689370</v>
      </c>
      <c r="G56" s="15">
        <f t="shared" si="15"/>
        <v>1168530</v>
      </c>
      <c r="H56" s="15">
        <f t="shared" si="15"/>
        <v>0</v>
      </c>
      <c r="I56" s="15">
        <f t="shared" si="15"/>
        <v>35258986</v>
      </c>
      <c r="J56" s="15">
        <f t="shared" si="15"/>
        <v>5520460</v>
      </c>
      <c r="K56" s="15">
        <f t="shared" si="15"/>
        <v>9081162</v>
      </c>
      <c r="L56" s="15">
        <f t="shared" si="15"/>
        <v>0</v>
      </c>
      <c r="M56" s="15">
        <f t="shared" si="15"/>
        <v>0</v>
      </c>
      <c r="N56" s="15">
        <f t="shared" si="14"/>
        <v>78459930</v>
      </c>
      <c r="O56" s="38">
        <f t="shared" si="9"/>
        <v>3715.4865747975564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108</v>
      </c>
      <c r="M58" s="51"/>
      <c r="N58" s="51"/>
      <c r="O58" s="43">
        <v>21117</v>
      </c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5.75" customHeight="1" thickBot="1">
      <c r="A60" s="55" t="s">
        <v>80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11346186</v>
      </c>
      <c r="E5" s="27">
        <f t="shared" si="0"/>
        <v>3097484</v>
      </c>
      <c r="F5" s="27">
        <f t="shared" si="0"/>
        <v>683059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15126729</v>
      </c>
      <c r="O5" s="33">
        <f aca="true" t="shared" si="1" ref="O5:O36">(N5/O$59)</f>
        <v>723.144134238455</v>
      </c>
      <c r="P5" s="6"/>
    </row>
    <row r="6" spans="1:16" ht="15">
      <c r="A6" s="12"/>
      <c r="B6" s="25">
        <v>311</v>
      </c>
      <c r="C6" s="20" t="s">
        <v>1</v>
      </c>
      <c r="D6" s="46">
        <v>7718154</v>
      </c>
      <c r="E6" s="46">
        <v>0</v>
      </c>
      <c r="F6" s="46">
        <v>683059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8401213</v>
      </c>
      <c r="O6" s="47">
        <f t="shared" si="1"/>
        <v>401.6260158714982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64707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64707</v>
      </c>
      <c r="O7" s="47">
        <f t="shared" si="1"/>
        <v>3.093364566402142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458960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458960</v>
      </c>
      <c r="O8" s="47">
        <f t="shared" si="1"/>
        <v>21.940912133091118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355079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355079</v>
      </c>
      <c r="O9" s="47">
        <f t="shared" si="1"/>
        <v>16.974806386843866</v>
      </c>
      <c r="P9" s="9"/>
    </row>
    <row r="10" spans="1:16" ht="15">
      <c r="A10" s="12"/>
      <c r="B10" s="25">
        <v>312.51</v>
      </c>
      <c r="C10" s="20" t="s">
        <v>55</v>
      </c>
      <c r="D10" s="46">
        <v>272498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272498</v>
      </c>
      <c r="O10" s="47">
        <f t="shared" si="1"/>
        <v>13.026962424705994</v>
      </c>
      <c r="P10" s="9"/>
    </row>
    <row r="11" spans="1:16" ht="15">
      <c r="A11" s="12"/>
      <c r="B11" s="25">
        <v>312.52</v>
      </c>
      <c r="C11" s="20" t="s">
        <v>56</v>
      </c>
      <c r="D11" s="46">
        <v>175758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175758</v>
      </c>
      <c r="O11" s="47">
        <f t="shared" si="1"/>
        <v>8.402237307581986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2218738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2218738</v>
      </c>
      <c r="O12" s="47">
        <f t="shared" si="1"/>
        <v>106.06836217611627</v>
      </c>
      <c r="P12" s="9"/>
    </row>
    <row r="13" spans="1:16" ht="15">
      <c r="A13" s="12"/>
      <c r="B13" s="25">
        <v>314.1</v>
      </c>
      <c r="C13" s="20" t="s">
        <v>12</v>
      </c>
      <c r="D13" s="46">
        <v>1915864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1915864</v>
      </c>
      <c r="O13" s="47">
        <f t="shared" si="1"/>
        <v>91.58925327469166</v>
      </c>
      <c r="P13" s="9"/>
    </row>
    <row r="14" spans="1:16" ht="15">
      <c r="A14" s="12"/>
      <c r="B14" s="25">
        <v>314.8</v>
      </c>
      <c r="C14" s="20" t="s">
        <v>15</v>
      </c>
      <c r="D14" s="46">
        <v>63140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63140</v>
      </c>
      <c r="O14" s="47">
        <f t="shared" si="1"/>
        <v>3.0184530069796347</v>
      </c>
      <c r="P14" s="9"/>
    </row>
    <row r="15" spans="1:16" ht="15">
      <c r="A15" s="12"/>
      <c r="B15" s="25">
        <v>315</v>
      </c>
      <c r="C15" s="20" t="s">
        <v>57</v>
      </c>
      <c r="D15" s="46">
        <v>1200772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1200772</v>
      </c>
      <c r="O15" s="47">
        <f t="shared" si="1"/>
        <v>57.40376709054403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SUM(D17:D20)</f>
        <v>1999635</v>
      </c>
      <c r="E16" s="32">
        <f t="shared" si="3"/>
        <v>1275180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32065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3306880</v>
      </c>
      <c r="O16" s="45">
        <f t="shared" si="1"/>
        <v>158.08777129744718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1275180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1275180</v>
      </c>
      <c r="O17" s="47">
        <f t="shared" si="1"/>
        <v>60.9608949230328</v>
      </c>
      <c r="P17" s="9"/>
    </row>
    <row r="18" spans="1:16" ht="15">
      <c r="A18" s="12"/>
      <c r="B18" s="25">
        <v>323.1</v>
      </c>
      <c r="C18" s="20" t="s">
        <v>59</v>
      </c>
      <c r="D18" s="46">
        <v>1639384</v>
      </c>
      <c r="E18" s="46">
        <v>0</v>
      </c>
      <c r="F18" s="46">
        <v>0</v>
      </c>
      <c r="G18" s="46">
        <v>0</v>
      </c>
      <c r="H18" s="46">
        <v>0</v>
      </c>
      <c r="I18" s="46">
        <v>32065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1671449</v>
      </c>
      <c r="O18" s="47">
        <f t="shared" si="1"/>
        <v>79.90481881633043</v>
      </c>
      <c r="P18" s="9"/>
    </row>
    <row r="19" spans="1:16" ht="15">
      <c r="A19" s="12"/>
      <c r="B19" s="25">
        <v>323.4</v>
      </c>
      <c r="C19" s="20" t="s">
        <v>60</v>
      </c>
      <c r="D19" s="46">
        <v>25399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25399</v>
      </c>
      <c r="O19" s="47">
        <f t="shared" si="1"/>
        <v>1.2142174204034804</v>
      </c>
      <c r="P19" s="9"/>
    </row>
    <row r="20" spans="1:16" ht="15">
      <c r="A20" s="12"/>
      <c r="B20" s="25">
        <v>329</v>
      </c>
      <c r="C20" s="20" t="s">
        <v>17</v>
      </c>
      <c r="D20" s="46">
        <v>334852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334852</v>
      </c>
      <c r="O20" s="47">
        <f t="shared" si="1"/>
        <v>16.007840137680468</v>
      </c>
      <c r="P20" s="9"/>
    </row>
    <row r="21" spans="1:16" ht="15.75">
      <c r="A21" s="29" t="s">
        <v>19</v>
      </c>
      <c r="B21" s="30"/>
      <c r="C21" s="31"/>
      <c r="D21" s="32">
        <f aca="true" t="shared" si="5" ref="D21:M21">SUM(D22:D35)</f>
        <v>2376493</v>
      </c>
      <c r="E21" s="32">
        <f t="shared" si="5"/>
        <v>221228</v>
      </c>
      <c r="F21" s="32">
        <f t="shared" si="5"/>
        <v>0</v>
      </c>
      <c r="G21" s="32">
        <f t="shared" si="5"/>
        <v>6662348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9260069</v>
      </c>
      <c r="O21" s="45">
        <f t="shared" si="1"/>
        <v>442.68424323549095</v>
      </c>
      <c r="P21" s="10"/>
    </row>
    <row r="22" spans="1:16" ht="15">
      <c r="A22" s="12"/>
      <c r="B22" s="25">
        <v>331.1</v>
      </c>
      <c r="C22" s="20" t="s">
        <v>18</v>
      </c>
      <c r="D22" s="46">
        <v>210892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210892</v>
      </c>
      <c r="O22" s="47">
        <f t="shared" si="1"/>
        <v>10.081843388469261</v>
      </c>
      <c r="P22" s="9"/>
    </row>
    <row r="23" spans="1:16" ht="15">
      <c r="A23" s="12"/>
      <c r="B23" s="25">
        <v>331.2</v>
      </c>
      <c r="C23" s="20" t="s">
        <v>61</v>
      </c>
      <c r="D23" s="46">
        <v>9743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9743</v>
      </c>
      <c r="O23" s="47">
        <f t="shared" si="1"/>
        <v>0.46577110622430445</v>
      </c>
      <c r="P23" s="9"/>
    </row>
    <row r="24" spans="1:16" ht="15">
      <c r="A24" s="12"/>
      <c r="B24" s="25">
        <v>334.1</v>
      </c>
      <c r="C24" s="20" t="s">
        <v>20</v>
      </c>
      <c r="D24" s="46">
        <v>1479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1479</v>
      </c>
      <c r="O24" s="47">
        <f t="shared" si="1"/>
        <v>0.07070465627689071</v>
      </c>
      <c r="P24" s="9"/>
    </row>
    <row r="25" spans="1:16" ht="15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82348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82348</v>
      </c>
      <c r="O25" s="47">
        <f t="shared" si="1"/>
        <v>3.9367052299455016</v>
      </c>
      <c r="P25" s="9"/>
    </row>
    <row r="26" spans="1:16" ht="15">
      <c r="A26" s="12"/>
      <c r="B26" s="25">
        <v>335.12</v>
      </c>
      <c r="C26" s="20" t="s">
        <v>65</v>
      </c>
      <c r="D26" s="46">
        <v>429507</v>
      </c>
      <c r="E26" s="46">
        <v>173759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603266</v>
      </c>
      <c r="O26" s="47">
        <f t="shared" si="1"/>
        <v>28.839564011855817</v>
      </c>
      <c r="P26" s="9"/>
    </row>
    <row r="27" spans="1:16" ht="15">
      <c r="A27" s="12"/>
      <c r="B27" s="25">
        <v>335.13</v>
      </c>
      <c r="C27" s="20" t="s">
        <v>66</v>
      </c>
      <c r="D27" s="46">
        <v>0</v>
      </c>
      <c r="E27" s="46">
        <v>7725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7725</v>
      </c>
      <c r="O27" s="47">
        <f t="shared" si="1"/>
        <v>0.3692991681805144</v>
      </c>
      <c r="P27" s="9"/>
    </row>
    <row r="28" spans="1:16" ht="15">
      <c r="A28" s="12"/>
      <c r="B28" s="25">
        <v>335.14</v>
      </c>
      <c r="C28" s="20" t="s">
        <v>67</v>
      </c>
      <c r="D28" s="46">
        <v>36248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36248</v>
      </c>
      <c r="O28" s="47">
        <f t="shared" si="1"/>
        <v>1.7328616502533702</v>
      </c>
      <c r="P28" s="9"/>
    </row>
    <row r="29" spans="1:16" ht="15">
      <c r="A29" s="12"/>
      <c r="B29" s="25">
        <v>335.15</v>
      </c>
      <c r="C29" s="20" t="s">
        <v>68</v>
      </c>
      <c r="D29" s="46">
        <v>25094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25094</v>
      </c>
      <c r="O29" s="47">
        <f t="shared" si="1"/>
        <v>1.199636676546515</v>
      </c>
      <c r="P29" s="9"/>
    </row>
    <row r="30" spans="1:16" ht="15">
      <c r="A30" s="12"/>
      <c r="B30" s="25">
        <v>335.18</v>
      </c>
      <c r="C30" s="20" t="s">
        <v>69</v>
      </c>
      <c r="D30" s="46">
        <v>1326370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1326370</v>
      </c>
      <c r="O30" s="47">
        <f t="shared" si="1"/>
        <v>63.40806960512477</v>
      </c>
      <c r="P30" s="9"/>
    </row>
    <row r="31" spans="1:16" ht="15">
      <c r="A31" s="12"/>
      <c r="B31" s="25">
        <v>335.21</v>
      </c>
      <c r="C31" s="20" t="s">
        <v>70</v>
      </c>
      <c r="D31" s="46">
        <v>8832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8832</v>
      </c>
      <c r="O31" s="47">
        <f t="shared" si="1"/>
        <v>0.42222009752366385</v>
      </c>
      <c r="P31" s="9"/>
    </row>
    <row r="32" spans="1:16" ht="15">
      <c r="A32" s="12"/>
      <c r="B32" s="25">
        <v>335.49</v>
      </c>
      <c r="C32" s="20" t="s">
        <v>71</v>
      </c>
      <c r="D32" s="46">
        <v>73451</v>
      </c>
      <c r="E32" s="46">
        <v>23252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96703</v>
      </c>
      <c r="O32" s="47">
        <f t="shared" si="1"/>
        <v>4.622956305574147</v>
      </c>
      <c r="P32" s="9"/>
    </row>
    <row r="33" spans="1:16" ht="15">
      <c r="A33" s="12"/>
      <c r="B33" s="25">
        <v>337.2</v>
      </c>
      <c r="C33" s="20" t="s">
        <v>72</v>
      </c>
      <c r="D33" s="46">
        <v>79624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79624</v>
      </c>
      <c r="O33" s="47">
        <f t="shared" si="1"/>
        <v>3.806482455301654</v>
      </c>
      <c r="P33" s="9"/>
    </row>
    <row r="34" spans="1:16" ht="15">
      <c r="A34" s="12"/>
      <c r="B34" s="25">
        <v>337.9</v>
      </c>
      <c r="C34" s="20" t="s">
        <v>21</v>
      </c>
      <c r="D34" s="46">
        <v>175253</v>
      </c>
      <c r="E34" s="46">
        <v>0</v>
      </c>
      <c r="F34" s="46">
        <v>0</v>
      </c>
      <c r="G34" s="46">
        <v>6580000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6755253</v>
      </c>
      <c r="O34" s="47">
        <f t="shared" si="1"/>
        <v>322.939716990152</v>
      </c>
      <c r="P34" s="9"/>
    </row>
    <row r="35" spans="1:16" ht="15">
      <c r="A35" s="12"/>
      <c r="B35" s="25">
        <v>338</v>
      </c>
      <c r="C35" s="20" t="s">
        <v>73</v>
      </c>
      <c r="D35" s="46">
        <v>0</v>
      </c>
      <c r="E35" s="46">
        <v>16492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16492</v>
      </c>
      <c r="O35" s="47">
        <f t="shared" si="1"/>
        <v>0.7884118940625299</v>
      </c>
      <c r="P35" s="9"/>
    </row>
    <row r="36" spans="1:16" ht="15.75">
      <c r="A36" s="29" t="s">
        <v>26</v>
      </c>
      <c r="B36" s="30"/>
      <c r="C36" s="31"/>
      <c r="D36" s="32">
        <f aca="true" t="shared" si="7" ref="D36:M36">SUM(D37:D43)</f>
        <v>89357</v>
      </c>
      <c r="E36" s="32">
        <f t="shared" si="7"/>
        <v>413083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24540148</v>
      </c>
      <c r="J36" s="32">
        <f t="shared" si="7"/>
        <v>5146157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30188745</v>
      </c>
      <c r="O36" s="45">
        <f t="shared" si="1"/>
        <v>1443.1946170762023</v>
      </c>
      <c r="P36" s="10"/>
    </row>
    <row r="37" spans="1:16" ht="15">
      <c r="A37" s="12"/>
      <c r="B37" s="25">
        <v>341.2</v>
      </c>
      <c r="C37" s="20" t="s">
        <v>29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5146157</v>
      </c>
      <c r="K37" s="46">
        <v>0</v>
      </c>
      <c r="L37" s="46">
        <v>0</v>
      </c>
      <c r="M37" s="46">
        <v>0</v>
      </c>
      <c r="N37" s="46">
        <f aca="true" t="shared" si="8" ref="N37:N43">SUM(D37:M37)</f>
        <v>5146157</v>
      </c>
      <c r="O37" s="47">
        <f aca="true" t="shared" si="9" ref="O37:O57">(N37/O$59)</f>
        <v>246.0157280810785</v>
      </c>
      <c r="P37" s="9"/>
    </row>
    <row r="38" spans="1:16" ht="15">
      <c r="A38" s="12"/>
      <c r="B38" s="25">
        <v>341.9</v>
      </c>
      <c r="C38" s="20" t="s">
        <v>30</v>
      </c>
      <c r="D38" s="46">
        <v>73652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73652</v>
      </c>
      <c r="O38" s="47">
        <f t="shared" si="9"/>
        <v>3.520986710010517</v>
      </c>
      <c r="P38" s="9"/>
    </row>
    <row r="39" spans="1:16" ht="15">
      <c r="A39" s="12"/>
      <c r="B39" s="25">
        <v>342.2</v>
      </c>
      <c r="C39" s="20" t="s">
        <v>74</v>
      </c>
      <c r="D39" s="46">
        <v>15705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15705</v>
      </c>
      <c r="O39" s="47">
        <f t="shared" si="9"/>
        <v>0.7507887943398031</v>
      </c>
      <c r="P39" s="9"/>
    </row>
    <row r="40" spans="1:16" ht="15">
      <c r="A40" s="12"/>
      <c r="B40" s="25">
        <v>343.4</v>
      </c>
      <c r="C40" s="20" t="s">
        <v>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4935931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4935931</v>
      </c>
      <c r="O40" s="47">
        <f t="shared" si="9"/>
        <v>235.96572330050674</v>
      </c>
      <c r="P40" s="9"/>
    </row>
    <row r="41" spans="1:16" ht="15">
      <c r="A41" s="12"/>
      <c r="B41" s="25">
        <v>343.6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18267268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18267268</v>
      </c>
      <c r="O41" s="47">
        <f t="shared" si="9"/>
        <v>873.2798546706186</v>
      </c>
      <c r="P41" s="9"/>
    </row>
    <row r="42" spans="1:16" ht="15">
      <c r="A42" s="12"/>
      <c r="B42" s="25">
        <v>343.9</v>
      </c>
      <c r="C42" s="20" t="s">
        <v>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1336949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1336949</v>
      </c>
      <c r="O42" s="47">
        <f t="shared" si="9"/>
        <v>63.91380629123243</v>
      </c>
      <c r="P42" s="9"/>
    </row>
    <row r="43" spans="1:16" ht="15">
      <c r="A43" s="12"/>
      <c r="B43" s="25">
        <v>347.5</v>
      </c>
      <c r="C43" s="20" t="s">
        <v>75</v>
      </c>
      <c r="D43" s="46">
        <v>0</v>
      </c>
      <c r="E43" s="46">
        <v>413083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413083</v>
      </c>
      <c r="O43" s="47">
        <f t="shared" si="9"/>
        <v>19.747729228415718</v>
      </c>
      <c r="P43" s="9"/>
    </row>
    <row r="44" spans="1:16" ht="15.75">
      <c r="A44" s="29" t="s">
        <v>27</v>
      </c>
      <c r="B44" s="30"/>
      <c r="C44" s="31"/>
      <c r="D44" s="32">
        <f aca="true" t="shared" si="10" ref="D44:M44">SUM(D45:D45)</f>
        <v>21224</v>
      </c>
      <c r="E44" s="32">
        <f t="shared" si="10"/>
        <v>12871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7">SUM(D44:M44)</f>
        <v>34095</v>
      </c>
      <c r="O44" s="45">
        <f t="shared" si="9"/>
        <v>1.6299359403384646</v>
      </c>
      <c r="P44" s="10"/>
    </row>
    <row r="45" spans="1:16" ht="15">
      <c r="A45" s="13"/>
      <c r="B45" s="39">
        <v>354</v>
      </c>
      <c r="C45" s="21" t="s">
        <v>36</v>
      </c>
      <c r="D45" s="46">
        <v>21224</v>
      </c>
      <c r="E45" s="46">
        <v>12871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34095</v>
      </c>
      <c r="O45" s="47">
        <f t="shared" si="9"/>
        <v>1.6299359403384646</v>
      </c>
      <c r="P45" s="9"/>
    </row>
    <row r="46" spans="1:16" ht="15.75">
      <c r="A46" s="29" t="s">
        <v>2</v>
      </c>
      <c r="B46" s="30"/>
      <c r="C46" s="31"/>
      <c r="D46" s="32">
        <f aca="true" t="shared" si="12" ref="D46:M46">SUM(D47:D52)</f>
        <v>463721</v>
      </c>
      <c r="E46" s="32">
        <f t="shared" si="12"/>
        <v>136613</v>
      </c>
      <c r="F46" s="32">
        <f t="shared" si="12"/>
        <v>10686</v>
      </c>
      <c r="G46" s="32">
        <f t="shared" si="12"/>
        <v>78608</v>
      </c>
      <c r="H46" s="32">
        <f t="shared" si="12"/>
        <v>0</v>
      </c>
      <c r="I46" s="32">
        <f t="shared" si="12"/>
        <v>2676532</v>
      </c>
      <c r="J46" s="32">
        <f t="shared" si="12"/>
        <v>323297</v>
      </c>
      <c r="K46" s="32">
        <f t="shared" si="12"/>
        <v>10189997</v>
      </c>
      <c r="L46" s="32">
        <f t="shared" si="12"/>
        <v>0</v>
      </c>
      <c r="M46" s="32">
        <f t="shared" si="12"/>
        <v>0</v>
      </c>
      <c r="N46" s="32">
        <f t="shared" si="11"/>
        <v>13879454</v>
      </c>
      <c r="O46" s="45">
        <f t="shared" si="9"/>
        <v>663.5172578640405</v>
      </c>
      <c r="P46" s="10"/>
    </row>
    <row r="47" spans="1:16" ht="15">
      <c r="A47" s="12"/>
      <c r="B47" s="25">
        <v>361.1</v>
      </c>
      <c r="C47" s="20" t="s">
        <v>37</v>
      </c>
      <c r="D47" s="46">
        <v>203261</v>
      </c>
      <c r="E47" s="46">
        <v>31762</v>
      </c>
      <c r="F47" s="46">
        <v>10686</v>
      </c>
      <c r="G47" s="46">
        <v>78608</v>
      </c>
      <c r="H47" s="46">
        <v>0</v>
      </c>
      <c r="I47" s="46">
        <v>168094</v>
      </c>
      <c r="J47" s="46">
        <v>27742</v>
      </c>
      <c r="K47" s="46">
        <v>1008204</v>
      </c>
      <c r="L47" s="46">
        <v>0</v>
      </c>
      <c r="M47" s="46">
        <v>0</v>
      </c>
      <c r="N47" s="46">
        <f t="shared" si="11"/>
        <v>1528357</v>
      </c>
      <c r="O47" s="47">
        <f t="shared" si="9"/>
        <v>73.06420307868821</v>
      </c>
      <c r="P47" s="9"/>
    </row>
    <row r="48" spans="1:16" ht="15">
      <c r="A48" s="12"/>
      <c r="B48" s="25">
        <v>361.3</v>
      </c>
      <c r="C48" s="20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5430990</v>
      </c>
      <c r="L48" s="46">
        <v>0</v>
      </c>
      <c r="M48" s="46">
        <v>0</v>
      </c>
      <c r="N48" s="46">
        <f t="shared" si="11"/>
        <v>5430990</v>
      </c>
      <c r="O48" s="47">
        <f t="shared" si="9"/>
        <v>259.6323740319342</v>
      </c>
      <c r="P48" s="9"/>
    </row>
    <row r="49" spans="1:16" ht="15">
      <c r="A49" s="12"/>
      <c r="B49" s="25">
        <v>362</v>
      </c>
      <c r="C49" s="20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1943905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1943905</v>
      </c>
      <c r="O49" s="47">
        <f t="shared" si="9"/>
        <v>92.92977340089875</v>
      </c>
      <c r="P49" s="9"/>
    </row>
    <row r="50" spans="1:16" ht="15">
      <c r="A50" s="12"/>
      <c r="B50" s="25">
        <v>364</v>
      </c>
      <c r="C50" s="20" t="s">
        <v>40</v>
      </c>
      <c r="D50" s="46">
        <v>28398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28398</v>
      </c>
      <c r="O50" s="47">
        <f t="shared" si="9"/>
        <v>1.3575867673773783</v>
      </c>
      <c r="P50" s="9"/>
    </row>
    <row r="51" spans="1:16" ht="15">
      <c r="A51" s="12"/>
      <c r="B51" s="25">
        <v>368</v>
      </c>
      <c r="C51" s="20" t="s">
        <v>41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3750803</v>
      </c>
      <c r="L51" s="46">
        <v>0</v>
      </c>
      <c r="M51" s="46">
        <v>0</v>
      </c>
      <c r="N51" s="46">
        <f t="shared" si="11"/>
        <v>3750803</v>
      </c>
      <c r="O51" s="47">
        <f t="shared" si="9"/>
        <v>179.30982885553112</v>
      </c>
      <c r="P51" s="9"/>
    </row>
    <row r="52" spans="1:16" ht="15">
      <c r="A52" s="12"/>
      <c r="B52" s="25">
        <v>369.9</v>
      </c>
      <c r="C52" s="20" t="s">
        <v>42</v>
      </c>
      <c r="D52" s="46">
        <v>232062</v>
      </c>
      <c r="E52" s="46">
        <v>104851</v>
      </c>
      <c r="F52" s="46">
        <v>0</v>
      </c>
      <c r="G52" s="46">
        <v>0</v>
      </c>
      <c r="H52" s="46">
        <v>0</v>
      </c>
      <c r="I52" s="46">
        <v>564533</v>
      </c>
      <c r="J52" s="46">
        <v>295555</v>
      </c>
      <c r="K52" s="46">
        <v>0</v>
      </c>
      <c r="L52" s="46">
        <v>0</v>
      </c>
      <c r="M52" s="46">
        <v>0</v>
      </c>
      <c r="N52" s="46">
        <f t="shared" si="11"/>
        <v>1197001</v>
      </c>
      <c r="O52" s="47">
        <f t="shared" si="9"/>
        <v>57.22349172961086</v>
      </c>
      <c r="P52" s="9"/>
    </row>
    <row r="53" spans="1:16" ht="15.75">
      <c r="A53" s="29" t="s">
        <v>28</v>
      </c>
      <c r="B53" s="30"/>
      <c r="C53" s="31"/>
      <c r="D53" s="32">
        <f aca="true" t="shared" si="13" ref="D53:M53">SUM(D54:D56)</f>
        <v>5084213</v>
      </c>
      <c r="E53" s="32">
        <f t="shared" si="13"/>
        <v>0</v>
      </c>
      <c r="F53" s="32">
        <f t="shared" si="13"/>
        <v>0</v>
      </c>
      <c r="G53" s="32">
        <f t="shared" si="13"/>
        <v>719792</v>
      </c>
      <c r="H53" s="32">
        <f t="shared" si="13"/>
        <v>0</v>
      </c>
      <c r="I53" s="32">
        <f t="shared" si="13"/>
        <v>1777442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7581447</v>
      </c>
      <c r="O53" s="45">
        <f t="shared" si="9"/>
        <v>362.43651400707523</v>
      </c>
      <c r="P53" s="9"/>
    </row>
    <row r="54" spans="1:16" ht="15">
      <c r="A54" s="12"/>
      <c r="B54" s="25">
        <v>381</v>
      </c>
      <c r="C54" s="20" t="s">
        <v>43</v>
      </c>
      <c r="D54" s="46">
        <v>5084213</v>
      </c>
      <c r="E54" s="46">
        <v>0</v>
      </c>
      <c r="F54" s="46">
        <v>0</v>
      </c>
      <c r="G54" s="46">
        <v>719792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5804005</v>
      </c>
      <c r="O54" s="47">
        <f t="shared" si="9"/>
        <v>277.4646237690028</v>
      </c>
      <c r="P54" s="9"/>
    </row>
    <row r="55" spans="1:16" ht="15">
      <c r="A55" s="12"/>
      <c r="B55" s="25">
        <v>389.2</v>
      </c>
      <c r="C55" s="20" t="s">
        <v>82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48302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48302</v>
      </c>
      <c r="O55" s="47">
        <f t="shared" si="9"/>
        <v>2.3091117697676644</v>
      </c>
      <c r="P55" s="9"/>
    </row>
    <row r="56" spans="1:16" ht="15.75" thickBot="1">
      <c r="A56" s="12"/>
      <c r="B56" s="25">
        <v>389.6</v>
      </c>
      <c r="C56" s="20" t="s">
        <v>83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1729140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1729140</v>
      </c>
      <c r="O56" s="47">
        <f t="shared" si="9"/>
        <v>82.66277846830481</v>
      </c>
      <c r="P56" s="9"/>
    </row>
    <row r="57" spans="1:119" ht="16.5" thickBot="1">
      <c r="A57" s="14" t="s">
        <v>34</v>
      </c>
      <c r="B57" s="23"/>
      <c r="C57" s="22"/>
      <c r="D57" s="15">
        <f aca="true" t="shared" si="14" ref="D57:M57">SUM(D5,D16,D21,D36,D44,D46,D53)</f>
        <v>21380829</v>
      </c>
      <c r="E57" s="15">
        <f t="shared" si="14"/>
        <v>5156459</v>
      </c>
      <c r="F57" s="15">
        <f t="shared" si="14"/>
        <v>693745</v>
      </c>
      <c r="G57" s="15">
        <f t="shared" si="14"/>
        <v>7460748</v>
      </c>
      <c r="H57" s="15">
        <f t="shared" si="14"/>
        <v>0</v>
      </c>
      <c r="I57" s="15">
        <f t="shared" si="14"/>
        <v>29026187</v>
      </c>
      <c r="J57" s="15">
        <f t="shared" si="14"/>
        <v>5469454</v>
      </c>
      <c r="K57" s="15">
        <f t="shared" si="14"/>
        <v>10189997</v>
      </c>
      <c r="L57" s="15">
        <f t="shared" si="14"/>
        <v>0</v>
      </c>
      <c r="M57" s="15">
        <f t="shared" si="14"/>
        <v>0</v>
      </c>
      <c r="N57" s="15">
        <f t="shared" si="11"/>
        <v>79377419</v>
      </c>
      <c r="O57" s="38">
        <f t="shared" si="9"/>
        <v>3794.6944736590494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86</v>
      </c>
      <c r="M59" s="51"/>
      <c r="N59" s="51"/>
      <c r="O59" s="43">
        <v>20918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11088696</v>
      </c>
      <c r="E5" s="27">
        <f t="shared" si="0"/>
        <v>3376277</v>
      </c>
      <c r="F5" s="27">
        <f t="shared" si="0"/>
        <v>620784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15085757</v>
      </c>
      <c r="O5" s="33">
        <f aca="true" t="shared" si="1" ref="O5:O36">(N5/O$59)</f>
        <v>726.954365844256</v>
      </c>
      <c r="P5" s="6"/>
    </row>
    <row r="6" spans="1:16" ht="15">
      <c r="A6" s="12"/>
      <c r="B6" s="25">
        <v>311</v>
      </c>
      <c r="C6" s="20" t="s">
        <v>1</v>
      </c>
      <c r="D6" s="46">
        <v>7667748</v>
      </c>
      <c r="E6" s="46">
        <v>0</v>
      </c>
      <c r="F6" s="46">
        <v>620784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8288532</v>
      </c>
      <c r="O6" s="47">
        <f t="shared" si="1"/>
        <v>399.40882806476486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90672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90672</v>
      </c>
      <c r="O7" s="47">
        <f t="shared" si="1"/>
        <v>4.369313801079414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497706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497706</v>
      </c>
      <c r="O8" s="47">
        <f t="shared" si="1"/>
        <v>23.98351966075559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372779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372779</v>
      </c>
      <c r="O9" s="47">
        <f t="shared" si="1"/>
        <v>17.96352158828065</v>
      </c>
      <c r="P9" s="9"/>
    </row>
    <row r="10" spans="1:16" ht="15">
      <c r="A10" s="12"/>
      <c r="B10" s="25">
        <v>312.51</v>
      </c>
      <c r="C10" s="20" t="s">
        <v>55</v>
      </c>
      <c r="D10" s="46">
        <v>251217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251217</v>
      </c>
      <c r="O10" s="47">
        <f t="shared" si="1"/>
        <v>12.105676561295297</v>
      </c>
      <c r="P10" s="9"/>
    </row>
    <row r="11" spans="1:16" ht="15">
      <c r="A11" s="12"/>
      <c r="B11" s="25">
        <v>312.52</v>
      </c>
      <c r="C11" s="20" t="s">
        <v>56</v>
      </c>
      <c r="D11" s="46">
        <v>185321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185321</v>
      </c>
      <c r="O11" s="47">
        <f t="shared" si="1"/>
        <v>8.930271781033154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2415120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2415120</v>
      </c>
      <c r="O12" s="47">
        <f t="shared" si="1"/>
        <v>116.38010794140324</v>
      </c>
      <c r="P12" s="9"/>
    </row>
    <row r="13" spans="1:16" ht="15">
      <c r="A13" s="12"/>
      <c r="B13" s="25">
        <v>314.1</v>
      </c>
      <c r="C13" s="20" t="s">
        <v>12</v>
      </c>
      <c r="D13" s="46">
        <v>1750415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1750415</v>
      </c>
      <c r="O13" s="47">
        <f t="shared" si="1"/>
        <v>84.34921935235158</v>
      </c>
      <c r="P13" s="9"/>
    </row>
    <row r="14" spans="1:16" ht="15">
      <c r="A14" s="12"/>
      <c r="B14" s="25">
        <v>314.8</v>
      </c>
      <c r="C14" s="20" t="s">
        <v>15</v>
      </c>
      <c r="D14" s="46">
        <v>59256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59256</v>
      </c>
      <c r="O14" s="47">
        <f t="shared" si="1"/>
        <v>2.8554356206630684</v>
      </c>
      <c r="P14" s="9"/>
    </row>
    <row r="15" spans="1:16" ht="15">
      <c r="A15" s="12"/>
      <c r="B15" s="25">
        <v>315</v>
      </c>
      <c r="C15" s="20" t="s">
        <v>57</v>
      </c>
      <c r="D15" s="46">
        <v>1174739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1174739</v>
      </c>
      <c r="O15" s="47">
        <f t="shared" si="1"/>
        <v>56.60847147262914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SUM(D17:D20)</f>
        <v>2156932</v>
      </c>
      <c r="E16" s="32">
        <f t="shared" si="3"/>
        <v>1075030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46670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3278632</v>
      </c>
      <c r="O16" s="45">
        <f t="shared" si="1"/>
        <v>157.991133384734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1075030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1075030</v>
      </c>
      <c r="O17" s="47">
        <f t="shared" si="1"/>
        <v>51.80368157286045</v>
      </c>
      <c r="P17" s="9"/>
    </row>
    <row r="18" spans="1:16" ht="15">
      <c r="A18" s="12"/>
      <c r="B18" s="25">
        <v>323.1</v>
      </c>
      <c r="C18" s="20" t="s">
        <v>59</v>
      </c>
      <c r="D18" s="46">
        <v>1876556</v>
      </c>
      <c r="E18" s="46">
        <v>0</v>
      </c>
      <c r="F18" s="46">
        <v>0</v>
      </c>
      <c r="G18" s="46">
        <v>0</v>
      </c>
      <c r="H18" s="46">
        <v>0</v>
      </c>
      <c r="I18" s="46">
        <v>46670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1923226</v>
      </c>
      <c r="O18" s="47">
        <f t="shared" si="1"/>
        <v>92.67665767154973</v>
      </c>
      <c r="P18" s="9"/>
    </row>
    <row r="19" spans="1:16" ht="15">
      <c r="A19" s="12"/>
      <c r="B19" s="25">
        <v>323.4</v>
      </c>
      <c r="C19" s="20" t="s">
        <v>60</v>
      </c>
      <c r="D19" s="46">
        <v>35956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35956</v>
      </c>
      <c r="O19" s="47">
        <f t="shared" si="1"/>
        <v>1.7326522744795683</v>
      </c>
      <c r="P19" s="9"/>
    </row>
    <row r="20" spans="1:16" ht="15">
      <c r="A20" s="12"/>
      <c r="B20" s="25">
        <v>329</v>
      </c>
      <c r="C20" s="20" t="s">
        <v>17</v>
      </c>
      <c r="D20" s="46">
        <v>244420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244420</v>
      </c>
      <c r="O20" s="47">
        <f t="shared" si="1"/>
        <v>11.778141865844256</v>
      </c>
      <c r="P20" s="9"/>
    </row>
    <row r="21" spans="1:16" ht="15.75">
      <c r="A21" s="29" t="s">
        <v>19</v>
      </c>
      <c r="B21" s="30"/>
      <c r="C21" s="31"/>
      <c r="D21" s="32">
        <f aca="true" t="shared" si="5" ref="D21:M21">SUM(D22:D35)</f>
        <v>2280467</v>
      </c>
      <c r="E21" s="32">
        <f t="shared" si="5"/>
        <v>214196</v>
      </c>
      <c r="F21" s="32">
        <f t="shared" si="5"/>
        <v>0</v>
      </c>
      <c r="G21" s="32">
        <f t="shared" si="5"/>
        <v>191297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2685960</v>
      </c>
      <c r="O21" s="45">
        <f t="shared" si="1"/>
        <v>129.4313801079414</v>
      </c>
      <c r="P21" s="10"/>
    </row>
    <row r="22" spans="1:16" ht="15">
      <c r="A22" s="12"/>
      <c r="B22" s="25">
        <v>331.1</v>
      </c>
      <c r="C22" s="20" t="s">
        <v>18</v>
      </c>
      <c r="D22" s="46">
        <v>166276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166276</v>
      </c>
      <c r="O22" s="47">
        <f t="shared" si="1"/>
        <v>8.012528912875867</v>
      </c>
      <c r="P22" s="9"/>
    </row>
    <row r="23" spans="1:16" ht="15">
      <c r="A23" s="12"/>
      <c r="B23" s="25">
        <v>331.2</v>
      </c>
      <c r="C23" s="20" t="s">
        <v>61</v>
      </c>
      <c r="D23" s="46">
        <v>13446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13446</v>
      </c>
      <c r="O23" s="47">
        <f t="shared" si="1"/>
        <v>0.6479375481881264</v>
      </c>
      <c r="P23" s="9"/>
    </row>
    <row r="24" spans="1:16" ht="15">
      <c r="A24" s="12"/>
      <c r="B24" s="25">
        <v>331.49</v>
      </c>
      <c r="C24" s="20" t="s">
        <v>62</v>
      </c>
      <c r="D24" s="46">
        <v>0</v>
      </c>
      <c r="E24" s="46">
        <v>0</v>
      </c>
      <c r="F24" s="46">
        <v>0</v>
      </c>
      <c r="G24" s="46">
        <v>112103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112103</v>
      </c>
      <c r="O24" s="47">
        <f t="shared" si="1"/>
        <v>5.402033538936006</v>
      </c>
      <c r="P24" s="9"/>
    </row>
    <row r="25" spans="1:16" ht="15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79194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79194</v>
      </c>
      <c r="O25" s="47">
        <f t="shared" si="1"/>
        <v>3.8162104857363146</v>
      </c>
      <c r="P25" s="9"/>
    </row>
    <row r="26" spans="1:16" ht="15">
      <c r="A26" s="12"/>
      <c r="B26" s="25">
        <v>335.12</v>
      </c>
      <c r="C26" s="20" t="s">
        <v>65</v>
      </c>
      <c r="D26" s="46">
        <v>497729</v>
      </c>
      <c r="E26" s="46">
        <v>173841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671570</v>
      </c>
      <c r="O26" s="47">
        <f t="shared" si="1"/>
        <v>32.361700077101005</v>
      </c>
      <c r="P26" s="9"/>
    </row>
    <row r="27" spans="1:16" ht="15">
      <c r="A27" s="12"/>
      <c r="B27" s="25">
        <v>335.13</v>
      </c>
      <c r="C27" s="20" t="s">
        <v>66</v>
      </c>
      <c r="D27" s="46">
        <v>0</v>
      </c>
      <c r="E27" s="46">
        <v>5583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5583</v>
      </c>
      <c r="O27" s="47">
        <f t="shared" si="1"/>
        <v>0.2690343099460293</v>
      </c>
      <c r="P27" s="9"/>
    </row>
    <row r="28" spans="1:16" ht="15">
      <c r="A28" s="12"/>
      <c r="B28" s="25">
        <v>335.14</v>
      </c>
      <c r="C28" s="20" t="s">
        <v>67</v>
      </c>
      <c r="D28" s="46">
        <v>45137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45137</v>
      </c>
      <c r="O28" s="47">
        <f t="shared" si="1"/>
        <v>2.1750674633770237</v>
      </c>
      <c r="P28" s="9"/>
    </row>
    <row r="29" spans="1:16" ht="15">
      <c r="A29" s="12"/>
      <c r="B29" s="25">
        <v>335.15</v>
      </c>
      <c r="C29" s="20" t="s">
        <v>68</v>
      </c>
      <c r="D29" s="46">
        <v>22303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22303</v>
      </c>
      <c r="O29" s="47">
        <f t="shared" si="1"/>
        <v>1.0747397841171935</v>
      </c>
      <c r="P29" s="9"/>
    </row>
    <row r="30" spans="1:16" ht="15">
      <c r="A30" s="12"/>
      <c r="B30" s="25">
        <v>335.18</v>
      </c>
      <c r="C30" s="20" t="s">
        <v>69</v>
      </c>
      <c r="D30" s="46">
        <v>1389206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1389206</v>
      </c>
      <c r="O30" s="47">
        <f t="shared" si="1"/>
        <v>66.94323438704703</v>
      </c>
      <c r="P30" s="9"/>
    </row>
    <row r="31" spans="1:16" ht="15">
      <c r="A31" s="12"/>
      <c r="B31" s="25">
        <v>335.21</v>
      </c>
      <c r="C31" s="20" t="s">
        <v>70</v>
      </c>
      <c r="D31" s="46">
        <v>6120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6120</v>
      </c>
      <c r="O31" s="47">
        <f t="shared" si="1"/>
        <v>0.29491133384734003</v>
      </c>
      <c r="P31" s="9"/>
    </row>
    <row r="32" spans="1:16" ht="15">
      <c r="A32" s="12"/>
      <c r="B32" s="25">
        <v>335.49</v>
      </c>
      <c r="C32" s="20" t="s">
        <v>71</v>
      </c>
      <c r="D32" s="46">
        <v>81039</v>
      </c>
      <c r="E32" s="46">
        <v>17764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98803</v>
      </c>
      <c r="O32" s="47">
        <f t="shared" si="1"/>
        <v>4.761131457208943</v>
      </c>
      <c r="P32" s="9"/>
    </row>
    <row r="33" spans="1:16" ht="15">
      <c r="A33" s="12"/>
      <c r="B33" s="25">
        <v>337.2</v>
      </c>
      <c r="C33" s="20" t="s">
        <v>72</v>
      </c>
      <c r="D33" s="46">
        <v>56565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56565</v>
      </c>
      <c r="O33" s="47">
        <f t="shared" si="1"/>
        <v>2.7257613723978413</v>
      </c>
      <c r="P33" s="9"/>
    </row>
    <row r="34" spans="1:16" ht="15">
      <c r="A34" s="12"/>
      <c r="B34" s="25">
        <v>337.9</v>
      </c>
      <c r="C34" s="20" t="s">
        <v>21</v>
      </c>
      <c r="D34" s="46">
        <v>2646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2646</v>
      </c>
      <c r="O34" s="47">
        <f t="shared" si="1"/>
        <v>0.12750578257517348</v>
      </c>
      <c r="P34" s="9"/>
    </row>
    <row r="35" spans="1:16" ht="15">
      <c r="A35" s="12"/>
      <c r="B35" s="25">
        <v>338</v>
      </c>
      <c r="C35" s="20" t="s">
        <v>73</v>
      </c>
      <c r="D35" s="46">
        <v>0</v>
      </c>
      <c r="E35" s="46">
        <v>17008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17008</v>
      </c>
      <c r="O35" s="47">
        <f t="shared" si="1"/>
        <v>0.8195836545875096</v>
      </c>
      <c r="P35" s="9"/>
    </row>
    <row r="36" spans="1:16" ht="15.75">
      <c r="A36" s="29" t="s">
        <v>26</v>
      </c>
      <c r="B36" s="30"/>
      <c r="C36" s="31"/>
      <c r="D36" s="32">
        <f aca="true" t="shared" si="7" ref="D36:M36">SUM(D37:D43)</f>
        <v>53014</v>
      </c>
      <c r="E36" s="32">
        <f t="shared" si="7"/>
        <v>378984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23959895</v>
      </c>
      <c r="J36" s="32">
        <f t="shared" si="7"/>
        <v>4693102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29084995</v>
      </c>
      <c r="O36" s="45">
        <f t="shared" si="1"/>
        <v>1401.5514167309175</v>
      </c>
      <c r="P36" s="10"/>
    </row>
    <row r="37" spans="1:16" ht="15">
      <c r="A37" s="12"/>
      <c r="B37" s="25">
        <v>341.2</v>
      </c>
      <c r="C37" s="20" t="s">
        <v>29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4693102</v>
      </c>
      <c r="K37" s="46">
        <v>0</v>
      </c>
      <c r="L37" s="46">
        <v>0</v>
      </c>
      <c r="M37" s="46">
        <v>0</v>
      </c>
      <c r="N37" s="46">
        <f aca="true" t="shared" si="8" ref="N37:N43">SUM(D37:M37)</f>
        <v>4693102</v>
      </c>
      <c r="O37" s="47">
        <f aca="true" t="shared" si="9" ref="O37:O57">(N37/O$59)</f>
        <v>226.15179259830379</v>
      </c>
      <c r="P37" s="9"/>
    </row>
    <row r="38" spans="1:16" ht="15">
      <c r="A38" s="12"/>
      <c r="B38" s="25">
        <v>341.9</v>
      </c>
      <c r="C38" s="20" t="s">
        <v>30</v>
      </c>
      <c r="D38" s="46">
        <v>42809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42809</v>
      </c>
      <c r="O38" s="47">
        <f t="shared" si="9"/>
        <v>2.062885505011565</v>
      </c>
      <c r="P38" s="9"/>
    </row>
    <row r="39" spans="1:16" ht="15">
      <c r="A39" s="12"/>
      <c r="B39" s="25">
        <v>342.2</v>
      </c>
      <c r="C39" s="20" t="s">
        <v>74</v>
      </c>
      <c r="D39" s="46">
        <v>10205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10205</v>
      </c>
      <c r="O39" s="47">
        <f t="shared" si="9"/>
        <v>0.4917598303777949</v>
      </c>
      <c r="P39" s="9"/>
    </row>
    <row r="40" spans="1:16" ht="15">
      <c r="A40" s="12"/>
      <c r="B40" s="25">
        <v>343.4</v>
      </c>
      <c r="C40" s="20" t="s">
        <v>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4749771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4749771</v>
      </c>
      <c r="O40" s="47">
        <f t="shared" si="9"/>
        <v>228.88256553585197</v>
      </c>
      <c r="P40" s="9"/>
    </row>
    <row r="41" spans="1:16" ht="15">
      <c r="A41" s="12"/>
      <c r="B41" s="25">
        <v>343.6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17854061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17854061</v>
      </c>
      <c r="O41" s="47">
        <f t="shared" si="9"/>
        <v>860.3537490362374</v>
      </c>
      <c r="P41" s="9"/>
    </row>
    <row r="42" spans="1:16" ht="15">
      <c r="A42" s="12"/>
      <c r="B42" s="25">
        <v>343.9</v>
      </c>
      <c r="C42" s="20" t="s">
        <v>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1356063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1356063</v>
      </c>
      <c r="O42" s="47">
        <f t="shared" si="9"/>
        <v>65.34613531225907</v>
      </c>
      <c r="P42" s="9"/>
    </row>
    <row r="43" spans="1:16" ht="15">
      <c r="A43" s="12"/>
      <c r="B43" s="25">
        <v>347.5</v>
      </c>
      <c r="C43" s="20" t="s">
        <v>75</v>
      </c>
      <c r="D43" s="46">
        <v>0</v>
      </c>
      <c r="E43" s="46">
        <v>378984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378984</v>
      </c>
      <c r="O43" s="47">
        <f t="shared" si="9"/>
        <v>18.26252891287587</v>
      </c>
      <c r="P43" s="9"/>
    </row>
    <row r="44" spans="1:16" ht="15.75">
      <c r="A44" s="29" t="s">
        <v>27</v>
      </c>
      <c r="B44" s="30"/>
      <c r="C44" s="31"/>
      <c r="D44" s="32">
        <f aca="true" t="shared" si="10" ref="D44:M44">SUM(D45:D45)</f>
        <v>31071</v>
      </c>
      <c r="E44" s="32">
        <f t="shared" si="10"/>
        <v>12667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7">SUM(D44:M44)</f>
        <v>43738</v>
      </c>
      <c r="O44" s="45">
        <f t="shared" si="9"/>
        <v>2.1076522744795683</v>
      </c>
      <c r="P44" s="10"/>
    </row>
    <row r="45" spans="1:16" ht="15">
      <c r="A45" s="13"/>
      <c r="B45" s="39">
        <v>354</v>
      </c>
      <c r="C45" s="21" t="s">
        <v>36</v>
      </c>
      <c r="D45" s="46">
        <v>31071</v>
      </c>
      <c r="E45" s="46">
        <v>12667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43738</v>
      </c>
      <c r="O45" s="47">
        <f t="shared" si="9"/>
        <v>2.1076522744795683</v>
      </c>
      <c r="P45" s="9"/>
    </row>
    <row r="46" spans="1:16" ht="15.75">
      <c r="A46" s="29" t="s">
        <v>2</v>
      </c>
      <c r="B46" s="30"/>
      <c r="C46" s="31"/>
      <c r="D46" s="32">
        <f aca="true" t="shared" si="12" ref="D46:M46">SUM(D47:D52)</f>
        <v>747642</v>
      </c>
      <c r="E46" s="32">
        <f t="shared" si="12"/>
        <v>106899</v>
      </c>
      <c r="F46" s="32">
        <f t="shared" si="12"/>
        <v>9398</v>
      </c>
      <c r="G46" s="32">
        <f t="shared" si="12"/>
        <v>69655</v>
      </c>
      <c r="H46" s="32">
        <f t="shared" si="12"/>
        <v>0</v>
      </c>
      <c r="I46" s="32">
        <f t="shared" si="12"/>
        <v>2751038</v>
      </c>
      <c r="J46" s="32">
        <f t="shared" si="12"/>
        <v>222090</v>
      </c>
      <c r="K46" s="32">
        <f t="shared" si="12"/>
        <v>3973953</v>
      </c>
      <c r="L46" s="32">
        <f t="shared" si="12"/>
        <v>0</v>
      </c>
      <c r="M46" s="32">
        <f t="shared" si="12"/>
        <v>0</v>
      </c>
      <c r="N46" s="32">
        <f t="shared" si="11"/>
        <v>7880675</v>
      </c>
      <c r="O46" s="45">
        <f t="shared" si="9"/>
        <v>379.7549633770239</v>
      </c>
      <c r="P46" s="10"/>
    </row>
    <row r="47" spans="1:16" ht="15">
      <c r="A47" s="12"/>
      <c r="B47" s="25">
        <v>361.1</v>
      </c>
      <c r="C47" s="20" t="s">
        <v>37</v>
      </c>
      <c r="D47" s="46">
        <v>257697</v>
      </c>
      <c r="E47" s="46">
        <v>48653</v>
      </c>
      <c r="F47" s="46">
        <v>9398</v>
      </c>
      <c r="G47" s="46">
        <v>69129</v>
      </c>
      <c r="H47" s="46">
        <v>0</v>
      </c>
      <c r="I47" s="46">
        <v>234146</v>
      </c>
      <c r="J47" s="46">
        <v>57458</v>
      </c>
      <c r="K47" s="46">
        <v>927861</v>
      </c>
      <c r="L47" s="46">
        <v>0</v>
      </c>
      <c r="M47" s="46">
        <v>0</v>
      </c>
      <c r="N47" s="46">
        <f t="shared" si="11"/>
        <v>1604342</v>
      </c>
      <c r="O47" s="47">
        <f t="shared" si="9"/>
        <v>77.31023515805705</v>
      </c>
      <c r="P47" s="9"/>
    </row>
    <row r="48" spans="1:16" ht="15">
      <c r="A48" s="12"/>
      <c r="B48" s="25">
        <v>361.3</v>
      </c>
      <c r="C48" s="20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-575115</v>
      </c>
      <c r="L48" s="46">
        <v>0</v>
      </c>
      <c r="M48" s="46">
        <v>0</v>
      </c>
      <c r="N48" s="46">
        <f t="shared" si="11"/>
        <v>-575115</v>
      </c>
      <c r="O48" s="47">
        <f t="shared" si="9"/>
        <v>-27.71371434078643</v>
      </c>
      <c r="P48" s="9"/>
    </row>
    <row r="49" spans="1:16" ht="15">
      <c r="A49" s="12"/>
      <c r="B49" s="25">
        <v>362</v>
      </c>
      <c r="C49" s="20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1885198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1885198</v>
      </c>
      <c r="O49" s="47">
        <f t="shared" si="9"/>
        <v>90.84415959907479</v>
      </c>
      <c r="P49" s="9"/>
    </row>
    <row r="50" spans="1:16" ht="15">
      <c r="A50" s="12"/>
      <c r="B50" s="25">
        <v>364</v>
      </c>
      <c r="C50" s="20" t="s">
        <v>40</v>
      </c>
      <c r="D50" s="46">
        <v>202490</v>
      </c>
      <c r="E50" s="46">
        <v>0</v>
      </c>
      <c r="F50" s="46">
        <v>0</v>
      </c>
      <c r="G50" s="46">
        <v>0</v>
      </c>
      <c r="H50" s="46">
        <v>0</v>
      </c>
      <c r="I50" s="46">
        <v>16188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218678</v>
      </c>
      <c r="O50" s="47">
        <f t="shared" si="9"/>
        <v>10.537683114880494</v>
      </c>
      <c r="P50" s="9"/>
    </row>
    <row r="51" spans="1:16" ht="15">
      <c r="A51" s="12"/>
      <c r="B51" s="25">
        <v>368</v>
      </c>
      <c r="C51" s="20" t="s">
        <v>41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3621207</v>
      </c>
      <c r="L51" s="46">
        <v>0</v>
      </c>
      <c r="M51" s="46">
        <v>0</v>
      </c>
      <c r="N51" s="46">
        <f t="shared" si="11"/>
        <v>3621207</v>
      </c>
      <c r="O51" s="47">
        <f t="shared" si="9"/>
        <v>174.49918080185043</v>
      </c>
      <c r="P51" s="9"/>
    </row>
    <row r="52" spans="1:16" ht="15">
      <c r="A52" s="12"/>
      <c r="B52" s="25">
        <v>369.9</v>
      </c>
      <c r="C52" s="20" t="s">
        <v>42</v>
      </c>
      <c r="D52" s="46">
        <v>287455</v>
      </c>
      <c r="E52" s="46">
        <v>58246</v>
      </c>
      <c r="F52" s="46">
        <v>0</v>
      </c>
      <c r="G52" s="46">
        <v>526</v>
      </c>
      <c r="H52" s="46">
        <v>0</v>
      </c>
      <c r="I52" s="46">
        <v>615506</v>
      </c>
      <c r="J52" s="46">
        <v>164632</v>
      </c>
      <c r="K52" s="46">
        <v>0</v>
      </c>
      <c r="L52" s="46">
        <v>0</v>
      </c>
      <c r="M52" s="46">
        <v>0</v>
      </c>
      <c r="N52" s="46">
        <f t="shared" si="11"/>
        <v>1126365</v>
      </c>
      <c r="O52" s="47">
        <f t="shared" si="9"/>
        <v>54.277419043947575</v>
      </c>
      <c r="P52" s="9"/>
    </row>
    <row r="53" spans="1:16" ht="15.75">
      <c r="A53" s="29" t="s">
        <v>28</v>
      </c>
      <c r="B53" s="30"/>
      <c r="C53" s="31"/>
      <c r="D53" s="32">
        <f aca="true" t="shared" si="13" ref="D53:M53">SUM(D54:D56)</f>
        <v>4013023</v>
      </c>
      <c r="E53" s="32">
        <f t="shared" si="13"/>
        <v>258645</v>
      </c>
      <c r="F53" s="32">
        <f t="shared" si="13"/>
        <v>1010223</v>
      </c>
      <c r="G53" s="32">
        <f t="shared" si="13"/>
        <v>1103771</v>
      </c>
      <c r="H53" s="32">
        <f t="shared" si="13"/>
        <v>0</v>
      </c>
      <c r="I53" s="32">
        <f t="shared" si="13"/>
        <v>430799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6816461</v>
      </c>
      <c r="O53" s="45">
        <f t="shared" si="9"/>
        <v>328.4724845797995</v>
      </c>
      <c r="P53" s="9"/>
    </row>
    <row r="54" spans="1:16" ht="15">
      <c r="A54" s="12"/>
      <c r="B54" s="25">
        <v>381</v>
      </c>
      <c r="C54" s="20" t="s">
        <v>43</v>
      </c>
      <c r="D54" s="46">
        <v>4013023</v>
      </c>
      <c r="E54" s="46">
        <v>258645</v>
      </c>
      <c r="F54" s="46">
        <v>1010223</v>
      </c>
      <c r="G54" s="46">
        <v>1103771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6385662</v>
      </c>
      <c r="O54" s="47">
        <f t="shared" si="9"/>
        <v>307.7130878951426</v>
      </c>
      <c r="P54" s="9"/>
    </row>
    <row r="55" spans="1:16" ht="15">
      <c r="A55" s="12"/>
      <c r="B55" s="25">
        <v>389.2</v>
      </c>
      <c r="C55" s="20" t="s">
        <v>82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71658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71658</v>
      </c>
      <c r="O55" s="47">
        <f t="shared" si="9"/>
        <v>3.453064764841943</v>
      </c>
      <c r="P55" s="9"/>
    </row>
    <row r="56" spans="1:16" ht="15.75" thickBot="1">
      <c r="A56" s="12"/>
      <c r="B56" s="25">
        <v>389.6</v>
      </c>
      <c r="C56" s="20" t="s">
        <v>83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359141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359141</v>
      </c>
      <c r="O56" s="47">
        <f t="shared" si="9"/>
        <v>17.30633191981496</v>
      </c>
      <c r="P56" s="9"/>
    </row>
    <row r="57" spans="1:119" ht="16.5" thickBot="1">
      <c r="A57" s="14" t="s">
        <v>34</v>
      </c>
      <c r="B57" s="23"/>
      <c r="C57" s="22"/>
      <c r="D57" s="15">
        <f aca="true" t="shared" si="14" ref="D57:M57">SUM(D5,D16,D21,D36,D44,D46,D53)</f>
        <v>20370845</v>
      </c>
      <c r="E57" s="15">
        <f t="shared" si="14"/>
        <v>5422698</v>
      </c>
      <c r="F57" s="15">
        <f t="shared" si="14"/>
        <v>1640405</v>
      </c>
      <c r="G57" s="15">
        <f t="shared" si="14"/>
        <v>1364723</v>
      </c>
      <c r="H57" s="15">
        <f t="shared" si="14"/>
        <v>0</v>
      </c>
      <c r="I57" s="15">
        <f t="shared" si="14"/>
        <v>27188402</v>
      </c>
      <c r="J57" s="15">
        <f t="shared" si="14"/>
        <v>4915192</v>
      </c>
      <c r="K57" s="15">
        <f t="shared" si="14"/>
        <v>3973953</v>
      </c>
      <c r="L57" s="15">
        <f t="shared" si="14"/>
        <v>0</v>
      </c>
      <c r="M57" s="15">
        <f t="shared" si="14"/>
        <v>0</v>
      </c>
      <c r="N57" s="15">
        <f t="shared" si="11"/>
        <v>64876218</v>
      </c>
      <c r="O57" s="38">
        <f t="shared" si="9"/>
        <v>3126.2633962991517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84</v>
      </c>
      <c r="M59" s="51"/>
      <c r="N59" s="51"/>
      <c r="O59" s="43">
        <v>20752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12088319</v>
      </c>
      <c r="E5" s="27">
        <f t="shared" si="0"/>
        <v>3269841</v>
      </c>
      <c r="F5" s="27">
        <f t="shared" si="0"/>
        <v>690274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16048434</v>
      </c>
      <c r="O5" s="33">
        <f aca="true" t="shared" si="1" ref="O5:O36">(N5/O$61)</f>
        <v>773.4930595720069</v>
      </c>
      <c r="P5" s="6"/>
    </row>
    <row r="6" spans="1:16" ht="15">
      <c r="A6" s="12"/>
      <c r="B6" s="25">
        <v>311</v>
      </c>
      <c r="C6" s="20" t="s">
        <v>1</v>
      </c>
      <c r="D6" s="46">
        <v>8526770</v>
      </c>
      <c r="E6" s="46">
        <v>0</v>
      </c>
      <c r="F6" s="46">
        <v>690274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9217044</v>
      </c>
      <c r="O6" s="47">
        <f t="shared" si="1"/>
        <v>444.2377096587623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90721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90721</v>
      </c>
      <c r="O7" s="47">
        <f t="shared" si="1"/>
        <v>4.3725178330441485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503186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503186</v>
      </c>
      <c r="O8" s="47">
        <f t="shared" si="1"/>
        <v>24.252265278581067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347883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347883</v>
      </c>
      <c r="O9" s="47">
        <f t="shared" si="1"/>
        <v>16.76706188548294</v>
      </c>
      <c r="P9" s="9"/>
    </row>
    <row r="10" spans="1:16" ht="15">
      <c r="A10" s="12"/>
      <c r="B10" s="25">
        <v>312.51</v>
      </c>
      <c r="C10" s="20" t="s">
        <v>55</v>
      </c>
      <c r="D10" s="46">
        <v>262095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262095</v>
      </c>
      <c r="O10" s="47">
        <f t="shared" si="1"/>
        <v>12.632301908617698</v>
      </c>
      <c r="P10" s="9"/>
    </row>
    <row r="11" spans="1:16" ht="15">
      <c r="A11" s="12"/>
      <c r="B11" s="25">
        <v>312.52</v>
      </c>
      <c r="C11" s="20" t="s">
        <v>56</v>
      </c>
      <c r="D11" s="46">
        <v>186897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186897</v>
      </c>
      <c r="O11" s="47">
        <f t="shared" si="1"/>
        <v>9.007952573742047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2328051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2328051</v>
      </c>
      <c r="O12" s="47">
        <f t="shared" si="1"/>
        <v>112.20604395604396</v>
      </c>
      <c r="P12" s="9"/>
    </row>
    <row r="13" spans="1:16" ht="15">
      <c r="A13" s="12"/>
      <c r="B13" s="25">
        <v>314.1</v>
      </c>
      <c r="C13" s="20" t="s">
        <v>12</v>
      </c>
      <c r="D13" s="46">
        <v>1910683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1910683</v>
      </c>
      <c r="O13" s="47">
        <f t="shared" si="1"/>
        <v>92.08998457682668</v>
      </c>
      <c r="P13" s="9"/>
    </row>
    <row r="14" spans="1:16" ht="15">
      <c r="A14" s="12"/>
      <c r="B14" s="25">
        <v>314.8</v>
      </c>
      <c r="C14" s="20" t="s">
        <v>15</v>
      </c>
      <c r="D14" s="46">
        <v>69013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69013</v>
      </c>
      <c r="O14" s="47">
        <f t="shared" si="1"/>
        <v>3.3262483130904186</v>
      </c>
      <c r="P14" s="9"/>
    </row>
    <row r="15" spans="1:16" ht="15">
      <c r="A15" s="12"/>
      <c r="B15" s="25">
        <v>315</v>
      </c>
      <c r="C15" s="20" t="s">
        <v>57</v>
      </c>
      <c r="D15" s="46">
        <v>1132861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1132861</v>
      </c>
      <c r="O15" s="47">
        <f t="shared" si="1"/>
        <v>54.600973587815695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SUM(D17:D20)</f>
        <v>2006895</v>
      </c>
      <c r="E16" s="32">
        <f t="shared" si="3"/>
        <v>1088232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16403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3111530</v>
      </c>
      <c r="O16" s="45">
        <f t="shared" si="1"/>
        <v>149.9677077308656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1088232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1088232</v>
      </c>
      <c r="O17" s="47">
        <f t="shared" si="1"/>
        <v>52.44997108155003</v>
      </c>
      <c r="P17" s="9"/>
    </row>
    <row r="18" spans="1:16" ht="15">
      <c r="A18" s="12"/>
      <c r="B18" s="25">
        <v>323.1</v>
      </c>
      <c r="C18" s="20" t="s">
        <v>59</v>
      </c>
      <c r="D18" s="46">
        <v>1750499</v>
      </c>
      <c r="E18" s="46">
        <v>0</v>
      </c>
      <c r="F18" s="46">
        <v>0</v>
      </c>
      <c r="G18" s="46">
        <v>0</v>
      </c>
      <c r="H18" s="46">
        <v>0</v>
      </c>
      <c r="I18" s="46">
        <v>16403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1766902</v>
      </c>
      <c r="O18" s="47">
        <f t="shared" si="1"/>
        <v>85.16011181800656</v>
      </c>
      <c r="P18" s="9"/>
    </row>
    <row r="19" spans="1:16" ht="15">
      <c r="A19" s="12"/>
      <c r="B19" s="25">
        <v>323.4</v>
      </c>
      <c r="C19" s="20" t="s">
        <v>60</v>
      </c>
      <c r="D19" s="46">
        <v>37526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37526</v>
      </c>
      <c r="O19" s="47">
        <f t="shared" si="1"/>
        <v>1.808656256024677</v>
      </c>
      <c r="P19" s="9"/>
    </row>
    <row r="20" spans="1:16" ht="15">
      <c r="A20" s="12"/>
      <c r="B20" s="25">
        <v>329</v>
      </c>
      <c r="C20" s="20" t="s">
        <v>17</v>
      </c>
      <c r="D20" s="46">
        <v>218870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218870</v>
      </c>
      <c r="O20" s="47">
        <f t="shared" si="1"/>
        <v>10.548968575284364</v>
      </c>
      <c r="P20" s="9"/>
    </row>
    <row r="21" spans="1:16" ht="15.75">
      <c r="A21" s="29" t="s">
        <v>19</v>
      </c>
      <c r="B21" s="30"/>
      <c r="C21" s="31"/>
      <c r="D21" s="32">
        <f aca="true" t="shared" si="5" ref="D21:M21">SUM(D22:D36)</f>
        <v>2214207</v>
      </c>
      <c r="E21" s="32">
        <f t="shared" si="5"/>
        <v>225803</v>
      </c>
      <c r="F21" s="32">
        <f t="shared" si="5"/>
        <v>0</v>
      </c>
      <c r="G21" s="32">
        <f t="shared" si="5"/>
        <v>979820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3419830</v>
      </c>
      <c r="O21" s="45">
        <f t="shared" si="1"/>
        <v>164.82697127433968</v>
      </c>
      <c r="P21" s="10"/>
    </row>
    <row r="22" spans="1:16" ht="15">
      <c r="A22" s="12"/>
      <c r="B22" s="25">
        <v>331.1</v>
      </c>
      <c r="C22" s="20" t="s">
        <v>18</v>
      </c>
      <c r="D22" s="46">
        <v>115172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115172</v>
      </c>
      <c r="O22" s="47">
        <f t="shared" si="1"/>
        <v>5.55099286678234</v>
      </c>
      <c r="P22" s="9"/>
    </row>
    <row r="23" spans="1:16" ht="15">
      <c r="A23" s="12"/>
      <c r="B23" s="25">
        <v>331.2</v>
      </c>
      <c r="C23" s="20" t="s">
        <v>61</v>
      </c>
      <c r="D23" s="46">
        <v>98605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98605</v>
      </c>
      <c r="O23" s="47">
        <f t="shared" si="1"/>
        <v>4.75250626566416</v>
      </c>
      <c r="P23" s="9"/>
    </row>
    <row r="24" spans="1:16" ht="15">
      <c r="A24" s="12"/>
      <c r="B24" s="25">
        <v>331.49</v>
      </c>
      <c r="C24" s="20" t="s">
        <v>62</v>
      </c>
      <c r="D24" s="46">
        <v>0</v>
      </c>
      <c r="E24" s="46">
        <v>0</v>
      </c>
      <c r="F24" s="46">
        <v>0</v>
      </c>
      <c r="G24" s="46">
        <v>299270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299270</v>
      </c>
      <c r="O24" s="47">
        <f t="shared" si="1"/>
        <v>14.424040871409293</v>
      </c>
      <c r="P24" s="9"/>
    </row>
    <row r="25" spans="1:16" ht="15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286597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286597</v>
      </c>
      <c r="O25" s="47">
        <f t="shared" si="1"/>
        <v>13.813235010603432</v>
      </c>
      <c r="P25" s="9"/>
    </row>
    <row r="26" spans="1:16" ht="15">
      <c r="A26" s="12"/>
      <c r="B26" s="25">
        <v>334.7</v>
      </c>
      <c r="C26" s="20" t="s">
        <v>64</v>
      </c>
      <c r="D26" s="46">
        <v>0</v>
      </c>
      <c r="E26" s="46">
        <v>0</v>
      </c>
      <c r="F26" s="46">
        <v>0</v>
      </c>
      <c r="G26" s="46">
        <v>393953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393953</v>
      </c>
      <c r="O26" s="47">
        <f t="shared" si="1"/>
        <v>18.987516869095817</v>
      </c>
      <c r="P26" s="9"/>
    </row>
    <row r="27" spans="1:16" ht="15">
      <c r="A27" s="12"/>
      <c r="B27" s="25">
        <v>335.12</v>
      </c>
      <c r="C27" s="20" t="s">
        <v>65</v>
      </c>
      <c r="D27" s="46">
        <v>423732</v>
      </c>
      <c r="E27" s="46">
        <v>187245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610977</v>
      </c>
      <c r="O27" s="47">
        <f t="shared" si="1"/>
        <v>29.447513013302487</v>
      </c>
      <c r="P27" s="9"/>
    </row>
    <row r="28" spans="1:16" ht="15">
      <c r="A28" s="12"/>
      <c r="B28" s="25">
        <v>335.13</v>
      </c>
      <c r="C28" s="20" t="s">
        <v>66</v>
      </c>
      <c r="D28" s="46">
        <v>0</v>
      </c>
      <c r="E28" s="46">
        <v>5103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5103</v>
      </c>
      <c r="O28" s="47">
        <f t="shared" si="1"/>
        <v>0.24595141700404857</v>
      </c>
      <c r="P28" s="9"/>
    </row>
    <row r="29" spans="1:16" ht="15">
      <c r="A29" s="12"/>
      <c r="B29" s="25">
        <v>335.14</v>
      </c>
      <c r="C29" s="20" t="s">
        <v>67</v>
      </c>
      <c r="D29" s="46">
        <v>35883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35883</v>
      </c>
      <c r="O29" s="47">
        <f t="shared" si="1"/>
        <v>1.729467900520532</v>
      </c>
      <c r="P29" s="9"/>
    </row>
    <row r="30" spans="1:16" ht="15">
      <c r="A30" s="12"/>
      <c r="B30" s="25">
        <v>335.15</v>
      </c>
      <c r="C30" s="20" t="s">
        <v>68</v>
      </c>
      <c r="D30" s="46">
        <v>20646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20646</v>
      </c>
      <c r="O30" s="47">
        <f t="shared" si="1"/>
        <v>0.9950838635049162</v>
      </c>
      <c r="P30" s="9"/>
    </row>
    <row r="31" spans="1:16" ht="15">
      <c r="A31" s="12"/>
      <c r="B31" s="25">
        <v>335.18</v>
      </c>
      <c r="C31" s="20" t="s">
        <v>69</v>
      </c>
      <c r="D31" s="46">
        <v>1356555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1356555</v>
      </c>
      <c r="O31" s="47">
        <f t="shared" si="1"/>
        <v>65.38244650086756</v>
      </c>
      <c r="P31" s="9"/>
    </row>
    <row r="32" spans="1:16" ht="15">
      <c r="A32" s="12"/>
      <c r="B32" s="25">
        <v>335.21</v>
      </c>
      <c r="C32" s="20" t="s">
        <v>70</v>
      </c>
      <c r="D32" s="46">
        <v>12887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12887</v>
      </c>
      <c r="O32" s="47">
        <f t="shared" si="1"/>
        <v>0.6211201079622132</v>
      </c>
      <c r="P32" s="9"/>
    </row>
    <row r="33" spans="1:16" ht="15">
      <c r="A33" s="12"/>
      <c r="B33" s="25">
        <v>335.49</v>
      </c>
      <c r="C33" s="20" t="s">
        <v>71</v>
      </c>
      <c r="D33" s="46">
        <v>56745</v>
      </c>
      <c r="E33" s="46">
        <v>18550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75295</v>
      </c>
      <c r="O33" s="47">
        <f t="shared" si="1"/>
        <v>3.6290244842876422</v>
      </c>
      <c r="P33" s="9"/>
    </row>
    <row r="34" spans="1:16" ht="15">
      <c r="A34" s="12"/>
      <c r="B34" s="25">
        <v>337.2</v>
      </c>
      <c r="C34" s="20" t="s">
        <v>72</v>
      </c>
      <c r="D34" s="46">
        <v>93713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93713</v>
      </c>
      <c r="O34" s="47">
        <f t="shared" si="1"/>
        <v>4.516724503566609</v>
      </c>
      <c r="P34" s="9"/>
    </row>
    <row r="35" spans="1:16" ht="15">
      <c r="A35" s="12"/>
      <c r="B35" s="25">
        <v>337.9</v>
      </c>
      <c r="C35" s="20" t="s">
        <v>21</v>
      </c>
      <c r="D35" s="46">
        <v>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269</v>
      </c>
      <c r="O35" s="47">
        <f t="shared" si="1"/>
        <v>0.012965105070368228</v>
      </c>
      <c r="P35" s="9"/>
    </row>
    <row r="36" spans="1:16" ht="15">
      <c r="A36" s="12"/>
      <c r="B36" s="25">
        <v>338</v>
      </c>
      <c r="C36" s="20" t="s">
        <v>73</v>
      </c>
      <c r="D36" s="46">
        <v>0</v>
      </c>
      <c r="E36" s="46">
        <v>14905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14905</v>
      </c>
      <c r="O36" s="47">
        <f t="shared" si="1"/>
        <v>0.7183824946982842</v>
      </c>
      <c r="P36" s="9"/>
    </row>
    <row r="37" spans="1:16" ht="15.75">
      <c r="A37" s="29" t="s">
        <v>26</v>
      </c>
      <c r="B37" s="30"/>
      <c r="C37" s="31"/>
      <c r="D37" s="32">
        <f aca="true" t="shared" si="7" ref="D37:M37">SUM(D38:D44)</f>
        <v>147171</v>
      </c>
      <c r="E37" s="32">
        <f t="shared" si="7"/>
        <v>393814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23965484</v>
      </c>
      <c r="J37" s="32">
        <f t="shared" si="7"/>
        <v>5357725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29864194</v>
      </c>
      <c r="O37" s="45">
        <f aca="true" t="shared" si="8" ref="O37:O59">(N37/O$61)</f>
        <v>1439.3770001927896</v>
      </c>
      <c r="P37" s="10"/>
    </row>
    <row r="38" spans="1:16" ht="15">
      <c r="A38" s="12"/>
      <c r="B38" s="25">
        <v>341.2</v>
      </c>
      <c r="C38" s="20" t="s">
        <v>29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5357725</v>
      </c>
      <c r="K38" s="46">
        <v>0</v>
      </c>
      <c r="L38" s="46">
        <v>0</v>
      </c>
      <c r="M38" s="46">
        <v>0</v>
      </c>
      <c r="N38" s="46">
        <f aca="true" t="shared" si="9" ref="N38:N44">SUM(D38:M38)</f>
        <v>5357725</v>
      </c>
      <c r="O38" s="47">
        <f t="shared" si="8"/>
        <v>258.22850395218813</v>
      </c>
      <c r="P38" s="9"/>
    </row>
    <row r="39" spans="1:16" ht="15">
      <c r="A39" s="12"/>
      <c r="B39" s="25">
        <v>341.9</v>
      </c>
      <c r="C39" s="20" t="s">
        <v>30</v>
      </c>
      <c r="D39" s="46">
        <v>136654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136654</v>
      </c>
      <c r="O39" s="47">
        <f t="shared" si="8"/>
        <v>6.586369770580297</v>
      </c>
      <c r="P39" s="9"/>
    </row>
    <row r="40" spans="1:16" ht="15">
      <c r="A40" s="12"/>
      <c r="B40" s="25">
        <v>342.2</v>
      </c>
      <c r="C40" s="20" t="s">
        <v>74</v>
      </c>
      <c r="D40" s="46">
        <v>10517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10517</v>
      </c>
      <c r="O40" s="47">
        <f t="shared" si="8"/>
        <v>0.5068922305764411</v>
      </c>
      <c r="P40" s="9"/>
    </row>
    <row r="41" spans="1:16" ht="15">
      <c r="A41" s="12"/>
      <c r="B41" s="25">
        <v>343.4</v>
      </c>
      <c r="C41" s="20" t="s">
        <v>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4758374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4758374</v>
      </c>
      <c r="O41" s="47">
        <f t="shared" si="8"/>
        <v>229.341334104492</v>
      </c>
      <c r="P41" s="9"/>
    </row>
    <row r="42" spans="1:16" ht="15">
      <c r="A42" s="12"/>
      <c r="B42" s="25">
        <v>343.6</v>
      </c>
      <c r="C42" s="20" t="s">
        <v>32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17863490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17863490</v>
      </c>
      <c r="O42" s="47">
        <f t="shared" si="8"/>
        <v>860.9740697898593</v>
      </c>
      <c r="P42" s="9"/>
    </row>
    <row r="43" spans="1:16" ht="15">
      <c r="A43" s="12"/>
      <c r="B43" s="25">
        <v>343.9</v>
      </c>
      <c r="C43" s="20" t="s">
        <v>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1343620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1343620</v>
      </c>
      <c r="O43" s="47">
        <f t="shared" si="8"/>
        <v>64.75901291690765</v>
      </c>
      <c r="P43" s="9"/>
    </row>
    <row r="44" spans="1:16" ht="15">
      <c r="A44" s="12"/>
      <c r="B44" s="25">
        <v>347.5</v>
      </c>
      <c r="C44" s="20" t="s">
        <v>75</v>
      </c>
      <c r="D44" s="46">
        <v>0</v>
      </c>
      <c r="E44" s="46">
        <v>393814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393814</v>
      </c>
      <c r="O44" s="47">
        <f t="shared" si="8"/>
        <v>18.980817428185848</v>
      </c>
      <c r="P44" s="9"/>
    </row>
    <row r="45" spans="1:16" ht="15.75">
      <c r="A45" s="29" t="s">
        <v>27</v>
      </c>
      <c r="B45" s="30"/>
      <c r="C45" s="31"/>
      <c r="D45" s="32">
        <f aca="true" t="shared" si="10" ref="D45:M45">SUM(D46:D46)</f>
        <v>38794</v>
      </c>
      <c r="E45" s="32">
        <f t="shared" si="10"/>
        <v>9785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9">SUM(D45:M45)</f>
        <v>48579</v>
      </c>
      <c r="O45" s="45">
        <f t="shared" si="8"/>
        <v>2.3413823019086175</v>
      </c>
      <c r="P45" s="10"/>
    </row>
    <row r="46" spans="1:16" ht="15">
      <c r="A46" s="13"/>
      <c r="B46" s="39">
        <v>354</v>
      </c>
      <c r="C46" s="21" t="s">
        <v>36</v>
      </c>
      <c r="D46" s="46">
        <v>38794</v>
      </c>
      <c r="E46" s="46">
        <v>9785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48579</v>
      </c>
      <c r="O46" s="47">
        <f t="shared" si="8"/>
        <v>2.3413823019086175</v>
      </c>
      <c r="P46" s="9"/>
    </row>
    <row r="47" spans="1:16" ht="15.75">
      <c r="A47" s="29" t="s">
        <v>2</v>
      </c>
      <c r="B47" s="30"/>
      <c r="C47" s="31"/>
      <c r="D47" s="32">
        <f aca="true" t="shared" si="12" ref="D47:M47">SUM(D48:D53)</f>
        <v>447268</v>
      </c>
      <c r="E47" s="32">
        <f t="shared" si="12"/>
        <v>407970</v>
      </c>
      <c r="F47" s="32">
        <f t="shared" si="12"/>
        <v>4323</v>
      </c>
      <c r="G47" s="32">
        <f t="shared" si="12"/>
        <v>418168</v>
      </c>
      <c r="H47" s="32">
        <f t="shared" si="12"/>
        <v>0</v>
      </c>
      <c r="I47" s="32">
        <f t="shared" si="12"/>
        <v>2421214</v>
      </c>
      <c r="J47" s="32">
        <f t="shared" si="12"/>
        <v>219287</v>
      </c>
      <c r="K47" s="32">
        <f t="shared" si="12"/>
        <v>6868580</v>
      </c>
      <c r="L47" s="32">
        <f t="shared" si="12"/>
        <v>0</v>
      </c>
      <c r="M47" s="32">
        <f t="shared" si="12"/>
        <v>0</v>
      </c>
      <c r="N47" s="32">
        <f t="shared" si="11"/>
        <v>10786810</v>
      </c>
      <c r="O47" s="45">
        <f t="shared" si="8"/>
        <v>519.8963755542703</v>
      </c>
      <c r="P47" s="10"/>
    </row>
    <row r="48" spans="1:16" ht="15">
      <c r="A48" s="12"/>
      <c r="B48" s="25">
        <v>361.1</v>
      </c>
      <c r="C48" s="20" t="s">
        <v>37</v>
      </c>
      <c r="D48" s="46">
        <v>259176</v>
      </c>
      <c r="E48" s="46">
        <v>38412</v>
      </c>
      <c r="F48" s="46">
        <v>4281</v>
      </c>
      <c r="G48" s="46">
        <v>49768</v>
      </c>
      <c r="H48" s="46">
        <v>0</v>
      </c>
      <c r="I48" s="46">
        <v>126713</v>
      </c>
      <c r="J48" s="46">
        <v>52837</v>
      </c>
      <c r="K48" s="46">
        <v>933462</v>
      </c>
      <c r="L48" s="46">
        <v>0</v>
      </c>
      <c r="M48" s="46">
        <v>0</v>
      </c>
      <c r="N48" s="46">
        <f t="shared" si="11"/>
        <v>1464649</v>
      </c>
      <c r="O48" s="47">
        <f t="shared" si="8"/>
        <v>70.59229805282438</v>
      </c>
      <c r="P48" s="9"/>
    </row>
    <row r="49" spans="1:16" ht="15">
      <c r="A49" s="12"/>
      <c r="B49" s="25">
        <v>361.3</v>
      </c>
      <c r="C49" s="20" t="s">
        <v>38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2979876</v>
      </c>
      <c r="L49" s="46">
        <v>0</v>
      </c>
      <c r="M49" s="46">
        <v>0</v>
      </c>
      <c r="N49" s="46">
        <f t="shared" si="11"/>
        <v>2979876</v>
      </c>
      <c r="O49" s="47">
        <f t="shared" si="8"/>
        <v>143.62232504337769</v>
      </c>
      <c r="P49" s="9"/>
    </row>
    <row r="50" spans="1:16" ht="15">
      <c r="A50" s="12"/>
      <c r="B50" s="25">
        <v>362</v>
      </c>
      <c r="C50" s="20" t="s">
        <v>39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1891202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1891202</v>
      </c>
      <c r="O50" s="47">
        <f t="shared" si="8"/>
        <v>91.15105070368229</v>
      </c>
      <c r="P50" s="9"/>
    </row>
    <row r="51" spans="1:16" ht="15">
      <c r="A51" s="12"/>
      <c r="B51" s="25">
        <v>364</v>
      </c>
      <c r="C51" s="20" t="s">
        <v>40</v>
      </c>
      <c r="D51" s="46">
        <v>22953</v>
      </c>
      <c r="E51" s="46">
        <v>0</v>
      </c>
      <c r="F51" s="46">
        <v>0</v>
      </c>
      <c r="G51" s="46">
        <v>0</v>
      </c>
      <c r="H51" s="46">
        <v>0</v>
      </c>
      <c r="I51" s="46">
        <v>787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23740</v>
      </c>
      <c r="O51" s="47">
        <f t="shared" si="8"/>
        <v>1.14420667052246</v>
      </c>
      <c r="P51" s="9"/>
    </row>
    <row r="52" spans="1:16" ht="15">
      <c r="A52" s="12"/>
      <c r="B52" s="25">
        <v>368</v>
      </c>
      <c r="C52" s="20" t="s">
        <v>41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2948954</v>
      </c>
      <c r="L52" s="46">
        <v>0</v>
      </c>
      <c r="M52" s="46">
        <v>0</v>
      </c>
      <c r="N52" s="46">
        <f t="shared" si="11"/>
        <v>2948954</v>
      </c>
      <c r="O52" s="47">
        <f t="shared" si="8"/>
        <v>142.13196452670138</v>
      </c>
      <c r="P52" s="9"/>
    </row>
    <row r="53" spans="1:16" ht="15">
      <c r="A53" s="12"/>
      <c r="B53" s="25">
        <v>369.9</v>
      </c>
      <c r="C53" s="20" t="s">
        <v>42</v>
      </c>
      <c r="D53" s="46">
        <v>165139</v>
      </c>
      <c r="E53" s="46">
        <v>369558</v>
      </c>
      <c r="F53" s="46">
        <v>42</v>
      </c>
      <c r="G53" s="46">
        <v>368400</v>
      </c>
      <c r="H53" s="46">
        <v>0</v>
      </c>
      <c r="I53" s="46">
        <v>402512</v>
      </c>
      <c r="J53" s="46">
        <v>166450</v>
      </c>
      <c r="K53" s="46">
        <v>6288</v>
      </c>
      <c r="L53" s="46">
        <v>0</v>
      </c>
      <c r="M53" s="46">
        <v>0</v>
      </c>
      <c r="N53" s="46">
        <f t="shared" si="11"/>
        <v>1478389</v>
      </c>
      <c r="O53" s="47">
        <f t="shared" si="8"/>
        <v>71.25453055716214</v>
      </c>
      <c r="P53" s="9"/>
    </row>
    <row r="54" spans="1:16" ht="15.75">
      <c r="A54" s="29" t="s">
        <v>28</v>
      </c>
      <c r="B54" s="30"/>
      <c r="C54" s="31"/>
      <c r="D54" s="32">
        <f aca="true" t="shared" si="13" ref="D54:M54">SUM(D55:D58)</f>
        <v>4288250</v>
      </c>
      <c r="E54" s="32">
        <f t="shared" si="13"/>
        <v>268529</v>
      </c>
      <c r="F54" s="32">
        <f t="shared" si="13"/>
        <v>0</v>
      </c>
      <c r="G54" s="32">
        <f t="shared" si="13"/>
        <v>1025195</v>
      </c>
      <c r="H54" s="32">
        <f t="shared" si="13"/>
        <v>0</v>
      </c>
      <c r="I54" s="32">
        <f t="shared" si="13"/>
        <v>904717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6486691</v>
      </c>
      <c r="O54" s="45">
        <f t="shared" si="8"/>
        <v>312.6417486022749</v>
      </c>
      <c r="P54" s="9"/>
    </row>
    <row r="55" spans="1:16" ht="15">
      <c r="A55" s="12"/>
      <c r="B55" s="25">
        <v>381</v>
      </c>
      <c r="C55" s="20" t="s">
        <v>43</v>
      </c>
      <c r="D55" s="46">
        <v>4288250</v>
      </c>
      <c r="E55" s="46">
        <v>268529</v>
      </c>
      <c r="F55" s="46">
        <v>0</v>
      </c>
      <c r="G55" s="46">
        <v>1025195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5581974</v>
      </c>
      <c r="O55" s="47">
        <f t="shared" si="8"/>
        <v>269.03672643146325</v>
      </c>
      <c r="P55" s="9"/>
    </row>
    <row r="56" spans="1:16" ht="15">
      <c r="A56" s="12"/>
      <c r="B56" s="25">
        <v>389.3</v>
      </c>
      <c r="C56" s="20" t="s">
        <v>76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14100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14100</v>
      </c>
      <c r="O56" s="47">
        <f t="shared" si="8"/>
        <v>0.6795835743204164</v>
      </c>
      <c r="P56" s="9"/>
    </row>
    <row r="57" spans="1:16" ht="15">
      <c r="A57" s="12"/>
      <c r="B57" s="25">
        <v>389.5</v>
      </c>
      <c r="C57" s="20" t="s">
        <v>77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694487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694487</v>
      </c>
      <c r="O57" s="47">
        <f t="shared" si="8"/>
        <v>33.47247927511086</v>
      </c>
      <c r="P57" s="9"/>
    </row>
    <row r="58" spans="1:16" ht="15.75" thickBot="1">
      <c r="A58" s="12"/>
      <c r="B58" s="25">
        <v>389.7</v>
      </c>
      <c r="C58" s="20" t="s">
        <v>78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196130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196130</v>
      </c>
      <c r="O58" s="47">
        <f t="shared" si="8"/>
        <v>9.452959321380375</v>
      </c>
      <c r="P58" s="9"/>
    </row>
    <row r="59" spans="1:119" ht="16.5" thickBot="1">
      <c r="A59" s="14" t="s">
        <v>34</v>
      </c>
      <c r="B59" s="23"/>
      <c r="C59" s="22"/>
      <c r="D59" s="15">
        <f aca="true" t="shared" si="14" ref="D59:M59">SUM(D5,D16,D21,D37,D45,D47,D54)</f>
        <v>21230904</v>
      </c>
      <c r="E59" s="15">
        <f t="shared" si="14"/>
        <v>5663974</v>
      </c>
      <c r="F59" s="15">
        <f t="shared" si="14"/>
        <v>694597</v>
      </c>
      <c r="G59" s="15">
        <f t="shared" si="14"/>
        <v>2423183</v>
      </c>
      <c r="H59" s="15">
        <f t="shared" si="14"/>
        <v>0</v>
      </c>
      <c r="I59" s="15">
        <f t="shared" si="14"/>
        <v>27307818</v>
      </c>
      <c r="J59" s="15">
        <f t="shared" si="14"/>
        <v>5577012</v>
      </c>
      <c r="K59" s="15">
        <f t="shared" si="14"/>
        <v>6868580</v>
      </c>
      <c r="L59" s="15">
        <f t="shared" si="14"/>
        <v>0</v>
      </c>
      <c r="M59" s="15">
        <f t="shared" si="14"/>
        <v>0</v>
      </c>
      <c r="N59" s="15">
        <f t="shared" si="11"/>
        <v>69766068</v>
      </c>
      <c r="O59" s="38">
        <f t="shared" si="8"/>
        <v>3362.5442452284556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79</v>
      </c>
      <c r="M61" s="51"/>
      <c r="N61" s="51"/>
      <c r="O61" s="43">
        <v>20748</v>
      </c>
    </row>
    <row r="62" spans="1:15" ht="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5" ht="15.75" customHeight="1" thickBot="1">
      <c r="A63" s="55" t="s">
        <v>80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sheetProtection/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14891465</v>
      </c>
      <c r="E5" s="27">
        <f t="shared" si="0"/>
        <v>3234456</v>
      </c>
      <c r="F5" s="27">
        <f t="shared" si="0"/>
        <v>726521</v>
      </c>
      <c r="G5" s="27">
        <f t="shared" si="0"/>
        <v>0</v>
      </c>
      <c r="H5" s="27">
        <f t="shared" si="0"/>
        <v>0</v>
      </c>
      <c r="I5" s="27">
        <f t="shared" si="0"/>
        <v>44726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18897168</v>
      </c>
      <c r="O5" s="33">
        <f aca="true" t="shared" si="1" ref="O5:O38">(N5/O$40)</f>
        <v>865.0569008926528</v>
      </c>
      <c r="P5" s="6"/>
    </row>
    <row r="6" spans="1:16" ht="15">
      <c r="A6" s="12"/>
      <c r="B6" s="25">
        <v>311</v>
      </c>
      <c r="C6" s="20" t="s">
        <v>1</v>
      </c>
      <c r="D6" s="46">
        <v>9855268</v>
      </c>
      <c r="E6" s="46">
        <v>0</v>
      </c>
      <c r="F6" s="46">
        <v>726521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10581789</v>
      </c>
      <c r="O6" s="47">
        <f t="shared" si="1"/>
        <v>484.403250171664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897125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897125</v>
      </c>
      <c r="O7" s="47">
        <f t="shared" si="1"/>
        <v>41.06775005722133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91694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91694</v>
      </c>
      <c r="O8" s="47">
        <f t="shared" si="1"/>
        <v>4.197482261387045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2245637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2245637</v>
      </c>
      <c r="O9" s="47">
        <f t="shared" si="1"/>
        <v>102.79867246509498</v>
      </c>
      <c r="P9" s="9"/>
    </row>
    <row r="10" spans="1:16" ht="15">
      <c r="A10" s="12"/>
      <c r="B10" s="25">
        <v>314.1</v>
      </c>
      <c r="C10" s="20" t="s">
        <v>12</v>
      </c>
      <c r="D10" s="46">
        <v>3635351</v>
      </c>
      <c r="E10" s="46">
        <v>0</v>
      </c>
      <c r="F10" s="46">
        <v>0</v>
      </c>
      <c r="G10" s="46">
        <v>0</v>
      </c>
      <c r="H10" s="46">
        <v>0</v>
      </c>
      <c r="I10" s="46">
        <v>44726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3680077</v>
      </c>
      <c r="O10" s="47">
        <f t="shared" si="1"/>
        <v>168.46312657358664</v>
      </c>
      <c r="P10" s="9"/>
    </row>
    <row r="11" spans="1:16" ht="15">
      <c r="A11" s="12"/>
      <c r="B11" s="25">
        <v>314.2</v>
      </c>
      <c r="C11" s="20" t="s">
        <v>13</v>
      </c>
      <c r="D11" s="46">
        <v>1301194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1301194</v>
      </c>
      <c r="O11" s="47">
        <f t="shared" si="1"/>
        <v>59.56484321355001</v>
      </c>
      <c r="P11" s="9"/>
    </row>
    <row r="12" spans="1:16" ht="15">
      <c r="A12" s="12"/>
      <c r="B12" s="25">
        <v>314.4</v>
      </c>
      <c r="C12" s="20" t="s">
        <v>14</v>
      </c>
      <c r="D12" s="46">
        <v>35213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35213</v>
      </c>
      <c r="O12" s="47">
        <f t="shared" si="1"/>
        <v>1.6119478141451133</v>
      </c>
      <c r="P12" s="9"/>
    </row>
    <row r="13" spans="1:16" ht="15">
      <c r="A13" s="12"/>
      <c r="B13" s="25">
        <v>314.8</v>
      </c>
      <c r="C13" s="20" t="s">
        <v>15</v>
      </c>
      <c r="D13" s="46">
        <v>64439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64439</v>
      </c>
      <c r="O13" s="47">
        <f t="shared" si="1"/>
        <v>2.9498283360036623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299663</v>
      </c>
      <c r="E14" s="32">
        <f t="shared" si="3"/>
        <v>1010410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8">SUM(D14:M14)</f>
        <v>1310073</v>
      </c>
      <c r="O14" s="45">
        <f t="shared" si="1"/>
        <v>59.97129777981231</v>
      </c>
      <c r="P14" s="10"/>
    </row>
    <row r="15" spans="1:16" ht="15">
      <c r="A15" s="12"/>
      <c r="B15" s="25">
        <v>329</v>
      </c>
      <c r="C15" s="20" t="s">
        <v>17</v>
      </c>
      <c r="D15" s="46">
        <v>299663</v>
      </c>
      <c r="E15" s="46">
        <v>1010410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1310073</v>
      </c>
      <c r="O15" s="47">
        <f t="shared" si="1"/>
        <v>59.97129777981231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SUM(D17:D19)</f>
        <v>2172257</v>
      </c>
      <c r="E16" s="32">
        <f t="shared" si="5"/>
        <v>213835</v>
      </c>
      <c r="F16" s="32">
        <f t="shared" si="5"/>
        <v>0</v>
      </c>
      <c r="G16" s="32">
        <f t="shared" si="5"/>
        <v>4011545</v>
      </c>
      <c r="H16" s="32">
        <f t="shared" si="5"/>
        <v>0</v>
      </c>
      <c r="I16" s="32">
        <f t="shared" si="5"/>
        <v>82070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6479707</v>
      </c>
      <c r="O16" s="45">
        <f t="shared" si="1"/>
        <v>296.62197299153127</v>
      </c>
      <c r="P16" s="10"/>
    </row>
    <row r="17" spans="1:16" ht="15">
      <c r="A17" s="12"/>
      <c r="B17" s="25">
        <v>331.1</v>
      </c>
      <c r="C17" s="20" t="s">
        <v>18</v>
      </c>
      <c r="D17" s="46">
        <v>16081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16081</v>
      </c>
      <c r="O17" s="47">
        <f t="shared" si="1"/>
        <v>0.7361409933623255</v>
      </c>
      <c r="P17" s="9"/>
    </row>
    <row r="18" spans="1:16" ht="15">
      <c r="A18" s="12"/>
      <c r="B18" s="25">
        <v>334.1</v>
      </c>
      <c r="C18" s="20" t="s">
        <v>20</v>
      </c>
      <c r="D18" s="46">
        <v>1977964</v>
      </c>
      <c r="E18" s="46">
        <v>194319</v>
      </c>
      <c r="F18" s="46">
        <v>0</v>
      </c>
      <c r="G18" s="46">
        <v>4011545</v>
      </c>
      <c r="H18" s="46">
        <v>0</v>
      </c>
      <c r="I18" s="46">
        <v>82070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6265898</v>
      </c>
      <c r="O18" s="47">
        <f t="shared" si="1"/>
        <v>286.83442435339896</v>
      </c>
      <c r="P18" s="9"/>
    </row>
    <row r="19" spans="1:16" ht="15">
      <c r="A19" s="12"/>
      <c r="B19" s="25">
        <v>337.9</v>
      </c>
      <c r="C19" s="20" t="s">
        <v>21</v>
      </c>
      <c r="D19" s="46">
        <v>178212</v>
      </c>
      <c r="E19" s="46">
        <v>19516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197728</v>
      </c>
      <c r="O19" s="47">
        <f t="shared" si="1"/>
        <v>9.05140764476997</v>
      </c>
      <c r="P19" s="9"/>
    </row>
    <row r="20" spans="1:16" ht="15.75">
      <c r="A20" s="29" t="s">
        <v>26</v>
      </c>
      <c r="B20" s="30"/>
      <c r="C20" s="31"/>
      <c r="D20" s="32">
        <f aca="true" t="shared" si="6" ref="D20:M20">SUM(D21:D25)</f>
        <v>93895</v>
      </c>
      <c r="E20" s="32">
        <f t="shared" si="6"/>
        <v>380873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22898920</v>
      </c>
      <c r="J20" s="32">
        <f t="shared" si="6"/>
        <v>6080982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29454670</v>
      </c>
      <c r="O20" s="45">
        <f t="shared" si="1"/>
        <v>1348.3483634699016</v>
      </c>
      <c r="P20" s="10"/>
    </row>
    <row r="21" spans="1:16" ht="15">
      <c r="A21" s="12"/>
      <c r="B21" s="25">
        <v>341.2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6080982</v>
      </c>
      <c r="K21" s="46">
        <v>0</v>
      </c>
      <c r="L21" s="46">
        <v>0</v>
      </c>
      <c r="M21" s="46">
        <v>0</v>
      </c>
      <c r="N21" s="46">
        <f t="shared" si="4"/>
        <v>6080982</v>
      </c>
      <c r="O21" s="47">
        <f t="shared" si="1"/>
        <v>278.3695124742504</v>
      </c>
      <c r="P21" s="9"/>
    </row>
    <row r="22" spans="1:16" ht="15">
      <c r="A22" s="12"/>
      <c r="B22" s="25">
        <v>341.9</v>
      </c>
      <c r="C22" s="20" t="s">
        <v>30</v>
      </c>
      <c r="D22" s="46">
        <v>93895</v>
      </c>
      <c r="E22" s="46">
        <v>380873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474768</v>
      </c>
      <c r="O22" s="47">
        <f t="shared" si="1"/>
        <v>21.7334859235523</v>
      </c>
      <c r="P22" s="9"/>
    </row>
    <row r="23" spans="1:16" ht="15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4869061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4869061</v>
      </c>
      <c r="O23" s="47">
        <f t="shared" si="1"/>
        <v>222.89132524605174</v>
      </c>
      <c r="P23" s="9"/>
    </row>
    <row r="24" spans="1:16" ht="15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16688005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16688005</v>
      </c>
      <c r="O24" s="47">
        <f t="shared" si="1"/>
        <v>763.9279011215381</v>
      </c>
      <c r="P24" s="9"/>
    </row>
    <row r="25" spans="1:16" ht="15">
      <c r="A25" s="12"/>
      <c r="B25" s="25">
        <v>343.9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1341854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1341854</v>
      </c>
      <c r="O25" s="47">
        <f t="shared" si="1"/>
        <v>61.42613870450904</v>
      </c>
      <c r="P25" s="9"/>
    </row>
    <row r="26" spans="1:16" ht="15.75">
      <c r="A26" s="29" t="s">
        <v>27</v>
      </c>
      <c r="B26" s="30"/>
      <c r="C26" s="31"/>
      <c r="D26" s="32">
        <f aca="true" t="shared" si="7" ref="D26:M26">SUM(D27:D27)</f>
        <v>11070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11070</v>
      </c>
      <c r="O26" s="45">
        <f t="shared" si="1"/>
        <v>0.5067521171892881</v>
      </c>
      <c r="P26" s="10"/>
    </row>
    <row r="27" spans="1:16" ht="15">
      <c r="A27" s="13"/>
      <c r="B27" s="39">
        <v>354</v>
      </c>
      <c r="C27" s="21" t="s">
        <v>36</v>
      </c>
      <c r="D27" s="46">
        <v>11070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11070</v>
      </c>
      <c r="O27" s="47">
        <f t="shared" si="1"/>
        <v>0.5067521171892881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SUM(D29:D34)</f>
        <v>687800</v>
      </c>
      <c r="E28" s="32">
        <f t="shared" si="8"/>
        <v>412227</v>
      </c>
      <c r="F28" s="32">
        <f t="shared" si="8"/>
        <v>19623</v>
      </c>
      <c r="G28" s="32">
        <f t="shared" si="8"/>
        <v>311354</v>
      </c>
      <c r="H28" s="32">
        <f t="shared" si="8"/>
        <v>0</v>
      </c>
      <c r="I28" s="32">
        <f t="shared" si="8"/>
        <v>2417774</v>
      </c>
      <c r="J28" s="32">
        <f t="shared" si="8"/>
        <v>261365</v>
      </c>
      <c r="K28" s="32">
        <f t="shared" si="8"/>
        <v>947695</v>
      </c>
      <c r="L28" s="32">
        <f t="shared" si="8"/>
        <v>0</v>
      </c>
      <c r="M28" s="32">
        <f t="shared" si="8"/>
        <v>0</v>
      </c>
      <c r="N28" s="32">
        <f t="shared" si="4"/>
        <v>5057838</v>
      </c>
      <c r="O28" s="45">
        <f t="shared" si="1"/>
        <v>231.5329823758297</v>
      </c>
      <c r="P28" s="10"/>
    </row>
    <row r="29" spans="1:16" ht="15">
      <c r="A29" s="12"/>
      <c r="B29" s="25">
        <v>361.1</v>
      </c>
      <c r="C29" s="20" t="s">
        <v>37</v>
      </c>
      <c r="D29" s="46">
        <v>522394</v>
      </c>
      <c r="E29" s="46">
        <v>29004</v>
      </c>
      <c r="F29" s="46">
        <v>19623</v>
      </c>
      <c r="G29" s="46">
        <v>137834</v>
      </c>
      <c r="H29" s="46">
        <v>0</v>
      </c>
      <c r="I29" s="46">
        <v>246936</v>
      </c>
      <c r="J29" s="46">
        <v>118453</v>
      </c>
      <c r="K29" s="46">
        <v>1042818</v>
      </c>
      <c r="L29" s="46">
        <v>0</v>
      </c>
      <c r="M29" s="46">
        <v>0</v>
      </c>
      <c r="N29" s="46">
        <f t="shared" si="4"/>
        <v>2117062</v>
      </c>
      <c r="O29" s="47">
        <f t="shared" si="1"/>
        <v>96.91288624399176</v>
      </c>
      <c r="P29" s="9"/>
    </row>
    <row r="30" spans="1:16" ht="15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-2475261</v>
      </c>
      <c r="L30" s="46">
        <v>0</v>
      </c>
      <c r="M30" s="46">
        <v>0</v>
      </c>
      <c r="N30" s="46">
        <f t="shared" si="4"/>
        <v>-2475261</v>
      </c>
      <c r="O30" s="47">
        <f t="shared" si="1"/>
        <v>-113.31018539711604</v>
      </c>
      <c r="P30" s="9"/>
    </row>
    <row r="31" spans="1:16" ht="15">
      <c r="A31" s="12"/>
      <c r="B31" s="25">
        <v>362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1841096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1841096</v>
      </c>
      <c r="O31" s="47">
        <f t="shared" si="1"/>
        <v>84.27997253376058</v>
      </c>
      <c r="P31" s="9"/>
    </row>
    <row r="32" spans="1:16" ht="15">
      <c r="A32" s="12"/>
      <c r="B32" s="25">
        <v>364</v>
      </c>
      <c r="C32" s="20" t="s">
        <v>40</v>
      </c>
      <c r="D32" s="46">
        <v>25601</v>
      </c>
      <c r="E32" s="46">
        <v>0</v>
      </c>
      <c r="F32" s="46">
        <v>0</v>
      </c>
      <c r="G32" s="46">
        <v>0</v>
      </c>
      <c r="H32" s="46">
        <v>0</v>
      </c>
      <c r="I32" s="46">
        <v>32394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57995</v>
      </c>
      <c r="O32" s="47">
        <f t="shared" si="1"/>
        <v>2.654840924696727</v>
      </c>
      <c r="P32" s="9"/>
    </row>
    <row r="33" spans="1:16" ht="15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2380138</v>
      </c>
      <c r="L33" s="46">
        <v>0</v>
      </c>
      <c r="M33" s="46">
        <v>0</v>
      </c>
      <c r="N33" s="46">
        <f t="shared" si="4"/>
        <v>2380138</v>
      </c>
      <c r="O33" s="47">
        <f t="shared" si="1"/>
        <v>108.95573357747769</v>
      </c>
      <c r="P33" s="9"/>
    </row>
    <row r="34" spans="1:16" ht="15">
      <c r="A34" s="12"/>
      <c r="B34" s="25">
        <v>369.9</v>
      </c>
      <c r="C34" s="20" t="s">
        <v>42</v>
      </c>
      <c r="D34" s="46">
        <v>139805</v>
      </c>
      <c r="E34" s="46">
        <v>383223</v>
      </c>
      <c r="F34" s="46">
        <v>0</v>
      </c>
      <c r="G34" s="46">
        <v>173520</v>
      </c>
      <c r="H34" s="46">
        <v>0</v>
      </c>
      <c r="I34" s="46">
        <v>297348</v>
      </c>
      <c r="J34" s="46">
        <v>142912</v>
      </c>
      <c r="K34" s="46">
        <v>0</v>
      </c>
      <c r="L34" s="46">
        <v>0</v>
      </c>
      <c r="M34" s="46">
        <v>0</v>
      </c>
      <c r="N34" s="46">
        <f t="shared" si="4"/>
        <v>1136808</v>
      </c>
      <c r="O34" s="47">
        <f t="shared" si="1"/>
        <v>52.039734493019</v>
      </c>
      <c r="P34" s="9"/>
    </row>
    <row r="35" spans="1:16" ht="15.75">
      <c r="A35" s="29" t="s">
        <v>28</v>
      </c>
      <c r="B35" s="30"/>
      <c r="C35" s="31"/>
      <c r="D35" s="32">
        <f aca="true" t="shared" si="9" ref="D35:M35">SUM(D36:D37)</f>
        <v>4312398</v>
      </c>
      <c r="E35" s="32">
        <f t="shared" si="9"/>
        <v>18918</v>
      </c>
      <c r="F35" s="32">
        <f t="shared" si="9"/>
        <v>105000</v>
      </c>
      <c r="G35" s="32">
        <f t="shared" si="9"/>
        <v>4789934</v>
      </c>
      <c r="H35" s="32">
        <f t="shared" si="9"/>
        <v>0</v>
      </c>
      <c r="I35" s="32">
        <f t="shared" si="9"/>
        <v>357100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9583350</v>
      </c>
      <c r="O35" s="45">
        <f t="shared" si="1"/>
        <v>438.697642481117</v>
      </c>
      <c r="P35" s="9"/>
    </row>
    <row r="36" spans="1:16" ht="15">
      <c r="A36" s="12"/>
      <c r="B36" s="25">
        <v>381</v>
      </c>
      <c r="C36" s="20" t="s">
        <v>43</v>
      </c>
      <c r="D36" s="46">
        <v>4312398</v>
      </c>
      <c r="E36" s="46">
        <v>18918</v>
      </c>
      <c r="F36" s="46">
        <v>105000</v>
      </c>
      <c r="G36" s="46">
        <v>4789934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9226250</v>
      </c>
      <c r="O36" s="47">
        <f t="shared" si="1"/>
        <v>422.35065232318607</v>
      </c>
      <c r="P36" s="9"/>
    </row>
    <row r="37" spans="1:16" ht="15.75" thickBot="1">
      <c r="A37" s="12"/>
      <c r="B37" s="25">
        <v>389.8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357100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357100</v>
      </c>
      <c r="O37" s="47">
        <f t="shared" si="1"/>
        <v>16.346990157930875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SUM(D5,D14,D16,D20,D26,D28,D35)</f>
        <v>22468548</v>
      </c>
      <c r="E38" s="15">
        <f t="shared" si="10"/>
        <v>5270719</v>
      </c>
      <c r="F38" s="15">
        <f t="shared" si="10"/>
        <v>851144</v>
      </c>
      <c r="G38" s="15">
        <f t="shared" si="10"/>
        <v>9112833</v>
      </c>
      <c r="H38" s="15">
        <f t="shared" si="10"/>
        <v>0</v>
      </c>
      <c r="I38" s="15">
        <f t="shared" si="10"/>
        <v>25800590</v>
      </c>
      <c r="J38" s="15">
        <f t="shared" si="10"/>
        <v>6342347</v>
      </c>
      <c r="K38" s="15">
        <f t="shared" si="10"/>
        <v>947695</v>
      </c>
      <c r="L38" s="15">
        <f t="shared" si="10"/>
        <v>0</v>
      </c>
      <c r="M38" s="15">
        <f t="shared" si="10"/>
        <v>0</v>
      </c>
      <c r="N38" s="15">
        <f t="shared" si="4"/>
        <v>70793876</v>
      </c>
      <c r="O38" s="38">
        <f t="shared" si="1"/>
        <v>3240.735912108034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51</v>
      </c>
      <c r="M40" s="51"/>
      <c r="N40" s="51"/>
      <c r="O40" s="43">
        <v>21845</v>
      </c>
    </row>
    <row r="41" spans="1:15" ht="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ht="15.75" customHeight="1" thickBot="1">
      <c r="A42" s="55" t="s">
        <v>80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sheetProtection/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14710254</v>
      </c>
      <c r="E5" s="27">
        <f t="shared" si="0"/>
        <v>3520324</v>
      </c>
      <c r="F5" s="27">
        <f t="shared" si="0"/>
        <v>674059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18904637</v>
      </c>
      <c r="O5" s="33">
        <f aca="true" t="shared" si="1" ref="O5:O39">(N5/O$41)</f>
        <v>853.6366386706403</v>
      </c>
      <c r="P5" s="6"/>
    </row>
    <row r="6" spans="1:16" ht="15">
      <c r="A6" s="12"/>
      <c r="B6" s="25">
        <v>311</v>
      </c>
      <c r="C6" s="20" t="s">
        <v>1</v>
      </c>
      <c r="D6" s="46">
        <v>11715363</v>
      </c>
      <c r="E6" s="46">
        <v>0</v>
      </c>
      <c r="F6" s="46">
        <v>674059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12389422</v>
      </c>
      <c r="O6" s="47">
        <f t="shared" si="1"/>
        <v>559.442879075228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918851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918851</v>
      </c>
      <c r="O7" s="47">
        <f t="shared" si="1"/>
        <v>41.490607784701524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97159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97159</v>
      </c>
      <c r="O8" s="47">
        <f t="shared" si="1"/>
        <v>4.3872031066558295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2504314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2504314</v>
      </c>
      <c r="O9" s="47">
        <f t="shared" si="1"/>
        <v>113.08200126433667</v>
      </c>
      <c r="P9" s="9"/>
    </row>
    <row r="10" spans="1:16" ht="15">
      <c r="A10" s="12"/>
      <c r="B10" s="25">
        <v>314.1</v>
      </c>
      <c r="C10" s="20" t="s">
        <v>12</v>
      </c>
      <c r="D10" s="46">
        <v>1711690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1711690</v>
      </c>
      <c r="O10" s="47">
        <f t="shared" si="1"/>
        <v>77.29115867425269</v>
      </c>
      <c r="P10" s="9"/>
    </row>
    <row r="11" spans="1:16" ht="15">
      <c r="A11" s="12"/>
      <c r="B11" s="25">
        <v>314.2</v>
      </c>
      <c r="C11" s="20" t="s">
        <v>13</v>
      </c>
      <c r="D11" s="46">
        <v>1220357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1220357</v>
      </c>
      <c r="O11" s="47">
        <f t="shared" si="1"/>
        <v>55.10507540865167</v>
      </c>
      <c r="P11" s="9"/>
    </row>
    <row r="12" spans="1:16" ht="15">
      <c r="A12" s="12"/>
      <c r="B12" s="25">
        <v>314.8</v>
      </c>
      <c r="C12" s="20" t="s">
        <v>15</v>
      </c>
      <c r="D12" s="46">
        <v>62844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62844</v>
      </c>
      <c r="O12" s="47">
        <f t="shared" si="1"/>
        <v>2.8377133568138717</v>
      </c>
      <c r="P12" s="9"/>
    </row>
    <row r="13" spans="1:16" ht="15.75">
      <c r="A13" s="29" t="s">
        <v>88</v>
      </c>
      <c r="B13" s="30"/>
      <c r="C13" s="31"/>
      <c r="D13" s="32">
        <f aca="true" t="shared" si="3" ref="D13:M13">SUM(D14:D16)</f>
        <v>2441385</v>
      </c>
      <c r="E13" s="32">
        <f t="shared" si="3"/>
        <v>1146306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60655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9">SUM(D13:M13)</f>
        <v>3648346</v>
      </c>
      <c r="O13" s="45">
        <f t="shared" si="1"/>
        <v>164.74063036214216</v>
      </c>
      <c r="P13" s="10"/>
    </row>
    <row r="14" spans="1:16" ht="15">
      <c r="A14" s="12"/>
      <c r="B14" s="25">
        <v>323.1</v>
      </c>
      <c r="C14" s="20" t="s">
        <v>59</v>
      </c>
      <c r="D14" s="46">
        <v>1987554</v>
      </c>
      <c r="E14" s="46">
        <v>0</v>
      </c>
      <c r="F14" s="46">
        <v>0</v>
      </c>
      <c r="G14" s="46">
        <v>0</v>
      </c>
      <c r="H14" s="46">
        <v>0</v>
      </c>
      <c r="I14" s="46">
        <v>60655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2048209</v>
      </c>
      <c r="O14" s="47">
        <f t="shared" si="1"/>
        <v>92.48663415515217</v>
      </c>
      <c r="P14" s="9"/>
    </row>
    <row r="15" spans="1:16" ht="15">
      <c r="A15" s="12"/>
      <c r="B15" s="25">
        <v>323.4</v>
      </c>
      <c r="C15" s="20" t="s">
        <v>60</v>
      </c>
      <c r="D15" s="46">
        <v>41730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41730</v>
      </c>
      <c r="O15" s="47">
        <f t="shared" si="1"/>
        <v>1.8843131942562992</v>
      </c>
      <c r="P15" s="9"/>
    </row>
    <row r="16" spans="1:16" ht="15">
      <c r="A16" s="12"/>
      <c r="B16" s="25">
        <v>329</v>
      </c>
      <c r="C16" s="20" t="s">
        <v>89</v>
      </c>
      <c r="D16" s="46">
        <v>412101</v>
      </c>
      <c r="E16" s="46">
        <v>1146306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1558407</v>
      </c>
      <c r="O16" s="47">
        <f t="shared" si="1"/>
        <v>70.36968301273367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SUM(D18:D20)</f>
        <v>2482416</v>
      </c>
      <c r="E17" s="32">
        <f t="shared" si="5"/>
        <v>197138</v>
      </c>
      <c r="F17" s="32">
        <f t="shared" si="5"/>
        <v>0</v>
      </c>
      <c r="G17" s="32">
        <f t="shared" si="5"/>
        <v>2109662</v>
      </c>
      <c r="H17" s="32">
        <f t="shared" si="5"/>
        <v>0</v>
      </c>
      <c r="I17" s="32">
        <f t="shared" si="5"/>
        <v>86667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4875883</v>
      </c>
      <c r="O17" s="45">
        <f t="shared" si="1"/>
        <v>220.16991781811615</v>
      </c>
      <c r="P17" s="10"/>
    </row>
    <row r="18" spans="1:16" ht="15">
      <c r="A18" s="12"/>
      <c r="B18" s="25">
        <v>331.1</v>
      </c>
      <c r="C18" s="20" t="s">
        <v>18</v>
      </c>
      <c r="D18" s="46">
        <v>194098</v>
      </c>
      <c r="E18" s="46">
        <v>0</v>
      </c>
      <c r="F18" s="46">
        <v>0</v>
      </c>
      <c r="G18" s="46">
        <v>0</v>
      </c>
      <c r="H18" s="46">
        <v>0</v>
      </c>
      <c r="I18" s="46">
        <v>40248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234346</v>
      </c>
      <c r="O18" s="47">
        <f t="shared" si="1"/>
        <v>10.581865799692947</v>
      </c>
      <c r="P18" s="9"/>
    </row>
    <row r="19" spans="1:16" ht="15">
      <c r="A19" s="12"/>
      <c r="B19" s="25">
        <v>334.1</v>
      </c>
      <c r="C19" s="20" t="s">
        <v>20</v>
      </c>
      <c r="D19" s="46">
        <v>2201857</v>
      </c>
      <c r="E19" s="46">
        <v>183571</v>
      </c>
      <c r="F19" s="46">
        <v>0</v>
      </c>
      <c r="G19" s="46">
        <v>2109662</v>
      </c>
      <c r="H19" s="46">
        <v>0</v>
      </c>
      <c r="I19" s="46">
        <v>46419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4541509</v>
      </c>
      <c r="O19" s="47">
        <f t="shared" si="1"/>
        <v>205.07129955748218</v>
      </c>
      <c r="P19" s="9"/>
    </row>
    <row r="20" spans="1:16" ht="15">
      <c r="A20" s="12"/>
      <c r="B20" s="25">
        <v>337.9</v>
      </c>
      <c r="C20" s="20" t="s">
        <v>21</v>
      </c>
      <c r="D20" s="46">
        <v>86461</v>
      </c>
      <c r="E20" s="46">
        <v>13567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100028</v>
      </c>
      <c r="O20" s="47">
        <f t="shared" si="1"/>
        <v>4.516752460941028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SUM(D22:D26)</f>
        <v>192120</v>
      </c>
      <c r="E21" s="32">
        <f t="shared" si="6"/>
        <v>380055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22019496</v>
      </c>
      <c r="J21" s="32">
        <f t="shared" si="6"/>
        <v>6964718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29556389</v>
      </c>
      <c r="O21" s="45">
        <f t="shared" si="1"/>
        <v>1334.6152352569313</v>
      </c>
      <c r="P21" s="10"/>
    </row>
    <row r="22" spans="1:16" ht="15">
      <c r="A22" s="12"/>
      <c r="B22" s="25">
        <v>341.2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6964718</v>
      </c>
      <c r="K22" s="46">
        <v>0</v>
      </c>
      <c r="L22" s="46">
        <v>0</v>
      </c>
      <c r="M22" s="46">
        <v>0</v>
      </c>
      <c r="N22" s="46">
        <f t="shared" si="4"/>
        <v>6964718</v>
      </c>
      <c r="O22" s="47">
        <f t="shared" si="1"/>
        <v>314.4910141786327</v>
      </c>
      <c r="P22" s="9"/>
    </row>
    <row r="23" spans="1:16" ht="15">
      <c r="A23" s="12"/>
      <c r="B23" s="25">
        <v>341.9</v>
      </c>
      <c r="C23" s="20" t="s">
        <v>30</v>
      </c>
      <c r="D23" s="46">
        <v>192120</v>
      </c>
      <c r="E23" s="46">
        <v>380055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572175</v>
      </c>
      <c r="O23" s="47">
        <f t="shared" si="1"/>
        <v>25.83649417502032</v>
      </c>
      <c r="P23" s="9"/>
    </row>
    <row r="24" spans="1:16" ht="15">
      <c r="A24" s="12"/>
      <c r="B24" s="25">
        <v>343.4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4913330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4913330</v>
      </c>
      <c r="O24" s="47">
        <f t="shared" si="1"/>
        <v>221.8608326560101</v>
      </c>
      <c r="P24" s="9"/>
    </row>
    <row r="25" spans="1:16" ht="15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15846862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15846862</v>
      </c>
      <c r="O25" s="47">
        <f t="shared" si="1"/>
        <v>715.5631716788585</v>
      </c>
      <c r="P25" s="9"/>
    </row>
    <row r="26" spans="1:16" ht="15">
      <c r="A26" s="12"/>
      <c r="B26" s="25">
        <v>343.9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1259304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1259304</v>
      </c>
      <c r="O26" s="47">
        <f t="shared" si="1"/>
        <v>56.86372256840964</v>
      </c>
      <c r="P26" s="9"/>
    </row>
    <row r="27" spans="1:16" ht="15.75">
      <c r="A27" s="29" t="s">
        <v>27</v>
      </c>
      <c r="B27" s="30"/>
      <c r="C27" s="31"/>
      <c r="D27" s="32">
        <f aca="true" t="shared" si="7" ref="D27:M27">SUM(D28:D28)</f>
        <v>0</v>
      </c>
      <c r="E27" s="32">
        <f t="shared" si="7"/>
        <v>21979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21979</v>
      </c>
      <c r="O27" s="45">
        <f t="shared" si="1"/>
        <v>0.9924591348324754</v>
      </c>
      <c r="P27" s="10"/>
    </row>
    <row r="28" spans="1:16" ht="15">
      <c r="A28" s="13"/>
      <c r="B28" s="39">
        <v>354</v>
      </c>
      <c r="C28" s="21" t="s">
        <v>36</v>
      </c>
      <c r="D28" s="46">
        <v>0</v>
      </c>
      <c r="E28" s="46">
        <v>21979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21979</v>
      </c>
      <c r="O28" s="47">
        <f t="shared" si="1"/>
        <v>0.9924591348324754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SUM(D30:D35)</f>
        <v>835631</v>
      </c>
      <c r="E29" s="32">
        <f t="shared" si="8"/>
        <v>142650</v>
      </c>
      <c r="F29" s="32">
        <f t="shared" si="8"/>
        <v>29568</v>
      </c>
      <c r="G29" s="32">
        <f t="shared" si="8"/>
        <v>203977</v>
      </c>
      <c r="H29" s="32">
        <f t="shared" si="8"/>
        <v>0</v>
      </c>
      <c r="I29" s="32">
        <f t="shared" si="8"/>
        <v>2766307</v>
      </c>
      <c r="J29" s="32">
        <f t="shared" si="8"/>
        <v>195240</v>
      </c>
      <c r="K29" s="32">
        <f t="shared" si="8"/>
        <v>-3186379</v>
      </c>
      <c r="L29" s="32">
        <f t="shared" si="8"/>
        <v>0</v>
      </c>
      <c r="M29" s="32">
        <f t="shared" si="8"/>
        <v>0</v>
      </c>
      <c r="N29" s="32">
        <f t="shared" si="4"/>
        <v>986994</v>
      </c>
      <c r="O29" s="45">
        <f t="shared" si="1"/>
        <v>44.567596857220266</v>
      </c>
      <c r="P29" s="10"/>
    </row>
    <row r="30" spans="1:16" ht="15">
      <c r="A30" s="12"/>
      <c r="B30" s="25">
        <v>361.1</v>
      </c>
      <c r="C30" s="20" t="s">
        <v>37</v>
      </c>
      <c r="D30" s="46">
        <v>616432</v>
      </c>
      <c r="E30" s="46">
        <v>74840</v>
      </c>
      <c r="F30" s="46">
        <v>29568</v>
      </c>
      <c r="G30" s="46">
        <v>202552</v>
      </c>
      <c r="H30" s="46">
        <v>0</v>
      </c>
      <c r="I30" s="46">
        <v>311582</v>
      </c>
      <c r="J30" s="46">
        <v>70379</v>
      </c>
      <c r="K30" s="46">
        <v>1201020</v>
      </c>
      <c r="L30" s="46">
        <v>0</v>
      </c>
      <c r="M30" s="46">
        <v>0</v>
      </c>
      <c r="N30" s="46">
        <f t="shared" si="4"/>
        <v>2506373</v>
      </c>
      <c r="O30" s="47">
        <f t="shared" si="1"/>
        <v>113.17497516481532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-7038779</v>
      </c>
      <c r="L31" s="46">
        <v>0</v>
      </c>
      <c r="M31" s="46">
        <v>0</v>
      </c>
      <c r="N31" s="46">
        <f t="shared" si="4"/>
        <v>-7038779</v>
      </c>
      <c r="O31" s="47">
        <f t="shared" si="1"/>
        <v>-317.8352298383455</v>
      </c>
      <c r="P31" s="9"/>
    </row>
    <row r="32" spans="1:16" ht="15">
      <c r="A32" s="12"/>
      <c r="B32" s="25">
        <v>362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1743192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1743192</v>
      </c>
      <c r="O32" s="47">
        <f t="shared" si="1"/>
        <v>78.71362774315904</v>
      </c>
      <c r="P32" s="9"/>
    </row>
    <row r="33" spans="1:16" ht="15">
      <c r="A33" s="12"/>
      <c r="B33" s="25">
        <v>364</v>
      </c>
      <c r="C33" s="20" t="s">
        <v>40</v>
      </c>
      <c r="D33" s="46">
        <v>11989</v>
      </c>
      <c r="E33" s="46">
        <v>0</v>
      </c>
      <c r="F33" s="46">
        <v>0</v>
      </c>
      <c r="G33" s="46">
        <v>0</v>
      </c>
      <c r="H33" s="46">
        <v>0</v>
      </c>
      <c r="I33" s="46">
        <v>68183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80172</v>
      </c>
      <c r="O33" s="47">
        <f t="shared" si="1"/>
        <v>3.6201571389867246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2651380</v>
      </c>
      <c r="L34" s="46">
        <v>0</v>
      </c>
      <c r="M34" s="46">
        <v>0</v>
      </c>
      <c r="N34" s="46">
        <f t="shared" si="4"/>
        <v>2651380</v>
      </c>
      <c r="O34" s="47">
        <f t="shared" si="1"/>
        <v>119.72274902917005</v>
      </c>
      <c r="P34" s="9"/>
    </row>
    <row r="35" spans="1:16" ht="15">
      <c r="A35" s="12"/>
      <c r="B35" s="25">
        <v>369.9</v>
      </c>
      <c r="C35" s="20" t="s">
        <v>42</v>
      </c>
      <c r="D35" s="46">
        <v>207210</v>
      </c>
      <c r="E35" s="46">
        <v>67810</v>
      </c>
      <c r="F35" s="46">
        <v>0</v>
      </c>
      <c r="G35" s="46">
        <v>1425</v>
      </c>
      <c r="H35" s="46">
        <v>0</v>
      </c>
      <c r="I35" s="46">
        <v>643350</v>
      </c>
      <c r="J35" s="46">
        <v>124861</v>
      </c>
      <c r="K35" s="46">
        <v>0</v>
      </c>
      <c r="L35" s="46">
        <v>0</v>
      </c>
      <c r="M35" s="46">
        <v>0</v>
      </c>
      <c r="N35" s="46">
        <f t="shared" si="4"/>
        <v>1044656</v>
      </c>
      <c r="O35" s="47">
        <f t="shared" si="1"/>
        <v>47.17131761943466</v>
      </c>
      <c r="P35" s="9"/>
    </row>
    <row r="36" spans="1:16" ht="15.75">
      <c r="A36" s="29" t="s">
        <v>28</v>
      </c>
      <c r="B36" s="30"/>
      <c r="C36" s="31"/>
      <c r="D36" s="32">
        <f aca="true" t="shared" si="9" ref="D36:M36">SUM(D37:D38)</f>
        <v>10230449</v>
      </c>
      <c r="E36" s="32">
        <f t="shared" si="9"/>
        <v>550000</v>
      </c>
      <c r="F36" s="32">
        <f t="shared" si="9"/>
        <v>797055</v>
      </c>
      <c r="G36" s="32">
        <f t="shared" si="9"/>
        <v>3640884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15218388</v>
      </c>
      <c r="O36" s="45">
        <f t="shared" si="1"/>
        <v>687.1845028447575</v>
      </c>
      <c r="P36" s="9"/>
    </row>
    <row r="37" spans="1:16" ht="15">
      <c r="A37" s="12"/>
      <c r="B37" s="25">
        <v>381</v>
      </c>
      <c r="C37" s="20" t="s">
        <v>43</v>
      </c>
      <c r="D37" s="46">
        <v>5595786</v>
      </c>
      <c r="E37" s="46">
        <v>550000</v>
      </c>
      <c r="F37" s="46">
        <v>797055</v>
      </c>
      <c r="G37" s="46">
        <v>3640884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10583725</v>
      </c>
      <c r="O37" s="47">
        <f t="shared" si="1"/>
        <v>477.9068454799964</v>
      </c>
      <c r="P37" s="9"/>
    </row>
    <row r="38" spans="1:16" ht="15.75" thickBot="1">
      <c r="A38" s="48"/>
      <c r="B38" s="49">
        <v>393</v>
      </c>
      <c r="C38" s="50" t="s">
        <v>90</v>
      </c>
      <c r="D38" s="46">
        <v>4634663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4634663</v>
      </c>
      <c r="O38" s="47">
        <f t="shared" si="1"/>
        <v>209.27765736476113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0" ref="D39:M39">SUM(D5,D13,D17,D21,D27,D29,D36)</f>
        <v>30892255</v>
      </c>
      <c r="E39" s="15">
        <f t="shared" si="10"/>
        <v>5958452</v>
      </c>
      <c r="F39" s="15">
        <f t="shared" si="10"/>
        <v>1500682</v>
      </c>
      <c r="G39" s="15">
        <f t="shared" si="10"/>
        <v>5954523</v>
      </c>
      <c r="H39" s="15">
        <f t="shared" si="10"/>
        <v>0</v>
      </c>
      <c r="I39" s="15">
        <f t="shared" si="10"/>
        <v>24933125</v>
      </c>
      <c r="J39" s="15">
        <f t="shared" si="10"/>
        <v>7159958</v>
      </c>
      <c r="K39" s="15">
        <f t="shared" si="10"/>
        <v>-3186379</v>
      </c>
      <c r="L39" s="15">
        <f t="shared" si="10"/>
        <v>0</v>
      </c>
      <c r="M39" s="15">
        <f t="shared" si="10"/>
        <v>0</v>
      </c>
      <c r="N39" s="15">
        <f t="shared" si="4"/>
        <v>73212616</v>
      </c>
      <c r="O39" s="38">
        <f t="shared" si="1"/>
        <v>3305.90698094464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91</v>
      </c>
      <c r="M41" s="51"/>
      <c r="N41" s="51"/>
      <c r="O41" s="43">
        <v>22146</v>
      </c>
    </row>
    <row r="42" spans="1:15" ht="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15.75" customHeight="1" thickBot="1">
      <c r="A43" s="55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0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150</v>
      </c>
      <c r="N4" s="35" t="s">
        <v>8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152</v>
      </c>
      <c r="B5" s="26"/>
      <c r="C5" s="26"/>
      <c r="D5" s="27">
        <f aca="true" t="shared" si="0" ref="D5:N5">SUM(D6:D14)</f>
        <v>23555058</v>
      </c>
      <c r="E5" s="27">
        <f t="shared" si="0"/>
        <v>999067</v>
      </c>
      <c r="F5" s="27">
        <f t="shared" si="0"/>
        <v>2595370</v>
      </c>
      <c r="G5" s="27">
        <f t="shared" si="0"/>
        <v>4149270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31298765</v>
      </c>
      <c r="P5" s="33">
        <f aca="true" t="shared" si="1" ref="P5:P36">(O5/P$68)</f>
        <v>1199.0485767919397</v>
      </c>
      <c r="Q5" s="6"/>
    </row>
    <row r="6" spans="1:17" ht="15">
      <c r="A6" s="12"/>
      <c r="B6" s="25">
        <v>311</v>
      </c>
      <c r="C6" s="20" t="s">
        <v>1</v>
      </c>
      <c r="D6" s="46">
        <v>18917460</v>
      </c>
      <c r="E6" s="46">
        <v>0</v>
      </c>
      <c r="F6" s="46">
        <v>2595370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21512830</v>
      </c>
      <c r="P6" s="47">
        <f t="shared" si="1"/>
        <v>824.1516300808336</v>
      </c>
      <c r="Q6" s="9"/>
    </row>
    <row r="7" spans="1:17" ht="15">
      <c r="A7" s="12"/>
      <c r="B7" s="25">
        <v>312.41</v>
      </c>
      <c r="C7" s="20" t="s">
        <v>153</v>
      </c>
      <c r="D7" s="46">
        <v>0</v>
      </c>
      <c r="E7" s="46">
        <v>576987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576987</v>
      </c>
      <c r="P7" s="47">
        <f t="shared" si="1"/>
        <v>22.10424089185151</v>
      </c>
      <c r="Q7" s="9"/>
    </row>
    <row r="8" spans="1:17" ht="15">
      <c r="A8" s="12"/>
      <c r="B8" s="25">
        <v>312.43</v>
      </c>
      <c r="C8" s="20" t="s">
        <v>154</v>
      </c>
      <c r="D8" s="46">
        <v>0</v>
      </c>
      <c r="E8" s="46">
        <v>422080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422080</v>
      </c>
      <c r="P8" s="47">
        <f t="shared" si="1"/>
        <v>16.169788913151745</v>
      </c>
      <c r="Q8" s="9"/>
    </row>
    <row r="9" spans="1:17" ht="15">
      <c r="A9" s="12"/>
      <c r="B9" s="25">
        <v>312.51</v>
      </c>
      <c r="C9" s="20" t="s">
        <v>93</v>
      </c>
      <c r="D9" s="46">
        <v>188963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188963</v>
      </c>
      <c r="P9" s="47">
        <f t="shared" si="1"/>
        <v>7.23912960196146</v>
      </c>
      <c r="Q9" s="9"/>
    </row>
    <row r="10" spans="1:17" ht="15">
      <c r="A10" s="12"/>
      <c r="B10" s="25">
        <v>312.52</v>
      </c>
      <c r="C10" s="20" t="s">
        <v>94</v>
      </c>
      <c r="D10" s="46">
        <v>237213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237213</v>
      </c>
      <c r="P10" s="47">
        <f t="shared" si="1"/>
        <v>9.087576140673486</v>
      </c>
      <c r="Q10" s="9"/>
    </row>
    <row r="11" spans="1:17" ht="15">
      <c r="A11" s="12"/>
      <c r="B11" s="25">
        <v>312.63</v>
      </c>
      <c r="C11" s="20" t="s">
        <v>155</v>
      </c>
      <c r="D11" s="46">
        <v>0</v>
      </c>
      <c r="E11" s="46">
        <v>0</v>
      </c>
      <c r="F11" s="46">
        <v>0</v>
      </c>
      <c r="G11" s="46">
        <v>4149270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4149270</v>
      </c>
      <c r="P11" s="47">
        <f t="shared" si="1"/>
        <v>158.95759108148488</v>
      </c>
      <c r="Q11" s="9"/>
    </row>
    <row r="12" spans="1:17" ht="15">
      <c r="A12" s="12"/>
      <c r="B12" s="25">
        <v>314.1</v>
      </c>
      <c r="C12" s="20" t="s">
        <v>12</v>
      </c>
      <c r="D12" s="46">
        <v>2724645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2724645</v>
      </c>
      <c r="P12" s="47">
        <f t="shared" si="1"/>
        <v>104.38053097345133</v>
      </c>
      <c r="Q12" s="9"/>
    </row>
    <row r="13" spans="1:17" ht="15">
      <c r="A13" s="12"/>
      <c r="B13" s="25">
        <v>314.8</v>
      </c>
      <c r="C13" s="20" t="s">
        <v>15</v>
      </c>
      <c r="D13" s="46">
        <v>130990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130990</v>
      </c>
      <c r="P13" s="47">
        <f t="shared" si="1"/>
        <v>5.018197142090948</v>
      </c>
      <c r="Q13" s="9"/>
    </row>
    <row r="14" spans="1:17" ht="15">
      <c r="A14" s="12"/>
      <c r="B14" s="25">
        <v>315.1</v>
      </c>
      <c r="C14" s="20" t="s">
        <v>156</v>
      </c>
      <c r="D14" s="46">
        <v>1355787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1355787</v>
      </c>
      <c r="P14" s="47">
        <f t="shared" si="1"/>
        <v>51.93989196644064</v>
      </c>
      <c r="Q14" s="9"/>
    </row>
    <row r="15" spans="1:17" ht="15.75">
      <c r="A15" s="29" t="s">
        <v>16</v>
      </c>
      <c r="B15" s="30"/>
      <c r="C15" s="31"/>
      <c r="D15" s="32">
        <f aca="true" t="shared" si="3" ref="D15:N15">SUM(D16:D24)</f>
        <v>3128452</v>
      </c>
      <c r="E15" s="32">
        <f t="shared" si="3"/>
        <v>4596728</v>
      </c>
      <c r="F15" s="32">
        <f t="shared" si="3"/>
        <v>0</v>
      </c>
      <c r="G15" s="32">
        <f t="shared" si="3"/>
        <v>950226</v>
      </c>
      <c r="H15" s="32">
        <f t="shared" si="3"/>
        <v>0</v>
      </c>
      <c r="I15" s="32">
        <f t="shared" si="3"/>
        <v>147711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8823117</v>
      </c>
      <c r="P15" s="45">
        <f t="shared" si="1"/>
        <v>338.0116078611654</v>
      </c>
      <c r="Q15" s="10"/>
    </row>
    <row r="16" spans="1:17" ht="15">
      <c r="A16" s="12"/>
      <c r="B16" s="25">
        <v>322</v>
      </c>
      <c r="C16" s="20" t="s">
        <v>157</v>
      </c>
      <c r="D16" s="46">
        <v>0</v>
      </c>
      <c r="E16" s="46">
        <v>4583108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4583108</v>
      </c>
      <c r="P16" s="47">
        <f t="shared" si="1"/>
        <v>175.57782630349</v>
      </c>
      <c r="Q16" s="9"/>
    </row>
    <row r="17" spans="1:17" ht="15">
      <c r="A17" s="12"/>
      <c r="B17" s="25">
        <v>322.9</v>
      </c>
      <c r="C17" s="20" t="s">
        <v>158</v>
      </c>
      <c r="D17" s="46">
        <v>551490</v>
      </c>
      <c r="E17" s="46">
        <v>13620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4">SUM(D17:N17)</f>
        <v>565110</v>
      </c>
      <c r="P17" s="47">
        <f t="shared" si="1"/>
        <v>21.64923572003218</v>
      </c>
      <c r="Q17" s="9"/>
    </row>
    <row r="18" spans="1:17" ht="15">
      <c r="A18" s="12"/>
      <c r="B18" s="25">
        <v>323.1</v>
      </c>
      <c r="C18" s="20" t="s">
        <v>59</v>
      </c>
      <c r="D18" s="46">
        <v>1971347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1971347</v>
      </c>
      <c r="P18" s="47">
        <f t="shared" si="1"/>
        <v>75.52185572539555</v>
      </c>
      <c r="Q18" s="9"/>
    </row>
    <row r="19" spans="1:17" ht="15">
      <c r="A19" s="12"/>
      <c r="B19" s="25">
        <v>323.3</v>
      </c>
      <c r="C19" s="20" t="s">
        <v>110</v>
      </c>
      <c r="D19" s="46">
        <v>65135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65135</v>
      </c>
      <c r="P19" s="47">
        <f t="shared" si="1"/>
        <v>2.4953070528291765</v>
      </c>
      <c r="Q19" s="9"/>
    </row>
    <row r="20" spans="1:17" ht="15">
      <c r="A20" s="12"/>
      <c r="B20" s="25">
        <v>323.4</v>
      </c>
      <c r="C20" s="20" t="s">
        <v>60</v>
      </c>
      <c r="D20" s="46">
        <v>540480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540480</v>
      </c>
      <c r="P20" s="47">
        <f t="shared" si="1"/>
        <v>20.705666015400528</v>
      </c>
      <c r="Q20" s="9"/>
    </row>
    <row r="21" spans="1:17" ht="15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617346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617346</v>
      </c>
      <c r="P21" s="47">
        <f t="shared" si="1"/>
        <v>23.650385013216873</v>
      </c>
      <c r="Q21" s="9"/>
    </row>
    <row r="22" spans="1:17" ht="15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162938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162938</v>
      </c>
      <c r="P22" s="47">
        <f t="shared" si="1"/>
        <v>6.242117764241658</v>
      </c>
      <c r="Q22" s="9"/>
    </row>
    <row r="23" spans="1:17" ht="15">
      <c r="A23" s="12"/>
      <c r="B23" s="25">
        <v>324.91</v>
      </c>
      <c r="C23" s="20" t="s">
        <v>143</v>
      </c>
      <c r="D23" s="46">
        <v>0</v>
      </c>
      <c r="E23" s="46">
        <v>0</v>
      </c>
      <c r="F23" s="46">
        <v>0</v>
      </c>
      <c r="G23" s="46">
        <v>169009</v>
      </c>
      <c r="H23" s="46">
        <v>0</v>
      </c>
      <c r="I23" s="46">
        <v>147711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316720</v>
      </c>
      <c r="P23" s="47">
        <f t="shared" si="1"/>
        <v>12.133471248515496</v>
      </c>
      <c r="Q23" s="9"/>
    </row>
    <row r="24" spans="1:17" ht="15">
      <c r="A24" s="12"/>
      <c r="B24" s="25">
        <v>324.92</v>
      </c>
      <c r="C24" s="20" t="s">
        <v>144</v>
      </c>
      <c r="D24" s="46">
        <v>0</v>
      </c>
      <c r="E24" s="46">
        <v>0</v>
      </c>
      <c r="F24" s="46">
        <v>0</v>
      </c>
      <c r="G24" s="46">
        <v>933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933</v>
      </c>
      <c r="P24" s="47">
        <f t="shared" si="1"/>
        <v>0.035743018043903</v>
      </c>
      <c r="Q24" s="9"/>
    </row>
    <row r="25" spans="1:17" ht="15.75">
      <c r="A25" s="29" t="s">
        <v>159</v>
      </c>
      <c r="B25" s="30"/>
      <c r="C25" s="31"/>
      <c r="D25" s="32">
        <f aca="true" t="shared" si="5" ref="D25:N25">SUM(D26:D38)</f>
        <v>4871740</v>
      </c>
      <c r="E25" s="32">
        <f t="shared" si="5"/>
        <v>448671</v>
      </c>
      <c r="F25" s="32">
        <f t="shared" si="5"/>
        <v>0</v>
      </c>
      <c r="G25" s="32">
        <f t="shared" si="5"/>
        <v>1231564</v>
      </c>
      <c r="H25" s="32">
        <f t="shared" si="5"/>
        <v>0</v>
      </c>
      <c r="I25" s="32">
        <f t="shared" si="5"/>
        <v>227724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6779699</v>
      </c>
      <c r="P25" s="45">
        <f t="shared" si="1"/>
        <v>259.72872849864</v>
      </c>
      <c r="Q25" s="10"/>
    </row>
    <row r="26" spans="1:17" ht="15">
      <c r="A26" s="12"/>
      <c r="B26" s="25">
        <v>331.2</v>
      </c>
      <c r="C26" s="20" t="s">
        <v>61</v>
      </c>
      <c r="D26" s="46">
        <v>36404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36404</v>
      </c>
      <c r="P26" s="47">
        <f t="shared" si="1"/>
        <v>1.3946289698502088</v>
      </c>
      <c r="Q26" s="9"/>
    </row>
    <row r="27" spans="1:17" ht="15">
      <c r="A27" s="12"/>
      <c r="B27" s="25">
        <v>334.39</v>
      </c>
      <c r="C27" s="20" t="s">
        <v>63</v>
      </c>
      <c r="D27" s="46">
        <v>0</v>
      </c>
      <c r="E27" s="46">
        <v>0</v>
      </c>
      <c r="F27" s="46">
        <v>0</v>
      </c>
      <c r="G27" s="46">
        <v>624592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6" ref="O27:O32">SUM(D27:N27)</f>
        <v>624592</v>
      </c>
      <c r="P27" s="47">
        <f t="shared" si="1"/>
        <v>23.92797762709267</v>
      </c>
      <c r="Q27" s="9"/>
    </row>
    <row r="28" spans="1:17" ht="15">
      <c r="A28" s="12"/>
      <c r="B28" s="25">
        <v>335.125</v>
      </c>
      <c r="C28" s="20" t="s">
        <v>160</v>
      </c>
      <c r="D28" s="46">
        <v>685455</v>
      </c>
      <c r="E28" s="46">
        <v>193081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878536</v>
      </c>
      <c r="P28" s="47">
        <f t="shared" si="1"/>
        <v>33.65651457686856</v>
      </c>
      <c r="Q28" s="9"/>
    </row>
    <row r="29" spans="1:17" ht="15">
      <c r="A29" s="12"/>
      <c r="B29" s="25">
        <v>335.14</v>
      </c>
      <c r="C29" s="20" t="s">
        <v>98</v>
      </c>
      <c r="D29" s="46">
        <v>39840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39840</v>
      </c>
      <c r="P29" s="47">
        <f t="shared" si="1"/>
        <v>1.5262613492701989</v>
      </c>
      <c r="Q29" s="9"/>
    </row>
    <row r="30" spans="1:17" ht="15">
      <c r="A30" s="12"/>
      <c r="B30" s="25">
        <v>335.15</v>
      </c>
      <c r="C30" s="20" t="s">
        <v>99</v>
      </c>
      <c r="D30" s="46">
        <v>18833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18833</v>
      </c>
      <c r="P30" s="47">
        <f t="shared" si="1"/>
        <v>0.7214879515764472</v>
      </c>
      <c r="Q30" s="9"/>
    </row>
    <row r="31" spans="1:17" ht="15">
      <c r="A31" s="12"/>
      <c r="B31" s="25">
        <v>335.18</v>
      </c>
      <c r="C31" s="20" t="s">
        <v>161</v>
      </c>
      <c r="D31" s="46">
        <v>2453870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2453870</v>
      </c>
      <c r="P31" s="47">
        <f t="shared" si="1"/>
        <v>94.00720223729073</v>
      </c>
      <c r="Q31" s="9"/>
    </row>
    <row r="32" spans="1:17" ht="15">
      <c r="A32" s="12"/>
      <c r="B32" s="25">
        <v>335.21</v>
      </c>
      <c r="C32" s="20" t="s">
        <v>70</v>
      </c>
      <c r="D32" s="46">
        <v>15818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15818</v>
      </c>
      <c r="P32" s="47">
        <f t="shared" si="1"/>
        <v>0.60598398651496</v>
      </c>
      <c r="Q32" s="9"/>
    </row>
    <row r="33" spans="1:17" ht="15">
      <c r="A33" s="12"/>
      <c r="B33" s="25">
        <v>335.48</v>
      </c>
      <c r="C33" s="20" t="s">
        <v>71</v>
      </c>
      <c r="D33" s="46">
        <v>135236</v>
      </c>
      <c r="E33" s="46">
        <v>35086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7" ref="O33:O38">SUM(D33:N33)</f>
        <v>170322</v>
      </c>
      <c r="P33" s="47">
        <f t="shared" si="1"/>
        <v>6.524997126767039</v>
      </c>
      <c r="Q33" s="9"/>
    </row>
    <row r="34" spans="1:17" ht="15">
      <c r="A34" s="12"/>
      <c r="B34" s="25">
        <v>337.1</v>
      </c>
      <c r="C34" s="20" t="s">
        <v>145</v>
      </c>
      <c r="D34" s="46">
        <v>1363460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1363460</v>
      </c>
      <c r="P34" s="47">
        <f t="shared" si="1"/>
        <v>52.23384285331188</v>
      </c>
      <c r="Q34" s="9"/>
    </row>
    <row r="35" spans="1:17" ht="15">
      <c r="A35" s="12"/>
      <c r="B35" s="25">
        <v>337.2</v>
      </c>
      <c r="C35" s="20" t="s">
        <v>72</v>
      </c>
      <c r="D35" s="46">
        <v>122824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122824</v>
      </c>
      <c r="P35" s="47">
        <f t="shared" si="1"/>
        <v>4.705359537217944</v>
      </c>
      <c r="Q35" s="9"/>
    </row>
    <row r="36" spans="1:17" ht="15">
      <c r="A36" s="12"/>
      <c r="B36" s="25">
        <v>337.3</v>
      </c>
      <c r="C36" s="20" t="s">
        <v>120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227724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227724</v>
      </c>
      <c r="P36" s="47">
        <f t="shared" si="1"/>
        <v>8.724054706355592</v>
      </c>
      <c r="Q36" s="9"/>
    </row>
    <row r="37" spans="1:17" ht="15">
      <c r="A37" s="12"/>
      <c r="B37" s="25">
        <v>337.7</v>
      </c>
      <c r="C37" s="20" t="s">
        <v>122</v>
      </c>
      <c r="D37" s="46">
        <v>0</v>
      </c>
      <c r="E37" s="46">
        <v>0</v>
      </c>
      <c r="F37" s="46">
        <v>0</v>
      </c>
      <c r="G37" s="46">
        <v>606972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606972</v>
      </c>
      <c r="P37" s="47">
        <f aca="true" t="shared" si="8" ref="P37:P66">(O37/P$68)</f>
        <v>23.25295942995058</v>
      </c>
      <c r="Q37" s="9"/>
    </row>
    <row r="38" spans="1:17" ht="15">
      <c r="A38" s="12"/>
      <c r="B38" s="25">
        <v>338</v>
      </c>
      <c r="C38" s="20" t="s">
        <v>73</v>
      </c>
      <c r="D38" s="46">
        <v>0</v>
      </c>
      <c r="E38" s="46">
        <v>220504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220504</v>
      </c>
      <c r="P38" s="47">
        <f t="shared" si="8"/>
        <v>8.44745814657319</v>
      </c>
      <c r="Q38" s="9"/>
    </row>
    <row r="39" spans="1:17" ht="15.75">
      <c r="A39" s="29" t="s">
        <v>26</v>
      </c>
      <c r="B39" s="30"/>
      <c r="C39" s="31"/>
      <c r="D39" s="32">
        <f aca="true" t="shared" si="9" ref="D39:N39">SUM(D40:D47)</f>
        <v>2042030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35665345</v>
      </c>
      <c r="J39" s="32">
        <f t="shared" si="9"/>
        <v>9319403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>SUM(D39:N39)</f>
        <v>47026778</v>
      </c>
      <c r="P39" s="45">
        <f t="shared" si="8"/>
        <v>1801.585181779872</v>
      </c>
      <c r="Q39" s="10"/>
    </row>
    <row r="40" spans="1:17" ht="15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9319403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10" ref="O40:O47">SUM(D40:N40)</f>
        <v>9319403</v>
      </c>
      <c r="P40" s="47">
        <f t="shared" si="8"/>
        <v>357.0242117764242</v>
      </c>
      <c r="Q40" s="9"/>
    </row>
    <row r="41" spans="1:17" ht="15">
      <c r="A41" s="12"/>
      <c r="B41" s="25">
        <v>341.9</v>
      </c>
      <c r="C41" s="20" t="s">
        <v>102</v>
      </c>
      <c r="D41" s="46">
        <v>144927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144927</v>
      </c>
      <c r="P41" s="47">
        <f t="shared" si="8"/>
        <v>5.552120445925755</v>
      </c>
      <c r="Q41" s="9"/>
    </row>
    <row r="42" spans="1:17" ht="15">
      <c r="A42" s="12"/>
      <c r="B42" s="25">
        <v>342.2</v>
      </c>
      <c r="C42" s="20" t="s">
        <v>74</v>
      </c>
      <c r="D42" s="46">
        <v>53604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53604</v>
      </c>
      <c r="P42" s="47">
        <f t="shared" si="8"/>
        <v>2.05355706240662</v>
      </c>
      <c r="Q42" s="9"/>
    </row>
    <row r="43" spans="1:17" ht="15">
      <c r="A43" s="12"/>
      <c r="B43" s="25">
        <v>342.4</v>
      </c>
      <c r="C43" s="20" t="s">
        <v>146</v>
      </c>
      <c r="D43" s="46">
        <v>1842224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1842224</v>
      </c>
      <c r="P43" s="47">
        <f t="shared" si="8"/>
        <v>70.57518292916524</v>
      </c>
      <c r="Q43" s="9"/>
    </row>
    <row r="44" spans="1:17" ht="15">
      <c r="A44" s="12"/>
      <c r="B44" s="25">
        <v>342.6</v>
      </c>
      <c r="C44" s="20" t="s">
        <v>147</v>
      </c>
      <c r="D44" s="46">
        <v>1275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1275</v>
      </c>
      <c r="P44" s="47">
        <f t="shared" si="8"/>
        <v>0.048844960349385125</v>
      </c>
      <c r="Q44" s="9"/>
    </row>
    <row r="45" spans="1:17" ht="15">
      <c r="A45" s="12"/>
      <c r="B45" s="25">
        <v>343.4</v>
      </c>
      <c r="C45" s="20" t="s">
        <v>31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7415826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7415826</v>
      </c>
      <c r="P45" s="47">
        <f t="shared" si="8"/>
        <v>284.09860935524654</v>
      </c>
      <c r="Q45" s="9"/>
    </row>
    <row r="46" spans="1:17" ht="15">
      <c r="A46" s="12"/>
      <c r="B46" s="25">
        <v>343.6</v>
      </c>
      <c r="C46" s="20" t="s">
        <v>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25815779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25815779</v>
      </c>
      <c r="P46" s="47">
        <f t="shared" si="8"/>
        <v>988.9966287399916</v>
      </c>
      <c r="Q46" s="9"/>
    </row>
    <row r="47" spans="1:17" ht="15">
      <c r="A47" s="12"/>
      <c r="B47" s="25">
        <v>343.9</v>
      </c>
      <c r="C47" s="20" t="s">
        <v>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2433740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2433740</v>
      </c>
      <c r="P47" s="47">
        <f t="shared" si="8"/>
        <v>93.23602651036279</v>
      </c>
      <c r="Q47" s="9"/>
    </row>
    <row r="48" spans="1:17" ht="15.75">
      <c r="A48" s="29" t="s">
        <v>27</v>
      </c>
      <c r="B48" s="30"/>
      <c r="C48" s="31"/>
      <c r="D48" s="32">
        <f aca="true" t="shared" si="11" ref="D48:N48">SUM(D49:D50)</f>
        <v>33157</v>
      </c>
      <c r="E48" s="32">
        <f t="shared" si="11"/>
        <v>87596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>SUM(D48:N48)</f>
        <v>120753</v>
      </c>
      <c r="P48" s="45">
        <f t="shared" si="8"/>
        <v>4.626019997701413</v>
      </c>
      <c r="Q48" s="10"/>
    </row>
    <row r="49" spans="1:17" ht="15">
      <c r="A49" s="13"/>
      <c r="B49" s="39">
        <v>354</v>
      </c>
      <c r="C49" s="21" t="s">
        <v>36</v>
      </c>
      <c r="D49" s="46">
        <v>33157</v>
      </c>
      <c r="E49" s="46">
        <v>22174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55331</v>
      </c>
      <c r="P49" s="47">
        <f t="shared" si="8"/>
        <v>2.1197180400720224</v>
      </c>
      <c r="Q49" s="9"/>
    </row>
    <row r="50" spans="1:17" ht="15">
      <c r="A50" s="13"/>
      <c r="B50" s="39">
        <v>356</v>
      </c>
      <c r="C50" s="21" t="s">
        <v>135</v>
      </c>
      <c r="D50" s="46">
        <v>0</v>
      </c>
      <c r="E50" s="46">
        <v>65422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65422</v>
      </c>
      <c r="P50" s="47">
        <f t="shared" si="8"/>
        <v>2.5063019576293915</v>
      </c>
      <c r="Q50" s="9"/>
    </row>
    <row r="51" spans="1:17" ht="15.75">
      <c r="A51" s="29" t="s">
        <v>2</v>
      </c>
      <c r="B51" s="30"/>
      <c r="C51" s="31"/>
      <c r="D51" s="32">
        <f aca="true" t="shared" si="12" ref="D51:N51">SUM(D52:D59)</f>
        <v>1208769</v>
      </c>
      <c r="E51" s="32">
        <f t="shared" si="12"/>
        <v>105408</v>
      </c>
      <c r="F51" s="32">
        <f t="shared" si="12"/>
        <v>1314</v>
      </c>
      <c r="G51" s="32">
        <f t="shared" si="12"/>
        <v>82092</v>
      </c>
      <c r="H51" s="32">
        <f t="shared" si="12"/>
        <v>0</v>
      </c>
      <c r="I51" s="32">
        <f t="shared" si="12"/>
        <v>6784674</v>
      </c>
      <c r="J51" s="32">
        <f t="shared" si="12"/>
        <v>2902565</v>
      </c>
      <c r="K51" s="32">
        <f t="shared" si="12"/>
        <v>18759429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>SUM(D51:N51)</f>
        <v>29844251</v>
      </c>
      <c r="P51" s="45">
        <f t="shared" si="8"/>
        <v>1143.326475883998</v>
      </c>
      <c r="Q51" s="10"/>
    </row>
    <row r="52" spans="1:17" ht="15">
      <c r="A52" s="12"/>
      <c r="B52" s="25">
        <v>361.1</v>
      </c>
      <c r="C52" s="20" t="s">
        <v>37</v>
      </c>
      <c r="D52" s="46">
        <v>24485</v>
      </c>
      <c r="E52" s="46">
        <v>11073</v>
      </c>
      <c r="F52" s="46">
        <v>1314</v>
      </c>
      <c r="G52" s="46">
        <v>19092</v>
      </c>
      <c r="H52" s="46">
        <v>0</v>
      </c>
      <c r="I52" s="46">
        <v>56696</v>
      </c>
      <c r="J52" s="46">
        <v>22645</v>
      </c>
      <c r="K52" s="46">
        <v>357768</v>
      </c>
      <c r="L52" s="46">
        <v>0</v>
      </c>
      <c r="M52" s="46">
        <v>0</v>
      </c>
      <c r="N52" s="46">
        <v>0</v>
      </c>
      <c r="O52" s="46">
        <f>SUM(D52:N52)</f>
        <v>493073</v>
      </c>
      <c r="P52" s="47">
        <f t="shared" si="8"/>
        <v>18.88951461517833</v>
      </c>
      <c r="Q52" s="9"/>
    </row>
    <row r="53" spans="1:17" ht="15">
      <c r="A53" s="12"/>
      <c r="B53" s="25">
        <v>361.2</v>
      </c>
      <c r="C53" s="20" t="s">
        <v>103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1415897</v>
      </c>
      <c r="L53" s="46">
        <v>0</v>
      </c>
      <c r="M53" s="46">
        <v>0</v>
      </c>
      <c r="N53" s="46">
        <v>0</v>
      </c>
      <c r="O53" s="46">
        <f aca="true" t="shared" si="13" ref="O53:O59">SUM(D53:N53)</f>
        <v>1415897</v>
      </c>
      <c r="P53" s="47">
        <f t="shared" si="8"/>
        <v>54.242692410834</v>
      </c>
      <c r="Q53" s="9"/>
    </row>
    <row r="54" spans="1:17" ht="15">
      <c r="A54" s="12"/>
      <c r="B54" s="25">
        <v>361.3</v>
      </c>
      <c r="C54" s="20" t="s">
        <v>38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12820342</v>
      </c>
      <c r="L54" s="46">
        <v>0</v>
      </c>
      <c r="M54" s="46">
        <v>0</v>
      </c>
      <c r="N54" s="46">
        <v>0</v>
      </c>
      <c r="O54" s="46">
        <f t="shared" si="13"/>
        <v>12820342</v>
      </c>
      <c r="P54" s="47">
        <f t="shared" si="8"/>
        <v>491.14438953377004</v>
      </c>
      <c r="Q54" s="9"/>
    </row>
    <row r="55" spans="1:17" ht="15">
      <c r="A55" s="12"/>
      <c r="B55" s="25">
        <v>362</v>
      </c>
      <c r="C55" s="20" t="s">
        <v>39</v>
      </c>
      <c r="D55" s="46">
        <v>717866</v>
      </c>
      <c r="E55" s="46">
        <v>0</v>
      </c>
      <c r="F55" s="46">
        <v>0</v>
      </c>
      <c r="G55" s="46">
        <v>0</v>
      </c>
      <c r="H55" s="46">
        <v>0</v>
      </c>
      <c r="I55" s="46">
        <v>2189582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2907448</v>
      </c>
      <c r="P55" s="47">
        <f t="shared" si="8"/>
        <v>111.38367237482282</v>
      </c>
      <c r="Q55" s="9"/>
    </row>
    <row r="56" spans="1:17" ht="15">
      <c r="A56" s="12"/>
      <c r="B56" s="25">
        <v>364</v>
      </c>
      <c r="C56" s="20" t="s">
        <v>104</v>
      </c>
      <c r="D56" s="46">
        <v>42000</v>
      </c>
      <c r="E56" s="46">
        <v>0</v>
      </c>
      <c r="F56" s="46">
        <v>0</v>
      </c>
      <c r="G56" s="46">
        <v>0</v>
      </c>
      <c r="H56" s="46">
        <v>0</v>
      </c>
      <c r="I56" s="46">
        <v>62250</v>
      </c>
      <c r="J56" s="46">
        <v>119932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224182</v>
      </c>
      <c r="P56" s="47">
        <f t="shared" si="8"/>
        <v>8.588361491016359</v>
      </c>
      <c r="Q56" s="9"/>
    </row>
    <row r="57" spans="1:17" ht="15">
      <c r="A57" s="12"/>
      <c r="B57" s="25">
        <v>366</v>
      </c>
      <c r="C57" s="20" t="s">
        <v>123</v>
      </c>
      <c r="D57" s="46">
        <v>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5000</v>
      </c>
      <c r="P57" s="47">
        <f t="shared" si="8"/>
        <v>0.1915488641152358</v>
      </c>
      <c r="Q57" s="9"/>
    </row>
    <row r="58" spans="1:17" ht="15">
      <c r="A58" s="12"/>
      <c r="B58" s="25">
        <v>368</v>
      </c>
      <c r="C58" s="20" t="s">
        <v>41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4165422</v>
      </c>
      <c r="L58" s="46">
        <v>0</v>
      </c>
      <c r="M58" s="46">
        <v>0</v>
      </c>
      <c r="N58" s="46">
        <v>0</v>
      </c>
      <c r="O58" s="46">
        <f t="shared" si="13"/>
        <v>4165422</v>
      </c>
      <c r="P58" s="47">
        <f t="shared" si="8"/>
        <v>159.57637053212275</v>
      </c>
      <c r="Q58" s="9"/>
    </row>
    <row r="59" spans="1:17" ht="15">
      <c r="A59" s="12"/>
      <c r="B59" s="25">
        <v>369.9</v>
      </c>
      <c r="C59" s="20" t="s">
        <v>42</v>
      </c>
      <c r="D59" s="46">
        <v>419418</v>
      </c>
      <c r="E59" s="46">
        <v>94335</v>
      </c>
      <c r="F59" s="46">
        <v>0</v>
      </c>
      <c r="G59" s="46">
        <v>63000</v>
      </c>
      <c r="H59" s="46">
        <v>0</v>
      </c>
      <c r="I59" s="46">
        <v>4476146</v>
      </c>
      <c r="J59" s="46">
        <v>2759988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7812887</v>
      </c>
      <c r="P59" s="47">
        <f t="shared" si="8"/>
        <v>299.30992606213846</v>
      </c>
      <c r="Q59" s="9"/>
    </row>
    <row r="60" spans="1:17" ht="15.75">
      <c r="A60" s="29" t="s">
        <v>28</v>
      </c>
      <c r="B60" s="30"/>
      <c r="C60" s="31"/>
      <c r="D60" s="32">
        <f aca="true" t="shared" si="14" ref="D60:N60">SUM(D61:D65)</f>
        <v>4155419</v>
      </c>
      <c r="E60" s="32">
        <f t="shared" si="14"/>
        <v>0</v>
      </c>
      <c r="F60" s="32">
        <f t="shared" si="14"/>
        <v>0</v>
      </c>
      <c r="G60" s="32">
        <f t="shared" si="14"/>
        <v>634800</v>
      </c>
      <c r="H60" s="32">
        <f t="shared" si="14"/>
        <v>0</v>
      </c>
      <c r="I60" s="32">
        <f t="shared" si="14"/>
        <v>2441908</v>
      </c>
      <c r="J60" s="32">
        <f t="shared" si="14"/>
        <v>2991194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4"/>
        <v>0</v>
      </c>
      <c r="O60" s="32">
        <f aca="true" t="shared" si="15" ref="O60:O66">SUM(D60:N60)</f>
        <v>10223321</v>
      </c>
      <c r="P60" s="45">
        <f t="shared" si="8"/>
        <v>391.65310500708733</v>
      </c>
      <c r="Q60" s="9"/>
    </row>
    <row r="61" spans="1:17" ht="15">
      <c r="A61" s="12"/>
      <c r="B61" s="25">
        <v>381</v>
      </c>
      <c r="C61" s="20" t="s">
        <v>43</v>
      </c>
      <c r="D61" s="46">
        <v>4155419</v>
      </c>
      <c r="E61" s="46">
        <v>0</v>
      </c>
      <c r="F61" s="46">
        <v>0</v>
      </c>
      <c r="G61" s="46">
        <v>634800</v>
      </c>
      <c r="H61" s="46">
        <v>0</v>
      </c>
      <c r="I61" s="46">
        <v>0</v>
      </c>
      <c r="J61" s="46">
        <v>1202856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5993075</v>
      </c>
      <c r="P61" s="47">
        <f t="shared" si="8"/>
        <v>229.59334176148334</v>
      </c>
      <c r="Q61" s="9"/>
    </row>
    <row r="62" spans="1:17" ht="15">
      <c r="A62" s="12"/>
      <c r="B62" s="25">
        <v>389.2</v>
      </c>
      <c r="C62" s="20" t="s">
        <v>82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165015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165015</v>
      </c>
      <c r="P62" s="47">
        <f t="shared" si="8"/>
        <v>6.321687162395127</v>
      </c>
      <c r="Q62" s="9"/>
    </row>
    <row r="63" spans="1:17" ht="15">
      <c r="A63" s="12"/>
      <c r="B63" s="25">
        <v>389.3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777608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777608</v>
      </c>
      <c r="P63" s="47">
        <f t="shared" si="8"/>
        <v>29.789985825384054</v>
      </c>
      <c r="Q63" s="9"/>
    </row>
    <row r="64" spans="1:17" ht="15">
      <c r="A64" s="12"/>
      <c r="B64" s="25">
        <v>389.8</v>
      </c>
      <c r="C64" s="20" t="s">
        <v>44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1499285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1499285</v>
      </c>
      <c r="P64" s="47">
        <f t="shared" si="8"/>
        <v>57.43726774700226</v>
      </c>
      <c r="Q64" s="9"/>
    </row>
    <row r="65" spans="1:17" ht="15.75" thickBot="1">
      <c r="A65" s="12"/>
      <c r="B65" s="25">
        <v>389.9</v>
      </c>
      <c r="C65" s="20" t="s">
        <v>162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1788338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1788338</v>
      </c>
      <c r="P65" s="47">
        <f t="shared" si="8"/>
        <v>68.5108225108225</v>
      </c>
      <c r="Q65" s="9"/>
    </row>
    <row r="66" spans="1:120" ht="16.5" thickBot="1">
      <c r="A66" s="14" t="s">
        <v>34</v>
      </c>
      <c r="B66" s="23"/>
      <c r="C66" s="22"/>
      <c r="D66" s="15">
        <f aca="true" t="shared" si="16" ref="D66:N66">SUM(D5,D15,D25,D39,D48,D51,D60)</f>
        <v>38994625</v>
      </c>
      <c r="E66" s="15">
        <f t="shared" si="16"/>
        <v>6237470</v>
      </c>
      <c r="F66" s="15">
        <f t="shared" si="16"/>
        <v>2596684</v>
      </c>
      <c r="G66" s="15">
        <f t="shared" si="16"/>
        <v>7047952</v>
      </c>
      <c r="H66" s="15">
        <f t="shared" si="16"/>
        <v>0</v>
      </c>
      <c r="I66" s="15">
        <f t="shared" si="16"/>
        <v>45267362</v>
      </c>
      <c r="J66" s="15">
        <f t="shared" si="16"/>
        <v>15213162</v>
      </c>
      <c r="K66" s="15">
        <f t="shared" si="16"/>
        <v>18759429</v>
      </c>
      <c r="L66" s="15">
        <f t="shared" si="16"/>
        <v>0</v>
      </c>
      <c r="M66" s="15">
        <f t="shared" si="16"/>
        <v>0</v>
      </c>
      <c r="N66" s="15">
        <f t="shared" si="16"/>
        <v>0</v>
      </c>
      <c r="O66" s="15">
        <f t="shared" si="15"/>
        <v>134116684</v>
      </c>
      <c r="P66" s="38">
        <f t="shared" si="8"/>
        <v>5137.979695820404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6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6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51" t="s">
        <v>148</v>
      </c>
      <c r="N68" s="51"/>
      <c r="O68" s="51"/>
      <c r="P68" s="43">
        <v>26103</v>
      </c>
    </row>
    <row r="69" spans="1:16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  <row r="70" spans="1:16" ht="15.75" customHeight="1" thickBot="1">
      <c r="A70" s="55" t="s">
        <v>80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/>
    </row>
  </sheetData>
  <sheetProtection/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19794122</v>
      </c>
      <c r="E5" s="27">
        <f t="shared" si="0"/>
        <v>911000</v>
      </c>
      <c r="F5" s="27">
        <f t="shared" si="0"/>
        <v>2551230</v>
      </c>
      <c r="G5" s="27">
        <f t="shared" si="0"/>
        <v>3456153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26712505</v>
      </c>
      <c r="O5" s="33">
        <f aca="true" t="shared" si="1" ref="O5:O36">(N5/O$67)</f>
        <v>1112.279521985343</v>
      </c>
      <c r="P5" s="6"/>
    </row>
    <row r="6" spans="1:16" ht="15">
      <c r="A6" s="12"/>
      <c r="B6" s="25">
        <v>311</v>
      </c>
      <c r="C6" s="20" t="s">
        <v>1</v>
      </c>
      <c r="D6" s="46">
        <v>15180395</v>
      </c>
      <c r="E6" s="46">
        <v>0</v>
      </c>
      <c r="F6" s="46">
        <v>2551230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17731625</v>
      </c>
      <c r="O6" s="47">
        <f t="shared" si="1"/>
        <v>738.3254913391073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524323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524323</v>
      </c>
      <c r="O7" s="47">
        <f t="shared" si="1"/>
        <v>21.832236842105264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386677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386677</v>
      </c>
      <c r="O8" s="47">
        <f t="shared" si="1"/>
        <v>16.100807794803465</v>
      </c>
      <c r="P8" s="9"/>
    </row>
    <row r="9" spans="1:16" ht="15">
      <c r="A9" s="12"/>
      <c r="B9" s="25">
        <v>312.51</v>
      </c>
      <c r="C9" s="20" t="s">
        <v>93</v>
      </c>
      <c r="D9" s="46">
        <v>180552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180552</v>
      </c>
      <c r="O9" s="47">
        <f t="shared" si="1"/>
        <v>7.517988007994671</v>
      </c>
      <c r="P9" s="9"/>
    </row>
    <row r="10" spans="1:16" ht="15">
      <c r="A10" s="12"/>
      <c r="B10" s="25">
        <v>312.52</v>
      </c>
      <c r="C10" s="20" t="s">
        <v>94</v>
      </c>
      <c r="D10" s="46">
        <v>246447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246447</v>
      </c>
      <c r="O10" s="47">
        <f t="shared" si="1"/>
        <v>10.261783810792805</v>
      </c>
      <c r="P10" s="9"/>
    </row>
    <row r="11" spans="1:16" ht="15">
      <c r="A11" s="12"/>
      <c r="B11" s="25">
        <v>312.6</v>
      </c>
      <c r="C11" s="20" t="s">
        <v>11</v>
      </c>
      <c r="D11" s="46">
        <v>0</v>
      </c>
      <c r="E11" s="46">
        <v>0</v>
      </c>
      <c r="F11" s="46">
        <v>0</v>
      </c>
      <c r="G11" s="46">
        <v>3456153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3456153</v>
      </c>
      <c r="O11" s="47">
        <f t="shared" si="1"/>
        <v>143.91043471019321</v>
      </c>
      <c r="P11" s="9"/>
    </row>
    <row r="12" spans="1:16" ht="15">
      <c r="A12" s="12"/>
      <c r="B12" s="25">
        <v>314.1</v>
      </c>
      <c r="C12" s="20" t="s">
        <v>12</v>
      </c>
      <c r="D12" s="46">
        <v>2666633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2666633</v>
      </c>
      <c r="O12" s="47">
        <f t="shared" si="1"/>
        <v>111.03568454363757</v>
      </c>
      <c r="P12" s="9"/>
    </row>
    <row r="13" spans="1:16" ht="15">
      <c r="A13" s="12"/>
      <c r="B13" s="25">
        <v>314.8</v>
      </c>
      <c r="C13" s="20" t="s">
        <v>15</v>
      </c>
      <c r="D13" s="46">
        <v>125091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125091</v>
      </c>
      <c r="O13" s="47">
        <f t="shared" si="1"/>
        <v>5.2086525649566955</v>
      </c>
      <c r="P13" s="9"/>
    </row>
    <row r="14" spans="1:16" ht="15">
      <c r="A14" s="12"/>
      <c r="B14" s="25">
        <v>315</v>
      </c>
      <c r="C14" s="20" t="s">
        <v>95</v>
      </c>
      <c r="D14" s="46">
        <v>1395004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1395004</v>
      </c>
      <c r="O14" s="47">
        <f t="shared" si="1"/>
        <v>58.08644237175216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SUM(D16:D22)</f>
        <v>2818442</v>
      </c>
      <c r="E15" s="32">
        <f t="shared" si="3"/>
        <v>3131430</v>
      </c>
      <c r="F15" s="32">
        <f t="shared" si="3"/>
        <v>0</v>
      </c>
      <c r="G15" s="32">
        <f t="shared" si="3"/>
        <v>283993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6233865</v>
      </c>
      <c r="O15" s="45">
        <f t="shared" si="1"/>
        <v>259.57132744836775</v>
      </c>
      <c r="P15" s="10"/>
    </row>
    <row r="16" spans="1:16" ht="15">
      <c r="A16" s="12"/>
      <c r="B16" s="25">
        <v>322</v>
      </c>
      <c r="C16" s="20" t="s">
        <v>58</v>
      </c>
      <c r="D16" s="46">
        <v>0</v>
      </c>
      <c r="E16" s="46">
        <v>3125563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3125563</v>
      </c>
      <c r="O16" s="47">
        <f t="shared" si="1"/>
        <v>130.14502831445702</v>
      </c>
      <c r="P16" s="9"/>
    </row>
    <row r="17" spans="1:16" ht="15">
      <c r="A17" s="12"/>
      <c r="B17" s="25">
        <v>323.1</v>
      </c>
      <c r="C17" s="20" t="s">
        <v>59</v>
      </c>
      <c r="D17" s="46">
        <v>1857399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1857399</v>
      </c>
      <c r="O17" s="47">
        <f t="shared" si="1"/>
        <v>77.34006495669554</v>
      </c>
      <c r="P17" s="9"/>
    </row>
    <row r="18" spans="1:16" ht="15">
      <c r="A18" s="12"/>
      <c r="B18" s="25">
        <v>323.3</v>
      </c>
      <c r="C18" s="20" t="s">
        <v>110</v>
      </c>
      <c r="D18" s="46">
        <v>65957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65957</v>
      </c>
      <c r="O18" s="47">
        <f t="shared" si="1"/>
        <v>2.746377415056629</v>
      </c>
      <c r="P18" s="9"/>
    </row>
    <row r="19" spans="1:16" ht="15">
      <c r="A19" s="12"/>
      <c r="B19" s="25">
        <v>323.4</v>
      </c>
      <c r="C19" s="20" t="s">
        <v>60</v>
      </c>
      <c r="D19" s="46">
        <v>498691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498691</v>
      </c>
      <c r="O19" s="47">
        <f t="shared" si="1"/>
        <v>20.76494836775483</v>
      </c>
      <c r="P19" s="9"/>
    </row>
    <row r="20" spans="1:16" ht="15">
      <c r="A20" s="12"/>
      <c r="B20" s="25">
        <v>324.11</v>
      </c>
      <c r="C20" s="20" t="s">
        <v>132</v>
      </c>
      <c r="D20" s="46">
        <v>0</v>
      </c>
      <c r="E20" s="46">
        <v>0</v>
      </c>
      <c r="F20" s="46">
        <v>0</v>
      </c>
      <c r="G20" s="46">
        <v>216400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216400</v>
      </c>
      <c r="O20" s="47">
        <f t="shared" si="1"/>
        <v>9.010659560293139</v>
      </c>
      <c r="P20" s="9"/>
    </row>
    <row r="21" spans="1:16" ht="15">
      <c r="A21" s="12"/>
      <c r="B21" s="25">
        <v>324.12</v>
      </c>
      <c r="C21" s="20" t="s">
        <v>133</v>
      </c>
      <c r="D21" s="46">
        <v>0</v>
      </c>
      <c r="E21" s="46">
        <v>0</v>
      </c>
      <c r="F21" s="46">
        <v>0</v>
      </c>
      <c r="G21" s="46">
        <v>67593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67593</v>
      </c>
      <c r="O21" s="47">
        <f t="shared" si="1"/>
        <v>2.8144986675549633</v>
      </c>
      <c r="P21" s="9"/>
    </row>
    <row r="22" spans="1:16" ht="15">
      <c r="A22" s="12"/>
      <c r="B22" s="25">
        <v>329</v>
      </c>
      <c r="C22" s="20" t="s">
        <v>17</v>
      </c>
      <c r="D22" s="46">
        <v>396395</v>
      </c>
      <c r="E22" s="46">
        <v>5867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402262</v>
      </c>
      <c r="O22" s="47">
        <f t="shared" si="1"/>
        <v>16.74975016655563</v>
      </c>
      <c r="P22" s="9"/>
    </row>
    <row r="23" spans="1:16" ht="15.75">
      <c r="A23" s="29" t="s">
        <v>19</v>
      </c>
      <c r="B23" s="30"/>
      <c r="C23" s="31"/>
      <c r="D23" s="32">
        <f aca="true" t="shared" si="5" ref="D23:M23">SUM(D24:D38)</f>
        <v>3062459</v>
      </c>
      <c r="E23" s="32">
        <f t="shared" si="5"/>
        <v>321454</v>
      </c>
      <c r="F23" s="32">
        <f t="shared" si="5"/>
        <v>0</v>
      </c>
      <c r="G23" s="32">
        <f t="shared" si="5"/>
        <v>1435472</v>
      </c>
      <c r="H23" s="32">
        <f t="shared" si="5"/>
        <v>0</v>
      </c>
      <c r="I23" s="32">
        <f t="shared" si="5"/>
        <v>367011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5186396</v>
      </c>
      <c r="O23" s="45">
        <f t="shared" si="1"/>
        <v>215.95586275816123</v>
      </c>
      <c r="P23" s="10"/>
    </row>
    <row r="24" spans="1:16" ht="15">
      <c r="A24" s="12"/>
      <c r="B24" s="25">
        <v>331.2</v>
      </c>
      <c r="C24" s="20" t="s">
        <v>61</v>
      </c>
      <c r="D24" s="46">
        <v>7731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7731</v>
      </c>
      <c r="O24" s="47">
        <f t="shared" si="1"/>
        <v>0.3219103930712858</v>
      </c>
      <c r="P24" s="9"/>
    </row>
    <row r="25" spans="1:16" ht="15">
      <c r="A25" s="12"/>
      <c r="B25" s="25">
        <v>331.39</v>
      </c>
      <c r="C25" s="20" t="s">
        <v>128</v>
      </c>
      <c r="D25" s="46">
        <v>0</v>
      </c>
      <c r="E25" s="46">
        <v>0</v>
      </c>
      <c r="F25" s="46">
        <v>0</v>
      </c>
      <c r="G25" s="46">
        <v>62597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62597</v>
      </c>
      <c r="O25" s="47">
        <f t="shared" si="1"/>
        <v>2.6064706862091938</v>
      </c>
      <c r="P25" s="9"/>
    </row>
    <row r="26" spans="1:16" ht="15">
      <c r="A26" s="12"/>
      <c r="B26" s="25">
        <v>334.2</v>
      </c>
      <c r="C26" s="20" t="s">
        <v>129</v>
      </c>
      <c r="D26" s="46">
        <v>75921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75921</v>
      </c>
      <c r="O26" s="47">
        <f t="shared" si="1"/>
        <v>3.161267488341106</v>
      </c>
      <c r="P26" s="9"/>
    </row>
    <row r="27" spans="1:16" ht="15">
      <c r="A27" s="12"/>
      <c r="B27" s="25">
        <v>334.49</v>
      </c>
      <c r="C27" s="20" t="s">
        <v>134</v>
      </c>
      <c r="D27" s="46">
        <v>0</v>
      </c>
      <c r="E27" s="46">
        <v>0</v>
      </c>
      <c r="F27" s="46">
        <v>0</v>
      </c>
      <c r="G27" s="46">
        <v>1211646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1211646</v>
      </c>
      <c r="O27" s="47">
        <f t="shared" si="1"/>
        <v>50.45161558960693</v>
      </c>
      <c r="P27" s="9"/>
    </row>
    <row r="28" spans="1:16" ht="15">
      <c r="A28" s="12"/>
      <c r="B28" s="25">
        <v>334.7</v>
      </c>
      <c r="C28" s="20" t="s">
        <v>64</v>
      </c>
      <c r="D28" s="46">
        <v>0</v>
      </c>
      <c r="E28" s="46">
        <v>0</v>
      </c>
      <c r="F28" s="46">
        <v>0</v>
      </c>
      <c r="G28" s="46">
        <v>11229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11229</v>
      </c>
      <c r="O28" s="47">
        <f t="shared" si="1"/>
        <v>0.4675632911392405</v>
      </c>
      <c r="P28" s="9"/>
    </row>
    <row r="29" spans="1:16" ht="15">
      <c r="A29" s="12"/>
      <c r="B29" s="25">
        <v>335.12</v>
      </c>
      <c r="C29" s="20" t="s">
        <v>96</v>
      </c>
      <c r="D29" s="46">
        <v>577760</v>
      </c>
      <c r="E29" s="46">
        <v>169017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746777</v>
      </c>
      <c r="O29" s="47">
        <f t="shared" si="1"/>
        <v>31.094978347768155</v>
      </c>
      <c r="P29" s="9"/>
    </row>
    <row r="30" spans="1:16" ht="15">
      <c r="A30" s="12"/>
      <c r="B30" s="25">
        <v>335.14</v>
      </c>
      <c r="C30" s="20" t="s">
        <v>98</v>
      </c>
      <c r="D30" s="46">
        <v>37898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37898</v>
      </c>
      <c r="O30" s="47">
        <f t="shared" si="1"/>
        <v>1.5780313124583611</v>
      </c>
      <c r="P30" s="9"/>
    </row>
    <row r="31" spans="1:16" ht="15">
      <c r="A31" s="12"/>
      <c r="B31" s="25">
        <v>335.15</v>
      </c>
      <c r="C31" s="20" t="s">
        <v>99</v>
      </c>
      <c r="D31" s="46">
        <v>12827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12827</v>
      </c>
      <c r="O31" s="47">
        <f t="shared" si="1"/>
        <v>0.5341022651565623</v>
      </c>
      <c r="P31" s="9"/>
    </row>
    <row r="32" spans="1:16" ht="15">
      <c r="A32" s="12"/>
      <c r="B32" s="25">
        <v>335.18</v>
      </c>
      <c r="C32" s="20" t="s">
        <v>100</v>
      </c>
      <c r="D32" s="46">
        <v>2031985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2031985</v>
      </c>
      <c r="O32" s="47">
        <f t="shared" si="1"/>
        <v>84.60963524317123</v>
      </c>
      <c r="P32" s="9"/>
    </row>
    <row r="33" spans="1:16" ht="15">
      <c r="A33" s="12"/>
      <c r="B33" s="25">
        <v>335.21</v>
      </c>
      <c r="C33" s="20" t="s">
        <v>70</v>
      </c>
      <c r="D33" s="46">
        <v>9176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9176</v>
      </c>
      <c r="O33" s="47">
        <f t="shared" si="1"/>
        <v>0.3820786142571619</v>
      </c>
      <c r="P33" s="9"/>
    </row>
    <row r="34" spans="1:16" ht="15">
      <c r="A34" s="12"/>
      <c r="B34" s="25">
        <v>335.49</v>
      </c>
      <c r="C34" s="20" t="s">
        <v>71</v>
      </c>
      <c r="D34" s="46">
        <v>129878</v>
      </c>
      <c r="E34" s="46">
        <v>38376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168254</v>
      </c>
      <c r="O34" s="47">
        <f t="shared" si="1"/>
        <v>7.0059127248501</v>
      </c>
      <c r="P34" s="9"/>
    </row>
    <row r="35" spans="1:16" ht="15">
      <c r="A35" s="12"/>
      <c r="B35" s="25">
        <v>337.2</v>
      </c>
      <c r="C35" s="20" t="s">
        <v>72</v>
      </c>
      <c r="D35" s="46">
        <v>179283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179283</v>
      </c>
      <c r="O35" s="47">
        <f t="shared" si="1"/>
        <v>7.465148234510327</v>
      </c>
      <c r="P35" s="9"/>
    </row>
    <row r="36" spans="1:16" ht="15">
      <c r="A36" s="12"/>
      <c r="B36" s="25">
        <v>337.3</v>
      </c>
      <c r="C36" s="20" t="s">
        <v>120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367011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367011</v>
      </c>
      <c r="O36" s="47">
        <f t="shared" si="1"/>
        <v>15.281937041972018</v>
      </c>
      <c r="P36" s="9"/>
    </row>
    <row r="37" spans="1:16" ht="15">
      <c r="A37" s="12"/>
      <c r="B37" s="25">
        <v>337.7</v>
      </c>
      <c r="C37" s="20" t="s">
        <v>122</v>
      </c>
      <c r="D37" s="46">
        <v>0</v>
      </c>
      <c r="E37" s="46">
        <v>0</v>
      </c>
      <c r="F37" s="46">
        <v>0</v>
      </c>
      <c r="G37" s="46">
        <v>150000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150000</v>
      </c>
      <c r="O37" s="47">
        <f aca="true" t="shared" si="7" ref="O37:O65">(N37/O$67)</f>
        <v>6.245836109260493</v>
      </c>
      <c r="P37" s="9"/>
    </row>
    <row r="38" spans="1:16" ht="15">
      <c r="A38" s="12"/>
      <c r="B38" s="25">
        <v>338</v>
      </c>
      <c r="C38" s="20" t="s">
        <v>73</v>
      </c>
      <c r="D38" s="46">
        <v>0</v>
      </c>
      <c r="E38" s="46">
        <v>114061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114061</v>
      </c>
      <c r="O38" s="47">
        <f t="shared" si="7"/>
        <v>4.749375416389074</v>
      </c>
      <c r="P38" s="9"/>
    </row>
    <row r="39" spans="1:16" ht="15.75">
      <c r="A39" s="29" t="s">
        <v>26</v>
      </c>
      <c r="B39" s="30"/>
      <c r="C39" s="31"/>
      <c r="D39" s="32">
        <f aca="true" t="shared" si="8" ref="D39:M39">SUM(D40:D45)</f>
        <v>249380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32673919</v>
      </c>
      <c r="J39" s="32">
        <f t="shared" si="8"/>
        <v>8529408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41452707</v>
      </c>
      <c r="O39" s="45">
        <f t="shared" si="7"/>
        <v>1726.045428047968</v>
      </c>
      <c r="P39" s="10"/>
    </row>
    <row r="40" spans="1:16" ht="15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8529408</v>
      </c>
      <c r="K40" s="46">
        <v>0</v>
      </c>
      <c r="L40" s="46">
        <v>0</v>
      </c>
      <c r="M40" s="46">
        <v>0</v>
      </c>
      <c r="N40" s="46">
        <f aca="true" t="shared" si="9" ref="N40:N45">SUM(D40:M40)</f>
        <v>8529408</v>
      </c>
      <c r="O40" s="47">
        <f t="shared" si="7"/>
        <v>355.1552298467688</v>
      </c>
      <c r="P40" s="9"/>
    </row>
    <row r="41" spans="1:16" ht="15">
      <c r="A41" s="12"/>
      <c r="B41" s="25">
        <v>341.9</v>
      </c>
      <c r="C41" s="20" t="s">
        <v>102</v>
      </c>
      <c r="D41" s="46">
        <v>215230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215230</v>
      </c>
      <c r="O41" s="47">
        <f t="shared" si="7"/>
        <v>8.961942038640906</v>
      </c>
      <c r="P41" s="9"/>
    </row>
    <row r="42" spans="1:16" ht="15">
      <c r="A42" s="12"/>
      <c r="B42" s="25">
        <v>342.2</v>
      </c>
      <c r="C42" s="20" t="s">
        <v>74</v>
      </c>
      <c r="D42" s="46">
        <v>34150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34150</v>
      </c>
      <c r="O42" s="47">
        <f t="shared" si="7"/>
        <v>1.4219686875416389</v>
      </c>
      <c r="P42" s="9"/>
    </row>
    <row r="43" spans="1:16" ht="15">
      <c r="A43" s="12"/>
      <c r="B43" s="25">
        <v>343.4</v>
      </c>
      <c r="C43" s="20" t="s">
        <v>31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7020902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7020902</v>
      </c>
      <c r="O43" s="47">
        <f t="shared" si="7"/>
        <v>292.34268820786144</v>
      </c>
      <c r="P43" s="9"/>
    </row>
    <row r="44" spans="1:16" ht="15">
      <c r="A44" s="12"/>
      <c r="B44" s="25">
        <v>343.6</v>
      </c>
      <c r="C44" s="20" t="s">
        <v>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24032839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24032839</v>
      </c>
      <c r="O44" s="47">
        <f t="shared" si="7"/>
        <v>1000.7011575616256</v>
      </c>
      <c r="P44" s="9"/>
    </row>
    <row r="45" spans="1:16" ht="15">
      <c r="A45" s="12"/>
      <c r="B45" s="25">
        <v>343.9</v>
      </c>
      <c r="C45" s="20" t="s">
        <v>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1620178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1620178</v>
      </c>
      <c r="O45" s="47">
        <f t="shared" si="7"/>
        <v>67.46244170552964</v>
      </c>
      <c r="P45" s="9"/>
    </row>
    <row r="46" spans="1:16" ht="15.75">
      <c r="A46" s="29" t="s">
        <v>27</v>
      </c>
      <c r="B46" s="30"/>
      <c r="C46" s="31"/>
      <c r="D46" s="32">
        <f aca="true" t="shared" si="10" ref="D46:M46">SUM(D47:D48)</f>
        <v>15758</v>
      </c>
      <c r="E46" s="32">
        <f t="shared" si="10"/>
        <v>14059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29817</v>
      </c>
      <c r="O46" s="45">
        <f t="shared" si="7"/>
        <v>1.2415473017988008</v>
      </c>
      <c r="P46" s="10"/>
    </row>
    <row r="47" spans="1:16" ht="15">
      <c r="A47" s="13"/>
      <c r="B47" s="39">
        <v>354</v>
      </c>
      <c r="C47" s="21" t="s">
        <v>36</v>
      </c>
      <c r="D47" s="46">
        <v>15758</v>
      </c>
      <c r="E47" s="46">
        <v>9585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25343</v>
      </c>
      <c r="O47" s="47">
        <f t="shared" si="7"/>
        <v>1.0552548301132578</v>
      </c>
      <c r="P47" s="9"/>
    </row>
    <row r="48" spans="1:16" ht="15">
      <c r="A48" s="13"/>
      <c r="B48" s="39">
        <v>356</v>
      </c>
      <c r="C48" s="21" t="s">
        <v>135</v>
      </c>
      <c r="D48" s="46">
        <v>0</v>
      </c>
      <c r="E48" s="46">
        <v>4474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4474</v>
      </c>
      <c r="O48" s="47">
        <f t="shared" si="7"/>
        <v>0.18629247168554297</v>
      </c>
      <c r="P48" s="9"/>
    </row>
    <row r="49" spans="1:16" ht="15.75">
      <c r="A49" s="29" t="s">
        <v>2</v>
      </c>
      <c r="B49" s="30"/>
      <c r="C49" s="31"/>
      <c r="D49" s="32">
        <f aca="true" t="shared" si="11" ref="D49:M49">SUM(D50:D57)</f>
        <v>1482299</v>
      </c>
      <c r="E49" s="32">
        <f t="shared" si="11"/>
        <v>207287</v>
      </c>
      <c r="F49" s="32">
        <f t="shared" si="11"/>
        <v>13670</v>
      </c>
      <c r="G49" s="32">
        <f t="shared" si="11"/>
        <v>1312075</v>
      </c>
      <c r="H49" s="32">
        <f t="shared" si="11"/>
        <v>0</v>
      </c>
      <c r="I49" s="32">
        <f t="shared" si="11"/>
        <v>6020982</v>
      </c>
      <c r="J49" s="32">
        <f t="shared" si="11"/>
        <v>3220123</v>
      </c>
      <c r="K49" s="32">
        <f t="shared" si="11"/>
        <v>12010122</v>
      </c>
      <c r="L49" s="32">
        <f t="shared" si="11"/>
        <v>0</v>
      </c>
      <c r="M49" s="32">
        <f t="shared" si="11"/>
        <v>0</v>
      </c>
      <c r="N49" s="32">
        <f>SUM(D49:M49)</f>
        <v>24266558</v>
      </c>
      <c r="O49" s="45">
        <f t="shared" si="7"/>
        <v>1010.432961359094</v>
      </c>
      <c r="P49" s="10"/>
    </row>
    <row r="50" spans="1:16" ht="15">
      <c r="A50" s="12"/>
      <c r="B50" s="25">
        <v>361.1</v>
      </c>
      <c r="C50" s="20" t="s">
        <v>37</v>
      </c>
      <c r="D50" s="46">
        <v>265513</v>
      </c>
      <c r="E50" s="46">
        <v>133141</v>
      </c>
      <c r="F50" s="46">
        <v>13670</v>
      </c>
      <c r="G50" s="46">
        <v>323191</v>
      </c>
      <c r="H50" s="46">
        <v>0</v>
      </c>
      <c r="I50" s="46">
        <v>601189</v>
      </c>
      <c r="J50" s="46">
        <v>223418</v>
      </c>
      <c r="K50" s="46">
        <v>295146</v>
      </c>
      <c r="L50" s="46">
        <v>0</v>
      </c>
      <c r="M50" s="46">
        <v>0</v>
      </c>
      <c r="N50" s="46">
        <f>SUM(D50:M50)</f>
        <v>1855268</v>
      </c>
      <c r="O50" s="47">
        <f t="shared" si="7"/>
        <v>77.25133244503664</v>
      </c>
      <c r="P50" s="9"/>
    </row>
    <row r="51" spans="1:16" ht="15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1117219</v>
      </c>
      <c r="L51" s="46">
        <v>0</v>
      </c>
      <c r="M51" s="46">
        <v>0</v>
      </c>
      <c r="N51" s="46">
        <f aca="true" t="shared" si="12" ref="N51:N57">SUM(D51:M51)</f>
        <v>1117219</v>
      </c>
      <c r="O51" s="47">
        <f t="shared" si="7"/>
        <v>46.51977848101266</v>
      </c>
      <c r="P51" s="9"/>
    </row>
    <row r="52" spans="1:16" ht="15">
      <c r="A52" s="12"/>
      <c r="B52" s="25">
        <v>361.3</v>
      </c>
      <c r="C52" s="20" t="s">
        <v>38</v>
      </c>
      <c r="D52" s="46">
        <v>20850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6330485</v>
      </c>
      <c r="L52" s="46">
        <v>0</v>
      </c>
      <c r="M52" s="46">
        <v>0</v>
      </c>
      <c r="N52" s="46">
        <f t="shared" si="12"/>
        <v>6351335</v>
      </c>
      <c r="O52" s="47">
        <f t="shared" si="7"/>
        <v>264.4626499000666</v>
      </c>
      <c r="P52" s="9"/>
    </row>
    <row r="53" spans="1:16" ht="15">
      <c r="A53" s="12"/>
      <c r="B53" s="25">
        <v>362</v>
      </c>
      <c r="C53" s="20" t="s">
        <v>39</v>
      </c>
      <c r="D53" s="46">
        <v>841798</v>
      </c>
      <c r="E53" s="46">
        <v>0</v>
      </c>
      <c r="F53" s="46">
        <v>0</v>
      </c>
      <c r="G53" s="46">
        <v>0</v>
      </c>
      <c r="H53" s="46">
        <v>0</v>
      </c>
      <c r="I53" s="46">
        <v>2163794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3005592</v>
      </c>
      <c r="O53" s="47">
        <f t="shared" si="7"/>
        <v>125.14956695536308</v>
      </c>
      <c r="P53" s="9"/>
    </row>
    <row r="54" spans="1:16" ht="15">
      <c r="A54" s="12"/>
      <c r="B54" s="25">
        <v>364</v>
      </c>
      <c r="C54" s="20" t="s">
        <v>104</v>
      </c>
      <c r="D54" s="46">
        <v>4967</v>
      </c>
      <c r="E54" s="46">
        <v>0</v>
      </c>
      <c r="F54" s="46">
        <v>0</v>
      </c>
      <c r="G54" s="46">
        <v>988884</v>
      </c>
      <c r="H54" s="46">
        <v>0</v>
      </c>
      <c r="I54" s="46">
        <v>6900</v>
      </c>
      <c r="J54" s="46">
        <v>167000</v>
      </c>
      <c r="K54" s="46">
        <v>0</v>
      </c>
      <c r="L54" s="46">
        <v>0</v>
      </c>
      <c r="M54" s="46">
        <v>0</v>
      </c>
      <c r="N54" s="46">
        <f t="shared" si="12"/>
        <v>1167751</v>
      </c>
      <c r="O54" s="47">
        <f t="shared" si="7"/>
        <v>48.623875749500336</v>
      </c>
      <c r="P54" s="9"/>
    </row>
    <row r="55" spans="1:16" ht="15">
      <c r="A55" s="12"/>
      <c r="B55" s="25">
        <v>366</v>
      </c>
      <c r="C55" s="20" t="s">
        <v>123</v>
      </c>
      <c r="D55" s="46">
        <v>3598</v>
      </c>
      <c r="E55" s="46">
        <v>133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3731</v>
      </c>
      <c r="O55" s="47">
        <f t="shared" si="7"/>
        <v>0.155354763491006</v>
      </c>
      <c r="P55" s="9"/>
    </row>
    <row r="56" spans="1:16" ht="15">
      <c r="A56" s="12"/>
      <c r="B56" s="25">
        <v>368</v>
      </c>
      <c r="C56" s="20" t="s">
        <v>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4267272</v>
      </c>
      <c r="L56" s="46">
        <v>0</v>
      </c>
      <c r="M56" s="46">
        <v>0</v>
      </c>
      <c r="N56" s="46">
        <f t="shared" si="12"/>
        <v>4267272</v>
      </c>
      <c r="O56" s="47">
        <f t="shared" si="7"/>
        <v>177.68454363757496</v>
      </c>
      <c r="P56" s="9"/>
    </row>
    <row r="57" spans="1:16" ht="15">
      <c r="A57" s="12"/>
      <c r="B57" s="25">
        <v>369.9</v>
      </c>
      <c r="C57" s="20" t="s">
        <v>42</v>
      </c>
      <c r="D57" s="46">
        <v>345573</v>
      </c>
      <c r="E57" s="46">
        <v>74013</v>
      </c>
      <c r="F57" s="46">
        <v>0</v>
      </c>
      <c r="G57" s="46">
        <v>0</v>
      </c>
      <c r="H57" s="46">
        <v>0</v>
      </c>
      <c r="I57" s="46">
        <v>3249099</v>
      </c>
      <c r="J57" s="46">
        <v>2829705</v>
      </c>
      <c r="K57" s="46">
        <v>0</v>
      </c>
      <c r="L57" s="46">
        <v>0</v>
      </c>
      <c r="M57" s="46">
        <v>0</v>
      </c>
      <c r="N57" s="46">
        <f t="shared" si="12"/>
        <v>6498390</v>
      </c>
      <c r="O57" s="47">
        <f t="shared" si="7"/>
        <v>270.58585942704866</v>
      </c>
      <c r="P57" s="9"/>
    </row>
    <row r="58" spans="1:16" ht="15.75">
      <c r="A58" s="29" t="s">
        <v>28</v>
      </c>
      <c r="B58" s="30"/>
      <c r="C58" s="31"/>
      <c r="D58" s="32">
        <f aca="true" t="shared" si="13" ref="D58:M58">SUM(D59:D64)</f>
        <v>5424875</v>
      </c>
      <c r="E58" s="32">
        <f t="shared" si="13"/>
        <v>0</v>
      </c>
      <c r="F58" s="32">
        <f t="shared" si="13"/>
        <v>3482000</v>
      </c>
      <c r="G58" s="32">
        <f t="shared" si="13"/>
        <v>751677</v>
      </c>
      <c r="H58" s="32">
        <f t="shared" si="13"/>
        <v>0</v>
      </c>
      <c r="I58" s="32">
        <f t="shared" si="13"/>
        <v>5976691</v>
      </c>
      <c r="J58" s="32">
        <f t="shared" si="13"/>
        <v>1021494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aca="true" t="shared" si="14" ref="N58:N65">SUM(D58:M58)</f>
        <v>16656737</v>
      </c>
      <c r="O58" s="45">
        <f t="shared" si="7"/>
        <v>693.5683294470354</v>
      </c>
      <c r="P58" s="9"/>
    </row>
    <row r="59" spans="1:16" ht="15">
      <c r="A59" s="12"/>
      <c r="B59" s="25">
        <v>381</v>
      </c>
      <c r="C59" s="20" t="s">
        <v>43</v>
      </c>
      <c r="D59" s="46">
        <v>4024155</v>
      </c>
      <c r="E59" s="46">
        <v>0</v>
      </c>
      <c r="F59" s="46">
        <v>0</v>
      </c>
      <c r="G59" s="46">
        <v>751677</v>
      </c>
      <c r="H59" s="46">
        <v>0</v>
      </c>
      <c r="I59" s="46">
        <v>0</v>
      </c>
      <c r="J59" s="46">
        <v>321285</v>
      </c>
      <c r="K59" s="46">
        <v>0</v>
      </c>
      <c r="L59" s="46">
        <v>0</v>
      </c>
      <c r="M59" s="46">
        <v>0</v>
      </c>
      <c r="N59" s="46">
        <f t="shared" si="14"/>
        <v>5097117</v>
      </c>
      <c r="O59" s="47">
        <f t="shared" si="7"/>
        <v>212.23838274483677</v>
      </c>
      <c r="P59" s="9"/>
    </row>
    <row r="60" spans="1:16" ht="15">
      <c r="A60" s="12"/>
      <c r="B60" s="25">
        <v>384</v>
      </c>
      <c r="C60" s="20" t="s">
        <v>111</v>
      </c>
      <c r="D60" s="46">
        <v>1400720</v>
      </c>
      <c r="E60" s="46">
        <v>0</v>
      </c>
      <c r="F60" s="46">
        <v>3482000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4882720</v>
      </c>
      <c r="O60" s="47">
        <f t="shared" si="7"/>
        <v>203.31112591605597</v>
      </c>
      <c r="P60" s="9"/>
    </row>
    <row r="61" spans="1:16" ht="15">
      <c r="A61" s="12"/>
      <c r="B61" s="25">
        <v>389.2</v>
      </c>
      <c r="C61" s="20" t="s">
        <v>124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1884064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1884064</v>
      </c>
      <c r="O61" s="47">
        <f t="shared" si="7"/>
        <v>78.45036642238507</v>
      </c>
      <c r="P61" s="9"/>
    </row>
    <row r="62" spans="1:16" ht="15">
      <c r="A62" s="12"/>
      <c r="B62" s="25">
        <v>389.3</v>
      </c>
      <c r="C62" s="20" t="s">
        <v>125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663990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663990</v>
      </c>
      <c r="O62" s="47">
        <f t="shared" si="7"/>
        <v>27.6478181212525</v>
      </c>
      <c r="P62" s="9"/>
    </row>
    <row r="63" spans="1:16" ht="15">
      <c r="A63" s="12"/>
      <c r="B63" s="25">
        <v>389.8</v>
      </c>
      <c r="C63" s="20" t="s">
        <v>115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3428637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3428637</v>
      </c>
      <c r="O63" s="47">
        <f t="shared" si="7"/>
        <v>142.76469853431047</v>
      </c>
      <c r="P63" s="9"/>
    </row>
    <row r="64" spans="1:16" ht="15.75" thickBot="1">
      <c r="A64" s="12"/>
      <c r="B64" s="25">
        <v>389.9</v>
      </c>
      <c r="C64" s="20" t="s">
        <v>136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700209</v>
      </c>
      <c r="K64" s="46">
        <v>0</v>
      </c>
      <c r="L64" s="46">
        <v>0</v>
      </c>
      <c r="M64" s="46">
        <v>0</v>
      </c>
      <c r="N64" s="46">
        <f t="shared" si="14"/>
        <v>700209</v>
      </c>
      <c r="O64" s="47">
        <f t="shared" si="7"/>
        <v>29.155937708194536</v>
      </c>
      <c r="P64" s="9"/>
    </row>
    <row r="65" spans="1:119" ht="16.5" thickBot="1">
      <c r="A65" s="14" t="s">
        <v>34</v>
      </c>
      <c r="B65" s="23"/>
      <c r="C65" s="22"/>
      <c r="D65" s="15">
        <f aca="true" t="shared" si="15" ref="D65:M65">SUM(D5,D15,D23,D39,D46,D49,D58)</f>
        <v>32847335</v>
      </c>
      <c r="E65" s="15">
        <f t="shared" si="15"/>
        <v>4585230</v>
      </c>
      <c r="F65" s="15">
        <f t="shared" si="15"/>
        <v>6046900</v>
      </c>
      <c r="G65" s="15">
        <f t="shared" si="15"/>
        <v>7239370</v>
      </c>
      <c r="H65" s="15">
        <f t="shared" si="15"/>
        <v>0</v>
      </c>
      <c r="I65" s="15">
        <f t="shared" si="15"/>
        <v>45038603</v>
      </c>
      <c r="J65" s="15">
        <f t="shared" si="15"/>
        <v>12771025</v>
      </c>
      <c r="K65" s="15">
        <f t="shared" si="15"/>
        <v>12010122</v>
      </c>
      <c r="L65" s="15">
        <f t="shared" si="15"/>
        <v>0</v>
      </c>
      <c r="M65" s="15">
        <f t="shared" si="15"/>
        <v>0</v>
      </c>
      <c r="N65" s="15">
        <f t="shared" si="14"/>
        <v>120538585</v>
      </c>
      <c r="O65" s="38">
        <f t="shared" si="7"/>
        <v>5019.094978347768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141</v>
      </c>
      <c r="M67" s="51"/>
      <c r="N67" s="51"/>
      <c r="O67" s="43">
        <v>24016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80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18978245</v>
      </c>
      <c r="E5" s="27">
        <f t="shared" si="0"/>
        <v>1093290</v>
      </c>
      <c r="F5" s="27">
        <f t="shared" si="0"/>
        <v>2511435</v>
      </c>
      <c r="G5" s="27">
        <f t="shared" si="0"/>
        <v>3583508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26166478</v>
      </c>
      <c r="O5" s="33">
        <f aca="true" t="shared" si="1" ref="O5:O36">(N5/O$66)</f>
        <v>1122.3022946600902</v>
      </c>
      <c r="P5" s="6"/>
    </row>
    <row r="6" spans="1:16" ht="15">
      <c r="A6" s="12"/>
      <c r="B6" s="25">
        <v>311</v>
      </c>
      <c r="C6" s="20" t="s">
        <v>1</v>
      </c>
      <c r="D6" s="46">
        <v>14547671</v>
      </c>
      <c r="E6" s="46">
        <v>0</v>
      </c>
      <c r="F6" s="46">
        <v>2511435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17059106</v>
      </c>
      <c r="O6" s="47">
        <f t="shared" si="1"/>
        <v>731.6794338408749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101439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101439</v>
      </c>
      <c r="O7" s="47">
        <f t="shared" si="1"/>
        <v>4.350804203302595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567418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567418</v>
      </c>
      <c r="O8" s="47">
        <f t="shared" si="1"/>
        <v>24.33703624276217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424433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424433</v>
      </c>
      <c r="O9" s="47">
        <f t="shared" si="1"/>
        <v>18.204289084280507</v>
      </c>
      <c r="P9" s="9"/>
    </row>
    <row r="10" spans="1:16" ht="15">
      <c r="A10" s="12"/>
      <c r="B10" s="25">
        <v>312.51</v>
      </c>
      <c r="C10" s="20" t="s">
        <v>93</v>
      </c>
      <c r="D10" s="46">
        <v>173349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173349</v>
      </c>
      <c r="O10" s="47">
        <f t="shared" si="1"/>
        <v>7.43508470941454</v>
      </c>
      <c r="P10" s="9"/>
    </row>
    <row r="11" spans="1:16" ht="15">
      <c r="A11" s="12"/>
      <c r="B11" s="25">
        <v>312.52</v>
      </c>
      <c r="C11" s="20" t="s">
        <v>94</v>
      </c>
      <c r="D11" s="46">
        <v>220392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220392</v>
      </c>
      <c r="O11" s="47">
        <f t="shared" si="1"/>
        <v>9.45279862749303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0</v>
      </c>
      <c r="F12" s="46">
        <v>0</v>
      </c>
      <c r="G12" s="46">
        <v>3583508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3583508</v>
      </c>
      <c r="O12" s="47">
        <f t="shared" si="1"/>
        <v>153.69967831867896</v>
      </c>
      <c r="P12" s="9"/>
    </row>
    <row r="13" spans="1:16" ht="15">
      <c r="A13" s="12"/>
      <c r="B13" s="25">
        <v>314.1</v>
      </c>
      <c r="C13" s="20" t="s">
        <v>12</v>
      </c>
      <c r="D13" s="46">
        <v>2649129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2649129</v>
      </c>
      <c r="O13" s="47">
        <f t="shared" si="1"/>
        <v>113.62337550932875</v>
      </c>
      <c r="P13" s="9"/>
    </row>
    <row r="14" spans="1:16" ht="15">
      <c r="A14" s="12"/>
      <c r="B14" s="25">
        <v>314.8</v>
      </c>
      <c r="C14" s="20" t="s">
        <v>15</v>
      </c>
      <c r="D14" s="46">
        <v>121199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121199</v>
      </c>
      <c r="O14" s="47">
        <f t="shared" si="1"/>
        <v>5.198327257130603</v>
      </c>
      <c r="P14" s="9"/>
    </row>
    <row r="15" spans="1:16" ht="15">
      <c r="A15" s="12"/>
      <c r="B15" s="25">
        <v>315</v>
      </c>
      <c r="C15" s="20" t="s">
        <v>95</v>
      </c>
      <c r="D15" s="46">
        <v>1266505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1266505</v>
      </c>
      <c r="O15" s="47">
        <f t="shared" si="1"/>
        <v>54.32146686682393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2885178</v>
      </c>
      <c r="E16" s="32">
        <f t="shared" si="3"/>
        <v>3396973</v>
      </c>
      <c r="F16" s="32">
        <f t="shared" si="3"/>
        <v>0</v>
      </c>
      <c r="G16" s="32">
        <f t="shared" si="3"/>
        <v>322951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6605102</v>
      </c>
      <c r="O16" s="45">
        <f t="shared" si="1"/>
        <v>283.2983915933948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3391438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3391438</v>
      </c>
      <c r="O17" s="47">
        <f t="shared" si="1"/>
        <v>145.46163414111086</v>
      </c>
      <c r="P17" s="9"/>
    </row>
    <row r="18" spans="1:16" ht="15">
      <c r="A18" s="12"/>
      <c r="B18" s="25">
        <v>323.1</v>
      </c>
      <c r="C18" s="20" t="s">
        <v>59</v>
      </c>
      <c r="D18" s="46">
        <v>1902516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1902516</v>
      </c>
      <c r="O18" s="47">
        <f t="shared" si="1"/>
        <v>81.60051469011366</v>
      </c>
      <c r="P18" s="9"/>
    </row>
    <row r="19" spans="1:16" ht="15">
      <c r="A19" s="12"/>
      <c r="B19" s="25">
        <v>323.3</v>
      </c>
      <c r="C19" s="20" t="s">
        <v>110</v>
      </c>
      <c r="D19" s="46">
        <v>45417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45417</v>
      </c>
      <c r="O19" s="47">
        <f t="shared" si="1"/>
        <v>1.9479734076774609</v>
      </c>
      <c r="P19" s="9"/>
    </row>
    <row r="20" spans="1:16" ht="15">
      <c r="A20" s="12"/>
      <c r="B20" s="25">
        <v>323.4</v>
      </c>
      <c r="C20" s="20" t="s">
        <v>60</v>
      </c>
      <c r="D20" s="46">
        <v>471064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471064</v>
      </c>
      <c r="O20" s="47">
        <f t="shared" si="1"/>
        <v>20.20433197512331</v>
      </c>
      <c r="P20" s="9"/>
    </row>
    <row r="21" spans="1:16" ht="15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287951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287951</v>
      </c>
      <c r="O21" s="47">
        <f t="shared" si="1"/>
        <v>12.350461076560155</v>
      </c>
      <c r="P21" s="9"/>
    </row>
    <row r="22" spans="1:16" ht="15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35000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35000</v>
      </c>
      <c r="O22" s="47">
        <f t="shared" si="1"/>
        <v>1.5011794981771391</v>
      </c>
      <c r="P22" s="9"/>
    </row>
    <row r="23" spans="1:16" ht="15">
      <c r="A23" s="12"/>
      <c r="B23" s="25">
        <v>329</v>
      </c>
      <c r="C23" s="20" t="s">
        <v>17</v>
      </c>
      <c r="D23" s="46">
        <v>466181</v>
      </c>
      <c r="E23" s="46">
        <v>5535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471716</v>
      </c>
      <c r="O23" s="47">
        <f t="shared" si="1"/>
        <v>20.23229680463221</v>
      </c>
      <c r="P23" s="9"/>
    </row>
    <row r="24" spans="1:16" ht="15.75">
      <c r="A24" s="29" t="s">
        <v>19</v>
      </c>
      <c r="B24" s="30"/>
      <c r="C24" s="31"/>
      <c r="D24" s="32">
        <f aca="true" t="shared" si="5" ref="D24:M24">SUM(D25:D38)</f>
        <v>3598314</v>
      </c>
      <c r="E24" s="32">
        <f t="shared" si="5"/>
        <v>230425</v>
      </c>
      <c r="F24" s="32">
        <f t="shared" si="5"/>
        <v>0</v>
      </c>
      <c r="G24" s="32">
        <f t="shared" si="5"/>
        <v>1945696</v>
      </c>
      <c r="H24" s="32">
        <f t="shared" si="5"/>
        <v>0</v>
      </c>
      <c r="I24" s="32">
        <f t="shared" si="5"/>
        <v>299741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6074176</v>
      </c>
      <c r="O24" s="45">
        <f t="shared" si="1"/>
        <v>260.5265279862749</v>
      </c>
      <c r="P24" s="10"/>
    </row>
    <row r="25" spans="1:16" ht="15">
      <c r="A25" s="12"/>
      <c r="B25" s="25">
        <v>331.2</v>
      </c>
      <c r="C25" s="20" t="s">
        <v>61</v>
      </c>
      <c r="D25" s="46">
        <v>345949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345949</v>
      </c>
      <c r="O25" s="47">
        <f t="shared" si="1"/>
        <v>14.83804417756809</v>
      </c>
      <c r="P25" s="9"/>
    </row>
    <row r="26" spans="1:16" ht="15">
      <c r="A26" s="12"/>
      <c r="B26" s="25">
        <v>331.49</v>
      </c>
      <c r="C26" s="20" t="s">
        <v>62</v>
      </c>
      <c r="D26" s="46">
        <v>0</v>
      </c>
      <c r="E26" s="46">
        <v>0</v>
      </c>
      <c r="F26" s="46">
        <v>0</v>
      </c>
      <c r="G26" s="46">
        <v>29950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29950</v>
      </c>
      <c r="O26" s="47">
        <f t="shared" si="1"/>
        <v>1.2845807420115805</v>
      </c>
      <c r="P26" s="9"/>
    </row>
    <row r="27" spans="1:16" ht="15">
      <c r="A27" s="12"/>
      <c r="B27" s="25">
        <v>334.2</v>
      </c>
      <c r="C27" s="20" t="s">
        <v>129</v>
      </c>
      <c r="D27" s="46">
        <v>107017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107017</v>
      </c>
      <c r="O27" s="47">
        <f t="shared" si="1"/>
        <v>4.590049324469226</v>
      </c>
      <c r="P27" s="9"/>
    </row>
    <row r="28" spans="1:16" ht="15">
      <c r="A28" s="12"/>
      <c r="B28" s="25">
        <v>334.49</v>
      </c>
      <c r="C28" s="20" t="s">
        <v>134</v>
      </c>
      <c r="D28" s="46">
        <v>0</v>
      </c>
      <c r="E28" s="46">
        <v>0</v>
      </c>
      <c r="F28" s="46">
        <v>0</v>
      </c>
      <c r="G28" s="46">
        <v>1809797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1809797</v>
      </c>
      <c r="O28" s="47">
        <f t="shared" si="1"/>
        <v>77.6237186360712</v>
      </c>
      <c r="P28" s="9"/>
    </row>
    <row r="29" spans="1:16" ht="15">
      <c r="A29" s="12"/>
      <c r="B29" s="25">
        <v>334.7</v>
      </c>
      <c r="C29" s="20" t="s">
        <v>64</v>
      </c>
      <c r="D29" s="46">
        <v>0</v>
      </c>
      <c r="E29" s="46">
        <v>0</v>
      </c>
      <c r="F29" s="46">
        <v>0</v>
      </c>
      <c r="G29" s="46">
        <v>105949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105949</v>
      </c>
      <c r="O29" s="47">
        <f t="shared" si="1"/>
        <v>4.54424190435342</v>
      </c>
      <c r="P29" s="9"/>
    </row>
    <row r="30" spans="1:16" ht="15">
      <c r="A30" s="12"/>
      <c r="B30" s="25">
        <v>335.12</v>
      </c>
      <c r="C30" s="20" t="s">
        <v>96</v>
      </c>
      <c r="D30" s="46">
        <v>611888</v>
      </c>
      <c r="E30" s="46">
        <v>181883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793771</v>
      </c>
      <c r="O30" s="47">
        <f t="shared" si="1"/>
        <v>34.04550718421617</v>
      </c>
      <c r="P30" s="9"/>
    </row>
    <row r="31" spans="1:16" ht="15">
      <c r="A31" s="12"/>
      <c r="B31" s="25">
        <v>335.14</v>
      </c>
      <c r="C31" s="20" t="s">
        <v>98</v>
      </c>
      <c r="D31" s="46">
        <v>41622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41622</v>
      </c>
      <c r="O31" s="47">
        <f t="shared" si="1"/>
        <v>1.7852026592322539</v>
      </c>
      <c r="P31" s="9"/>
    </row>
    <row r="32" spans="1:16" ht="15">
      <c r="A32" s="12"/>
      <c r="B32" s="25">
        <v>335.15</v>
      </c>
      <c r="C32" s="20" t="s">
        <v>99</v>
      </c>
      <c r="D32" s="46">
        <v>18905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18905</v>
      </c>
      <c r="O32" s="47">
        <f t="shared" si="1"/>
        <v>0.8108513832296804</v>
      </c>
      <c r="P32" s="9"/>
    </row>
    <row r="33" spans="1:16" ht="15">
      <c r="A33" s="12"/>
      <c r="B33" s="25">
        <v>335.18</v>
      </c>
      <c r="C33" s="20" t="s">
        <v>100</v>
      </c>
      <c r="D33" s="46">
        <v>2142165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2142165</v>
      </c>
      <c r="O33" s="47">
        <f t="shared" si="1"/>
        <v>91.87926227750376</v>
      </c>
      <c r="P33" s="9"/>
    </row>
    <row r="34" spans="1:16" ht="15">
      <c r="A34" s="12"/>
      <c r="B34" s="25">
        <v>335.21</v>
      </c>
      <c r="C34" s="20" t="s">
        <v>70</v>
      </c>
      <c r="D34" s="46">
        <v>12540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12540</v>
      </c>
      <c r="O34" s="47">
        <f t="shared" si="1"/>
        <v>0.5378511687754665</v>
      </c>
      <c r="P34" s="9"/>
    </row>
    <row r="35" spans="1:16" ht="15">
      <c r="A35" s="12"/>
      <c r="B35" s="25">
        <v>335.49</v>
      </c>
      <c r="C35" s="20" t="s">
        <v>71</v>
      </c>
      <c r="D35" s="46">
        <v>126262</v>
      </c>
      <c r="E35" s="46">
        <v>30458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156720</v>
      </c>
      <c r="O35" s="47">
        <f t="shared" si="1"/>
        <v>6.721852884409179</v>
      </c>
      <c r="P35" s="9"/>
    </row>
    <row r="36" spans="1:16" ht="15">
      <c r="A36" s="12"/>
      <c r="B36" s="25">
        <v>337.2</v>
      </c>
      <c r="C36" s="20" t="s">
        <v>72</v>
      </c>
      <c r="D36" s="46">
        <v>191966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191966</v>
      </c>
      <c r="O36" s="47">
        <f t="shared" si="1"/>
        <v>8.233583529916363</v>
      </c>
      <c r="P36" s="9"/>
    </row>
    <row r="37" spans="1:16" ht="15">
      <c r="A37" s="12"/>
      <c r="B37" s="25">
        <v>337.3</v>
      </c>
      <c r="C37" s="20" t="s">
        <v>120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299741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299741</v>
      </c>
      <c r="O37" s="47">
        <f aca="true" t="shared" si="7" ref="O37:O64">(N37/O$66)</f>
        <v>12.856144113231824</v>
      </c>
      <c r="P37" s="9"/>
    </row>
    <row r="38" spans="1:16" ht="15">
      <c r="A38" s="12"/>
      <c r="B38" s="25">
        <v>338</v>
      </c>
      <c r="C38" s="20" t="s">
        <v>73</v>
      </c>
      <c r="D38" s="46">
        <v>0</v>
      </c>
      <c r="E38" s="46">
        <v>18084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18084</v>
      </c>
      <c r="O38" s="47">
        <f t="shared" si="7"/>
        <v>0.7756380012867253</v>
      </c>
      <c r="P38" s="9"/>
    </row>
    <row r="39" spans="1:16" ht="15.75">
      <c r="A39" s="29" t="s">
        <v>26</v>
      </c>
      <c r="B39" s="30"/>
      <c r="C39" s="31"/>
      <c r="D39" s="32">
        <f aca="true" t="shared" si="8" ref="D39:M39">SUM(D40:D45)</f>
        <v>199101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31308914</v>
      </c>
      <c r="J39" s="32">
        <f t="shared" si="8"/>
        <v>10452588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41960603</v>
      </c>
      <c r="O39" s="45">
        <f t="shared" si="7"/>
        <v>1799.725627278576</v>
      </c>
      <c r="P39" s="10"/>
    </row>
    <row r="40" spans="1:16" ht="15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10452588</v>
      </c>
      <c r="K40" s="46">
        <v>0</v>
      </c>
      <c r="L40" s="46">
        <v>0</v>
      </c>
      <c r="M40" s="46">
        <v>0</v>
      </c>
      <c r="N40" s="46">
        <f aca="true" t="shared" si="9" ref="N40:N45">SUM(D40:M40)</f>
        <v>10452588</v>
      </c>
      <c r="O40" s="47">
        <f t="shared" si="7"/>
        <v>448.3203088140682</v>
      </c>
      <c r="P40" s="9"/>
    </row>
    <row r="41" spans="1:16" ht="15">
      <c r="A41" s="12"/>
      <c r="B41" s="25">
        <v>341.9</v>
      </c>
      <c r="C41" s="20" t="s">
        <v>102</v>
      </c>
      <c r="D41" s="46">
        <v>135610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135610</v>
      </c>
      <c r="O41" s="47">
        <f t="shared" si="7"/>
        <v>5.816427192794339</v>
      </c>
      <c r="P41" s="9"/>
    </row>
    <row r="42" spans="1:16" ht="15">
      <c r="A42" s="12"/>
      <c r="B42" s="25">
        <v>342.2</v>
      </c>
      <c r="C42" s="20" t="s">
        <v>74</v>
      </c>
      <c r="D42" s="46">
        <v>63491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63491</v>
      </c>
      <c r="O42" s="47">
        <f t="shared" si="7"/>
        <v>2.7231825005361356</v>
      </c>
      <c r="P42" s="9"/>
    </row>
    <row r="43" spans="1:16" ht="15">
      <c r="A43" s="12"/>
      <c r="B43" s="25">
        <v>343.4</v>
      </c>
      <c r="C43" s="20" t="s">
        <v>31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6749048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6749048</v>
      </c>
      <c r="O43" s="47">
        <f t="shared" si="7"/>
        <v>289.47235685181215</v>
      </c>
      <c r="P43" s="9"/>
    </row>
    <row r="44" spans="1:16" ht="15">
      <c r="A44" s="12"/>
      <c r="B44" s="25">
        <v>343.6</v>
      </c>
      <c r="C44" s="20" t="s">
        <v>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22976129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22976129</v>
      </c>
      <c r="O44" s="47">
        <f t="shared" si="7"/>
        <v>985.4655372078062</v>
      </c>
      <c r="P44" s="9"/>
    </row>
    <row r="45" spans="1:16" ht="15">
      <c r="A45" s="12"/>
      <c r="B45" s="25">
        <v>343.9</v>
      </c>
      <c r="C45" s="20" t="s">
        <v>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1583737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1583737</v>
      </c>
      <c r="O45" s="47">
        <f t="shared" si="7"/>
        <v>67.92781471155908</v>
      </c>
      <c r="P45" s="9"/>
    </row>
    <row r="46" spans="1:16" ht="15.75">
      <c r="A46" s="29" t="s">
        <v>27</v>
      </c>
      <c r="B46" s="30"/>
      <c r="C46" s="31"/>
      <c r="D46" s="32">
        <f aca="true" t="shared" si="10" ref="D46:M46">SUM(D47:D48)</f>
        <v>17226</v>
      </c>
      <c r="E46" s="32">
        <f t="shared" si="10"/>
        <v>127817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145043</v>
      </c>
      <c r="O46" s="45">
        <f t="shared" si="7"/>
        <v>6.22101651297448</v>
      </c>
      <c r="P46" s="10"/>
    </row>
    <row r="47" spans="1:16" ht="15">
      <c r="A47" s="13"/>
      <c r="B47" s="39">
        <v>354</v>
      </c>
      <c r="C47" s="21" t="s">
        <v>36</v>
      </c>
      <c r="D47" s="46">
        <v>17226</v>
      </c>
      <c r="E47" s="46">
        <v>11102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28328</v>
      </c>
      <c r="O47" s="47">
        <f t="shared" si="7"/>
        <v>1.2150117949817714</v>
      </c>
      <c r="P47" s="9"/>
    </row>
    <row r="48" spans="1:16" ht="15">
      <c r="A48" s="13"/>
      <c r="B48" s="39">
        <v>356</v>
      </c>
      <c r="C48" s="21" t="s">
        <v>135</v>
      </c>
      <c r="D48" s="46">
        <v>0</v>
      </c>
      <c r="E48" s="46">
        <v>116715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116715</v>
      </c>
      <c r="O48" s="47">
        <f t="shared" si="7"/>
        <v>5.006004717992709</v>
      </c>
      <c r="P48" s="9"/>
    </row>
    <row r="49" spans="1:16" ht="15.75">
      <c r="A49" s="29" t="s">
        <v>2</v>
      </c>
      <c r="B49" s="30"/>
      <c r="C49" s="31"/>
      <c r="D49" s="32">
        <f aca="true" t="shared" si="11" ref="D49:M49">SUM(D50:D57)</f>
        <v>1689220</v>
      </c>
      <c r="E49" s="32">
        <f t="shared" si="11"/>
        <v>224156</v>
      </c>
      <c r="F49" s="32">
        <f t="shared" si="11"/>
        <v>19843</v>
      </c>
      <c r="G49" s="32">
        <f t="shared" si="11"/>
        <v>946742</v>
      </c>
      <c r="H49" s="32">
        <f t="shared" si="11"/>
        <v>0</v>
      </c>
      <c r="I49" s="32">
        <f t="shared" si="11"/>
        <v>4257295</v>
      </c>
      <c r="J49" s="32">
        <f t="shared" si="11"/>
        <v>704102</v>
      </c>
      <c r="K49" s="32">
        <f t="shared" si="11"/>
        <v>6098594</v>
      </c>
      <c r="L49" s="32">
        <f t="shared" si="11"/>
        <v>0</v>
      </c>
      <c r="M49" s="32">
        <f t="shared" si="11"/>
        <v>0</v>
      </c>
      <c r="N49" s="32">
        <f>SUM(D49:M49)</f>
        <v>13939952</v>
      </c>
      <c r="O49" s="45">
        <f t="shared" si="7"/>
        <v>597.8962899420974</v>
      </c>
      <c r="P49" s="10"/>
    </row>
    <row r="50" spans="1:16" ht="15">
      <c r="A50" s="12"/>
      <c r="B50" s="25">
        <v>361.1</v>
      </c>
      <c r="C50" s="20" t="s">
        <v>37</v>
      </c>
      <c r="D50" s="46">
        <v>368494</v>
      </c>
      <c r="E50" s="46">
        <v>170893</v>
      </c>
      <c r="F50" s="46">
        <v>19843</v>
      </c>
      <c r="G50" s="46">
        <v>750280</v>
      </c>
      <c r="H50" s="46">
        <v>0</v>
      </c>
      <c r="I50" s="46">
        <v>1105916</v>
      </c>
      <c r="J50" s="46">
        <v>290919</v>
      </c>
      <c r="K50" s="46">
        <v>459082</v>
      </c>
      <c r="L50" s="46">
        <v>0</v>
      </c>
      <c r="M50" s="46">
        <v>0</v>
      </c>
      <c r="N50" s="46">
        <f>SUM(D50:M50)</f>
        <v>3165427</v>
      </c>
      <c r="O50" s="47">
        <f t="shared" si="7"/>
        <v>135.7678318678962</v>
      </c>
      <c r="P50" s="9"/>
    </row>
    <row r="51" spans="1:16" ht="15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1555718</v>
      </c>
      <c r="L51" s="46">
        <v>0</v>
      </c>
      <c r="M51" s="46">
        <v>0</v>
      </c>
      <c r="N51" s="46">
        <f aca="true" t="shared" si="12" ref="N51:N57">SUM(D51:M51)</f>
        <v>1555718</v>
      </c>
      <c r="O51" s="47">
        <f t="shared" si="7"/>
        <v>66.72605618700408</v>
      </c>
      <c r="P51" s="9"/>
    </row>
    <row r="52" spans="1:16" ht="15">
      <c r="A52" s="12"/>
      <c r="B52" s="25">
        <v>361.3</v>
      </c>
      <c r="C52" s="20" t="s">
        <v>38</v>
      </c>
      <c r="D52" s="46">
        <v>291100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-333425</v>
      </c>
      <c r="L52" s="46">
        <v>0</v>
      </c>
      <c r="M52" s="46">
        <v>0</v>
      </c>
      <c r="N52" s="46">
        <f t="shared" si="12"/>
        <v>-42325</v>
      </c>
      <c r="O52" s="47">
        <f t="shared" si="7"/>
        <v>-1.815354921724212</v>
      </c>
      <c r="P52" s="9"/>
    </row>
    <row r="53" spans="1:16" ht="15">
      <c r="A53" s="12"/>
      <c r="B53" s="25">
        <v>362</v>
      </c>
      <c r="C53" s="20" t="s">
        <v>39</v>
      </c>
      <c r="D53" s="46">
        <v>710526</v>
      </c>
      <c r="E53" s="46">
        <v>0</v>
      </c>
      <c r="F53" s="46">
        <v>0</v>
      </c>
      <c r="G53" s="46">
        <v>0</v>
      </c>
      <c r="H53" s="46">
        <v>0</v>
      </c>
      <c r="I53" s="46">
        <v>2093818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2804344</v>
      </c>
      <c r="O53" s="47">
        <f t="shared" si="7"/>
        <v>120.28067767531633</v>
      </c>
      <c r="P53" s="9"/>
    </row>
    <row r="54" spans="1:16" ht="15">
      <c r="A54" s="12"/>
      <c r="B54" s="25">
        <v>364</v>
      </c>
      <c r="C54" s="20" t="s">
        <v>104</v>
      </c>
      <c r="D54" s="46">
        <v>2100</v>
      </c>
      <c r="E54" s="46">
        <v>0</v>
      </c>
      <c r="F54" s="46">
        <v>0</v>
      </c>
      <c r="G54" s="46">
        <v>0</v>
      </c>
      <c r="H54" s="46">
        <v>0</v>
      </c>
      <c r="I54" s="46">
        <v>-103165</v>
      </c>
      <c r="J54" s="46">
        <v>127808</v>
      </c>
      <c r="K54" s="46">
        <v>0</v>
      </c>
      <c r="L54" s="46">
        <v>0</v>
      </c>
      <c r="M54" s="46">
        <v>0</v>
      </c>
      <c r="N54" s="46">
        <f t="shared" si="12"/>
        <v>26743</v>
      </c>
      <c r="O54" s="47">
        <f t="shared" si="7"/>
        <v>1.1470298091357496</v>
      </c>
      <c r="P54" s="9"/>
    </row>
    <row r="55" spans="1:16" ht="15">
      <c r="A55" s="12"/>
      <c r="B55" s="25">
        <v>366</v>
      </c>
      <c r="C55" s="20" t="s">
        <v>123</v>
      </c>
      <c r="D55" s="46">
        <v>15450</v>
      </c>
      <c r="E55" s="46">
        <v>50</v>
      </c>
      <c r="F55" s="46">
        <v>0</v>
      </c>
      <c r="G55" s="46">
        <v>196462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211962</v>
      </c>
      <c r="O55" s="47">
        <f t="shared" si="7"/>
        <v>9.091228822646364</v>
      </c>
      <c r="P55" s="9"/>
    </row>
    <row r="56" spans="1:16" ht="15">
      <c r="A56" s="12"/>
      <c r="B56" s="25">
        <v>368</v>
      </c>
      <c r="C56" s="20" t="s">
        <v>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4417219</v>
      </c>
      <c r="L56" s="46">
        <v>0</v>
      </c>
      <c r="M56" s="46">
        <v>0</v>
      </c>
      <c r="N56" s="46">
        <f t="shared" si="12"/>
        <v>4417219</v>
      </c>
      <c r="O56" s="47">
        <f t="shared" si="7"/>
        <v>189.45824576452927</v>
      </c>
      <c r="P56" s="9"/>
    </row>
    <row r="57" spans="1:16" ht="15">
      <c r="A57" s="12"/>
      <c r="B57" s="25">
        <v>369.9</v>
      </c>
      <c r="C57" s="20" t="s">
        <v>42</v>
      </c>
      <c r="D57" s="46">
        <v>301550</v>
      </c>
      <c r="E57" s="46">
        <v>53213</v>
      </c>
      <c r="F57" s="46">
        <v>0</v>
      </c>
      <c r="G57" s="46">
        <v>0</v>
      </c>
      <c r="H57" s="46">
        <v>0</v>
      </c>
      <c r="I57" s="46">
        <v>1160726</v>
      </c>
      <c r="J57" s="46">
        <v>285375</v>
      </c>
      <c r="K57" s="46">
        <v>0</v>
      </c>
      <c r="L57" s="46">
        <v>0</v>
      </c>
      <c r="M57" s="46">
        <v>0</v>
      </c>
      <c r="N57" s="46">
        <f t="shared" si="12"/>
        <v>1800864</v>
      </c>
      <c r="O57" s="47">
        <f t="shared" si="7"/>
        <v>77.24057473729358</v>
      </c>
      <c r="P57" s="9"/>
    </row>
    <row r="58" spans="1:16" ht="15.75">
      <c r="A58" s="29" t="s">
        <v>28</v>
      </c>
      <c r="B58" s="30"/>
      <c r="C58" s="31"/>
      <c r="D58" s="32">
        <f aca="true" t="shared" si="13" ref="D58:M58">SUM(D59:D63)</f>
        <v>4009947</v>
      </c>
      <c r="E58" s="32">
        <f t="shared" si="13"/>
        <v>0</v>
      </c>
      <c r="F58" s="32">
        <f t="shared" si="13"/>
        <v>0</v>
      </c>
      <c r="G58" s="32">
        <f t="shared" si="13"/>
        <v>654400</v>
      </c>
      <c r="H58" s="32">
        <f t="shared" si="13"/>
        <v>0</v>
      </c>
      <c r="I58" s="32">
        <f t="shared" si="13"/>
        <v>1760398</v>
      </c>
      <c r="J58" s="32">
        <f t="shared" si="13"/>
        <v>1693434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aca="true" t="shared" si="14" ref="N58:N64">SUM(D58:M58)</f>
        <v>8118179</v>
      </c>
      <c r="O58" s="45">
        <f t="shared" si="7"/>
        <v>348.19553935234825</v>
      </c>
      <c r="P58" s="9"/>
    </row>
    <row r="59" spans="1:16" ht="15">
      <c r="A59" s="12"/>
      <c r="B59" s="25">
        <v>381</v>
      </c>
      <c r="C59" s="20" t="s">
        <v>43</v>
      </c>
      <c r="D59" s="46">
        <v>4009947</v>
      </c>
      <c r="E59" s="46">
        <v>0</v>
      </c>
      <c r="F59" s="46">
        <v>0</v>
      </c>
      <c r="G59" s="46">
        <v>654400</v>
      </c>
      <c r="H59" s="46">
        <v>0</v>
      </c>
      <c r="I59" s="46">
        <v>0</v>
      </c>
      <c r="J59" s="46">
        <v>451184</v>
      </c>
      <c r="K59" s="46">
        <v>0</v>
      </c>
      <c r="L59" s="46">
        <v>0</v>
      </c>
      <c r="M59" s="46">
        <v>0</v>
      </c>
      <c r="N59" s="46">
        <f t="shared" si="14"/>
        <v>5115531</v>
      </c>
      <c r="O59" s="47">
        <f t="shared" si="7"/>
        <v>219.4094359854171</v>
      </c>
      <c r="P59" s="9"/>
    </row>
    <row r="60" spans="1:16" ht="15">
      <c r="A60" s="12"/>
      <c r="B60" s="25">
        <v>389.2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170679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170679</v>
      </c>
      <c r="O60" s="47">
        <f t="shared" si="7"/>
        <v>7.320566159125026</v>
      </c>
      <c r="P60" s="9"/>
    </row>
    <row r="61" spans="1:16" ht="15">
      <c r="A61" s="12"/>
      <c r="B61" s="25">
        <v>389.3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749578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749578</v>
      </c>
      <c r="O61" s="47">
        <f t="shared" si="7"/>
        <v>32.15003216813211</v>
      </c>
      <c r="P61" s="9"/>
    </row>
    <row r="62" spans="1:16" ht="15">
      <c r="A62" s="12"/>
      <c r="B62" s="25">
        <v>389.8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840141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840141</v>
      </c>
      <c r="O62" s="47">
        <f t="shared" si="7"/>
        <v>36.034355565086855</v>
      </c>
      <c r="P62" s="9"/>
    </row>
    <row r="63" spans="1:16" ht="15.75" thickBot="1">
      <c r="A63" s="12"/>
      <c r="B63" s="25">
        <v>389.9</v>
      </c>
      <c r="C63" s="20" t="s">
        <v>136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1242250</v>
      </c>
      <c r="K63" s="46">
        <v>0</v>
      </c>
      <c r="L63" s="46">
        <v>0</v>
      </c>
      <c r="M63" s="46">
        <v>0</v>
      </c>
      <c r="N63" s="46">
        <f t="shared" si="14"/>
        <v>1242250</v>
      </c>
      <c r="O63" s="47">
        <f t="shared" si="7"/>
        <v>53.281149474587174</v>
      </c>
      <c r="P63" s="9"/>
    </row>
    <row r="64" spans="1:119" ht="16.5" thickBot="1">
      <c r="A64" s="14" t="s">
        <v>34</v>
      </c>
      <c r="B64" s="23"/>
      <c r="C64" s="22"/>
      <c r="D64" s="15">
        <f aca="true" t="shared" si="15" ref="D64:M64">SUM(D5,D16,D24,D39,D46,D49,D58)</f>
        <v>31377231</v>
      </c>
      <c r="E64" s="15">
        <f t="shared" si="15"/>
        <v>5072661</v>
      </c>
      <c r="F64" s="15">
        <f t="shared" si="15"/>
        <v>2531278</v>
      </c>
      <c r="G64" s="15">
        <f t="shared" si="15"/>
        <v>7453297</v>
      </c>
      <c r="H64" s="15">
        <f t="shared" si="15"/>
        <v>0</v>
      </c>
      <c r="I64" s="15">
        <f t="shared" si="15"/>
        <v>37626348</v>
      </c>
      <c r="J64" s="15">
        <f t="shared" si="15"/>
        <v>12850124</v>
      </c>
      <c r="K64" s="15">
        <f t="shared" si="15"/>
        <v>6098594</v>
      </c>
      <c r="L64" s="15">
        <f t="shared" si="15"/>
        <v>0</v>
      </c>
      <c r="M64" s="15">
        <f t="shared" si="15"/>
        <v>0</v>
      </c>
      <c r="N64" s="15">
        <f t="shared" si="14"/>
        <v>103009533</v>
      </c>
      <c r="O64" s="38">
        <f t="shared" si="7"/>
        <v>4418.165687325756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139</v>
      </c>
      <c r="M66" s="51"/>
      <c r="N66" s="51"/>
      <c r="O66" s="43">
        <v>23315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17549509</v>
      </c>
      <c r="E5" s="27">
        <f t="shared" si="0"/>
        <v>1077204</v>
      </c>
      <c r="F5" s="27">
        <f t="shared" si="0"/>
        <v>2510271</v>
      </c>
      <c r="G5" s="27">
        <f t="shared" si="0"/>
        <v>3349353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24486337</v>
      </c>
      <c r="O5" s="33">
        <f aca="true" t="shared" si="1" ref="O5:O36">(N5/O$67)</f>
        <v>1074.8578640094815</v>
      </c>
      <c r="P5" s="6"/>
    </row>
    <row r="6" spans="1:16" ht="15">
      <c r="A6" s="12"/>
      <c r="B6" s="25">
        <v>311</v>
      </c>
      <c r="C6" s="20" t="s">
        <v>1</v>
      </c>
      <c r="D6" s="46">
        <v>13268110</v>
      </c>
      <c r="E6" s="46">
        <v>0</v>
      </c>
      <c r="F6" s="46">
        <v>2510271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15778381</v>
      </c>
      <c r="O6" s="47">
        <f t="shared" si="1"/>
        <v>692.6114305781133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99923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99923</v>
      </c>
      <c r="O7" s="47">
        <f t="shared" si="1"/>
        <v>4.386242921733023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559682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559682</v>
      </c>
      <c r="O8" s="47">
        <f t="shared" si="1"/>
        <v>24.567929414863265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417599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417599</v>
      </c>
      <c r="O9" s="47">
        <f t="shared" si="1"/>
        <v>18.331021465256136</v>
      </c>
      <c r="P9" s="9"/>
    </row>
    <row r="10" spans="1:16" ht="15">
      <c r="A10" s="12"/>
      <c r="B10" s="25">
        <v>312.51</v>
      </c>
      <c r="C10" s="20" t="s">
        <v>93</v>
      </c>
      <c r="D10" s="46">
        <v>180163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180163</v>
      </c>
      <c r="O10" s="47">
        <f t="shared" si="1"/>
        <v>7.908476361880514</v>
      </c>
      <c r="P10" s="9"/>
    </row>
    <row r="11" spans="1:16" ht="15">
      <c r="A11" s="12"/>
      <c r="B11" s="25">
        <v>312.52</v>
      </c>
      <c r="C11" s="20" t="s">
        <v>94</v>
      </c>
      <c r="D11" s="46">
        <v>231096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231096</v>
      </c>
      <c r="O11" s="47">
        <f t="shared" si="1"/>
        <v>10.144243009525482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0</v>
      </c>
      <c r="F12" s="46">
        <v>0</v>
      </c>
      <c r="G12" s="46">
        <v>3349353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3349353</v>
      </c>
      <c r="O12" s="47">
        <f t="shared" si="1"/>
        <v>147.02396734120538</v>
      </c>
      <c r="P12" s="9"/>
    </row>
    <row r="13" spans="1:16" ht="15">
      <c r="A13" s="12"/>
      <c r="B13" s="25">
        <v>314.1</v>
      </c>
      <c r="C13" s="20" t="s">
        <v>12</v>
      </c>
      <c r="D13" s="46">
        <v>2600644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2600644</v>
      </c>
      <c r="O13" s="47">
        <f t="shared" si="1"/>
        <v>114.15846538782318</v>
      </c>
      <c r="P13" s="9"/>
    </row>
    <row r="14" spans="1:16" ht="15">
      <c r="A14" s="12"/>
      <c r="B14" s="25">
        <v>314.8</v>
      </c>
      <c r="C14" s="20" t="s">
        <v>15</v>
      </c>
      <c r="D14" s="46">
        <v>101673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101673</v>
      </c>
      <c r="O14" s="47">
        <f t="shared" si="1"/>
        <v>4.463061323032352</v>
      </c>
      <c r="P14" s="9"/>
    </row>
    <row r="15" spans="1:16" ht="15">
      <c r="A15" s="12"/>
      <c r="B15" s="25">
        <v>315</v>
      </c>
      <c r="C15" s="20" t="s">
        <v>95</v>
      </c>
      <c r="D15" s="46">
        <v>1167823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1167823</v>
      </c>
      <c r="O15" s="47">
        <f t="shared" si="1"/>
        <v>51.2630262060489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3074801</v>
      </c>
      <c r="E16" s="32">
        <f t="shared" si="3"/>
        <v>3844489</v>
      </c>
      <c r="F16" s="32">
        <f t="shared" si="3"/>
        <v>0</v>
      </c>
      <c r="G16" s="32">
        <f t="shared" si="3"/>
        <v>74531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6993821</v>
      </c>
      <c r="O16" s="45">
        <f t="shared" si="1"/>
        <v>307.00237039638296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3838368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3838368</v>
      </c>
      <c r="O17" s="47">
        <f t="shared" si="1"/>
        <v>168.48988191914316</v>
      </c>
      <c r="P17" s="9"/>
    </row>
    <row r="18" spans="1:16" ht="15">
      <c r="A18" s="12"/>
      <c r="B18" s="25">
        <v>323.1</v>
      </c>
      <c r="C18" s="20" t="s">
        <v>59</v>
      </c>
      <c r="D18" s="46">
        <v>1898108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1898108</v>
      </c>
      <c r="O18" s="47">
        <f t="shared" si="1"/>
        <v>83.31978403055177</v>
      </c>
      <c r="P18" s="9"/>
    </row>
    <row r="19" spans="1:16" ht="15">
      <c r="A19" s="12"/>
      <c r="B19" s="25">
        <v>323.3</v>
      </c>
      <c r="C19" s="20" t="s">
        <v>110</v>
      </c>
      <c r="D19" s="46">
        <v>467589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467589</v>
      </c>
      <c r="O19" s="47">
        <f t="shared" si="1"/>
        <v>20.525393968658094</v>
      </c>
      <c r="P19" s="9"/>
    </row>
    <row r="20" spans="1:16" ht="15">
      <c r="A20" s="12"/>
      <c r="B20" s="25">
        <v>323.4</v>
      </c>
      <c r="C20" s="20" t="s">
        <v>60</v>
      </c>
      <c r="D20" s="46">
        <v>49128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49128</v>
      </c>
      <c r="O20" s="47">
        <f t="shared" si="1"/>
        <v>2.156533953733374</v>
      </c>
      <c r="P20" s="9"/>
    </row>
    <row r="21" spans="1:16" ht="15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59531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59531</v>
      </c>
      <c r="O21" s="47">
        <f t="shared" si="1"/>
        <v>2.6131864272858962</v>
      </c>
      <c r="P21" s="9"/>
    </row>
    <row r="22" spans="1:16" ht="15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15000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15000</v>
      </c>
      <c r="O22" s="47">
        <f t="shared" si="1"/>
        <v>0.658443439708529</v>
      </c>
      <c r="P22" s="9"/>
    </row>
    <row r="23" spans="1:16" ht="15">
      <c r="A23" s="12"/>
      <c r="B23" s="25">
        <v>329</v>
      </c>
      <c r="C23" s="20" t="s">
        <v>17</v>
      </c>
      <c r="D23" s="46">
        <v>659976</v>
      </c>
      <c r="E23" s="46">
        <v>6121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666097</v>
      </c>
      <c r="O23" s="47">
        <f t="shared" si="1"/>
        <v>29.239146657302136</v>
      </c>
      <c r="P23" s="9"/>
    </row>
    <row r="24" spans="1:16" ht="15.75">
      <c r="A24" s="29" t="s">
        <v>19</v>
      </c>
      <c r="B24" s="30"/>
      <c r="C24" s="31"/>
      <c r="D24" s="32">
        <f aca="true" t="shared" si="5" ref="D24:M24">SUM(D25:D38)</f>
        <v>3106309</v>
      </c>
      <c r="E24" s="32">
        <f t="shared" si="5"/>
        <v>226485</v>
      </c>
      <c r="F24" s="32">
        <f t="shared" si="5"/>
        <v>0</v>
      </c>
      <c r="G24" s="32">
        <f t="shared" si="5"/>
        <v>279859</v>
      </c>
      <c r="H24" s="32">
        <f t="shared" si="5"/>
        <v>0</v>
      </c>
      <c r="I24" s="32">
        <f t="shared" si="5"/>
        <v>16789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3629442</v>
      </c>
      <c r="O24" s="45">
        <f t="shared" si="1"/>
        <v>159.31881831350688</v>
      </c>
      <c r="P24" s="10"/>
    </row>
    <row r="25" spans="1:16" ht="15">
      <c r="A25" s="12"/>
      <c r="B25" s="25">
        <v>331.2</v>
      </c>
      <c r="C25" s="20" t="s">
        <v>61</v>
      </c>
      <c r="D25" s="46">
        <v>4218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4218</v>
      </c>
      <c r="O25" s="47">
        <f t="shared" si="1"/>
        <v>0.18515429524603835</v>
      </c>
      <c r="P25" s="9"/>
    </row>
    <row r="26" spans="1:16" ht="15">
      <c r="A26" s="12"/>
      <c r="B26" s="25">
        <v>331.49</v>
      </c>
      <c r="C26" s="20" t="s">
        <v>62</v>
      </c>
      <c r="D26" s="46">
        <v>0</v>
      </c>
      <c r="E26" s="46">
        <v>0</v>
      </c>
      <c r="F26" s="46">
        <v>0</v>
      </c>
      <c r="G26" s="46">
        <v>316534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316534</v>
      </c>
      <c r="O26" s="47">
        <f t="shared" si="1"/>
        <v>13.894649049646635</v>
      </c>
      <c r="P26" s="9"/>
    </row>
    <row r="27" spans="1:16" ht="15">
      <c r="A27" s="12"/>
      <c r="B27" s="25">
        <v>334.2</v>
      </c>
      <c r="C27" s="20" t="s">
        <v>129</v>
      </c>
      <c r="D27" s="46">
        <v>25955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25955</v>
      </c>
      <c r="O27" s="47">
        <f t="shared" si="1"/>
        <v>1.1393266318423247</v>
      </c>
      <c r="P27" s="9"/>
    </row>
    <row r="28" spans="1:16" ht="15">
      <c r="A28" s="12"/>
      <c r="B28" s="25">
        <v>334.49</v>
      </c>
      <c r="C28" s="20" t="s">
        <v>134</v>
      </c>
      <c r="D28" s="46">
        <v>0</v>
      </c>
      <c r="E28" s="46">
        <v>0</v>
      </c>
      <c r="F28" s="46">
        <v>0</v>
      </c>
      <c r="G28" s="46">
        <v>60386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60386</v>
      </c>
      <c r="O28" s="47">
        <f t="shared" si="1"/>
        <v>2.650717703349282</v>
      </c>
      <c r="P28" s="9"/>
    </row>
    <row r="29" spans="1:16" ht="15">
      <c r="A29" s="12"/>
      <c r="B29" s="25">
        <v>334.7</v>
      </c>
      <c r="C29" s="20" t="s">
        <v>64</v>
      </c>
      <c r="D29" s="46">
        <v>0</v>
      </c>
      <c r="E29" s="46">
        <v>0</v>
      </c>
      <c r="F29" s="46">
        <v>0</v>
      </c>
      <c r="G29" s="46">
        <v>50000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50000</v>
      </c>
      <c r="O29" s="47">
        <f t="shared" si="1"/>
        <v>2.1948114656950968</v>
      </c>
      <c r="P29" s="9"/>
    </row>
    <row r="30" spans="1:16" ht="15">
      <c r="A30" s="12"/>
      <c r="B30" s="25">
        <v>335.12</v>
      </c>
      <c r="C30" s="20" t="s">
        <v>96</v>
      </c>
      <c r="D30" s="46">
        <v>581228</v>
      </c>
      <c r="E30" s="46">
        <v>178881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760109</v>
      </c>
      <c r="O30" s="47">
        <f t="shared" si="1"/>
        <v>33.36591896756069</v>
      </c>
      <c r="P30" s="9"/>
    </row>
    <row r="31" spans="1:16" ht="15">
      <c r="A31" s="12"/>
      <c r="B31" s="25">
        <v>335.14</v>
      </c>
      <c r="C31" s="20" t="s">
        <v>98</v>
      </c>
      <c r="D31" s="46">
        <v>39088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39088</v>
      </c>
      <c r="O31" s="47">
        <f t="shared" si="1"/>
        <v>1.715815811421799</v>
      </c>
      <c r="P31" s="9"/>
    </row>
    <row r="32" spans="1:16" ht="15">
      <c r="A32" s="12"/>
      <c r="B32" s="25">
        <v>335.15</v>
      </c>
      <c r="C32" s="20" t="s">
        <v>99</v>
      </c>
      <c r="D32" s="46">
        <v>27295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27295</v>
      </c>
      <c r="O32" s="47">
        <f t="shared" si="1"/>
        <v>1.1981475791229534</v>
      </c>
      <c r="P32" s="9"/>
    </row>
    <row r="33" spans="1:16" ht="15">
      <c r="A33" s="12"/>
      <c r="B33" s="25">
        <v>335.18</v>
      </c>
      <c r="C33" s="20" t="s">
        <v>100</v>
      </c>
      <c r="D33" s="46">
        <v>2049003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2049003</v>
      </c>
      <c r="O33" s="47">
        <f t="shared" si="1"/>
        <v>89.943505552873</v>
      </c>
      <c r="P33" s="9"/>
    </row>
    <row r="34" spans="1:16" ht="15">
      <c r="A34" s="12"/>
      <c r="B34" s="25">
        <v>335.21</v>
      </c>
      <c r="C34" s="20" t="s">
        <v>70</v>
      </c>
      <c r="D34" s="46">
        <v>14640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14640</v>
      </c>
      <c r="O34" s="47">
        <f t="shared" si="1"/>
        <v>0.6426407971555244</v>
      </c>
      <c r="P34" s="9"/>
    </row>
    <row r="35" spans="1:16" ht="15">
      <c r="A35" s="12"/>
      <c r="B35" s="25">
        <v>335.49</v>
      </c>
      <c r="C35" s="20" t="s">
        <v>71</v>
      </c>
      <c r="D35" s="46">
        <v>122565</v>
      </c>
      <c r="E35" s="46">
        <v>29176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151741</v>
      </c>
      <c r="O35" s="47">
        <f t="shared" si="1"/>
        <v>6.660857732320793</v>
      </c>
      <c r="P35" s="9"/>
    </row>
    <row r="36" spans="1:16" ht="15">
      <c r="A36" s="12"/>
      <c r="B36" s="25">
        <v>337.2</v>
      </c>
      <c r="C36" s="20" t="s">
        <v>72</v>
      </c>
      <c r="D36" s="46">
        <v>242317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242317</v>
      </c>
      <c r="O36" s="47">
        <f t="shared" si="1"/>
        <v>10.636802598656775</v>
      </c>
      <c r="P36" s="9"/>
    </row>
    <row r="37" spans="1:16" ht="15">
      <c r="A37" s="12"/>
      <c r="B37" s="25">
        <v>337.3</v>
      </c>
      <c r="C37" s="20" t="s">
        <v>120</v>
      </c>
      <c r="D37" s="46">
        <v>0</v>
      </c>
      <c r="E37" s="46">
        <v>0</v>
      </c>
      <c r="F37" s="46">
        <v>0</v>
      </c>
      <c r="G37" s="46">
        <v>-147061</v>
      </c>
      <c r="H37" s="46">
        <v>0</v>
      </c>
      <c r="I37" s="46">
        <v>16789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-130272</v>
      </c>
      <c r="O37" s="47">
        <f aca="true" t="shared" si="7" ref="O37:O65">(N37/O$67)</f>
        <v>-5.718449585180633</v>
      </c>
      <c r="P37" s="9"/>
    </row>
    <row r="38" spans="1:16" ht="15">
      <c r="A38" s="12"/>
      <c r="B38" s="25">
        <v>338</v>
      </c>
      <c r="C38" s="20" t="s">
        <v>73</v>
      </c>
      <c r="D38" s="46">
        <v>0</v>
      </c>
      <c r="E38" s="46">
        <v>18428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18428</v>
      </c>
      <c r="O38" s="47">
        <f t="shared" si="7"/>
        <v>0.8089197137965849</v>
      </c>
      <c r="P38" s="9"/>
    </row>
    <row r="39" spans="1:16" ht="15.75">
      <c r="A39" s="29" t="s">
        <v>26</v>
      </c>
      <c r="B39" s="30"/>
      <c r="C39" s="31"/>
      <c r="D39" s="32">
        <f aca="true" t="shared" si="8" ref="D39:M39">SUM(D40:D45)</f>
        <v>180995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30338541</v>
      </c>
      <c r="J39" s="32">
        <f t="shared" si="8"/>
        <v>9943808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40463344</v>
      </c>
      <c r="O39" s="45">
        <f t="shared" si="7"/>
        <v>1776.188227031298</v>
      </c>
      <c r="P39" s="10"/>
    </row>
    <row r="40" spans="1:16" ht="15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9943808</v>
      </c>
      <c r="K40" s="46">
        <v>0</v>
      </c>
      <c r="L40" s="46">
        <v>0</v>
      </c>
      <c r="M40" s="46">
        <v>0</v>
      </c>
      <c r="N40" s="46">
        <f aca="true" t="shared" si="9" ref="N40:N45">SUM(D40:M40)</f>
        <v>9943808</v>
      </c>
      <c r="O40" s="47">
        <f t="shared" si="7"/>
        <v>436.49567622141257</v>
      </c>
      <c r="P40" s="9"/>
    </row>
    <row r="41" spans="1:16" ht="15">
      <c r="A41" s="12"/>
      <c r="B41" s="25">
        <v>341.9</v>
      </c>
      <c r="C41" s="20" t="s">
        <v>102</v>
      </c>
      <c r="D41" s="46">
        <v>115115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115115</v>
      </c>
      <c r="O41" s="47">
        <f t="shared" si="7"/>
        <v>5.053114437469821</v>
      </c>
      <c r="P41" s="9"/>
    </row>
    <row r="42" spans="1:16" ht="15">
      <c r="A42" s="12"/>
      <c r="B42" s="25">
        <v>342.2</v>
      </c>
      <c r="C42" s="20" t="s">
        <v>74</v>
      </c>
      <c r="D42" s="46">
        <v>65880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65880</v>
      </c>
      <c r="O42" s="47">
        <f t="shared" si="7"/>
        <v>2.8918835871998594</v>
      </c>
      <c r="P42" s="9"/>
    </row>
    <row r="43" spans="1:16" ht="15">
      <c r="A43" s="12"/>
      <c r="B43" s="25">
        <v>343.4</v>
      </c>
      <c r="C43" s="20" t="s">
        <v>31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6034696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6034696</v>
      </c>
      <c r="O43" s="47">
        <f t="shared" si="7"/>
        <v>264.90039945568674</v>
      </c>
      <c r="P43" s="9"/>
    </row>
    <row r="44" spans="1:16" ht="15">
      <c r="A44" s="12"/>
      <c r="B44" s="25">
        <v>343.6</v>
      </c>
      <c r="C44" s="20" t="s">
        <v>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22743950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22743950</v>
      </c>
      <c r="O44" s="47">
        <f t="shared" si="7"/>
        <v>998.3736447039199</v>
      </c>
      <c r="P44" s="9"/>
    </row>
    <row r="45" spans="1:16" ht="15">
      <c r="A45" s="12"/>
      <c r="B45" s="25">
        <v>343.9</v>
      </c>
      <c r="C45" s="20" t="s">
        <v>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1559895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1559895</v>
      </c>
      <c r="O45" s="47">
        <f t="shared" si="7"/>
        <v>68.47350862560906</v>
      </c>
      <c r="P45" s="9"/>
    </row>
    <row r="46" spans="1:16" ht="15.75">
      <c r="A46" s="29" t="s">
        <v>27</v>
      </c>
      <c r="B46" s="30"/>
      <c r="C46" s="31"/>
      <c r="D46" s="32">
        <f aca="true" t="shared" si="10" ref="D46:M46">SUM(D47:D48)</f>
        <v>21320</v>
      </c>
      <c r="E46" s="32">
        <f t="shared" si="10"/>
        <v>46529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67849</v>
      </c>
      <c r="O46" s="45">
        <f t="shared" si="7"/>
        <v>2.9783152627189327</v>
      </c>
      <c r="P46" s="10"/>
    </row>
    <row r="47" spans="1:16" ht="15">
      <c r="A47" s="13"/>
      <c r="B47" s="39">
        <v>354</v>
      </c>
      <c r="C47" s="21" t="s">
        <v>36</v>
      </c>
      <c r="D47" s="46">
        <v>21320</v>
      </c>
      <c r="E47" s="46">
        <v>18719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40039</v>
      </c>
      <c r="O47" s="47">
        <f t="shared" si="7"/>
        <v>1.7575611254993195</v>
      </c>
      <c r="P47" s="9"/>
    </row>
    <row r="48" spans="1:16" ht="15">
      <c r="A48" s="13"/>
      <c r="B48" s="39">
        <v>356</v>
      </c>
      <c r="C48" s="21" t="s">
        <v>135</v>
      </c>
      <c r="D48" s="46">
        <v>0</v>
      </c>
      <c r="E48" s="46">
        <v>27810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27810</v>
      </c>
      <c r="O48" s="47">
        <f t="shared" si="7"/>
        <v>1.220754137219613</v>
      </c>
      <c r="P48" s="9"/>
    </row>
    <row r="49" spans="1:16" ht="15.75">
      <c r="A49" s="29" t="s">
        <v>2</v>
      </c>
      <c r="B49" s="30"/>
      <c r="C49" s="31"/>
      <c r="D49" s="32">
        <f aca="true" t="shared" si="11" ref="D49:M49">SUM(D50:D57)</f>
        <v>1291809</v>
      </c>
      <c r="E49" s="32">
        <f t="shared" si="11"/>
        <v>159470</v>
      </c>
      <c r="F49" s="32">
        <f t="shared" si="11"/>
        <v>11421</v>
      </c>
      <c r="G49" s="32">
        <f t="shared" si="11"/>
        <v>733339</v>
      </c>
      <c r="H49" s="32">
        <f t="shared" si="11"/>
        <v>0</v>
      </c>
      <c r="I49" s="32">
        <f t="shared" si="11"/>
        <v>4626372</v>
      </c>
      <c r="J49" s="32">
        <f t="shared" si="11"/>
        <v>663585</v>
      </c>
      <c r="K49" s="32">
        <f t="shared" si="11"/>
        <v>11291129</v>
      </c>
      <c r="L49" s="32">
        <f t="shared" si="11"/>
        <v>0</v>
      </c>
      <c r="M49" s="32">
        <f t="shared" si="11"/>
        <v>0</v>
      </c>
      <c r="N49" s="32">
        <f>SUM(D49:M49)</f>
        <v>18777125</v>
      </c>
      <c r="O49" s="45">
        <f t="shared" si="7"/>
        <v>824.2449848558009</v>
      </c>
      <c r="P49" s="10"/>
    </row>
    <row r="50" spans="1:16" ht="15">
      <c r="A50" s="12"/>
      <c r="B50" s="25">
        <v>361.1</v>
      </c>
      <c r="C50" s="20" t="s">
        <v>37</v>
      </c>
      <c r="D50" s="46">
        <v>231495</v>
      </c>
      <c r="E50" s="46">
        <v>85009</v>
      </c>
      <c r="F50" s="46">
        <v>11421</v>
      </c>
      <c r="G50" s="46">
        <v>633339</v>
      </c>
      <c r="H50" s="46">
        <v>0</v>
      </c>
      <c r="I50" s="46">
        <v>705814</v>
      </c>
      <c r="J50" s="46">
        <v>144330</v>
      </c>
      <c r="K50" s="46">
        <v>312453</v>
      </c>
      <c r="L50" s="46">
        <v>0</v>
      </c>
      <c r="M50" s="46">
        <v>0</v>
      </c>
      <c r="N50" s="46">
        <f>SUM(D50:M50)</f>
        <v>2123861</v>
      </c>
      <c r="O50" s="47">
        <f t="shared" si="7"/>
        <v>93.22948948685308</v>
      </c>
      <c r="P50" s="9"/>
    </row>
    <row r="51" spans="1:16" ht="15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1571925</v>
      </c>
      <c r="L51" s="46">
        <v>0</v>
      </c>
      <c r="M51" s="46">
        <v>0</v>
      </c>
      <c r="N51" s="46">
        <f aca="true" t="shared" si="12" ref="N51:N57">SUM(D51:M51)</f>
        <v>1571925</v>
      </c>
      <c r="O51" s="47">
        <f t="shared" si="7"/>
        <v>69.0015802642553</v>
      </c>
      <c r="P51" s="9"/>
    </row>
    <row r="52" spans="1:16" ht="15">
      <c r="A52" s="12"/>
      <c r="B52" s="25">
        <v>361.3</v>
      </c>
      <c r="C52" s="20" t="s">
        <v>38</v>
      </c>
      <c r="D52" s="46">
        <v>-105469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5078031</v>
      </c>
      <c r="L52" s="46">
        <v>0</v>
      </c>
      <c r="M52" s="46">
        <v>0</v>
      </c>
      <c r="N52" s="46">
        <f t="shared" si="12"/>
        <v>4972562</v>
      </c>
      <c r="O52" s="47">
        <f t="shared" si="7"/>
        <v>218.27672182959483</v>
      </c>
      <c r="P52" s="9"/>
    </row>
    <row r="53" spans="1:16" ht="15">
      <c r="A53" s="12"/>
      <c r="B53" s="25">
        <v>362</v>
      </c>
      <c r="C53" s="20" t="s">
        <v>39</v>
      </c>
      <c r="D53" s="46">
        <v>764921</v>
      </c>
      <c r="E53" s="46">
        <v>0</v>
      </c>
      <c r="F53" s="46">
        <v>0</v>
      </c>
      <c r="G53" s="46">
        <v>0</v>
      </c>
      <c r="H53" s="46">
        <v>0</v>
      </c>
      <c r="I53" s="46">
        <v>1945078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2709999</v>
      </c>
      <c r="O53" s="47">
        <f t="shared" si="7"/>
        <v>118.95873754444493</v>
      </c>
      <c r="P53" s="9"/>
    </row>
    <row r="54" spans="1:16" ht="15">
      <c r="A54" s="12"/>
      <c r="B54" s="25">
        <v>364</v>
      </c>
      <c r="C54" s="20" t="s">
        <v>104</v>
      </c>
      <c r="D54" s="46">
        <v>6380</v>
      </c>
      <c r="E54" s="46">
        <v>0</v>
      </c>
      <c r="F54" s="46">
        <v>0</v>
      </c>
      <c r="G54" s="46">
        <v>0</v>
      </c>
      <c r="H54" s="46">
        <v>0</v>
      </c>
      <c r="I54" s="46">
        <v>4125</v>
      </c>
      <c r="J54" s="46">
        <v>130010</v>
      </c>
      <c r="K54" s="46">
        <v>0</v>
      </c>
      <c r="L54" s="46">
        <v>0</v>
      </c>
      <c r="M54" s="46">
        <v>0</v>
      </c>
      <c r="N54" s="46">
        <f t="shared" si="12"/>
        <v>140515</v>
      </c>
      <c r="O54" s="47">
        <f t="shared" si="7"/>
        <v>6.16807866204293</v>
      </c>
      <c r="P54" s="9"/>
    </row>
    <row r="55" spans="1:16" ht="15">
      <c r="A55" s="12"/>
      <c r="B55" s="25">
        <v>366</v>
      </c>
      <c r="C55" s="20" t="s">
        <v>123</v>
      </c>
      <c r="D55" s="46">
        <v>10000</v>
      </c>
      <c r="E55" s="46">
        <v>0</v>
      </c>
      <c r="F55" s="46">
        <v>0</v>
      </c>
      <c r="G55" s="46">
        <v>100000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110000</v>
      </c>
      <c r="O55" s="47">
        <f t="shared" si="7"/>
        <v>4.828585224529213</v>
      </c>
      <c r="P55" s="9"/>
    </row>
    <row r="56" spans="1:16" ht="15">
      <c r="A56" s="12"/>
      <c r="B56" s="25">
        <v>368</v>
      </c>
      <c r="C56" s="20" t="s">
        <v>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4328720</v>
      </c>
      <c r="L56" s="46">
        <v>0</v>
      </c>
      <c r="M56" s="46">
        <v>0</v>
      </c>
      <c r="N56" s="46">
        <f t="shared" si="12"/>
        <v>4328720</v>
      </c>
      <c r="O56" s="47">
        <f t="shared" si="7"/>
        <v>190.01448575567358</v>
      </c>
      <c r="P56" s="9"/>
    </row>
    <row r="57" spans="1:16" ht="15">
      <c r="A57" s="12"/>
      <c r="B57" s="25">
        <v>369.9</v>
      </c>
      <c r="C57" s="20" t="s">
        <v>42</v>
      </c>
      <c r="D57" s="46">
        <v>384482</v>
      </c>
      <c r="E57" s="46">
        <v>74461</v>
      </c>
      <c r="F57" s="46">
        <v>0</v>
      </c>
      <c r="G57" s="46">
        <v>0</v>
      </c>
      <c r="H57" s="46">
        <v>0</v>
      </c>
      <c r="I57" s="46">
        <v>1971355</v>
      </c>
      <c r="J57" s="46">
        <v>389245</v>
      </c>
      <c r="K57" s="46">
        <v>0</v>
      </c>
      <c r="L57" s="46">
        <v>0</v>
      </c>
      <c r="M57" s="46">
        <v>0</v>
      </c>
      <c r="N57" s="46">
        <f t="shared" si="12"/>
        <v>2819543</v>
      </c>
      <c r="O57" s="47">
        <f t="shared" si="7"/>
        <v>123.76730608840701</v>
      </c>
      <c r="P57" s="9"/>
    </row>
    <row r="58" spans="1:16" ht="15.75">
      <c r="A58" s="29" t="s">
        <v>28</v>
      </c>
      <c r="B58" s="30"/>
      <c r="C58" s="31"/>
      <c r="D58" s="32">
        <f aca="true" t="shared" si="13" ref="D58:M58">SUM(D59:D64)</f>
        <v>3602427</v>
      </c>
      <c r="E58" s="32">
        <f t="shared" si="13"/>
        <v>0</v>
      </c>
      <c r="F58" s="32">
        <f t="shared" si="13"/>
        <v>0</v>
      </c>
      <c r="G58" s="32">
        <f t="shared" si="13"/>
        <v>1060200</v>
      </c>
      <c r="H58" s="32">
        <f t="shared" si="13"/>
        <v>0</v>
      </c>
      <c r="I58" s="32">
        <f t="shared" si="13"/>
        <v>5831302</v>
      </c>
      <c r="J58" s="32">
        <f t="shared" si="13"/>
        <v>3225909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aca="true" t="shared" si="14" ref="N58:N65">SUM(D58:M58)</f>
        <v>13719838</v>
      </c>
      <c r="O58" s="45">
        <f t="shared" si="7"/>
        <v>602.2491549975857</v>
      </c>
      <c r="P58" s="9"/>
    </row>
    <row r="59" spans="1:16" ht="15">
      <c r="A59" s="12"/>
      <c r="B59" s="25">
        <v>381</v>
      </c>
      <c r="C59" s="20" t="s">
        <v>43</v>
      </c>
      <c r="D59" s="46">
        <v>3602427</v>
      </c>
      <c r="E59" s="46">
        <v>0</v>
      </c>
      <c r="F59" s="46">
        <v>0</v>
      </c>
      <c r="G59" s="46">
        <v>710200</v>
      </c>
      <c r="H59" s="46">
        <v>0</v>
      </c>
      <c r="I59" s="46">
        <v>0</v>
      </c>
      <c r="J59" s="46">
        <v>2240778</v>
      </c>
      <c r="K59" s="46">
        <v>0</v>
      </c>
      <c r="L59" s="46">
        <v>0</v>
      </c>
      <c r="M59" s="46">
        <v>0</v>
      </c>
      <c r="N59" s="46">
        <f t="shared" si="14"/>
        <v>6553405</v>
      </c>
      <c r="O59" s="47">
        <f t="shared" si="7"/>
        <v>287.6697686668715</v>
      </c>
      <c r="P59" s="9"/>
    </row>
    <row r="60" spans="1:16" ht="15">
      <c r="A60" s="12"/>
      <c r="B60" s="25">
        <v>384</v>
      </c>
      <c r="C60" s="20" t="s">
        <v>111</v>
      </c>
      <c r="D60" s="46">
        <v>0</v>
      </c>
      <c r="E60" s="46">
        <v>0</v>
      </c>
      <c r="F60" s="46">
        <v>0</v>
      </c>
      <c r="G60" s="46">
        <v>350000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350000</v>
      </c>
      <c r="O60" s="47">
        <f t="shared" si="7"/>
        <v>15.363680259865678</v>
      </c>
      <c r="P60" s="9"/>
    </row>
    <row r="61" spans="1:16" ht="15">
      <c r="A61" s="12"/>
      <c r="B61" s="25">
        <v>389.2</v>
      </c>
      <c r="C61" s="20" t="s">
        <v>124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4311807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4311807</v>
      </c>
      <c r="O61" s="47">
        <f t="shared" si="7"/>
        <v>189.27206882928758</v>
      </c>
      <c r="P61" s="9"/>
    </row>
    <row r="62" spans="1:16" ht="15">
      <c r="A62" s="12"/>
      <c r="B62" s="25">
        <v>389.3</v>
      </c>
      <c r="C62" s="20" t="s">
        <v>125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1475600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1475600</v>
      </c>
      <c r="O62" s="47">
        <f t="shared" si="7"/>
        <v>64.77327597559369</v>
      </c>
      <c r="P62" s="9"/>
    </row>
    <row r="63" spans="1:16" ht="15">
      <c r="A63" s="12"/>
      <c r="B63" s="25">
        <v>389.8</v>
      </c>
      <c r="C63" s="20" t="s">
        <v>115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43895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43895</v>
      </c>
      <c r="O63" s="47">
        <f t="shared" si="7"/>
        <v>1.9268249857337254</v>
      </c>
      <c r="P63" s="9"/>
    </row>
    <row r="64" spans="1:16" ht="15.75" thickBot="1">
      <c r="A64" s="12"/>
      <c r="B64" s="25">
        <v>389.9</v>
      </c>
      <c r="C64" s="20" t="s">
        <v>136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985131</v>
      </c>
      <c r="K64" s="46">
        <v>0</v>
      </c>
      <c r="L64" s="46">
        <v>0</v>
      </c>
      <c r="M64" s="46">
        <v>0</v>
      </c>
      <c r="N64" s="46">
        <f t="shared" si="14"/>
        <v>985131</v>
      </c>
      <c r="O64" s="47">
        <f t="shared" si="7"/>
        <v>43.24353628023353</v>
      </c>
      <c r="P64" s="9"/>
    </row>
    <row r="65" spans="1:119" ht="16.5" thickBot="1">
      <c r="A65" s="14" t="s">
        <v>34</v>
      </c>
      <c r="B65" s="23"/>
      <c r="C65" s="22"/>
      <c r="D65" s="15">
        <f aca="true" t="shared" si="15" ref="D65:M65">SUM(D5,D16,D24,D39,D46,D49,D58)</f>
        <v>28827170</v>
      </c>
      <c r="E65" s="15">
        <f t="shared" si="15"/>
        <v>5354177</v>
      </c>
      <c r="F65" s="15">
        <f t="shared" si="15"/>
        <v>2521692</v>
      </c>
      <c r="G65" s="15">
        <f t="shared" si="15"/>
        <v>5497282</v>
      </c>
      <c r="H65" s="15">
        <f t="shared" si="15"/>
        <v>0</v>
      </c>
      <c r="I65" s="15">
        <f t="shared" si="15"/>
        <v>40813004</v>
      </c>
      <c r="J65" s="15">
        <f t="shared" si="15"/>
        <v>13833302</v>
      </c>
      <c r="K65" s="15">
        <f t="shared" si="15"/>
        <v>11291129</v>
      </c>
      <c r="L65" s="15">
        <f t="shared" si="15"/>
        <v>0</v>
      </c>
      <c r="M65" s="15">
        <f t="shared" si="15"/>
        <v>0</v>
      </c>
      <c r="N65" s="15">
        <f t="shared" si="14"/>
        <v>108137756</v>
      </c>
      <c r="O65" s="38">
        <f t="shared" si="7"/>
        <v>4746.839734866775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137</v>
      </c>
      <c r="M67" s="51"/>
      <c r="N67" s="51"/>
      <c r="O67" s="43">
        <v>22781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80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16495609</v>
      </c>
      <c r="E5" s="27">
        <f t="shared" si="0"/>
        <v>4164233</v>
      </c>
      <c r="F5" s="27">
        <f t="shared" si="0"/>
        <v>569401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21229243</v>
      </c>
      <c r="O5" s="33">
        <f aca="true" t="shared" si="1" ref="O5:O36">(N5/O$64)</f>
        <v>951.7279207388146</v>
      </c>
      <c r="P5" s="6"/>
    </row>
    <row r="6" spans="1:16" ht="15">
      <c r="A6" s="12"/>
      <c r="B6" s="25">
        <v>311</v>
      </c>
      <c r="C6" s="20" t="s">
        <v>1</v>
      </c>
      <c r="D6" s="46">
        <v>12304638</v>
      </c>
      <c r="E6" s="46">
        <v>0</v>
      </c>
      <c r="F6" s="46">
        <v>569401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12874039</v>
      </c>
      <c r="O6" s="47">
        <f t="shared" si="1"/>
        <v>577.1558773424191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94839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94839</v>
      </c>
      <c r="O7" s="47">
        <f t="shared" si="1"/>
        <v>4.2517259930063664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531274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531274</v>
      </c>
      <c r="O8" s="47">
        <f t="shared" si="1"/>
        <v>23.817537882184165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399894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399894</v>
      </c>
      <c r="O9" s="47">
        <f t="shared" si="1"/>
        <v>17.927642786694165</v>
      </c>
      <c r="P9" s="9"/>
    </row>
    <row r="10" spans="1:16" ht="15">
      <c r="A10" s="12"/>
      <c r="B10" s="25">
        <v>312.51</v>
      </c>
      <c r="C10" s="20" t="s">
        <v>93</v>
      </c>
      <c r="D10" s="46">
        <v>193290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193290</v>
      </c>
      <c r="O10" s="47">
        <f t="shared" si="1"/>
        <v>8.665381511700888</v>
      </c>
      <c r="P10" s="9"/>
    </row>
    <row r="11" spans="1:16" ht="15">
      <c r="A11" s="12"/>
      <c r="B11" s="25">
        <v>312.52</v>
      </c>
      <c r="C11" s="20" t="s">
        <v>94</v>
      </c>
      <c r="D11" s="46">
        <v>214704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214704</v>
      </c>
      <c r="O11" s="47">
        <f t="shared" si="1"/>
        <v>9.62539227113781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3138226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3138226</v>
      </c>
      <c r="O12" s="47">
        <f t="shared" si="1"/>
        <v>140.6897695687259</v>
      </c>
      <c r="P12" s="9"/>
    </row>
    <row r="13" spans="1:16" ht="15">
      <c r="A13" s="12"/>
      <c r="B13" s="25">
        <v>314.1</v>
      </c>
      <c r="C13" s="20" t="s">
        <v>12</v>
      </c>
      <c r="D13" s="46">
        <v>2546596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2546596</v>
      </c>
      <c r="O13" s="47">
        <f t="shared" si="1"/>
        <v>114.166412624406</v>
      </c>
      <c r="P13" s="9"/>
    </row>
    <row r="14" spans="1:16" ht="15">
      <c r="A14" s="12"/>
      <c r="B14" s="25">
        <v>314.8</v>
      </c>
      <c r="C14" s="20" t="s">
        <v>15</v>
      </c>
      <c r="D14" s="46">
        <v>82737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82737</v>
      </c>
      <c r="O14" s="47">
        <f t="shared" si="1"/>
        <v>3.7091813861741234</v>
      </c>
      <c r="P14" s="9"/>
    </row>
    <row r="15" spans="1:16" ht="15">
      <c r="A15" s="12"/>
      <c r="B15" s="25">
        <v>315</v>
      </c>
      <c r="C15" s="20" t="s">
        <v>95</v>
      </c>
      <c r="D15" s="46">
        <v>1153644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1153644</v>
      </c>
      <c r="O15" s="47">
        <f t="shared" si="1"/>
        <v>51.71899937236618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SUM(D17:D21)</f>
        <v>3109030</v>
      </c>
      <c r="E16" s="32">
        <f t="shared" si="3"/>
        <v>2648385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5757415</v>
      </c>
      <c r="O16" s="45">
        <f t="shared" si="1"/>
        <v>258.11059804536893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2642726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2642726</v>
      </c>
      <c r="O17" s="47">
        <f t="shared" si="1"/>
        <v>118.47601542185959</v>
      </c>
      <c r="P17" s="9"/>
    </row>
    <row r="18" spans="1:16" ht="15">
      <c r="A18" s="12"/>
      <c r="B18" s="25">
        <v>323.1</v>
      </c>
      <c r="C18" s="20" t="s">
        <v>59</v>
      </c>
      <c r="D18" s="46">
        <v>1883723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1883723</v>
      </c>
      <c r="O18" s="47">
        <f t="shared" si="1"/>
        <v>84.44916166053976</v>
      </c>
      <c r="P18" s="9"/>
    </row>
    <row r="19" spans="1:16" ht="15">
      <c r="A19" s="12"/>
      <c r="B19" s="25">
        <v>323.3</v>
      </c>
      <c r="C19" s="20" t="s">
        <v>110</v>
      </c>
      <c r="D19" s="46">
        <v>465547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465547</v>
      </c>
      <c r="O19" s="47">
        <f t="shared" si="1"/>
        <v>20.870931587913567</v>
      </c>
      <c r="P19" s="9"/>
    </row>
    <row r="20" spans="1:16" ht="15">
      <c r="A20" s="12"/>
      <c r="B20" s="25">
        <v>323.4</v>
      </c>
      <c r="C20" s="20" t="s">
        <v>60</v>
      </c>
      <c r="D20" s="46">
        <v>44204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44204</v>
      </c>
      <c r="O20" s="47">
        <f t="shared" si="1"/>
        <v>1.9817089572312383</v>
      </c>
      <c r="P20" s="9"/>
    </row>
    <row r="21" spans="1:16" ht="15">
      <c r="A21" s="12"/>
      <c r="B21" s="25">
        <v>329</v>
      </c>
      <c r="C21" s="20" t="s">
        <v>17</v>
      </c>
      <c r="D21" s="46">
        <v>715556</v>
      </c>
      <c r="E21" s="46">
        <v>5659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721215</v>
      </c>
      <c r="O21" s="47">
        <f t="shared" si="1"/>
        <v>32.3327804178248</v>
      </c>
      <c r="P21" s="9"/>
    </row>
    <row r="22" spans="1:16" ht="15.75">
      <c r="A22" s="29" t="s">
        <v>19</v>
      </c>
      <c r="B22" s="30"/>
      <c r="C22" s="31"/>
      <c r="D22" s="32">
        <f aca="true" t="shared" si="5" ref="D22:M22">SUM(D23:D37)</f>
        <v>2864468</v>
      </c>
      <c r="E22" s="32">
        <f t="shared" si="5"/>
        <v>227226</v>
      </c>
      <c r="F22" s="32">
        <f t="shared" si="5"/>
        <v>0</v>
      </c>
      <c r="G22" s="32">
        <f t="shared" si="5"/>
        <v>1219295</v>
      </c>
      <c r="H22" s="32">
        <f t="shared" si="5"/>
        <v>0</v>
      </c>
      <c r="I22" s="32">
        <f t="shared" si="5"/>
        <v>18924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4329913</v>
      </c>
      <c r="O22" s="45">
        <f t="shared" si="1"/>
        <v>194.11427418631757</v>
      </c>
      <c r="P22" s="10"/>
    </row>
    <row r="23" spans="1:16" ht="15">
      <c r="A23" s="12"/>
      <c r="B23" s="25">
        <v>331.2</v>
      </c>
      <c r="C23" s="20" t="s">
        <v>61</v>
      </c>
      <c r="D23" s="46">
        <v>4866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4866</v>
      </c>
      <c r="O23" s="47">
        <f t="shared" si="1"/>
        <v>0.21814758360979108</v>
      </c>
      <c r="P23" s="9"/>
    </row>
    <row r="24" spans="1:16" ht="15">
      <c r="A24" s="12"/>
      <c r="B24" s="25">
        <v>331.39</v>
      </c>
      <c r="C24" s="20" t="s">
        <v>128</v>
      </c>
      <c r="D24" s="46">
        <v>9919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9919</v>
      </c>
      <c r="O24" s="47">
        <f t="shared" si="1"/>
        <v>0.44467856182193133</v>
      </c>
      <c r="P24" s="9"/>
    </row>
    <row r="25" spans="1:16" ht="15">
      <c r="A25" s="12"/>
      <c r="B25" s="25">
        <v>331.49</v>
      </c>
      <c r="C25" s="20" t="s">
        <v>62</v>
      </c>
      <c r="D25" s="46">
        <v>0</v>
      </c>
      <c r="E25" s="46">
        <v>0</v>
      </c>
      <c r="F25" s="46">
        <v>0</v>
      </c>
      <c r="G25" s="46">
        <v>11944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11944</v>
      </c>
      <c r="O25" s="47">
        <f t="shared" si="1"/>
        <v>0.5354613108580651</v>
      </c>
      <c r="P25" s="9"/>
    </row>
    <row r="26" spans="1:16" ht="15">
      <c r="A26" s="12"/>
      <c r="B26" s="25">
        <v>334.2</v>
      </c>
      <c r="C26" s="20" t="s">
        <v>129</v>
      </c>
      <c r="D26" s="46">
        <v>3671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3671</v>
      </c>
      <c r="O26" s="47">
        <f t="shared" si="1"/>
        <v>0.16457455393167758</v>
      </c>
      <c r="P26" s="9"/>
    </row>
    <row r="27" spans="1:16" ht="15">
      <c r="A27" s="12"/>
      <c r="B27" s="25">
        <v>334.7</v>
      </c>
      <c r="C27" s="20" t="s">
        <v>64</v>
      </c>
      <c r="D27" s="46">
        <v>0</v>
      </c>
      <c r="E27" s="46">
        <v>0</v>
      </c>
      <c r="F27" s="46">
        <v>0</v>
      </c>
      <c r="G27" s="46">
        <v>1122351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1122351</v>
      </c>
      <c r="O27" s="47">
        <f t="shared" si="1"/>
        <v>50.31610329059446</v>
      </c>
      <c r="P27" s="9"/>
    </row>
    <row r="28" spans="1:16" ht="15">
      <c r="A28" s="12"/>
      <c r="B28" s="25">
        <v>335.12</v>
      </c>
      <c r="C28" s="20" t="s">
        <v>96</v>
      </c>
      <c r="D28" s="46">
        <v>557766</v>
      </c>
      <c r="E28" s="46">
        <v>174218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731984</v>
      </c>
      <c r="O28" s="47">
        <f t="shared" si="1"/>
        <v>32.81556531874832</v>
      </c>
      <c r="P28" s="9"/>
    </row>
    <row r="29" spans="1:16" ht="15">
      <c r="A29" s="12"/>
      <c r="B29" s="25">
        <v>335.14</v>
      </c>
      <c r="C29" s="20" t="s">
        <v>98</v>
      </c>
      <c r="D29" s="46">
        <v>39274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39274</v>
      </c>
      <c r="O29" s="47">
        <f t="shared" si="1"/>
        <v>1.7606921904420336</v>
      </c>
      <c r="P29" s="9"/>
    </row>
    <row r="30" spans="1:16" ht="15">
      <c r="A30" s="12"/>
      <c r="B30" s="25">
        <v>335.15</v>
      </c>
      <c r="C30" s="20" t="s">
        <v>99</v>
      </c>
      <c r="D30" s="46">
        <v>28937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28937</v>
      </c>
      <c r="O30" s="47">
        <f t="shared" si="1"/>
        <v>1.297274275979557</v>
      </c>
      <c r="P30" s="9"/>
    </row>
    <row r="31" spans="1:16" ht="15">
      <c r="A31" s="12"/>
      <c r="B31" s="25">
        <v>335.18</v>
      </c>
      <c r="C31" s="20" t="s">
        <v>100</v>
      </c>
      <c r="D31" s="46">
        <v>1935583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1935583</v>
      </c>
      <c r="O31" s="47">
        <f t="shared" si="1"/>
        <v>86.77409665560836</v>
      </c>
      <c r="P31" s="9"/>
    </row>
    <row r="32" spans="1:16" ht="15">
      <c r="A32" s="12"/>
      <c r="B32" s="25">
        <v>335.21</v>
      </c>
      <c r="C32" s="20" t="s">
        <v>70</v>
      </c>
      <c r="D32" s="46">
        <v>10620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10620</v>
      </c>
      <c r="O32" s="47">
        <f t="shared" si="1"/>
        <v>0.476105083833946</v>
      </c>
      <c r="P32" s="9"/>
    </row>
    <row r="33" spans="1:16" ht="15">
      <c r="A33" s="12"/>
      <c r="B33" s="25">
        <v>335.49</v>
      </c>
      <c r="C33" s="20" t="s">
        <v>71</v>
      </c>
      <c r="D33" s="46">
        <v>126161</v>
      </c>
      <c r="E33" s="46">
        <v>34658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160819</v>
      </c>
      <c r="O33" s="47">
        <f t="shared" si="1"/>
        <v>7.209674527033085</v>
      </c>
      <c r="P33" s="9"/>
    </row>
    <row r="34" spans="1:16" ht="15">
      <c r="A34" s="12"/>
      <c r="B34" s="25">
        <v>337.2</v>
      </c>
      <c r="C34" s="20" t="s">
        <v>72</v>
      </c>
      <c r="D34" s="46">
        <v>147671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147671</v>
      </c>
      <c r="O34" s="47">
        <f t="shared" si="1"/>
        <v>6.620236707612301</v>
      </c>
      <c r="P34" s="9"/>
    </row>
    <row r="35" spans="1:16" ht="15">
      <c r="A35" s="12"/>
      <c r="B35" s="25">
        <v>337.4</v>
      </c>
      <c r="C35" s="20" t="s">
        <v>121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18924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18924</v>
      </c>
      <c r="O35" s="47">
        <f t="shared" si="1"/>
        <v>0.848381601362862</v>
      </c>
      <c r="P35" s="9"/>
    </row>
    <row r="36" spans="1:16" ht="15">
      <c r="A36" s="12"/>
      <c r="B36" s="25">
        <v>337.7</v>
      </c>
      <c r="C36" s="20" t="s">
        <v>122</v>
      </c>
      <c r="D36" s="46">
        <v>0</v>
      </c>
      <c r="E36" s="46">
        <v>0</v>
      </c>
      <c r="F36" s="46">
        <v>0</v>
      </c>
      <c r="G36" s="46">
        <v>85000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85000</v>
      </c>
      <c r="O36" s="47">
        <f t="shared" si="1"/>
        <v>3.810633910158702</v>
      </c>
      <c r="P36" s="9"/>
    </row>
    <row r="37" spans="1:16" ht="15">
      <c r="A37" s="12"/>
      <c r="B37" s="25">
        <v>338</v>
      </c>
      <c r="C37" s="20" t="s">
        <v>73</v>
      </c>
      <c r="D37" s="46">
        <v>0</v>
      </c>
      <c r="E37" s="46">
        <v>18350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18350</v>
      </c>
      <c r="O37" s="47">
        <f aca="true" t="shared" si="7" ref="O37:O62">(N37/O$64)</f>
        <v>0.8226486147224962</v>
      </c>
      <c r="P37" s="9"/>
    </row>
    <row r="38" spans="1:16" ht="15.75">
      <c r="A38" s="29" t="s">
        <v>26</v>
      </c>
      <c r="B38" s="30"/>
      <c r="C38" s="31"/>
      <c r="D38" s="32">
        <f aca="true" t="shared" si="8" ref="D38:M38">SUM(D39:D44)</f>
        <v>188850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29138044</v>
      </c>
      <c r="J38" s="32">
        <f t="shared" si="8"/>
        <v>8417576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37744470</v>
      </c>
      <c r="O38" s="45">
        <f t="shared" si="7"/>
        <v>1692.1218506231507</v>
      </c>
      <c r="P38" s="10"/>
    </row>
    <row r="39" spans="1:16" ht="15">
      <c r="A39" s="12"/>
      <c r="B39" s="25">
        <v>341.2</v>
      </c>
      <c r="C39" s="20" t="s">
        <v>101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8417576</v>
      </c>
      <c r="K39" s="46">
        <v>0</v>
      </c>
      <c r="L39" s="46">
        <v>0</v>
      </c>
      <c r="M39" s="46">
        <v>0</v>
      </c>
      <c r="N39" s="46">
        <f aca="true" t="shared" si="9" ref="N39:N44">SUM(D39:M39)</f>
        <v>8417576</v>
      </c>
      <c r="O39" s="47">
        <f t="shared" si="7"/>
        <v>377.36824172868285</v>
      </c>
      <c r="P39" s="9"/>
    </row>
    <row r="40" spans="1:16" ht="15">
      <c r="A40" s="12"/>
      <c r="B40" s="25">
        <v>341.9</v>
      </c>
      <c r="C40" s="20" t="s">
        <v>102</v>
      </c>
      <c r="D40" s="46">
        <v>131648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131648</v>
      </c>
      <c r="O40" s="47">
        <f t="shared" si="7"/>
        <v>5.901909800053797</v>
      </c>
      <c r="P40" s="9"/>
    </row>
    <row r="41" spans="1:16" ht="15">
      <c r="A41" s="12"/>
      <c r="B41" s="25">
        <v>342.2</v>
      </c>
      <c r="C41" s="20" t="s">
        <v>74</v>
      </c>
      <c r="D41" s="46">
        <v>57202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57202</v>
      </c>
      <c r="O41" s="47">
        <f t="shared" si="7"/>
        <v>2.5644221285752713</v>
      </c>
      <c r="P41" s="9"/>
    </row>
    <row r="42" spans="1:16" ht="15">
      <c r="A42" s="12"/>
      <c r="B42" s="25">
        <v>343.4</v>
      </c>
      <c r="C42" s="20" t="s">
        <v>31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5636636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5636636</v>
      </c>
      <c r="O42" s="47">
        <f t="shared" si="7"/>
        <v>252.6959562449565</v>
      </c>
      <c r="P42" s="9"/>
    </row>
    <row r="43" spans="1:16" ht="15">
      <c r="A43" s="12"/>
      <c r="B43" s="25">
        <v>343.6</v>
      </c>
      <c r="C43" s="20" t="s">
        <v>32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22002940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22002940</v>
      </c>
      <c r="O43" s="47">
        <f t="shared" si="7"/>
        <v>986.413521025733</v>
      </c>
      <c r="P43" s="9"/>
    </row>
    <row r="44" spans="1:16" ht="15">
      <c r="A44" s="12"/>
      <c r="B44" s="25">
        <v>343.9</v>
      </c>
      <c r="C44" s="20" t="s">
        <v>33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1498468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1498468</v>
      </c>
      <c r="O44" s="47">
        <f t="shared" si="7"/>
        <v>67.17779969514929</v>
      </c>
      <c r="P44" s="9"/>
    </row>
    <row r="45" spans="1:16" ht="15.75">
      <c r="A45" s="29" t="s">
        <v>27</v>
      </c>
      <c r="B45" s="30"/>
      <c r="C45" s="31"/>
      <c r="D45" s="32">
        <f aca="true" t="shared" si="10" ref="D45:M45">SUM(D46:D46)</f>
        <v>19028</v>
      </c>
      <c r="E45" s="32">
        <f t="shared" si="10"/>
        <v>9328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28356</v>
      </c>
      <c r="O45" s="45">
        <f t="shared" si="7"/>
        <v>1.271227472428943</v>
      </c>
      <c r="P45" s="10"/>
    </row>
    <row r="46" spans="1:16" ht="15">
      <c r="A46" s="13"/>
      <c r="B46" s="39">
        <v>354</v>
      </c>
      <c r="C46" s="21" t="s">
        <v>36</v>
      </c>
      <c r="D46" s="46">
        <v>19028</v>
      </c>
      <c r="E46" s="46">
        <v>9328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28356</v>
      </c>
      <c r="O46" s="47">
        <f t="shared" si="7"/>
        <v>1.271227472428943</v>
      </c>
      <c r="P46" s="9"/>
    </row>
    <row r="47" spans="1:16" ht="15.75">
      <c r="A47" s="29" t="s">
        <v>2</v>
      </c>
      <c r="B47" s="30"/>
      <c r="C47" s="31"/>
      <c r="D47" s="32">
        <f aca="true" t="shared" si="11" ref="D47:M47">SUM(D48:D55)</f>
        <v>1158944</v>
      </c>
      <c r="E47" s="32">
        <f t="shared" si="11"/>
        <v>103767</v>
      </c>
      <c r="F47" s="32">
        <f t="shared" si="11"/>
        <v>2626</v>
      </c>
      <c r="G47" s="32">
        <f t="shared" si="11"/>
        <v>177758</v>
      </c>
      <c r="H47" s="32">
        <f t="shared" si="11"/>
        <v>0</v>
      </c>
      <c r="I47" s="32">
        <f t="shared" si="11"/>
        <v>3868429</v>
      </c>
      <c r="J47" s="32">
        <f t="shared" si="11"/>
        <v>367424</v>
      </c>
      <c r="K47" s="32">
        <f t="shared" si="11"/>
        <v>11167764</v>
      </c>
      <c r="L47" s="32">
        <f t="shared" si="11"/>
        <v>0</v>
      </c>
      <c r="M47" s="32">
        <f t="shared" si="11"/>
        <v>0</v>
      </c>
      <c r="N47" s="32">
        <f>SUM(D47:M47)</f>
        <v>16846712</v>
      </c>
      <c r="O47" s="45">
        <f t="shared" si="7"/>
        <v>755.2547296691473</v>
      </c>
      <c r="P47" s="10"/>
    </row>
    <row r="48" spans="1:16" ht="15">
      <c r="A48" s="12"/>
      <c r="B48" s="25">
        <v>361.1</v>
      </c>
      <c r="C48" s="20" t="s">
        <v>37</v>
      </c>
      <c r="D48" s="46">
        <v>126080</v>
      </c>
      <c r="E48" s="46">
        <v>71989</v>
      </c>
      <c r="F48" s="46">
        <v>2626</v>
      </c>
      <c r="G48" s="46">
        <v>77758</v>
      </c>
      <c r="H48" s="46">
        <v>0</v>
      </c>
      <c r="I48" s="46">
        <v>382799</v>
      </c>
      <c r="J48" s="46">
        <v>57936</v>
      </c>
      <c r="K48" s="46">
        <v>364245</v>
      </c>
      <c r="L48" s="46">
        <v>0</v>
      </c>
      <c r="M48" s="46">
        <v>0</v>
      </c>
      <c r="N48" s="46">
        <f>SUM(D48:M48)</f>
        <v>1083433</v>
      </c>
      <c r="O48" s="47">
        <f t="shared" si="7"/>
        <v>48.571370931587914</v>
      </c>
      <c r="P48" s="9"/>
    </row>
    <row r="49" spans="1:16" ht="15">
      <c r="A49" s="12"/>
      <c r="B49" s="25">
        <v>361.2</v>
      </c>
      <c r="C49" s="20" t="s">
        <v>103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986576</v>
      </c>
      <c r="L49" s="46">
        <v>0</v>
      </c>
      <c r="M49" s="46">
        <v>0</v>
      </c>
      <c r="N49" s="46">
        <f aca="true" t="shared" si="12" ref="N49:N55">SUM(D49:M49)</f>
        <v>986576</v>
      </c>
      <c r="O49" s="47">
        <f t="shared" si="7"/>
        <v>44.22917600645566</v>
      </c>
      <c r="P49" s="9"/>
    </row>
    <row r="50" spans="1:16" ht="15">
      <c r="A50" s="12"/>
      <c r="B50" s="25">
        <v>361.3</v>
      </c>
      <c r="C50" s="20" t="s">
        <v>38</v>
      </c>
      <c r="D50" s="46">
        <v>-185533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5487731</v>
      </c>
      <c r="L50" s="46">
        <v>0</v>
      </c>
      <c r="M50" s="46">
        <v>0</v>
      </c>
      <c r="N50" s="46">
        <f t="shared" si="12"/>
        <v>5302198</v>
      </c>
      <c r="O50" s="47">
        <f t="shared" si="7"/>
        <v>237.70277055500762</v>
      </c>
      <c r="P50" s="9"/>
    </row>
    <row r="51" spans="1:16" ht="15">
      <c r="A51" s="12"/>
      <c r="B51" s="25">
        <v>362</v>
      </c>
      <c r="C51" s="20" t="s">
        <v>39</v>
      </c>
      <c r="D51" s="46">
        <v>745969</v>
      </c>
      <c r="E51" s="46">
        <v>0</v>
      </c>
      <c r="F51" s="46">
        <v>0</v>
      </c>
      <c r="G51" s="46">
        <v>0</v>
      </c>
      <c r="H51" s="46">
        <v>0</v>
      </c>
      <c r="I51" s="46">
        <v>1899706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2645675</v>
      </c>
      <c r="O51" s="47">
        <f t="shared" si="7"/>
        <v>118.60822200304851</v>
      </c>
      <c r="P51" s="9"/>
    </row>
    <row r="52" spans="1:16" ht="15">
      <c r="A52" s="12"/>
      <c r="B52" s="25">
        <v>364</v>
      </c>
      <c r="C52" s="20" t="s">
        <v>104</v>
      </c>
      <c r="D52" s="46">
        <v>24610</v>
      </c>
      <c r="E52" s="46">
        <v>0</v>
      </c>
      <c r="F52" s="46">
        <v>0</v>
      </c>
      <c r="G52" s="46">
        <v>0</v>
      </c>
      <c r="H52" s="46">
        <v>0</v>
      </c>
      <c r="I52" s="46">
        <v>60934</v>
      </c>
      <c r="J52" s="46">
        <v>64938</v>
      </c>
      <c r="K52" s="46">
        <v>0</v>
      </c>
      <c r="L52" s="46">
        <v>0</v>
      </c>
      <c r="M52" s="46">
        <v>0</v>
      </c>
      <c r="N52" s="46">
        <f t="shared" si="12"/>
        <v>150482</v>
      </c>
      <c r="O52" s="47">
        <f t="shared" si="7"/>
        <v>6.746256612570609</v>
      </c>
      <c r="P52" s="9"/>
    </row>
    <row r="53" spans="1:16" ht="15">
      <c r="A53" s="12"/>
      <c r="B53" s="25">
        <v>366</v>
      </c>
      <c r="C53" s="20" t="s">
        <v>123</v>
      </c>
      <c r="D53" s="46">
        <v>147767</v>
      </c>
      <c r="E53" s="46">
        <v>1078</v>
      </c>
      <c r="F53" s="46">
        <v>0</v>
      </c>
      <c r="G53" s="46">
        <v>100000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248845</v>
      </c>
      <c r="O53" s="47">
        <f t="shared" si="7"/>
        <v>11.155967004393437</v>
      </c>
      <c r="P53" s="9"/>
    </row>
    <row r="54" spans="1:16" ht="15">
      <c r="A54" s="12"/>
      <c r="B54" s="25">
        <v>368</v>
      </c>
      <c r="C54" s="20" t="s">
        <v>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4329212</v>
      </c>
      <c r="L54" s="46">
        <v>0</v>
      </c>
      <c r="M54" s="46">
        <v>0</v>
      </c>
      <c r="N54" s="46">
        <f t="shared" si="12"/>
        <v>4329212</v>
      </c>
      <c r="O54" s="47">
        <f t="shared" si="7"/>
        <v>194.08284766430558</v>
      </c>
      <c r="P54" s="9"/>
    </row>
    <row r="55" spans="1:16" ht="15">
      <c r="A55" s="12"/>
      <c r="B55" s="25">
        <v>369.9</v>
      </c>
      <c r="C55" s="20" t="s">
        <v>42</v>
      </c>
      <c r="D55" s="46">
        <v>300051</v>
      </c>
      <c r="E55" s="46">
        <v>30700</v>
      </c>
      <c r="F55" s="46">
        <v>0</v>
      </c>
      <c r="G55" s="46">
        <v>0</v>
      </c>
      <c r="H55" s="46">
        <v>0</v>
      </c>
      <c r="I55" s="46">
        <v>1524990</v>
      </c>
      <c r="J55" s="46">
        <v>244550</v>
      </c>
      <c r="K55" s="46">
        <v>0</v>
      </c>
      <c r="L55" s="46">
        <v>0</v>
      </c>
      <c r="M55" s="46">
        <v>0</v>
      </c>
      <c r="N55" s="46">
        <f t="shared" si="12"/>
        <v>2100291</v>
      </c>
      <c r="O55" s="47">
        <f t="shared" si="7"/>
        <v>94.158118891778</v>
      </c>
      <c r="P55" s="9"/>
    </row>
    <row r="56" spans="1:16" ht="15.75">
      <c r="A56" s="29" t="s">
        <v>28</v>
      </c>
      <c r="B56" s="30"/>
      <c r="C56" s="31"/>
      <c r="D56" s="32">
        <f aca="true" t="shared" si="13" ref="D56:M56">SUM(D57:D61)</f>
        <v>3649795</v>
      </c>
      <c r="E56" s="32">
        <f t="shared" si="13"/>
        <v>0</v>
      </c>
      <c r="F56" s="32">
        <f t="shared" si="13"/>
        <v>0</v>
      </c>
      <c r="G56" s="32">
        <f t="shared" si="13"/>
        <v>34581826</v>
      </c>
      <c r="H56" s="32">
        <f t="shared" si="13"/>
        <v>0</v>
      </c>
      <c r="I56" s="32">
        <f t="shared" si="13"/>
        <v>1709815</v>
      </c>
      <c r="J56" s="32">
        <f t="shared" si="13"/>
        <v>1230108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aca="true" t="shared" si="14" ref="N56:N62">SUM(D56:M56)</f>
        <v>41171544</v>
      </c>
      <c r="O56" s="45">
        <f t="shared" si="7"/>
        <v>1845.760961176365</v>
      </c>
      <c r="P56" s="9"/>
    </row>
    <row r="57" spans="1:16" ht="15">
      <c r="A57" s="12"/>
      <c r="B57" s="25">
        <v>381</v>
      </c>
      <c r="C57" s="20" t="s">
        <v>43</v>
      </c>
      <c r="D57" s="46">
        <v>3649795</v>
      </c>
      <c r="E57" s="46">
        <v>0</v>
      </c>
      <c r="F57" s="46">
        <v>0</v>
      </c>
      <c r="G57" s="46">
        <v>585865</v>
      </c>
      <c r="H57" s="46">
        <v>0</v>
      </c>
      <c r="I57" s="46">
        <v>0</v>
      </c>
      <c r="J57" s="46">
        <v>1230108</v>
      </c>
      <c r="K57" s="46">
        <v>0</v>
      </c>
      <c r="L57" s="46">
        <v>0</v>
      </c>
      <c r="M57" s="46">
        <v>0</v>
      </c>
      <c r="N57" s="46">
        <f t="shared" si="14"/>
        <v>5465768</v>
      </c>
      <c r="O57" s="47">
        <f t="shared" si="7"/>
        <v>245.03577512776832</v>
      </c>
      <c r="P57" s="9"/>
    </row>
    <row r="58" spans="1:16" ht="15">
      <c r="A58" s="12"/>
      <c r="B58" s="25">
        <v>384</v>
      </c>
      <c r="C58" s="20" t="s">
        <v>111</v>
      </c>
      <c r="D58" s="46">
        <v>0</v>
      </c>
      <c r="E58" s="46">
        <v>0</v>
      </c>
      <c r="F58" s="46">
        <v>0</v>
      </c>
      <c r="G58" s="46">
        <v>33995961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33995961</v>
      </c>
      <c r="O58" s="47">
        <f t="shared" si="7"/>
        <v>1524.0724917062673</v>
      </c>
      <c r="P58" s="9"/>
    </row>
    <row r="59" spans="1:16" ht="15">
      <c r="A59" s="12"/>
      <c r="B59" s="25">
        <v>389.2</v>
      </c>
      <c r="C59" s="20" t="s">
        <v>124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333828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333828</v>
      </c>
      <c r="O59" s="47">
        <f t="shared" si="7"/>
        <v>14.965838787770107</v>
      </c>
      <c r="P59" s="9"/>
    </row>
    <row r="60" spans="1:16" ht="15">
      <c r="A60" s="12"/>
      <c r="B60" s="25">
        <v>389.6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171419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171419</v>
      </c>
      <c r="O60" s="47">
        <f t="shared" si="7"/>
        <v>7.684882991123464</v>
      </c>
      <c r="P60" s="9"/>
    </row>
    <row r="61" spans="1:16" ht="15.75" thickBot="1">
      <c r="A61" s="12"/>
      <c r="B61" s="25">
        <v>389.8</v>
      </c>
      <c r="C61" s="20" t="s">
        <v>115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1204568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1204568</v>
      </c>
      <c r="O61" s="47">
        <f t="shared" si="7"/>
        <v>54.00197256343585</v>
      </c>
      <c r="P61" s="9"/>
    </row>
    <row r="62" spans="1:119" ht="16.5" thickBot="1">
      <c r="A62" s="14" t="s">
        <v>34</v>
      </c>
      <c r="B62" s="23"/>
      <c r="C62" s="22"/>
      <c r="D62" s="15">
        <f aca="true" t="shared" si="15" ref="D62:M62">SUM(D5,D16,D22,D38,D45,D47,D56)</f>
        <v>27485724</v>
      </c>
      <c r="E62" s="15">
        <f t="shared" si="15"/>
        <v>7152939</v>
      </c>
      <c r="F62" s="15">
        <f t="shared" si="15"/>
        <v>572027</v>
      </c>
      <c r="G62" s="15">
        <f t="shared" si="15"/>
        <v>35978879</v>
      </c>
      <c r="H62" s="15">
        <f t="shared" si="15"/>
        <v>0</v>
      </c>
      <c r="I62" s="15">
        <f t="shared" si="15"/>
        <v>34735212</v>
      </c>
      <c r="J62" s="15">
        <f t="shared" si="15"/>
        <v>10015108</v>
      </c>
      <c r="K62" s="15">
        <f t="shared" si="15"/>
        <v>11167764</v>
      </c>
      <c r="L62" s="15">
        <f t="shared" si="15"/>
        <v>0</v>
      </c>
      <c r="M62" s="15">
        <f t="shared" si="15"/>
        <v>0</v>
      </c>
      <c r="N62" s="15">
        <f t="shared" si="14"/>
        <v>127107653</v>
      </c>
      <c r="O62" s="38">
        <f t="shared" si="7"/>
        <v>5698.3615619115935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130</v>
      </c>
      <c r="M64" s="51"/>
      <c r="N64" s="51"/>
      <c r="O64" s="43">
        <v>22306</v>
      </c>
    </row>
    <row r="65" spans="1:15" ht="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13807246</v>
      </c>
      <c r="E5" s="27">
        <f t="shared" si="0"/>
        <v>4071828</v>
      </c>
      <c r="F5" s="27">
        <f t="shared" si="0"/>
        <v>556272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18435346</v>
      </c>
      <c r="O5" s="33">
        <f aca="true" t="shared" si="1" ref="O5:O36">(N5/O$62)</f>
        <v>843.7615451508078</v>
      </c>
      <c r="P5" s="6"/>
    </row>
    <row r="6" spans="1:16" ht="15">
      <c r="A6" s="12"/>
      <c r="B6" s="25">
        <v>311</v>
      </c>
      <c r="C6" s="20" t="s">
        <v>1</v>
      </c>
      <c r="D6" s="46">
        <v>9699625</v>
      </c>
      <c r="E6" s="46">
        <v>0</v>
      </c>
      <c r="F6" s="46">
        <v>556272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10255897</v>
      </c>
      <c r="O6" s="47">
        <f t="shared" si="1"/>
        <v>469.39891985903245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117036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117036</v>
      </c>
      <c r="O7" s="47">
        <f t="shared" si="1"/>
        <v>5.356583825346698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519813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519813</v>
      </c>
      <c r="O8" s="47">
        <f t="shared" si="1"/>
        <v>23.79115749004531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390707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390707</v>
      </c>
      <c r="O9" s="47">
        <f t="shared" si="1"/>
        <v>17.88214563595588</v>
      </c>
      <c r="P9" s="9"/>
    </row>
    <row r="10" spans="1:16" ht="15">
      <c r="A10" s="12"/>
      <c r="B10" s="25">
        <v>312.51</v>
      </c>
      <c r="C10" s="20" t="s">
        <v>93</v>
      </c>
      <c r="D10" s="46">
        <v>246276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246276</v>
      </c>
      <c r="O10" s="47">
        <f t="shared" si="1"/>
        <v>11.271728683234931</v>
      </c>
      <c r="P10" s="9"/>
    </row>
    <row r="11" spans="1:16" ht="15">
      <c r="A11" s="12"/>
      <c r="B11" s="25">
        <v>312.52</v>
      </c>
      <c r="C11" s="20" t="s">
        <v>94</v>
      </c>
      <c r="D11" s="46">
        <v>207730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207730</v>
      </c>
      <c r="O11" s="47">
        <f t="shared" si="1"/>
        <v>9.507528948693304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3044272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3044272</v>
      </c>
      <c r="O12" s="47">
        <f t="shared" si="1"/>
        <v>139.3323264222619</v>
      </c>
      <c r="P12" s="9"/>
    </row>
    <row r="13" spans="1:16" ht="15">
      <c r="A13" s="12"/>
      <c r="B13" s="25">
        <v>314.1</v>
      </c>
      <c r="C13" s="20" t="s">
        <v>12</v>
      </c>
      <c r="D13" s="46">
        <v>2468997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2468997</v>
      </c>
      <c r="O13" s="47">
        <f t="shared" si="1"/>
        <v>113.00274612110394</v>
      </c>
      <c r="P13" s="9"/>
    </row>
    <row r="14" spans="1:16" ht="15">
      <c r="A14" s="12"/>
      <c r="B14" s="25">
        <v>314.8</v>
      </c>
      <c r="C14" s="20" t="s">
        <v>15</v>
      </c>
      <c r="D14" s="46">
        <v>95312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95312</v>
      </c>
      <c r="O14" s="47">
        <f t="shared" si="1"/>
        <v>4.3623049109799075</v>
      </c>
      <c r="P14" s="9"/>
    </row>
    <row r="15" spans="1:16" ht="15">
      <c r="A15" s="12"/>
      <c r="B15" s="25">
        <v>315</v>
      </c>
      <c r="C15" s="20" t="s">
        <v>95</v>
      </c>
      <c r="D15" s="46">
        <v>1089306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1089306</v>
      </c>
      <c r="O15" s="47">
        <f t="shared" si="1"/>
        <v>49.85610325415351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SUM(D17:D21)</f>
        <v>2893385</v>
      </c>
      <c r="E16" s="32">
        <f t="shared" si="3"/>
        <v>2765537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5658922</v>
      </c>
      <c r="O16" s="45">
        <f t="shared" si="1"/>
        <v>259.001418829237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2759708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2759708</v>
      </c>
      <c r="O17" s="47">
        <f t="shared" si="1"/>
        <v>126.30820632523228</v>
      </c>
      <c r="P17" s="9"/>
    </row>
    <row r="18" spans="1:16" ht="15">
      <c r="A18" s="12"/>
      <c r="B18" s="25">
        <v>323.1</v>
      </c>
      <c r="C18" s="20" t="s">
        <v>59</v>
      </c>
      <c r="D18" s="46">
        <v>1848743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1848743</v>
      </c>
      <c r="O18" s="47">
        <f t="shared" si="1"/>
        <v>84.61453613437686</v>
      </c>
      <c r="P18" s="9"/>
    </row>
    <row r="19" spans="1:16" ht="15">
      <c r="A19" s="12"/>
      <c r="B19" s="25">
        <v>323.3</v>
      </c>
      <c r="C19" s="20" t="s">
        <v>110</v>
      </c>
      <c r="D19" s="46">
        <v>435145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435145</v>
      </c>
      <c r="O19" s="47">
        <f t="shared" si="1"/>
        <v>19.91601446290448</v>
      </c>
      <c r="P19" s="9"/>
    </row>
    <row r="20" spans="1:16" ht="15">
      <c r="A20" s="12"/>
      <c r="B20" s="25">
        <v>323.4</v>
      </c>
      <c r="C20" s="20" t="s">
        <v>60</v>
      </c>
      <c r="D20" s="46">
        <v>21252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21252</v>
      </c>
      <c r="O20" s="47">
        <f t="shared" si="1"/>
        <v>0.9726760950157902</v>
      </c>
      <c r="P20" s="9"/>
    </row>
    <row r="21" spans="1:16" ht="15">
      <c r="A21" s="12"/>
      <c r="B21" s="25">
        <v>329</v>
      </c>
      <c r="C21" s="20" t="s">
        <v>17</v>
      </c>
      <c r="D21" s="46">
        <v>588245</v>
      </c>
      <c r="E21" s="46">
        <v>5829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594074</v>
      </c>
      <c r="O21" s="47">
        <f t="shared" si="1"/>
        <v>27.18998581170763</v>
      </c>
      <c r="P21" s="9"/>
    </row>
    <row r="22" spans="1:16" ht="15.75">
      <c r="A22" s="29" t="s">
        <v>19</v>
      </c>
      <c r="B22" s="30"/>
      <c r="C22" s="31"/>
      <c r="D22" s="32">
        <f aca="true" t="shared" si="5" ref="D22:M22">SUM(D23:D36)</f>
        <v>3070604</v>
      </c>
      <c r="E22" s="32">
        <f t="shared" si="5"/>
        <v>202681</v>
      </c>
      <c r="F22" s="32">
        <f t="shared" si="5"/>
        <v>0</v>
      </c>
      <c r="G22" s="32">
        <f t="shared" si="5"/>
        <v>3152754</v>
      </c>
      <c r="H22" s="32">
        <f t="shared" si="5"/>
        <v>0</v>
      </c>
      <c r="I22" s="32">
        <f t="shared" si="5"/>
        <v>14945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6440984</v>
      </c>
      <c r="O22" s="45">
        <f t="shared" si="1"/>
        <v>294.79536820907134</v>
      </c>
      <c r="P22" s="10"/>
    </row>
    <row r="23" spans="1:16" ht="15">
      <c r="A23" s="12"/>
      <c r="B23" s="25">
        <v>331.2</v>
      </c>
      <c r="C23" s="20" t="s">
        <v>61</v>
      </c>
      <c r="D23" s="46">
        <v>6891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6891</v>
      </c>
      <c r="O23" s="47">
        <f t="shared" si="1"/>
        <v>0.31539200878758755</v>
      </c>
      <c r="P23" s="9"/>
    </row>
    <row r="24" spans="1:16" ht="15">
      <c r="A24" s="12"/>
      <c r="B24" s="25">
        <v>331.7</v>
      </c>
      <c r="C24" s="20" t="s">
        <v>119</v>
      </c>
      <c r="D24" s="46">
        <v>0</v>
      </c>
      <c r="E24" s="46">
        <v>0</v>
      </c>
      <c r="F24" s="46">
        <v>0</v>
      </c>
      <c r="G24" s="46">
        <v>400000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400000</v>
      </c>
      <c r="O24" s="47">
        <f t="shared" si="1"/>
        <v>18.307474026271226</v>
      </c>
      <c r="P24" s="9"/>
    </row>
    <row r="25" spans="1:16" ht="15">
      <c r="A25" s="12"/>
      <c r="B25" s="25">
        <v>334.7</v>
      </c>
      <c r="C25" s="20" t="s">
        <v>64</v>
      </c>
      <c r="D25" s="46">
        <v>0</v>
      </c>
      <c r="E25" s="46">
        <v>0</v>
      </c>
      <c r="F25" s="46">
        <v>0</v>
      </c>
      <c r="G25" s="46">
        <v>2206033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2206033</v>
      </c>
      <c r="O25" s="47">
        <f t="shared" si="1"/>
        <v>100.96722962149298</v>
      </c>
      <c r="P25" s="9"/>
    </row>
    <row r="26" spans="1:16" ht="15">
      <c r="A26" s="12"/>
      <c r="B26" s="25">
        <v>335.12</v>
      </c>
      <c r="C26" s="20" t="s">
        <v>96</v>
      </c>
      <c r="D26" s="46">
        <v>527870</v>
      </c>
      <c r="E26" s="46">
        <v>164533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692403</v>
      </c>
      <c r="O26" s="47">
        <f t="shared" si="1"/>
        <v>31.690374845530688</v>
      </c>
      <c r="P26" s="9"/>
    </row>
    <row r="27" spans="1:16" ht="15">
      <c r="A27" s="12"/>
      <c r="B27" s="25">
        <v>335.14</v>
      </c>
      <c r="C27" s="20" t="s">
        <v>98</v>
      </c>
      <c r="D27" s="46">
        <v>39367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39367</v>
      </c>
      <c r="O27" s="47">
        <f t="shared" si="1"/>
        <v>1.8017758249805482</v>
      </c>
      <c r="P27" s="9"/>
    </row>
    <row r="28" spans="1:16" ht="15">
      <c r="A28" s="12"/>
      <c r="B28" s="25">
        <v>335.15</v>
      </c>
      <c r="C28" s="20" t="s">
        <v>99</v>
      </c>
      <c r="D28" s="46">
        <v>28010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28010</v>
      </c>
      <c r="O28" s="47">
        <f t="shared" si="1"/>
        <v>1.2819808686896426</v>
      </c>
      <c r="P28" s="9"/>
    </row>
    <row r="29" spans="1:16" ht="15">
      <c r="A29" s="12"/>
      <c r="B29" s="25">
        <v>335.18</v>
      </c>
      <c r="C29" s="20" t="s">
        <v>100</v>
      </c>
      <c r="D29" s="46">
        <v>1887122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1887122</v>
      </c>
      <c r="O29" s="47">
        <f t="shared" si="1"/>
        <v>86.37109249851252</v>
      </c>
      <c r="P29" s="9"/>
    </row>
    <row r="30" spans="1:16" ht="15">
      <c r="A30" s="12"/>
      <c r="B30" s="25">
        <v>335.21</v>
      </c>
      <c r="C30" s="20" t="s">
        <v>70</v>
      </c>
      <c r="D30" s="46">
        <v>9572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9572</v>
      </c>
      <c r="O30" s="47">
        <f t="shared" si="1"/>
        <v>0.4380978534486704</v>
      </c>
      <c r="P30" s="9"/>
    </row>
    <row r="31" spans="1:16" ht="15">
      <c r="A31" s="12"/>
      <c r="B31" s="25">
        <v>335.49</v>
      </c>
      <c r="C31" s="20" t="s">
        <v>71</v>
      </c>
      <c r="D31" s="46">
        <v>109043</v>
      </c>
      <c r="E31" s="46">
        <v>20513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129556</v>
      </c>
      <c r="O31" s="47">
        <f t="shared" si="1"/>
        <v>5.929607762368987</v>
      </c>
      <c r="P31" s="9"/>
    </row>
    <row r="32" spans="1:16" ht="15">
      <c r="A32" s="12"/>
      <c r="B32" s="25">
        <v>337.2</v>
      </c>
      <c r="C32" s="20" t="s">
        <v>72</v>
      </c>
      <c r="D32" s="46">
        <v>68798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68798</v>
      </c>
      <c r="O32" s="47">
        <f t="shared" si="1"/>
        <v>3.1487939951485195</v>
      </c>
      <c r="P32" s="9"/>
    </row>
    <row r="33" spans="1:16" ht="15">
      <c r="A33" s="12"/>
      <c r="B33" s="25">
        <v>337.3</v>
      </c>
      <c r="C33" s="20" t="s">
        <v>120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14945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14945</v>
      </c>
      <c r="O33" s="47">
        <f t="shared" si="1"/>
        <v>0.6840129983065587</v>
      </c>
      <c r="P33" s="9"/>
    </row>
    <row r="34" spans="1:16" ht="15">
      <c r="A34" s="12"/>
      <c r="B34" s="25">
        <v>337.4</v>
      </c>
      <c r="C34" s="20" t="s">
        <v>121</v>
      </c>
      <c r="D34" s="46">
        <v>0</v>
      </c>
      <c r="E34" s="46">
        <v>0</v>
      </c>
      <c r="F34" s="46">
        <v>0</v>
      </c>
      <c r="G34" s="46">
        <v>500000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500000</v>
      </c>
      <c r="O34" s="47">
        <f t="shared" si="1"/>
        <v>22.88434253283903</v>
      </c>
      <c r="P34" s="9"/>
    </row>
    <row r="35" spans="1:16" ht="15">
      <c r="A35" s="12"/>
      <c r="B35" s="25">
        <v>337.7</v>
      </c>
      <c r="C35" s="20" t="s">
        <v>122</v>
      </c>
      <c r="D35" s="46">
        <v>393931</v>
      </c>
      <c r="E35" s="46">
        <v>0</v>
      </c>
      <c r="F35" s="46">
        <v>0</v>
      </c>
      <c r="G35" s="46">
        <v>46721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440652</v>
      </c>
      <c r="O35" s="47">
        <f t="shared" si="1"/>
        <v>20.16806261156117</v>
      </c>
      <c r="P35" s="9"/>
    </row>
    <row r="36" spans="1:16" ht="15">
      <c r="A36" s="12"/>
      <c r="B36" s="25">
        <v>338</v>
      </c>
      <c r="C36" s="20" t="s">
        <v>73</v>
      </c>
      <c r="D36" s="46">
        <v>0</v>
      </c>
      <c r="E36" s="46">
        <v>17635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17635</v>
      </c>
      <c r="O36" s="47">
        <f t="shared" si="1"/>
        <v>0.8071307611332327</v>
      </c>
      <c r="P36" s="9"/>
    </row>
    <row r="37" spans="1:16" ht="15.75">
      <c r="A37" s="29" t="s">
        <v>26</v>
      </c>
      <c r="B37" s="30"/>
      <c r="C37" s="31"/>
      <c r="D37" s="32">
        <f aca="true" t="shared" si="8" ref="D37:M37">SUM(D38:D43)</f>
        <v>119424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27970863</v>
      </c>
      <c r="J37" s="32">
        <f t="shared" si="8"/>
        <v>7682923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35773210</v>
      </c>
      <c r="O37" s="45">
        <f aca="true" t="shared" si="9" ref="O37:O60">(N37/O$62)</f>
        <v>1637.2927822783652</v>
      </c>
      <c r="P37" s="10"/>
    </row>
    <row r="38" spans="1:16" ht="15">
      <c r="A38" s="12"/>
      <c r="B38" s="25">
        <v>341.2</v>
      </c>
      <c r="C38" s="20" t="s">
        <v>101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7682923</v>
      </c>
      <c r="K38" s="46">
        <v>0</v>
      </c>
      <c r="L38" s="46">
        <v>0</v>
      </c>
      <c r="M38" s="46">
        <v>0</v>
      </c>
      <c r="N38" s="46">
        <f aca="true" t="shared" si="10" ref="N38:N43">SUM(D38:M38)</f>
        <v>7682923</v>
      </c>
      <c r="O38" s="47">
        <f t="shared" si="9"/>
        <v>351.6372831708545</v>
      </c>
      <c r="P38" s="9"/>
    </row>
    <row r="39" spans="1:16" ht="15">
      <c r="A39" s="12"/>
      <c r="B39" s="25">
        <v>341.9</v>
      </c>
      <c r="C39" s="20" t="s">
        <v>102</v>
      </c>
      <c r="D39" s="46">
        <v>62352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62352</v>
      </c>
      <c r="O39" s="47">
        <f t="shared" si="9"/>
        <v>2.8537690512151586</v>
      </c>
      <c r="P39" s="9"/>
    </row>
    <row r="40" spans="1:16" ht="15">
      <c r="A40" s="12"/>
      <c r="B40" s="25">
        <v>342.2</v>
      </c>
      <c r="C40" s="20" t="s">
        <v>74</v>
      </c>
      <c r="D40" s="46">
        <v>57072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57072</v>
      </c>
      <c r="O40" s="47">
        <f t="shared" si="9"/>
        <v>2.6121103940683783</v>
      </c>
      <c r="P40" s="9"/>
    </row>
    <row r="41" spans="1:16" ht="15">
      <c r="A41" s="12"/>
      <c r="B41" s="25">
        <v>343.4</v>
      </c>
      <c r="C41" s="20" t="s">
        <v>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5278955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5278955</v>
      </c>
      <c r="O41" s="47">
        <f t="shared" si="9"/>
        <v>241.61082887088654</v>
      </c>
      <c r="P41" s="9"/>
    </row>
    <row r="42" spans="1:16" ht="15">
      <c r="A42" s="12"/>
      <c r="B42" s="25">
        <v>343.6</v>
      </c>
      <c r="C42" s="20" t="s">
        <v>32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21132905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21132905</v>
      </c>
      <c r="O42" s="47">
        <f t="shared" si="9"/>
        <v>967.2252734678933</v>
      </c>
      <c r="P42" s="9"/>
    </row>
    <row r="43" spans="1:16" ht="15">
      <c r="A43" s="12"/>
      <c r="B43" s="25">
        <v>343.9</v>
      </c>
      <c r="C43" s="20" t="s">
        <v>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1559003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1559003</v>
      </c>
      <c r="O43" s="47">
        <f t="shared" si="9"/>
        <v>71.35351732344729</v>
      </c>
      <c r="P43" s="9"/>
    </row>
    <row r="44" spans="1:16" ht="15.75">
      <c r="A44" s="29" t="s">
        <v>27</v>
      </c>
      <c r="B44" s="30"/>
      <c r="C44" s="31"/>
      <c r="D44" s="32">
        <f aca="true" t="shared" si="11" ref="D44:M44">SUM(D45:D45)</f>
        <v>23174</v>
      </c>
      <c r="E44" s="32">
        <f t="shared" si="11"/>
        <v>21915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45089</v>
      </c>
      <c r="O44" s="45">
        <f t="shared" si="9"/>
        <v>2.063664240926358</v>
      </c>
      <c r="P44" s="10"/>
    </row>
    <row r="45" spans="1:16" ht="15">
      <c r="A45" s="13"/>
      <c r="B45" s="39">
        <v>354</v>
      </c>
      <c r="C45" s="21" t="s">
        <v>36</v>
      </c>
      <c r="D45" s="46">
        <v>23174</v>
      </c>
      <c r="E45" s="46">
        <v>21915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45089</v>
      </c>
      <c r="O45" s="47">
        <f t="shared" si="9"/>
        <v>2.063664240926358</v>
      </c>
      <c r="P45" s="9"/>
    </row>
    <row r="46" spans="1:16" ht="15.75">
      <c r="A46" s="29" t="s">
        <v>2</v>
      </c>
      <c r="B46" s="30"/>
      <c r="C46" s="31"/>
      <c r="D46" s="32">
        <f aca="true" t="shared" si="12" ref="D46:M46">SUM(D47:D54)</f>
        <v>1309199</v>
      </c>
      <c r="E46" s="32">
        <f t="shared" si="12"/>
        <v>66789</v>
      </c>
      <c r="F46" s="32">
        <f t="shared" si="12"/>
        <v>1744</v>
      </c>
      <c r="G46" s="32">
        <f t="shared" si="12"/>
        <v>6520</v>
      </c>
      <c r="H46" s="32">
        <f t="shared" si="12"/>
        <v>0</v>
      </c>
      <c r="I46" s="32">
        <f t="shared" si="12"/>
        <v>3212116</v>
      </c>
      <c r="J46" s="32">
        <f t="shared" si="12"/>
        <v>294290</v>
      </c>
      <c r="K46" s="32">
        <f t="shared" si="12"/>
        <v>10535507</v>
      </c>
      <c r="L46" s="32">
        <f t="shared" si="12"/>
        <v>0</v>
      </c>
      <c r="M46" s="32">
        <f t="shared" si="12"/>
        <v>0</v>
      </c>
      <c r="N46" s="32">
        <f>SUM(D46:M46)</f>
        <v>15426165</v>
      </c>
      <c r="O46" s="45">
        <f t="shared" si="9"/>
        <v>706.0352876561857</v>
      </c>
      <c r="P46" s="10"/>
    </row>
    <row r="47" spans="1:16" ht="15">
      <c r="A47" s="12"/>
      <c r="B47" s="25">
        <v>361.1</v>
      </c>
      <c r="C47" s="20" t="s">
        <v>37</v>
      </c>
      <c r="D47" s="46">
        <v>39807</v>
      </c>
      <c r="E47" s="46">
        <v>36120</v>
      </c>
      <c r="F47" s="46">
        <v>1744</v>
      </c>
      <c r="G47" s="46">
        <v>80</v>
      </c>
      <c r="H47" s="46">
        <v>0</v>
      </c>
      <c r="I47" s="46">
        <v>60185</v>
      </c>
      <c r="J47" s="46">
        <v>15988</v>
      </c>
      <c r="K47" s="46">
        <v>337224</v>
      </c>
      <c r="L47" s="46">
        <v>0</v>
      </c>
      <c r="M47" s="46">
        <v>0</v>
      </c>
      <c r="N47" s="46">
        <f>SUM(D47:M47)</f>
        <v>491148</v>
      </c>
      <c r="O47" s="47">
        <f t="shared" si="9"/>
        <v>22.47919813263765</v>
      </c>
      <c r="P47" s="9"/>
    </row>
    <row r="48" spans="1:16" ht="15">
      <c r="A48" s="12"/>
      <c r="B48" s="25">
        <v>361.2</v>
      </c>
      <c r="C48" s="20" t="s">
        <v>103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889911</v>
      </c>
      <c r="L48" s="46">
        <v>0</v>
      </c>
      <c r="M48" s="46">
        <v>0</v>
      </c>
      <c r="N48" s="46">
        <f aca="true" t="shared" si="13" ref="N48:N54">SUM(D48:M48)</f>
        <v>889911</v>
      </c>
      <c r="O48" s="47">
        <f t="shared" si="9"/>
        <v>40.73005629548263</v>
      </c>
      <c r="P48" s="9"/>
    </row>
    <row r="49" spans="1:16" ht="15">
      <c r="A49" s="12"/>
      <c r="B49" s="25">
        <v>361.3</v>
      </c>
      <c r="C49" s="20" t="s">
        <v>38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3546091</v>
      </c>
      <c r="L49" s="46">
        <v>0</v>
      </c>
      <c r="M49" s="46">
        <v>0</v>
      </c>
      <c r="N49" s="46">
        <f t="shared" si="13"/>
        <v>3546091</v>
      </c>
      <c r="O49" s="47">
        <f t="shared" si="9"/>
        <v>162.29992219323537</v>
      </c>
      <c r="P49" s="9"/>
    </row>
    <row r="50" spans="1:16" ht="15">
      <c r="A50" s="12"/>
      <c r="B50" s="25">
        <v>362</v>
      </c>
      <c r="C50" s="20" t="s">
        <v>39</v>
      </c>
      <c r="D50" s="46">
        <v>798734</v>
      </c>
      <c r="E50" s="46">
        <v>0</v>
      </c>
      <c r="F50" s="46">
        <v>0</v>
      </c>
      <c r="G50" s="46">
        <v>0</v>
      </c>
      <c r="H50" s="46">
        <v>0</v>
      </c>
      <c r="I50" s="46">
        <v>1755026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2553760</v>
      </c>
      <c r="O50" s="47">
        <f t="shared" si="9"/>
        <v>116.882237173326</v>
      </c>
      <c r="P50" s="9"/>
    </row>
    <row r="51" spans="1:16" ht="15">
      <c r="A51" s="12"/>
      <c r="B51" s="25">
        <v>364</v>
      </c>
      <c r="C51" s="20" t="s">
        <v>104</v>
      </c>
      <c r="D51" s="46">
        <v>1210</v>
      </c>
      <c r="E51" s="46">
        <v>0</v>
      </c>
      <c r="F51" s="46">
        <v>0</v>
      </c>
      <c r="G51" s="46">
        <v>0</v>
      </c>
      <c r="H51" s="46">
        <v>0</v>
      </c>
      <c r="I51" s="46">
        <v>16319</v>
      </c>
      <c r="J51" s="46">
        <v>33984</v>
      </c>
      <c r="K51" s="46">
        <v>0</v>
      </c>
      <c r="L51" s="46">
        <v>0</v>
      </c>
      <c r="M51" s="46">
        <v>0</v>
      </c>
      <c r="N51" s="46">
        <f t="shared" si="13"/>
        <v>51513</v>
      </c>
      <c r="O51" s="47">
        <f t="shared" si="9"/>
        <v>2.357682273788274</v>
      </c>
      <c r="P51" s="9"/>
    </row>
    <row r="52" spans="1:16" ht="15">
      <c r="A52" s="12"/>
      <c r="B52" s="25">
        <v>366</v>
      </c>
      <c r="C52" s="20" t="s">
        <v>123</v>
      </c>
      <c r="D52" s="46">
        <v>0</v>
      </c>
      <c r="E52" s="46">
        <v>2119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2119</v>
      </c>
      <c r="O52" s="47">
        <f t="shared" si="9"/>
        <v>0.09698384365417181</v>
      </c>
      <c r="P52" s="9"/>
    </row>
    <row r="53" spans="1:16" ht="15">
      <c r="A53" s="12"/>
      <c r="B53" s="25">
        <v>368</v>
      </c>
      <c r="C53" s="20" t="s">
        <v>41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5762281</v>
      </c>
      <c r="L53" s="46">
        <v>0</v>
      </c>
      <c r="M53" s="46">
        <v>0</v>
      </c>
      <c r="N53" s="46">
        <f t="shared" si="13"/>
        <v>5762281</v>
      </c>
      <c r="O53" s="47">
        <f t="shared" si="9"/>
        <v>263.73202434894046</v>
      </c>
      <c r="P53" s="9"/>
    </row>
    <row r="54" spans="1:16" ht="15">
      <c r="A54" s="12"/>
      <c r="B54" s="25">
        <v>369.9</v>
      </c>
      <c r="C54" s="20" t="s">
        <v>42</v>
      </c>
      <c r="D54" s="46">
        <v>469448</v>
      </c>
      <c r="E54" s="46">
        <v>28550</v>
      </c>
      <c r="F54" s="46">
        <v>0</v>
      </c>
      <c r="G54" s="46">
        <v>6440</v>
      </c>
      <c r="H54" s="46">
        <v>0</v>
      </c>
      <c r="I54" s="46">
        <v>1380586</v>
      </c>
      <c r="J54" s="46">
        <v>244318</v>
      </c>
      <c r="K54" s="46">
        <v>0</v>
      </c>
      <c r="L54" s="46">
        <v>0</v>
      </c>
      <c r="M54" s="46">
        <v>0</v>
      </c>
      <c r="N54" s="46">
        <f t="shared" si="13"/>
        <v>2129342</v>
      </c>
      <c r="O54" s="47">
        <f t="shared" si="9"/>
        <v>97.45718339512106</v>
      </c>
      <c r="P54" s="9"/>
    </row>
    <row r="55" spans="1:16" ht="15.75">
      <c r="A55" s="29" t="s">
        <v>28</v>
      </c>
      <c r="B55" s="30"/>
      <c r="C55" s="31"/>
      <c r="D55" s="32">
        <f aca="true" t="shared" si="14" ref="D55:M55">SUM(D56:D59)</f>
        <v>3913202</v>
      </c>
      <c r="E55" s="32">
        <f t="shared" si="14"/>
        <v>0</v>
      </c>
      <c r="F55" s="32">
        <f t="shared" si="14"/>
        <v>0</v>
      </c>
      <c r="G55" s="32">
        <f t="shared" si="14"/>
        <v>641943</v>
      </c>
      <c r="H55" s="32">
        <f t="shared" si="14"/>
        <v>0</v>
      </c>
      <c r="I55" s="32">
        <f t="shared" si="14"/>
        <v>8109307</v>
      </c>
      <c r="J55" s="32">
        <f t="shared" si="14"/>
        <v>1723167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aca="true" t="shared" si="15" ref="N55:N60">SUM(D55:M55)</f>
        <v>14387619</v>
      </c>
      <c r="O55" s="45">
        <f t="shared" si="9"/>
        <v>658.5024028559659</v>
      </c>
      <c r="P55" s="9"/>
    </row>
    <row r="56" spans="1:16" ht="15">
      <c r="A56" s="12"/>
      <c r="B56" s="25">
        <v>381</v>
      </c>
      <c r="C56" s="20" t="s">
        <v>43</v>
      </c>
      <c r="D56" s="46">
        <v>3913202</v>
      </c>
      <c r="E56" s="46">
        <v>0</v>
      </c>
      <c r="F56" s="46">
        <v>0</v>
      </c>
      <c r="G56" s="46">
        <v>641943</v>
      </c>
      <c r="H56" s="46">
        <v>0</v>
      </c>
      <c r="I56" s="46">
        <v>0</v>
      </c>
      <c r="J56" s="46">
        <v>1723167</v>
      </c>
      <c r="K56" s="46">
        <v>0</v>
      </c>
      <c r="L56" s="46">
        <v>0</v>
      </c>
      <c r="M56" s="46">
        <v>0</v>
      </c>
      <c r="N56" s="46">
        <f t="shared" si="15"/>
        <v>6278312</v>
      </c>
      <c r="O56" s="47">
        <f t="shared" si="9"/>
        <v>287.3500846720674</v>
      </c>
      <c r="P56" s="9"/>
    </row>
    <row r="57" spans="1:16" ht="15">
      <c r="A57" s="12"/>
      <c r="B57" s="25">
        <v>389.2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7182958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7182958</v>
      </c>
      <c r="O57" s="47">
        <f t="shared" si="9"/>
        <v>328.75454254199275</v>
      </c>
      <c r="P57" s="9"/>
    </row>
    <row r="58" spans="1:16" ht="15">
      <c r="A58" s="12"/>
      <c r="B58" s="25">
        <v>389.3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468932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468932</v>
      </c>
      <c r="O58" s="47">
        <f t="shared" si="9"/>
        <v>21.462401025218547</v>
      </c>
      <c r="P58" s="9"/>
    </row>
    <row r="59" spans="1:16" ht="15.75" thickBot="1">
      <c r="A59" s="12"/>
      <c r="B59" s="25">
        <v>389.8</v>
      </c>
      <c r="C59" s="20" t="s">
        <v>115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457417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457417</v>
      </c>
      <c r="O59" s="47">
        <f t="shared" si="9"/>
        <v>20.935374616687263</v>
      </c>
      <c r="P59" s="9"/>
    </row>
    <row r="60" spans="1:119" ht="16.5" thickBot="1">
      <c r="A60" s="14" t="s">
        <v>34</v>
      </c>
      <c r="B60" s="23"/>
      <c r="C60" s="22"/>
      <c r="D60" s="15">
        <f aca="true" t="shared" si="16" ref="D60:M60">SUM(D5,D16,D22,D37,D44,D46,D55)</f>
        <v>25136234</v>
      </c>
      <c r="E60" s="15">
        <f t="shared" si="16"/>
        <v>7128750</v>
      </c>
      <c r="F60" s="15">
        <f t="shared" si="16"/>
        <v>558016</v>
      </c>
      <c r="G60" s="15">
        <f t="shared" si="16"/>
        <v>3801217</v>
      </c>
      <c r="H60" s="15">
        <f t="shared" si="16"/>
        <v>0</v>
      </c>
      <c r="I60" s="15">
        <f t="shared" si="16"/>
        <v>39307231</v>
      </c>
      <c r="J60" s="15">
        <f t="shared" si="16"/>
        <v>9700380</v>
      </c>
      <c r="K60" s="15">
        <f t="shared" si="16"/>
        <v>10535507</v>
      </c>
      <c r="L60" s="15">
        <f t="shared" si="16"/>
        <v>0</v>
      </c>
      <c r="M60" s="15">
        <f t="shared" si="16"/>
        <v>0</v>
      </c>
      <c r="N60" s="15">
        <f t="shared" si="15"/>
        <v>96167335</v>
      </c>
      <c r="O60" s="38">
        <f t="shared" si="9"/>
        <v>4401.45246922056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126</v>
      </c>
      <c r="M62" s="51"/>
      <c r="N62" s="51"/>
      <c r="O62" s="43">
        <v>21849</v>
      </c>
    </row>
    <row r="63" spans="1:15" ht="1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5.75" customHeight="1" thickBot="1">
      <c r="A64" s="55" t="s">
        <v>80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13112940</v>
      </c>
      <c r="E5" s="27">
        <f t="shared" si="0"/>
        <v>3919675</v>
      </c>
      <c r="F5" s="27">
        <f t="shared" si="0"/>
        <v>561722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17594337</v>
      </c>
      <c r="O5" s="33">
        <f aca="true" t="shared" si="1" ref="O5:O36">(N5/O$59)</f>
        <v>821.4743206648614</v>
      </c>
      <c r="P5" s="6"/>
    </row>
    <row r="6" spans="1:16" ht="15">
      <c r="A6" s="12"/>
      <c r="B6" s="25">
        <v>311</v>
      </c>
      <c r="C6" s="20" t="s">
        <v>1</v>
      </c>
      <c r="D6" s="46">
        <v>9059063</v>
      </c>
      <c r="E6" s="46">
        <v>0</v>
      </c>
      <c r="F6" s="46">
        <v>561722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9620785</v>
      </c>
      <c r="O6" s="47">
        <f t="shared" si="1"/>
        <v>449.19156784013444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66332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66332</v>
      </c>
      <c r="O7" s="47">
        <f t="shared" si="1"/>
        <v>3.0970211971239143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503057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503057</v>
      </c>
      <c r="O8" s="47">
        <f t="shared" si="1"/>
        <v>23.487580539732935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377300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377300</v>
      </c>
      <c r="O9" s="47">
        <f t="shared" si="1"/>
        <v>17.61602390512653</v>
      </c>
      <c r="P9" s="9"/>
    </row>
    <row r="10" spans="1:16" ht="15">
      <c r="A10" s="12"/>
      <c r="B10" s="25">
        <v>312.51</v>
      </c>
      <c r="C10" s="20" t="s">
        <v>93</v>
      </c>
      <c r="D10" s="46">
        <v>272353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272353</v>
      </c>
      <c r="O10" s="47">
        <f t="shared" si="1"/>
        <v>12.716079932766831</v>
      </c>
      <c r="P10" s="9"/>
    </row>
    <row r="11" spans="1:16" ht="15">
      <c r="A11" s="12"/>
      <c r="B11" s="25">
        <v>312.52</v>
      </c>
      <c r="C11" s="20" t="s">
        <v>94</v>
      </c>
      <c r="D11" s="46">
        <v>189276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189276</v>
      </c>
      <c r="O11" s="47">
        <f t="shared" si="1"/>
        <v>8.837239704921094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2972986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2972986</v>
      </c>
      <c r="O12" s="47">
        <f t="shared" si="1"/>
        <v>138.80782519376226</v>
      </c>
      <c r="P12" s="9"/>
    </row>
    <row r="13" spans="1:16" ht="15">
      <c r="A13" s="12"/>
      <c r="B13" s="25">
        <v>314.1</v>
      </c>
      <c r="C13" s="20" t="s">
        <v>12</v>
      </c>
      <c r="D13" s="46">
        <v>2404489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2404489</v>
      </c>
      <c r="O13" s="47">
        <f t="shared" si="1"/>
        <v>112.2648706695303</v>
      </c>
      <c r="P13" s="9"/>
    </row>
    <row r="14" spans="1:16" ht="15">
      <c r="A14" s="12"/>
      <c r="B14" s="25">
        <v>314.8</v>
      </c>
      <c r="C14" s="20" t="s">
        <v>15</v>
      </c>
      <c r="D14" s="46">
        <v>89690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89690</v>
      </c>
      <c r="O14" s="47">
        <f t="shared" si="1"/>
        <v>4.1875992156130355</v>
      </c>
      <c r="P14" s="9"/>
    </row>
    <row r="15" spans="1:16" ht="15">
      <c r="A15" s="12"/>
      <c r="B15" s="25">
        <v>315</v>
      </c>
      <c r="C15" s="20" t="s">
        <v>95</v>
      </c>
      <c r="D15" s="46">
        <v>1098069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1098069</v>
      </c>
      <c r="O15" s="47">
        <f t="shared" si="1"/>
        <v>51.268512466149964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SUM(D17:D21)</f>
        <v>2969927</v>
      </c>
      <c r="E16" s="32">
        <f t="shared" si="3"/>
        <v>2118674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5088601</v>
      </c>
      <c r="O16" s="45">
        <f t="shared" si="1"/>
        <v>237.58525539266037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2117174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2117174</v>
      </c>
      <c r="O17" s="47">
        <f t="shared" si="1"/>
        <v>98.85021944159118</v>
      </c>
      <c r="P17" s="9"/>
    </row>
    <row r="18" spans="1:16" ht="15">
      <c r="A18" s="12"/>
      <c r="B18" s="25">
        <v>323.1</v>
      </c>
      <c r="C18" s="20" t="s">
        <v>59</v>
      </c>
      <c r="D18" s="46">
        <v>1892350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1892350</v>
      </c>
      <c r="O18" s="47">
        <f t="shared" si="1"/>
        <v>88.35325427210758</v>
      </c>
      <c r="P18" s="9"/>
    </row>
    <row r="19" spans="1:16" ht="15">
      <c r="A19" s="12"/>
      <c r="B19" s="25">
        <v>323.3</v>
      </c>
      <c r="C19" s="20" t="s">
        <v>110</v>
      </c>
      <c r="D19" s="46">
        <v>422956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422956</v>
      </c>
      <c r="O19" s="47">
        <f t="shared" si="1"/>
        <v>19.74768885983752</v>
      </c>
      <c r="P19" s="9"/>
    </row>
    <row r="20" spans="1:16" ht="15">
      <c r="A20" s="12"/>
      <c r="B20" s="25">
        <v>323.4</v>
      </c>
      <c r="C20" s="20" t="s">
        <v>60</v>
      </c>
      <c r="D20" s="46">
        <v>22119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22119</v>
      </c>
      <c r="O20" s="47">
        <f t="shared" si="1"/>
        <v>1.0327294798767392</v>
      </c>
      <c r="P20" s="9"/>
    </row>
    <row r="21" spans="1:16" ht="15">
      <c r="A21" s="12"/>
      <c r="B21" s="25">
        <v>329</v>
      </c>
      <c r="C21" s="20" t="s">
        <v>17</v>
      </c>
      <c r="D21" s="46">
        <v>632502</v>
      </c>
      <c r="E21" s="46">
        <v>1500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634002</v>
      </c>
      <c r="O21" s="47">
        <f t="shared" si="1"/>
        <v>29.601363339247364</v>
      </c>
      <c r="P21" s="9"/>
    </row>
    <row r="22" spans="1:16" ht="15.75">
      <c r="A22" s="29" t="s">
        <v>19</v>
      </c>
      <c r="B22" s="30"/>
      <c r="C22" s="31"/>
      <c r="D22" s="32">
        <f aca="true" t="shared" si="5" ref="D22:M22">SUM(D23:D34)</f>
        <v>2689288</v>
      </c>
      <c r="E22" s="32">
        <f t="shared" si="5"/>
        <v>218174</v>
      </c>
      <c r="F22" s="32">
        <f t="shared" si="5"/>
        <v>0</v>
      </c>
      <c r="G22" s="32">
        <f t="shared" si="5"/>
        <v>3189716</v>
      </c>
      <c r="H22" s="32">
        <f t="shared" si="5"/>
        <v>0</v>
      </c>
      <c r="I22" s="32">
        <f t="shared" si="5"/>
        <v>1014657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7111835</v>
      </c>
      <c r="O22" s="45">
        <f t="shared" si="1"/>
        <v>332.049444392567</v>
      </c>
      <c r="P22" s="10"/>
    </row>
    <row r="23" spans="1:16" ht="15">
      <c r="A23" s="12"/>
      <c r="B23" s="25">
        <v>331.2</v>
      </c>
      <c r="C23" s="20" t="s">
        <v>61</v>
      </c>
      <c r="D23" s="46">
        <v>4192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4192</v>
      </c>
      <c r="O23" s="47">
        <f t="shared" si="1"/>
        <v>0.1957232234569054</v>
      </c>
      <c r="P23" s="9"/>
    </row>
    <row r="24" spans="1:16" ht="15">
      <c r="A24" s="12"/>
      <c r="B24" s="25">
        <v>334.39</v>
      </c>
      <c r="C24" s="20" t="s">
        <v>63</v>
      </c>
      <c r="D24" s="46">
        <v>0</v>
      </c>
      <c r="E24" s="46">
        <v>0</v>
      </c>
      <c r="F24" s="46">
        <v>0</v>
      </c>
      <c r="G24" s="46">
        <v>76004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2">SUM(D24:M24)</f>
        <v>76004</v>
      </c>
      <c r="O24" s="47">
        <f t="shared" si="1"/>
        <v>3.5486039779624616</v>
      </c>
      <c r="P24" s="9"/>
    </row>
    <row r="25" spans="1:16" ht="15">
      <c r="A25" s="12"/>
      <c r="B25" s="25">
        <v>335.12</v>
      </c>
      <c r="C25" s="20" t="s">
        <v>96</v>
      </c>
      <c r="D25" s="46">
        <v>509451</v>
      </c>
      <c r="E25" s="46">
        <v>165094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674545</v>
      </c>
      <c r="O25" s="47">
        <f t="shared" si="1"/>
        <v>31.494303856569243</v>
      </c>
      <c r="P25" s="9"/>
    </row>
    <row r="26" spans="1:16" ht="15">
      <c r="A26" s="12"/>
      <c r="B26" s="25">
        <v>335.13</v>
      </c>
      <c r="C26" s="20" t="s">
        <v>97</v>
      </c>
      <c r="D26" s="46">
        <v>0</v>
      </c>
      <c r="E26" s="46">
        <v>5853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5853</v>
      </c>
      <c r="O26" s="47">
        <f t="shared" si="1"/>
        <v>0.273274815575684</v>
      </c>
      <c r="P26" s="9"/>
    </row>
    <row r="27" spans="1:16" ht="15">
      <c r="A27" s="12"/>
      <c r="B27" s="25">
        <v>335.14</v>
      </c>
      <c r="C27" s="20" t="s">
        <v>98</v>
      </c>
      <c r="D27" s="46">
        <v>39109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39109</v>
      </c>
      <c r="O27" s="47">
        <f t="shared" si="1"/>
        <v>1.8259874871603323</v>
      </c>
      <c r="P27" s="9"/>
    </row>
    <row r="28" spans="1:16" ht="15">
      <c r="A28" s="12"/>
      <c r="B28" s="25">
        <v>335.15</v>
      </c>
      <c r="C28" s="20" t="s">
        <v>99</v>
      </c>
      <c r="D28" s="46">
        <v>31317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31317</v>
      </c>
      <c r="O28" s="47">
        <f t="shared" si="1"/>
        <v>1.4621813427957793</v>
      </c>
      <c r="P28" s="9"/>
    </row>
    <row r="29" spans="1:16" ht="15">
      <c r="A29" s="12"/>
      <c r="B29" s="25">
        <v>335.18</v>
      </c>
      <c r="C29" s="20" t="s">
        <v>100</v>
      </c>
      <c r="D29" s="46">
        <v>1791003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1791003</v>
      </c>
      <c r="O29" s="47">
        <f t="shared" si="1"/>
        <v>83.62139322065552</v>
      </c>
      <c r="P29" s="9"/>
    </row>
    <row r="30" spans="1:16" ht="15">
      <c r="A30" s="12"/>
      <c r="B30" s="25">
        <v>335.21</v>
      </c>
      <c r="C30" s="20" t="s">
        <v>70</v>
      </c>
      <c r="D30" s="46">
        <v>7416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7416</v>
      </c>
      <c r="O30" s="47">
        <f t="shared" si="1"/>
        <v>0.3462508170697544</v>
      </c>
      <c r="P30" s="9"/>
    </row>
    <row r="31" spans="1:16" ht="15">
      <c r="A31" s="12"/>
      <c r="B31" s="25">
        <v>335.49</v>
      </c>
      <c r="C31" s="20" t="s">
        <v>71</v>
      </c>
      <c r="D31" s="46">
        <v>91993</v>
      </c>
      <c r="E31" s="46">
        <v>27193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119186</v>
      </c>
      <c r="O31" s="47">
        <f t="shared" si="1"/>
        <v>5.564758614249697</v>
      </c>
      <c r="P31" s="9"/>
    </row>
    <row r="32" spans="1:16" ht="15">
      <c r="A32" s="12"/>
      <c r="B32" s="25">
        <v>335.9</v>
      </c>
      <c r="C32" s="20" t="s">
        <v>114</v>
      </c>
      <c r="D32" s="46">
        <v>128581</v>
      </c>
      <c r="E32" s="46">
        <v>0</v>
      </c>
      <c r="F32" s="46">
        <v>0</v>
      </c>
      <c r="G32" s="46">
        <v>3113712</v>
      </c>
      <c r="H32" s="46">
        <v>0</v>
      </c>
      <c r="I32" s="46">
        <v>1014657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4256950</v>
      </c>
      <c r="O32" s="47">
        <f t="shared" si="1"/>
        <v>198.75571948828087</v>
      </c>
      <c r="P32" s="9"/>
    </row>
    <row r="33" spans="1:16" ht="15">
      <c r="A33" s="12"/>
      <c r="B33" s="25">
        <v>337.2</v>
      </c>
      <c r="C33" s="20" t="s">
        <v>72</v>
      </c>
      <c r="D33" s="46">
        <v>86226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86226</v>
      </c>
      <c r="O33" s="47">
        <f t="shared" si="1"/>
        <v>4.025866093939677</v>
      </c>
      <c r="P33" s="9"/>
    </row>
    <row r="34" spans="1:16" ht="15">
      <c r="A34" s="12"/>
      <c r="B34" s="25">
        <v>338</v>
      </c>
      <c r="C34" s="20" t="s">
        <v>73</v>
      </c>
      <c r="D34" s="46">
        <v>0</v>
      </c>
      <c r="E34" s="46">
        <v>20034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20034</v>
      </c>
      <c r="O34" s="47">
        <f t="shared" si="1"/>
        <v>0.9353814548510598</v>
      </c>
      <c r="P34" s="9"/>
    </row>
    <row r="35" spans="1:16" ht="15.75">
      <c r="A35" s="29" t="s">
        <v>26</v>
      </c>
      <c r="B35" s="30"/>
      <c r="C35" s="31"/>
      <c r="D35" s="32">
        <f aca="true" t="shared" si="7" ref="D35:M35">SUM(D36:D41)</f>
        <v>74535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26775901</v>
      </c>
      <c r="J35" s="32">
        <f t="shared" si="7"/>
        <v>7386417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34236853</v>
      </c>
      <c r="O35" s="45">
        <f t="shared" si="1"/>
        <v>1598.5084041460455</v>
      </c>
      <c r="P35" s="10"/>
    </row>
    <row r="36" spans="1:16" ht="15">
      <c r="A36" s="12"/>
      <c r="B36" s="25">
        <v>341.2</v>
      </c>
      <c r="C36" s="20" t="s">
        <v>101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7386417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7386417</v>
      </c>
      <c r="O36" s="47">
        <f t="shared" si="1"/>
        <v>344.8695956671958</v>
      </c>
      <c r="P36" s="9"/>
    </row>
    <row r="37" spans="1:16" ht="15">
      <c r="A37" s="12"/>
      <c r="B37" s="25">
        <v>341.9</v>
      </c>
      <c r="C37" s="20" t="s">
        <v>102</v>
      </c>
      <c r="D37" s="46">
        <v>49986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49986</v>
      </c>
      <c r="O37" s="47">
        <f aca="true" t="shared" si="9" ref="O37:O57">(N37/O$59)</f>
        <v>2.333831356802689</v>
      </c>
      <c r="P37" s="9"/>
    </row>
    <row r="38" spans="1:16" ht="15">
      <c r="A38" s="12"/>
      <c r="B38" s="25">
        <v>342.2</v>
      </c>
      <c r="C38" s="20" t="s">
        <v>74</v>
      </c>
      <c r="D38" s="46">
        <v>24549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24549</v>
      </c>
      <c r="O38" s="47">
        <f t="shared" si="9"/>
        <v>1.1461854514894014</v>
      </c>
      <c r="P38" s="9"/>
    </row>
    <row r="39" spans="1:16" ht="15">
      <c r="A39" s="12"/>
      <c r="B39" s="25">
        <v>343.4</v>
      </c>
      <c r="C39" s="20" t="s">
        <v>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5208829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5208829</v>
      </c>
      <c r="O39" s="47">
        <f t="shared" si="9"/>
        <v>243.1986646745728</v>
      </c>
      <c r="P39" s="9"/>
    </row>
    <row r="40" spans="1:16" ht="15">
      <c r="A40" s="12"/>
      <c r="B40" s="25">
        <v>343.6</v>
      </c>
      <c r="C40" s="20" t="s">
        <v>32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20108922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20108922</v>
      </c>
      <c r="O40" s="47">
        <f t="shared" si="9"/>
        <v>938.8795405733496</v>
      </c>
      <c r="P40" s="9"/>
    </row>
    <row r="41" spans="1:16" ht="15">
      <c r="A41" s="12"/>
      <c r="B41" s="25">
        <v>343.9</v>
      </c>
      <c r="C41" s="20" t="s">
        <v>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1458150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1458150</v>
      </c>
      <c r="O41" s="47">
        <f t="shared" si="9"/>
        <v>68.08058642263516</v>
      </c>
      <c r="P41" s="9"/>
    </row>
    <row r="42" spans="1:16" ht="15.75">
      <c r="A42" s="29" t="s">
        <v>27</v>
      </c>
      <c r="B42" s="30"/>
      <c r="C42" s="31"/>
      <c r="D42" s="32">
        <f aca="true" t="shared" si="10" ref="D42:M42">SUM(D43:D43)</f>
        <v>20802</v>
      </c>
      <c r="E42" s="32">
        <f t="shared" si="10"/>
        <v>25083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45885</v>
      </c>
      <c r="O42" s="45">
        <f t="shared" si="9"/>
        <v>2.142356896068727</v>
      </c>
      <c r="P42" s="10"/>
    </row>
    <row r="43" spans="1:16" ht="15">
      <c r="A43" s="13"/>
      <c r="B43" s="39">
        <v>354</v>
      </c>
      <c r="C43" s="21" t="s">
        <v>36</v>
      </c>
      <c r="D43" s="46">
        <v>20802</v>
      </c>
      <c r="E43" s="46">
        <v>25083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45885</v>
      </c>
      <c r="O43" s="47">
        <f t="shared" si="9"/>
        <v>2.142356896068727</v>
      </c>
      <c r="P43" s="9"/>
    </row>
    <row r="44" spans="1:16" ht="15.75">
      <c r="A44" s="29" t="s">
        <v>2</v>
      </c>
      <c r="B44" s="30"/>
      <c r="C44" s="31"/>
      <c r="D44" s="32">
        <f aca="true" t="shared" si="11" ref="D44:M44">SUM(D45:D51)</f>
        <v>1258250</v>
      </c>
      <c r="E44" s="32">
        <f t="shared" si="11"/>
        <v>75202</v>
      </c>
      <c r="F44" s="32">
        <f t="shared" si="11"/>
        <v>6827</v>
      </c>
      <c r="G44" s="32">
        <f t="shared" si="11"/>
        <v>7305</v>
      </c>
      <c r="H44" s="32">
        <f t="shared" si="11"/>
        <v>0</v>
      </c>
      <c r="I44" s="32">
        <f t="shared" si="11"/>
        <v>2955537</v>
      </c>
      <c r="J44" s="32">
        <f t="shared" si="11"/>
        <v>354809</v>
      </c>
      <c r="K44" s="32">
        <f t="shared" si="11"/>
        <v>1958520</v>
      </c>
      <c r="L44" s="32">
        <f t="shared" si="11"/>
        <v>0</v>
      </c>
      <c r="M44" s="32">
        <f t="shared" si="11"/>
        <v>0</v>
      </c>
      <c r="N44" s="32">
        <f>SUM(D44:M44)</f>
        <v>6616450</v>
      </c>
      <c r="O44" s="45">
        <f t="shared" si="9"/>
        <v>308.92006723316837</v>
      </c>
      <c r="P44" s="10"/>
    </row>
    <row r="45" spans="1:16" ht="15">
      <c r="A45" s="12"/>
      <c r="B45" s="25">
        <v>361.1</v>
      </c>
      <c r="C45" s="20" t="s">
        <v>37</v>
      </c>
      <c r="D45" s="46">
        <v>132854</v>
      </c>
      <c r="E45" s="46">
        <v>50749</v>
      </c>
      <c r="F45" s="46">
        <v>6827</v>
      </c>
      <c r="G45" s="46">
        <v>7305</v>
      </c>
      <c r="H45" s="46">
        <v>0</v>
      </c>
      <c r="I45" s="46">
        <v>340372</v>
      </c>
      <c r="J45" s="46">
        <v>42483</v>
      </c>
      <c r="K45" s="46">
        <v>447951</v>
      </c>
      <c r="L45" s="46">
        <v>0</v>
      </c>
      <c r="M45" s="46">
        <v>0</v>
      </c>
      <c r="N45" s="46">
        <f>SUM(D45:M45)</f>
        <v>1028541</v>
      </c>
      <c r="O45" s="47">
        <f t="shared" si="9"/>
        <v>48.02227098702026</v>
      </c>
      <c r="P45" s="9"/>
    </row>
    <row r="46" spans="1:16" ht="15">
      <c r="A46" s="12"/>
      <c r="B46" s="25">
        <v>361.2</v>
      </c>
      <c r="C46" s="20" t="s">
        <v>103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612400</v>
      </c>
      <c r="L46" s="46">
        <v>0</v>
      </c>
      <c r="M46" s="46">
        <v>0</v>
      </c>
      <c r="N46" s="46">
        <f aca="true" t="shared" si="12" ref="N46:N51">SUM(D46:M46)</f>
        <v>612400</v>
      </c>
      <c r="O46" s="47">
        <f t="shared" si="9"/>
        <v>28.59277243440097</v>
      </c>
      <c r="P46" s="9"/>
    </row>
    <row r="47" spans="1:16" ht="15">
      <c r="A47" s="12"/>
      <c r="B47" s="25">
        <v>361.3</v>
      </c>
      <c r="C47" s="20" t="s">
        <v>38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-2229961</v>
      </c>
      <c r="L47" s="46">
        <v>0</v>
      </c>
      <c r="M47" s="46">
        <v>0</v>
      </c>
      <c r="N47" s="46">
        <f t="shared" si="12"/>
        <v>-2229961</v>
      </c>
      <c r="O47" s="47">
        <f t="shared" si="9"/>
        <v>-104.11621066392753</v>
      </c>
      <c r="P47" s="9"/>
    </row>
    <row r="48" spans="1:16" ht="15">
      <c r="A48" s="12"/>
      <c r="B48" s="25">
        <v>362</v>
      </c>
      <c r="C48" s="20" t="s">
        <v>39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1848187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1848187</v>
      </c>
      <c r="O48" s="47">
        <f t="shared" si="9"/>
        <v>86.291297039873</v>
      </c>
      <c r="P48" s="9"/>
    </row>
    <row r="49" spans="1:16" ht="15">
      <c r="A49" s="12"/>
      <c r="B49" s="25">
        <v>364</v>
      </c>
      <c r="C49" s="20" t="s">
        <v>104</v>
      </c>
      <c r="D49" s="46">
        <v>13100</v>
      </c>
      <c r="E49" s="46">
        <v>0</v>
      </c>
      <c r="F49" s="46">
        <v>0</v>
      </c>
      <c r="G49" s="46">
        <v>0</v>
      </c>
      <c r="H49" s="46">
        <v>0</v>
      </c>
      <c r="I49" s="46">
        <v>-285876</v>
      </c>
      <c r="J49" s="46">
        <v>115570</v>
      </c>
      <c r="K49" s="46">
        <v>0</v>
      </c>
      <c r="L49" s="46">
        <v>0</v>
      </c>
      <c r="M49" s="46">
        <v>0</v>
      </c>
      <c r="N49" s="46">
        <f t="shared" si="12"/>
        <v>-157206</v>
      </c>
      <c r="O49" s="47">
        <f t="shared" si="9"/>
        <v>-7.339901017835466</v>
      </c>
      <c r="P49" s="9"/>
    </row>
    <row r="50" spans="1:16" ht="15">
      <c r="A50" s="12"/>
      <c r="B50" s="25">
        <v>368</v>
      </c>
      <c r="C50" s="20" t="s">
        <v>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3128130</v>
      </c>
      <c r="L50" s="46">
        <v>0</v>
      </c>
      <c r="M50" s="46">
        <v>0</v>
      </c>
      <c r="N50" s="46">
        <f t="shared" si="12"/>
        <v>3128130</v>
      </c>
      <c r="O50" s="47">
        <f t="shared" si="9"/>
        <v>146.05145204967783</v>
      </c>
      <c r="P50" s="9"/>
    </row>
    <row r="51" spans="1:16" ht="15">
      <c r="A51" s="12"/>
      <c r="B51" s="25">
        <v>369.9</v>
      </c>
      <c r="C51" s="20" t="s">
        <v>42</v>
      </c>
      <c r="D51" s="46">
        <v>1112296</v>
      </c>
      <c r="E51" s="46">
        <v>24453</v>
      </c>
      <c r="F51" s="46">
        <v>0</v>
      </c>
      <c r="G51" s="46">
        <v>0</v>
      </c>
      <c r="H51" s="46">
        <v>0</v>
      </c>
      <c r="I51" s="46">
        <v>1052854</v>
      </c>
      <c r="J51" s="46">
        <v>196756</v>
      </c>
      <c r="K51" s="46">
        <v>0</v>
      </c>
      <c r="L51" s="46">
        <v>0</v>
      </c>
      <c r="M51" s="46">
        <v>0</v>
      </c>
      <c r="N51" s="46">
        <f t="shared" si="12"/>
        <v>2386359</v>
      </c>
      <c r="O51" s="47">
        <f t="shared" si="9"/>
        <v>111.41838640395929</v>
      </c>
      <c r="P51" s="9"/>
    </row>
    <row r="52" spans="1:16" ht="15.75">
      <c r="A52" s="29" t="s">
        <v>28</v>
      </c>
      <c r="B52" s="30"/>
      <c r="C52" s="31"/>
      <c r="D52" s="32">
        <f aca="true" t="shared" si="13" ref="D52:M52">SUM(D53:D56)</f>
        <v>5397976</v>
      </c>
      <c r="E52" s="32">
        <f t="shared" si="13"/>
        <v>0</v>
      </c>
      <c r="F52" s="32">
        <f t="shared" si="13"/>
        <v>0</v>
      </c>
      <c r="G52" s="32">
        <f t="shared" si="13"/>
        <v>1710637</v>
      </c>
      <c r="H52" s="32">
        <f t="shared" si="13"/>
        <v>0</v>
      </c>
      <c r="I52" s="32">
        <f t="shared" si="13"/>
        <v>8857713</v>
      </c>
      <c r="J52" s="32">
        <f t="shared" si="13"/>
        <v>1096869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aca="true" t="shared" si="14" ref="N52:N57">SUM(D52:M52)</f>
        <v>17063195</v>
      </c>
      <c r="O52" s="45">
        <f t="shared" si="9"/>
        <v>796.6754598935474</v>
      </c>
      <c r="P52" s="9"/>
    </row>
    <row r="53" spans="1:16" ht="15">
      <c r="A53" s="12"/>
      <c r="B53" s="25">
        <v>381</v>
      </c>
      <c r="C53" s="20" t="s">
        <v>43</v>
      </c>
      <c r="D53" s="46">
        <v>3953813</v>
      </c>
      <c r="E53" s="46">
        <v>0</v>
      </c>
      <c r="F53" s="46">
        <v>0</v>
      </c>
      <c r="G53" s="46">
        <v>1710637</v>
      </c>
      <c r="H53" s="46">
        <v>0</v>
      </c>
      <c r="I53" s="46">
        <v>1100000</v>
      </c>
      <c r="J53" s="46">
        <v>1096869</v>
      </c>
      <c r="K53" s="46">
        <v>0</v>
      </c>
      <c r="L53" s="46">
        <v>0</v>
      </c>
      <c r="M53" s="46">
        <v>0</v>
      </c>
      <c r="N53" s="46">
        <f t="shared" si="14"/>
        <v>7861319</v>
      </c>
      <c r="O53" s="47">
        <f t="shared" si="9"/>
        <v>367.0426276963302</v>
      </c>
      <c r="P53" s="9"/>
    </row>
    <row r="54" spans="1:16" ht="15">
      <c r="A54" s="12"/>
      <c r="B54" s="25">
        <v>389.6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5272710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5272710</v>
      </c>
      <c r="O54" s="47">
        <f t="shared" si="9"/>
        <v>246.18124941637873</v>
      </c>
      <c r="P54" s="9"/>
    </row>
    <row r="55" spans="1:16" ht="15">
      <c r="A55" s="12"/>
      <c r="B55" s="25">
        <v>389.8</v>
      </c>
      <c r="C55" s="20" t="s">
        <v>115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2485003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2485003</v>
      </c>
      <c r="O55" s="47">
        <f t="shared" si="9"/>
        <v>116.02404519562984</v>
      </c>
      <c r="P55" s="9"/>
    </row>
    <row r="56" spans="1:16" ht="15.75" thickBot="1">
      <c r="A56" s="48"/>
      <c r="B56" s="49">
        <v>392</v>
      </c>
      <c r="C56" s="50" t="s">
        <v>116</v>
      </c>
      <c r="D56" s="46">
        <v>1444163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1444163</v>
      </c>
      <c r="O56" s="47">
        <f t="shared" si="9"/>
        <v>67.4275375852087</v>
      </c>
      <c r="P56" s="9"/>
    </row>
    <row r="57" spans="1:119" ht="16.5" thickBot="1">
      <c r="A57" s="14" t="s">
        <v>34</v>
      </c>
      <c r="B57" s="23"/>
      <c r="C57" s="22"/>
      <c r="D57" s="15">
        <f aca="true" t="shared" si="15" ref="D57:M57">SUM(D5,D16,D22,D35,D42,D44,D52)</f>
        <v>25523718</v>
      </c>
      <c r="E57" s="15">
        <f t="shared" si="15"/>
        <v>6356808</v>
      </c>
      <c r="F57" s="15">
        <f t="shared" si="15"/>
        <v>568549</v>
      </c>
      <c r="G57" s="15">
        <f t="shared" si="15"/>
        <v>4907658</v>
      </c>
      <c r="H57" s="15">
        <f t="shared" si="15"/>
        <v>0</v>
      </c>
      <c r="I57" s="15">
        <f t="shared" si="15"/>
        <v>39603808</v>
      </c>
      <c r="J57" s="15">
        <f t="shared" si="15"/>
        <v>8838095</v>
      </c>
      <c r="K57" s="15">
        <f t="shared" si="15"/>
        <v>1958520</v>
      </c>
      <c r="L57" s="15">
        <f t="shared" si="15"/>
        <v>0</v>
      </c>
      <c r="M57" s="15">
        <f t="shared" si="15"/>
        <v>0</v>
      </c>
      <c r="N57" s="15">
        <f t="shared" si="14"/>
        <v>87757156</v>
      </c>
      <c r="O57" s="38">
        <f t="shared" si="9"/>
        <v>4097.355308618919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117</v>
      </c>
      <c r="M59" s="51"/>
      <c r="N59" s="51"/>
      <c r="O59" s="43">
        <v>21418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12402757</v>
      </c>
      <c r="E5" s="27">
        <f t="shared" si="0"/>
        <v>3507004</v>
      </c>
      <c r="F5" s="27">
        <f t="shared" si="0"/>
        <v>548118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16457879</v>
      </c>
      <c r="O5" s="33">
        <f aca="true" t="shared" si="1" ref="O5:O36">(N5/O$59)</f>
        <v>776.7547196526335</v>
      </c>
      <c r="P5" s="6"/>
    </row>
    <row r="6" spans="1:16" ht="15">
      <c r="A6" s="12"/>
      <c r="B6" s="25">
        <v>311</v>
      </c>
      <c r="C6" s="20" t="s">
        <v>1</v>
      </c>
      <c r="D6" s="46">
        <v>8398173</v>
      </c>
      <c r="E6" s="46">
        <v>0</v>
      </c>
      <c r="F6" s="46">
        <v>548118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8946291</v>
      </c>
      <c r="O6" s="47">
        <f t="shared" si="1"/>
        <v>422.2338587879932</v>
      </c>
      <c r="P6" s="9"/>
    </row>
    <row r="7" spans="1:16" ht="15">
      <c r="A7" s="12"/>
      <c r="B7" s="25">
        <v>312.3</v>
      </c>
      <c r="C7" s="20" t="s">
        <v>54</v>
      </c>
      <c r="D7" s="46">
        <v>0</v>
      </c>
      <c r="E7" s="46">
        <v>66394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66394</v>
      </c>
      <c r="O7" s="47">
        <f t="shared" si="1"/>
        <v>3.1335661695299226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485363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485363</v>
      </c>
      <c r="O8" s="47">
        <f t="shared" si="1"/>
        <v>22.90744761185577</v>
      </c>
      <c r="P8" s="9"/>
    </row>
    <row r="9" spans="1:16" ht="15">
      <c r="A9" s="12"/>
      <c r="B9" s="25">
        <v>312.42</v>
      </c>
      <c r="C9" s="20" t="s">
        <v>9</v>
      </c>
      <c r="D9" s="46">
        <v>0</v>
      </c>
      <c r="E9" s="46">
        <v>371318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371318</v>
      </c>
      <c r="O9" s="47">
        <f t="shared" si="1"/>
        <v>17.524919765905228</v>
      </c>
      <c r="P9" s="9"/>
    </row>
    <row r="10" spans="1:16" ht="15">
      <c r="A10" s="12"/>
      <c r="B10" s="25">
        <v>312.51</v>
      </c>
      <c r="C10" s="20" t="s">
        <v>93</v>
      </c>
      <c r="D10" s="46">
        <v>307202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307202</v>
      </c>
      <c r="O10" s="47">
        <f t="shared" si="1"/>
        <v>14.498867283367945</v>
      </c>
      <c r="P10" s="9"/>
    </row>
    <row r="11" spans="1:16" ht="15">
      <c r="A11" s="12"/>
      <c r="B11" s="25">
        <v>312.52</v>
      </c>
      <c r="C11" s="20" t="s">
        <v>94</v>
      </c>
      <c r="D11" s="46">
        <v>178617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178617</v>
      </c>
      <c r="O11" s="47">
        <f t="shared" si="1"/>
        <v>8.430101944496885</v>
      </c>
      <c r="P11" s="9"/>
    </row>
    <row r="12" spans="1:16" ht="15">
      <c r="A12" s="12"/>
      <c r="B12" s="25">
        <v>312.6</v>
      </c>
      <c r="C12" s="20" t="s">
        <v>11</v>
      </c>
      <c r="D12" s="46">
        <v>0</v>
      </c>
      <c r="E12" s="46">
        <v>2583929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2583929</v>
      </c>
      <c r="O12" s="47">
        <f t="shared" si="1"/>
        <v>121.95247309797999</v>
      </c>
      <c r="P12" s="9"/>
    </row>
    <row r="13" spans="1:16" ht="15">
      <c r="A13" s="12"/>
      <c r="B13" s="25">
        <v>314.1</v>
      </c>
      <c r="C13" s="20" t="s">
        <v>12</v>
      </c>
      <c r="D13" s="46">
        <v>2324080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2324080</v>
      </c>
      <c r="O13" s="47">
        <f t="shared" si="1"/>
        <v>109.68850292618464</v>
      </c>
      <c r="P13" s="9"/>
    </row>
    <row r="14" spans="1:16" ht="15">
      <c r="A14" s="12"/>
      <c r="B14" s="25">
        <v>314.8</v>
      </c>
      <c r="C14" s="20" t="s">
        <v>15</v>
      </c>
      <c r="D14" s="46">
        <v>78357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78357</v>
      </c>
      <c r="O14" s="47">
        <f t="shared" si="1"/>
        <v>3.6981782140834434</v>
      </c>
      <c r="P14" s="9"/>
    </row>
    <row r="15" spans="1:16" ht="15">
      <c r="A15" s="12"/>
      <c r="B15" s="25">
        <v>315</v>
      </c>
      <c r="C15" s="20" t="s">
        <v>95</v>
      </c>
      <c r="D15" s="46">
        <v>1116328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1116328</v>
      </c>
      <c r="O15" s="47">
        <f t="shared" si="1"/>
        <v>52.68680385123655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SUM(D17:D21)</f>
        <v>2753362</v>
      </c>
      <c r="E16" s="32">
        <f t="shared" si="3"/>
        <v>1990041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4743403</v>
      </c>
      <c r="O16" s="45">
        <f t="shared" si="1"/>
        <v>223.87214461015668</v>
      </c>
      <c r="P16" s="10"/>
    </row>
    <row r="17" spans="1:16" ht="15">
      <c r="A17" s="12"/>
      <c r="B17" s="25">
        <v>322</v>
      </c>
      <c r="C17" s="20" t="s">
        <v>58</v>
      </c>
      <c r="D17" s="46">
        <v>0</v>
      </c>
      <c r="E17" s="46">
        <v>1980116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1980116</v>
      </c>
      <c r="O17" s="47">
        <f t="shared" si="1"/>
        <v>93.45459694166509</v>
      </c>
      <c r="P17" s="9"/>
    </row>
    <row r="18" spans="1:16" ht="15">
      <c r="A18" s="12"/>
      <c r="B18" s="25">
        <v>323.1</v>
      </c>
      <c r="C18" s="20" t="s">
        <v>59</v>
      </c>
      <c r="D18" s="46">
        <v>1829199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1829199</v>
      </c>
      <c r="O18" s="47">
        <f t="shared" si="1"/>
        <v>86.33183877666603</v>
      </c>
      <c r="P18" s="9"/>
    </row>
    <row r="19" spans="1:16" ht="15">
      <c r="A19" s="12"/>
      <c r="B19" s="25">
        <v>323.3</v>
      </c>
      <c r="C19" s="20" t="s">
        <v>110</v>
      </c>
      <c r="D19" s="46">
        <v>355344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355344</v>
      </c>
      <c r="O19" s="47">
        <f t="shared" si="1"/>
        <v>16.77100245421937</v>
      </c>
      <c r="P19" s="9"/>
    </row>
    <row r="20" spans="1:16" ht="15">
      <c r="A20" s="12"/>
      <c r="B20" s="25">
        <v>323.4</v>
      </c>
      <c r="C20" s="20" t="s">
        <v>60</v>
      </c>
      <c r="D20" s="46">
        <v>28581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28581</v>
      </c>
      <c r="O20" s="47">
        <f t="shared" si="1"/>
        <v>1.348923919199547</v>
      </c>
      <c r="P20" s="9"/>
    </row>
    <row r="21" spans="1:16" ht="15">
      <c r="A21" s="12"/>
      <c r="B21" s="25">
        <v>329</v>
      </c>
      <c r="C21" s="20" t="s">
        <v>17</v>
      </c>
      <c r="D21" s="46">
        <v>540238</v>
      </c>
      <c r="E21" s="46">
        <v>9925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550163</v>
      </c>
      <c r="O21" s="47">
        <f t="shared" si="1"/>
        <v>25.965782518406645</v>
      </c>
      <c r="P21" s="9"/>
    </row>
    <row r="22" spans="1:16" ht="15.75">
      <c r="A22" s="29" t="s">
        <v>19</v>
      </c>
      <c r="B22" s="30"/>
      <c r="C22" s="31"/>
      <c r="D22" s="32">
        <f aca="true" t="shared" si="5" ref="D22:M22">SUM(D23:D35)</f>
        <v>2712037</v>
      </c>
      <c r="E22" s="32">
        <f t="shared" si="5"/>
        <v>208215</v>
      </c>
      <c r="F22" s="32">
        <f t="shared" si="5"/>
        <v>0</v>
      </c>
      <c r="G22" s="32">
        <f t="shared" si="5"/>
        <v>127396</v>
      </c>
      <c r="H22" s="32">
        <f t="shared" si="5"/>
        <v>0</v>
      </c>
      <c r="I22" s="32">
        <f t="shared" si="5"/>
        <v>1467572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4515220</v>
      </c>
      <c r="O22" s="45">
        <f t="shared" si="1"/>
        <v>213.1026996413064</v>
      </c>
      <c r="P22" s="10"/>
    </row>
    <row r="23" spans="1:16" ht="15">
      <c r="A23" s="12"/>
      <c r="B23" s="25">
        <v>331.1</v>
      </c>
      <c r="C23" s="20" t="s">
        <v>18</v>
      </c>
      <c r="D23" s="46">
        <v>8940</v>
      </c>
      <c r="E23" s="46">
        <v>0</v>
      </c>
      <c r="F23" s="46">
        <v>0</v>
      </c>
      <c r="G23" s="46">
        <v>122514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131454</v>
      </c>
      <c r="O23" s="47">
        <f t="shared" si="1"/>
        <v>6.2041721729280725</v>
      </c>
      <c r="P23" s="9"/>
    </row>
    <row r="24" spans="1:16" ht="15">
      <c r="A24" s="12"/>
      <c r="B24" s="25">
        <v>331.2</v>
      </c>
      <c r="C24" s="20" t="s">
        <v>61</v>
      </c>
      <c r="D24" s="46">
        <v>225498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225498</v>
      </c>
      <c r="O24" s="47">
        <f t="shared" si="1"/>
        <v>10.642722295639041</v>
      </c>
      <c r="P24" s="9"/>
    </row>
    <row r="25" spans="1:16" ht="15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4882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4882</v>
      </c>
      <c r="O25" s="47">
        <f t="shared" si="1"/>
        <v>0.2304134415707004</v>
      </c>
      <c r="P25" s="9"/>
    </row>
    <row r="26" spans="1:16" ht="15">
      <c r="A26" s="12"/>
      <c r="B26" s="25">
        <v>335.12</v>
      </c>
      <c r="C26" s="20" t="s">
        <v>96</v>
      </c>
      <c r="D26" s="46">
        <v>470927</v>
      </c>
      <c r="E26" s="46">
        <v>160893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631820</v>
      </c>
      <c r="O26" s="47">
        <f t="shared" si="1"/>
        <v>29.819709269397773</v>
      </c>
      <c r="P26" s="9"/>
    </row>
    <row r="27" spans="1:16" ht="15">
      <c r="A27" s="12"/>
      <c r="B27" s="25">
        <v>335.13</v>
      </c>
      <c r="C27" s="20" t="s">
        <v>97</v>
      </c>
      <c r="D27" s="46">
        <v>0</v>
      </c>
      <c r="E27" s="46">
        <v>5834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5834</v>
      </c>
      <c r="O27" s="47">
        <f t="shared" si="1"/>
        <v>0.27534453464225034</v>
      </c>
      <c r="P27" s="9"/>
    </row>
    <row r="28" spans="1:16" ht="15">
      <c r="A28" s="12"/>
      <c r="B28" s="25">
        <v>335.14</v>
      </c>
      <c r="C28" s="20" t="s">
        <v>98</v>
      </c>
      <c r="D28" s="46">
        <v>39097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39097</v>
      </c>
      <c r="O28" s="47">
        <f t="shared" si="1"/>
        <v>1.8452425901453653</v>
      </c>
      <c r="P28" s="9"/>
    </row>
    <row r="29" spans="1:16" ht="15">
      <c r="A29" s="12"/>
      <c r="B29" s="25">
        <v>335.15</v>
      </c>
      <c r="C29" s="20" t="s">
        <v>99</v>
      </c>
      <c r="D29" s="46">
        <v>37327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37327</v>
      </c>
      <c r="O29" s="47">
        <f t="shared" si="1"/>
        <v>1.761704738531244</v>
      </c>
      <c r="P29" s="9"/>
    </row>
    <row r="30" spans="1:16" ht="15">
      <c r="A30" s="12"/>
      <c r="B30" s="25">
        <v>335.18</v>
      </c>
      <c r="C30" s="20" t="s">
        <v>100</v>
      </c>
      <c r="D30" s="46">
        <v>1639437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1639437</v>
      </c>
      <c r="O30" s="47">
        <f t="shared" si="1"/>
        <v>77.3757315461582</v>
      </c>
      <c r="P30" s="9"/>
    </row>
    <row r="31" spans="1:16" ht="15">
      <c r="A31" s="12"/>
      <c r="B31" s="25">
        <v>335.21</v>
      </c>
      <c r="C31" s="20" t="s">
        <v>70</v>
      </c>
      <c r="D31" s="46">
        <v>7200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7200</v>
      </c>
      <c r="O31" s="47">
        <f t="shared" si="1"/>
        <v>0.3398149896167642</v>
      </c>
      <c r="P31" s="9"/>
    </row>
    <row r="32" spans="1:16" ht="15">
      <c r="A32" s="12"/>
      <c r="B32" s="25">
        <v>335.49</v>
      </c>
      <c r="C32" s="20" t="s">
        <v>71</v>
      </c>
      <c r="D32" s="46">
        <v>89313</v>
      </c>
      <c r="E32" s="46">
        <v>25610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114923</v>
      </c>
      <c r="O32" s="47">
        <f t="shared" si="1"/>
        <v>5.423966396073249</v>
      </c>
      <c r="P32" s="9"/>
    </row>
    <row r="33" spans="1:16" ht="15">
      <c r="A33" s="12"/>
      <c r="B33" s="25">
        <v>337.2</v>
      </c>
      <c r="C33" s="20" t="s">
        <v>72</v>
      </c>
      <c r="D33" s="46">
        <v>71467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71467</v>
      </c>
      <c r="O33" s="47">
        <f t="shared" si="1"/>
        <v>3.3729941476307346</v>
      </c>
      <c r="P33" s="9"/>
    </row>
    <row r="34" spans="1:16" ht="15">
      <c r="A34" s="12"/>
      <c r="B34" s="25">
        <v>337.9</v>
      </c>
      <c r="C34" s="20" t="s">
        <v>21</v>
      </c>
      <c r="D34" s="46">
        <v>122831</v>
      </c>
      <c r="E34" s="46">
        <v>0</v>
      </c>
      <c r="F34" s="46">
        <v>0</v>
      </c>
      <c r="G34" s="46">
        <v>0</v>
      </c>
      <c r="H34" s="46">
        <v>0</v>
      </c>
      <c r="I34" s="46">
        <v>1467572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1590403</v>
      </c>
      <c r="O34" s="47">
        <f t="shared" si="1"/>
        <v>75.06149707381536</v>
      </c>
      <c r="P34" s="9"/>
    </row>
    <row r="35" spans="1:16" ht="15">
      <c r="A35" s="12"/>
      <c r="B35" s="25">
        <v>338</v>
      </c>
      <c r="C35" s="20" t="s">
        <v>73</v>
      </c>
      <c r="D35" s="46">
        <v>0</v>
      </c>
      <c r="E35" s="46">
        <v>15878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15878</v>
      </c>
      <c r="O35" s="47">
        <f t="shared" si="1"/>
        <v>0.7493864451576364</v>
      </c>
      <c r="P35" s="9"/>
    </row>
    <row r="36" spans="1:16" ht="15.75">
      <c r="A36" s="29" t="s">
        <v>26</v>
      </c>
      <c r="B36" s="30"/>
      <c r="C36" s="31"/>
      <c r="D36" s="32">
        <f aca="true" t="shared" si="7" ref="D36:M36">SUM(D37:D42)</f>
        <v>106622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26483054</v>
      </c>
      <c r="J36" s="32">
        <f t="shared" si="7"/>
        <v>6592451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33182127</v>
      </c>
      <c r="O36" s="45">
        <f t="shared" si="1"/>
        <v>1566.081130828771</v>
      </c>
      <c r="P36" s="10"/>
    </row>
    <row r="37" spans="1:16" ht="15">
      <c r="A37" s="12"/>
      <c r="B37" s="25">
        <v>341.2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6592451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6592451</v>
      </c>
      <c r="O37" s="47">
        <f aca="true" t="shared" si="9" ref="O37:O57">(N37/O$59)</f>
        <v>311.14078723805926</v>
      </c>
      <c r="P37" s="9"/>
    </row>
    <row r="38" spans="1:16" ht="15">
      <c r="A38" s="12"/>
      <c r="B38" s="25">
        <v>341.9</v>
      </c>
      <c r="C38" s="20" t="s">
        <v>102</v>
      </c>
      <c r="D38" s="46">
        <v>61163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61163</v>
      </c>
      <c r="O38" s="47">
        <f t="shared" si="9"/>
        <v>2.886681140268076</v>
      </c>
      <c r="P38" s="9"/>
    </row>
    <row r="39" spans="1:16" ht="15">
      <c r="A39" s="12"/>
      <c r="B39" s="25">
        <v>342.2</v>
      </c>
      <c r="C39" s="20" t="s">
        <v>74</v>
      </c>
      <c r="D39" s="46">
        <v>45459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45459</v>
      </c>
      <c r="O39" s="47">
        <f t="shared" si="9"/>
        <v>2.145506890692845</v>
      </c>
      <c r="P39" s="9"/>
    </row>
    <row r="40" spans="1:16" ht="15">
      <c r="A40" s="12"/>
      <c r="B40" s="25">
        <v>343.4</v>
      </c>
      <c r="C40" s="20" t="s">
        <v>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5163716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5163716</v>
      </c>
      <c r="O40" s="47">
        <f t="shared" si="9"/>
        <v>243.70945818387767</v>
      </c>
      <c r="P40" s="9"/>
    </row>
    <row r="41" spans="1:16" ht="15">
      <c r="A41" s="12"/>
      <c r="B41" s="25">
        <v>343.6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19949419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19949419</v>
      </c>
      <c r="O41" s="47">
        <f t="shared" si="9"/>
        <v>941.5432792146498</v>
      </c>
      <c r="P41" s="9"/>
    </row>
    <row r="42" spans="1:16" ht="15">
      <c r="A42" s="12"/>
      <c r="B42" s="25">
        <v>343.9</v>
      </c>
      <c r="C42" s="20" t="s">
        <v>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1369919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1369919</v>
      </c>
      <c r="O42" s="47">
        <f t="shared" si="9"/>
        <v>64.65541816122334</v>
      </c>
      <c r="P42" s="9"/>
    </row>
    <row r="43" spans="1:16" ht="15.75">
      <c r="A43" s="29" t="s">
        <v>27</v>
      </c>
      <c r="B43" s="30"/>
      <c r="C43" s="31"/>
      <c r="D43" s="32">
        <f aca="true" t="shared" si="10" ref="D43:M43">SUM(D44:D44)</f>
        <v>18693</v>
      </c>
      <c r="E43" s="32">
        <f t="shared" si="10"/>
        <v>24569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43262</v>
      </c>
      <c r="O43" s="45">
        <f t="shared" si="9"/>
        <v>2.041816122333396</v>
      </c>
      <c r="P43" s="10"/>
    </row>
    <row r="44" spans="1:16" ht="15">
      <c r="A44" s="13"/>
      <c r="B44" s="39">
        <v>354</v>
      </c>
      <c r="C44" s="21" t="s">
        <v>36</v>
      </c>
      <c r="D44" s="46">
        <v>18693</v>
      </c>
      <c r="E44" s="46">
        <v>24569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43262</v>
      </c>
      <c r="O44" s="47">
        <f t="shared" si="9"/>
        <v>2.041816122333396</v>
      </c>
      <c r="P44" s="9"/>
    </row>
    <row r="45" spans="1:16" ht="15.75">
      <c r="A45" s="29" t="s">
        <v>2</v>
      </c>
      <c r="B45" s="30"/>
      <c r="C45" s="31"/>
      <c r="D45" s="32">
        <f aca="true" t="shared" si="11" ref="D45:M45">SUM(D46:D52)</f>
        <v>983086</v>
      </c>
      <c r="E45" s="32">
        <f t="shared" si="11"/>
        <v>62216</v>
      </c>
      <c r="F45" s="32">
        <f t="shared" si="11"/>
        <v>7231</v>
      </c>
      <c r="G45" s="32">
        <f t="shared" si="11"/>
        <v>48426</v>
      </c>
      <c r="H45" s="32">
        <f t="shared" si="11"/>
        <v>0</v>
      </c>
      <c r="I45" s="32">
        <f t="shared" si="11"/>
        <v>5997155</v>
      </c>
      <c r="J45" s="32">
        <f t="shared" si="11"/>
        <v>217993</v>
      </c>
      <c r="K45" s="32">
        <f t="shared" si="11"/>
        <v>9652470</v>
      </c>
      <c r="L45" s="32">
        <f t="shared" si="11"/>
        <v>0</v>
      </c>
      <c r="M45" s="32">
        <f t="shared" si="11"/>
        <v>0</v>
      </c>
      <c r="N45" s="32">
        <f>SUM(D45:M45)</f>
        <v>16968577</v>
      </c>
      <c r="O45" s="45">
        <f t="shared" si="9"/>
        <v>800.8578912592034</v>
      </c>
      <c r="P45" s="10"/>
    </row>
    <row r="46" spans="1:16" ht="15">
      <c r="A46" s="12"/>
      <c r="B46" s="25">
        <v>361.1</v>
      </c>
      <c r="C46" s="20" t="s">
        <v>37</v>
      </c>
      <c r="D46" s="46">
        <v>205236</v>
      </c>
      <c r="E46" s="46">
        <v>38539</v>
      </c>
      <c r="F46" s="46">
        <v>7231</v>
      </c>
      <c r="G46" s="46">
        <v>48426</v>
      </c>
      <c r="H46" s="46">
        <v>0</v>
      </c>
      <c r="I46" s="46">
        <v>334752</v>
      </c>
      <c r="J46" s="46">
        <v>27575</v>
      </c>
      <c r="K46" s="46">
        <v>433306</v>
      </c>
      <c r="L46" s="46">
        <v>0</v>
      </c>
      <c r="M46" s="46">
        <v>0</v>
      </c>
      <c r="N46" s="46">
        <f>SUM(D46:M46)</f>
        <v>1095065</v>
      </c>
      <c r="O46" s="47">
        <f t="shared" si="9"/>
        <v>51.683264111761375</v>
      </c>
      <c r="P46" s="9"/>
    </row>
    <row r="47" spans="1:16" ht="15">
      <c r="A47" s="12"/>
      <c r="B47" s="25">
        <v>361.2</v>
      </c>
      <c r="C47" s="20" t="s">
        <v>103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553464</v>
      </c>
      <c r="L47" s="46">
        <v>0</v>
      </c>
      <c r="M47" s="46">
        <v>0</v>
      </c>
      <c r="N47" s="46">
        <f aca="true" t="shared" si="12" ref="N47:N52">SUM(D47:M47)</f>
        <v>553464</v>
      </c>
      <c r="O47" s="47">
        <f t="shared" si="9"/>
        <v>26.121578251840663</v>
      </c>
      <c r="P47" s="9"/>
    </row>
    <row r="48" spans="1:16" ht="15">
      <c r="A48" s="12"/>
      <c r="B48" s="25">
        <v>361.3</v>
      </c>
      <c r="C48" s="20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4362811</v>
      </c>
      <c r="L48" s="46">
        <v>0</v>
      </c>
      <c r="M48" s="46">
        <v>0</v>
      </c>
      <c r="N48" s="46">
        <f t="shared" si="12"/>
        <v>4362811</v>
      </c>
      <c r="O48" s="47">
        <f t="shared" si="9"/>
        <v>205.90952425901455</v>
      </c>
      <c r="P48" s="9"/>
    </row>
    <row r="49" spans="1:16" ht="15">
      <c r="A49" s="12"/>
      <c r="B49" s="25">
        <v>362</v>
      </c>
      <c r="C49" s="20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1941709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1941709</v>
      </c>
      <c r="O49" s="47">
        <f t="shared" si="9"/>
        <v>91.64191995469133</v>
      </c>
      <c r="P49" s="9"/>
    </row>
    <row r="50" spans="1:16" ht="15">
      <c r="A50" s="12"/>
      <c r="B50" s="25">
        <v>364</v>
      </c>
      <c r="C50" s="20" t="s">
        <v>104</v>
      </c>
      <c r="D50" s="46">
        <v>21393</v>
      </c>
      <c r="E50" s="46">
        <v>0</v>
      </c>
      <c r="F50" s="46">
        <v>0</v>
      </c>
      <c r="G50" s="46">
        <v>0</v>
      </c>
      <c r="H50" s="46">
        <v>0</v>
      </c>
      <c r="I50" s="46">
        <v>2693977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2715370</v>
      </c>
      <c r="O50" s="47">
        <f t="shared" si="9"/>
        <v>128.15603171606568</v>
      </c>
      <c r="P50" s="9"/>
    </row>
    <row r="51" spans="1:16" ht="15">
      <c r="A51" s="12"/>
      <c r="B51" s="25">
        <v>368</v>
      </c>
      <c r="C51" s="20" t="s">
        <v>41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4302889</v>
      </c>
      <c r="L51" s="46">
        <v>0</v>
      </c>
      <c r="M51" s="46">
        <v>0</v>
      </c>
      <c r="N51" s="46">
        <f t="shared" si="12"/>
        <v>4302889</v>
      </c>
      <c r="O51" s="47">
        <f t="shared" si="9"/>
        <v>203.08141400792903</v>
      </c>
      <c r="P51" s="9"/>
    </row>
    <row r="52" spans="1:16" ht="15">
      <c r="A52" s="12"/>
      <c r="B52" s="25">
        <v>369.9</v>
      </c>
      <c r="C52" s="20" t="s">
        <v>42</v>
      </c>
      <c r="D52" s="46">
        <v>756457</v>
      </c>
      <c r="E52" s="46">
        <v>23677</v>
      </c>
      <c r="F52" s="46">
        <v>0</v>
      </c>
      <c r="G52" s="46">
        <v>0</v>
      </c>
      <c r="H52" s="46">
        <v>0</v>
      </c>
      <c r="I52" s="46">
        <v>1026717</v>
      </c>
      <c r="J52" s="46">
        <v>190418</v>
      </c>
      <c r="K52" s="46">
        <v>0</v>
      </c>
      <c r="L52" s="46">
        <v>0</v>
      </c>
      <c r="M52" s="46">
        <v>0</v>
      </c>
      <c r="N52" s="46">
        <f t="shared" si="12"/>
        <v>1997269</v>
      </c>
      <c r="O52" s="47">
        <f t="shared" si="9"/>
        <v>94.2641589579007</v>
      </c>
      <c r="P52" s="9"/>
    </row>
    <row r="53" spans="1:16" ht="15.75">
      <c r="A53" s="29" t="s">
        <v>28</v>
      </c>
      <c r="B53" s="30"/>
      <c r="C53" s="31"/>
      <c r="D53" s="32">
        <f aca="true" t="shared" si="13" ref="D53:M53">SUM(D54:D56)</f>
        <v>3534260</v>
      </c>
      <c r="E53" s="32">
        <f t="shared" si="13"/>
        <v>0</v>
      </c>
      <c r="F53" s="32">
        <f t="shared" si="13"/>
        <v>6458000</v>
      </c>
      <c r="G53" s="32">
        <f t="shared" si="13"/>
        <v>1668874</v>
      </c>
      <c r="H53" s="32">
        <f t="shared" si="13"/>
        <v>0</v>
      </c>
      <c r="I53" s="32">
        <f t="shared" si="13"/>
        <v>1512248</v>
      </c>
      <c r="J53" s="32">
        <f t="shared" si="13"/>
        <v>1728795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14902177</v>
      </c>
      <c r="O53" s="45">
        <f t="shared" si="9"/>
        <v>703.330989239192</v>
      </c>
      <c r="P53" s="9"/>
    </row>
    <row r="54" spans="1:16" ht="15">
      <c r="A54" s="12"/>
      <c r="B54" s="25">
        <v>381</v>
      </c>
      <c r="C54" s="20" t="s">
        <v>43</v>
      </c>
      <c r="D54" s="46">
        <v>3534260</v>
      </c>
      <c r="E54" s="46">
        <v>0</v>
      </c>
      <c r="F54" s="46">
        <v>0</v>
      </c>
      <c r="G54" s="46">
        <v>1668874</v>
      </c>
      <c r="H54" s="46">
        <v>0</v>
      </c>
      <c r="I54" s="46">
        <v>195210</v>
      </c>
      <c r="J54" s="46">
        <v>1728795</v>
      </c>
      <c r="K54" s="46">
        <v>0</v>
      </c>
      <c r="L54" s="46">
        <v>0</v>
      </c>
      <c r="M54" s="46">
        <v>0</v>
      </c>
      <c r="N54" s="46">
        <f>SUM(D54:M54)</f>
        <v>7127139</v>
      </c>
      <c r="O54" s="47">
        <f t="shared" si="9"/>
        <v>336.3762035114216</v>
      </c>
      <c r="P54" s="9"/>
    </row>
    <row r="55" spans="1:16" ht="15">
      <c r="A55" s="12"/>
      <c r="B55" s="25">
        <v>384</v>
      </c>
      <c r="C55" s="20" t="s">
        <v>111</v>
      </c>
      <c r="D55" s="46">
        <v>0</v>
      </c>
      <c r="E55" s="46">
        <v>0</v>
      </c>
      <c r="F55" s="46">
        <v>6458000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6458000</v>
      </c>
      <c r="O55" s="47">
        <f t="shared" si="9"/>
        <v>304.7951670757032</v>
      </c>
      <c r="P55" s="9"/>
    </row>
    <row r="56" spans="1:16" ht="15.75" thickBot="1">
      <c r="A56" s="12"/>
      <c r="B56" s="25">
        <v>389.6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1317038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1317038</v>
      </c>
      <c r="O56" s="47">
        <f t="shared" si="9"/>
        <v>62.15961865206721</v>
      </c>
      <c r="P56" s="9"/>
    </row>
    <row r="57" spans="1:119" ht="16.5" thickBot="1">
      <c r="A57" s="14" t="s">
        <v>34</v>
      </c>
      <c r="B57" s="23"/>
      <c r="C57" s="22"/>
      <c r="D57" s="15">
        <f aca="true" t="shared" si="14" ref="D57:M57">SUM(D5,D16,D22,D36,D43,D45,D53)</f>
        <v>22510817</v>
      </c>
      <c r="E57" s="15">
        <f t="shared" si="14"/>
        <v>5792045</v>
      </c>
      <c r="F57" s="15">
        <f t="shared" si="14"/>
        <v>7013349</v>
      </c>
      <c r="G57" s="15">
        <f t="shared" si="14"/>
        <v>1844696</v>
      </c>
      <c r="H57" s="15">
        <f t="shared" si="14"/>
        <v>0</v>
      </c>
      <c r="I57" s="15">
        <f t="shared" si="14"/>
        <v>35460029</v>
      </c>
      <c r="J57" s="15">
        <f t="shared" si="14"/>
        <v>8539239</v>
      </c>
      <c r="K57" s="15">
        <f t="shared" si="14"/>
        <v>9652470</v>
      </c>
      <c r="L57" s="15">
        <f t="shared" si="14"/>
        <v>0</v>
      </c>
      <c r="M57" s="15">
        <f t="shared" si="14"/>
        <v>0</v>
      </c>
      <c r="N57" s="15">
        <f>SUM(D57:M57)</f>
        <v>90812645</v>
      </c>
      <c r="O57" s="38">
        <f t="shared" si="9"/>
        <v>4286.041391353597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112</v>
      </c>
      <c r="M59" s="51"/>
      <c r="N59" s="51"/>
      <c r="O59" s="43">
        <v>21188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2023-05-08T17:21:41Z</cp:lastPrinted>
  <dcterms:created xsi:type="dcterms:W3CDTF">2000-08-31T21:26:31Z</dcterms:created>
  <dcterms:modified xsi:type="dcterms:W3CDTF">2023-05-08T17:21:45Z</dcterms:modified>
  <cp:category/>
  <cp:version/>
  <cp:contentType/>
  <cp:contentStatus/>
</cp:coreProperties>
</file>