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50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9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'2007'!$A$1:$O$32</definedName>
    <definedName name="_xlnm.Print_Area" localSheetId="14">'2008'!$A$1:$O$33</definedName>
    <definedName name="_xlnm.Print_Area" localSheetId="13">'2009'!$A$1:$O$33</definedName>
    <definedName name="_xlnm.Print_Area" localSheetId="12">'2010'!$A$1:$O$33</definedName>
    <definedName name="_xlnm.Print_Area" localSheetId="11">'2011'!$A$1:$O$33</definedName>
    <definedName name="_xlnm.Print_Area" localSheetId="10">'2012'!$A$1:$O$32</definedName>
    <definedName name="_xlnm.Print_Area" localSheetId="9">'2013'!$A$1:$O$33</definedName>
    <definedName name="_xlnm.Print_Area" localSheetId="8">'2014'!$A$1:$O$33</definedName>
    <definedName name="_xlnm.Print_Area" localSheetId="7">'2015'!$A$1:$O$79</definedName>
    <definedName name="_xlnm.Print_Area" localSheetId="6">'2016'!$A$1:$O$33</definedName>
    <definedName name="_xlnm.Print_Area" localSheetId="5">'2017'!$A$1:$O$34</definedName>
    <definedName name="_xlnm.Print_Area" localSheetId="4">'2018'!$A$1:$O$31</definedName>
    <definedName name="_xlnm.Print_Area" localSheetId="3">'2019'!$A$1:$O$33</definedName>
    <definedName name="_xlnm.Print_Area" localSheetId="2">'2020'!$A$1:$O$36</definedName>
    <definedName name="_xlnm.Print_Area" localSheetId="1">'2021'!$A$1:$P$37</definedName>
    <definedName name="_xlnm.Print_Area" localSheetId="0">'2022'!$A$1:$P$37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3" i="50" l="1"/>
  <c r="F33" i="50"/>
  <c r="G33" i="50"/>
  <c r="H33" i="50"/>
  <c r="I33" i="50"/>
  <c r="J33" i="50"/>
  <c r="K33" i="50"/>
  <c r="L33" i="50"/>
  <c r="M33" i="50"/>
  <c r="N33" i="50"/>
  <c r="D33" i="50"/>
  <c r="O32" i="50" l="1"/>
  <c r="P32" i="50" s="1"/>
  <c r="N31" i="50"/>
  <c r="M31" i="50"/>
  <c r="L31" i="50"/>
  <c r="K31" i="50"/>
  <c r="J31" i="50"/>
  <c r="I31" i="50"/>
  <c r="H31" i="50"/>
  <c r="G31" i="50"/>
  <c r="F31" i="50"/>
  <c r="E31" i="50"/>
  <c r="D31" i="50"/>
  <c r="O30" i="50"/>
  <c r="P30" i="50" s="1"/>
  <c r="O29" i="50"/>
  <c r="P29" i="50" s="1"/>
  <c r="N28" i="50"/>
  <c r="M28" i="50"/>
  <c r="L28" i="50"/>
  <c r="K28" i="50"/>
  <c r="J28" i="50"/>
  <c r="I28" i="50"/>
  <c r="H28" i="50"/>
  <c r="G28" i="50"/>
  <c r="F28" i="50"/>
  <c r="E28" i="50"/>
  <c r="D28" i="50"/>
  <c r="O27" i="50"/>
  <c r="P27" i="50" s="1"/>
  <c r="O26" i="50"/>
  <c r="P26" i="50" s="1"/>
  <c r="O25" i="50"/>
  <c r="P25" i="50" s="1"/>
  <c r="O24" i="50"/>
  <c r="P24" i="50" s="1"/>
  <c r="N23" i="50"/>
  <c r="M23" i="50"/>
  <c r="L23" i="50"/>
  <c r="K23" i="50"/>
  <c r="J23" i="50"/>
  <c r="I23" i="50"/>
  <c r="H23" i="50"/>
  <c r="G23" i="50"/>
  <c r="F23" i="50"/>
  <c r="E23" i="50"/>
  <c r="D23" i="50"/>
  <c r="O22" i="50"/>
  <c r="P22" i="50" s="1"/>
  <c r="O21" i="50"/>
  <c r="P21" i="50" s="1"/>
  <c r="O20" i="50"/>
  <c r="P20" i="50" s="1"/>
  <c r="O19" i="50"/>
  <c r="P19" i="50" s="1"/>
  <c r="N18" i="50"/>
  <c r="M18" i="50"/>
  <c r="L18" i="50"/>
  <c r="K18" i="50"/>
  <c r="J18" i="50"/>
  <c r="I18" i="50"/>
  <c r="H18" i="50"/>
  <c r="G18" i="50"/>
  <c r="F18" i="50"/>
  <c r="E18" i="50"/>
  <c r="D18" i="50"/>
  <c r="O17" i="50"/>
  <c r="P17" i="50" s="1"/>
  <c r="O16" i="50"/>
  <c r="P16" i="50" s="1"/>
  <c r="O15" i="50"/>
  <c r="P15" i="50" s="1"/>
  <c r="O14" i="50"/>
  <c r="P14" i="50" s="1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31" i="50" l="1"/>
  <c r="P31" i="50" s="1"/>
  <c r="O28" i="50"/>
  <c r="P28" i="50" s="1"/>
  <c r="O23" i="50"/>
  <c r="P23" i="50" s="1"/>
  <c r="O18" i="50"/>
  <c r="P18" i="50" s="1"/>
  <c r="O12" i="50"/>
  <c r="P12" i="50" s="1"/>
  <c r="O5" i="50"/>
  <c r="P5" i="50" s="1"/>
  <c r="N74" i="49"/>
  <c r="O74" i="49" s="1"/>
  <c r="N73" i="49"/>
  <c r="O73" i="49"/>
  <c r="N72" i="49"/>
  <c r="O72" i="49" s="1"/>
  <c r="O71" i="49"/>
  <c r="N71" i="49"/>
  <c r="N70" i="49"/>
  <c r="O70" i="49" s="1"/>
  <c r="N69" i="49"/>
  <c r="O69" i="49"/>
  <c r="N68" i="49"/>
  <c r="O68" i="49" s="1"/>
  <c r="N67" i="49"/>
  <c r="O67" i="49"/>
  <c r="N66" i="49"/>
  <c r="O66" i="49" s="1"/>
  <c r="O65" i="49"/>
  <c r="N65" i="49"/>
  <c r="N64" i="49"/>
  <c r="O64" i="49"/>
  <c r="M63" i="49"/>
  <c r="L63" i="49"/>
  <c r="K63" i="49"/>
  <c r="J63" i="49"/>
  <c r="I63" i="49"/>
  <c r="H63" i="49"/>
  <c r="G63" i="49"/>
  <c r="F63" i="49"/>
  <c r="E63" i="49"/>
  <c r="D63" i="49"/>
  <c r="N63" i="49" s="1"/>
  <c r="O63" i="49" s="1"/>
  <c r="N62" i="49"/>
  <c r="O62" i="49"/>
  <c r="N61" i="49"/>
  <c r="O61" i="49" s="1"/>
  <c r="N60" i="49"/>
  <c r="O60" i="49"/>
  <c r="N59" i="49"/>
  <c r="O59" i="49" s="1"/>
  <c r="O58" i="49"/>
  <c r="N58" i="49"/>
  <c r="N57" i="49"/>
  <c r="O57" i="49"/>
  <c r="N56" i="49"/>
  <c r="O56" i="49"/>
  <c r="M55" i="49"/>
  <c r="L55" i="49"/>
  <c r="K55" i="49"/>
  <c r="J55" i="49"/>
  <c r="I55" i="49"/>
  <c r="H55" i="49"/>
  <c r="G55" i="49"/>
  <c r="F55" i="49"/>
  <c r="E55" i="49"/>
  <c r="D55" i="49"/>
  <c r="N55" i="49" s="1"/>
  <c r="O55" i="49" s="1"/>
  <c r="N54" i="49"/>
  <c r="O54" i="49" s="1"/>
  <c r="N53" i="49"/>
  <c r="O53" i="49"/>
  <c r="N52" i="49"/>
  <c r="O52" i="49" s="1"/>
  <c r="O51" i="49"/>
  <c r="N51" i="49"/>
  <c r="N50" i="49"/>
  <c r="O50" i="49"/>
  <c r="N49" i="49"/>
  <c r="O49" i="49"/>
  <c r="M48" i="49"/>
  <c r="L48" i="49"/>
  <c r="K48" i="49"/>
  <c r="J48" i="49"/>
  <c r="I48" i="49"/>
  <c r="H48" i="49"/>
  <c r="G48" i="49"/>
  <c r="F48" i="49"/>
  <c r="E48" i="49"/>
  <c r="D48" i="49"/>
  <c r="N48" i="49" s="1"/>
  <c r="O48" i="49" s="1"/>
  <c r="N47" i="49"/>
  <c r="O47" i="49" s="1"/>
  <c r="N46" i="49"/>
  <c r="O46" i="49"/>
  <c r="N45" i="49"/>
  <c r="O45" i="49" s="1"/>
  <c r="O44" i="49"/>
  <c r="N44" i="49"/>
  <c r="N43" i="49"/>
  <c r="O43" i="49"/>
  <c r="M42" i="49"/>
  <c r="L42" i="49"/>
  <c r="K42" i="49"/>
  <c r="J42" i="49"/>
  <c r="I42" i="49"/>
  <c r="H42" i="49"/>
  <c r="G42" i="49"/>
  <c r="N42" i="49" s="1"/>
  <c r="O42" i="49" s="1"/>
  <c r="F42" i="49"/>
  <c r="E42" i="49"/>
  <c r="D42" i="49"/>
  <c r="N41" i="49"/>
  <c r="O41" i="49" s="1"/>
  <c r="N40" i="49"/>
  <c r="O40" i="49" s="1"/>
  <c r="N39" i="49"/>
  <c r="O39" i="49"/>
  <c r="N38" i="49"/>
  <c r="O38" i="49" s="1"/>
  <c r="O37" i="49"/>
  <c r="N37" i="49"/>
  <c r="N36" i="49"/>
  <c r="O36" i="49"/>
  <c r="M35" i="49"/>
  <c r="L35" i="49"/>
  <c r="K35" i="49"/>
  <c r="J35" i="49"/>
  <c r="I35" i="49"/>
  <c r="H35" i="49"/>
  <c r="G35" i="49"/>
  <c r="N35" i="49" s="1"/>
  <c r="O35" i="49" s="1"/>
  <c r="F35" i="49"/>
  <c r="E35" i="49"/>
  <c r="D35" i="49"/>
  <c r="N34" i="49"/>
  <c r="O34" i="49" s="1"/>
  <c r="N33" i="49"/>
  <c r="O33" i="49" s="1"/>
  <c r="N32" i="49"/>
  <c r="O32" i="49"/>
  <c r="N31" i="49"/>
  <c r="O31" i="49" s="1"/>
  <c r="O30" i="49"/>
  <c r="N30" i="49"/>
  <c r="N29" i="49"/>
  <c r="O29" i="49"/>
  <c r="N28" i="49"/>
  <c r="O28" i="49" s="1"/>
  <c r="N27" i="49"/>
  <c r="O27" i="49" s="1"/>
  <c r="N26" i="49"/>
  <c r="O26" i="49" s="1"/>
  <c r="M25" i="49"/>
  <c r="L25" i="49"/>
  <c r="K25" i="49"/>
  <c r="J25" i="49"/>
  <c r="I25" i="49"/>
  <c r="H25" i="49"/>
  <c r="G25" i="49"/>
  <c r="F25" i="49"/>
  <c r="E25" i="49"/>
  <c r="E75" i="49" s="1"/>
  <c r="D25" i="49"/>
  <c r="N25" i="49" s="1"/>
  <c r="O25" i="49" s="1"/>
  <c r="N24" i="49"/>
  <c r="O24" i="49" s="1"/>
  <c r="O23" i="49"/>
  <c r="N23" i="49"/>
  <c r="N22" i="49"/>
  <c r="O22" i="49"/>
  <c r="N21" i="49"/>
  <c r="O21" i="49" s="1"/>
  <c r="N20" i="49"/>
  <c r="O20" i="49" s="1"/>
  <c r="N19" i="49"/>
  <c r="O19" i="49" s="1"/>
  <c r="N18" i="49"/>
  <c r="O18" i="49" s="1"/>
  <c r="O17" i="49"/>
  <c r="N17" i="49"/>
  <c r="N16" i="49"/>
  <c r="O16" i="49"/>
  <c r="M15" i="49"/>
  <c r="M75" i="49" s="1"/>
  <c r="L15" i="49"/>
  <c r="K15" i="49"/>
  <c r="N15" i="49" s="1"/>
  <c r="O15" i="49" s="1"/>
  <c r="J15" i="49"/>
  <c r="I15" i="49"/>
  <c r="H15" i="49"/>
  <c r="G15" i="49"/>
  <c r="F15" i="49"/>
  <c r="E15" i="49"/>
  <c r="D15" i="49"/>
  <c r="N14" i="49"/>
  <c r="O14" i="49"/>
  <c r="N13" i="49"/>
  <c r="O13" i="49" s="1"/>
  <c r="N12" i="49"/>
  <c r="O12" i="49" s="1"/>
  <c r="N11" i="49"/>
  <c r="O11" i="49"/>
  <c r="N10" i="49"/>
  <c r="O10" i="49" s="1"/>
  <c r="N9" i="49"/>
  <c r="O9" i="49" s="1"/>
  <c r="N8" i="49"/>
  <c r="O8" i="49"/>
  <c r="N7" i="49"/>
  <c r="O7" i="49" s="1"/>
  <c r="N6" i="49"/>
  <c r="O6" i="49" s="1"/>
  <c r="M5" i="49"/>
  <c r="L5" i="49"/>
  <c r="L75" i="49" s="1"/>
  <c r="K5" i="49"/>
  <c r="J5" i="49"/>
  <c r="J75" i="49" s="1"/>
  <c r="I5" i="49"/>
  <c r="I75" i="49" s="1"/>
  <c r="H5" i="49"/>
  <c r="H75" i="49" s="1"/>
  <c r="G5" i="49"/>
  <c r="G75" i="49" s="1"/>
  <c r="F5" i="49"/>
  <c r="F75" i="49" s="1"/>
  <c r="E5" i="49"/>
  <c r="D5" i="49"/>
  <c r="G33" i="48"/>
  <c r="H33" i="48"/>
  <c r="O32" i="48"/>
  <c r="P32" i="48" s="1"/>
  <c r="N31" i="48"/>
  <c r="M31" i="48"/>
  <c r="O31" i="48" s="1"/>
  <c r="P31" i="48" s="1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8" i="48" s="1"/>
  <c r="P28" i="48" s="1"/>
  <c r="O27" i="48"/>
  <c r="P27" i="48" s="1"/>
  <c r="O26" i="48"/>
  <c r="P26" i="48" s="1"/>
  <c r="O25" i="48"/>
  <c r="P25" i="48"/>
  <c r="O24" i="48"/>
  <c r="P24" i="48"/>
  <c r="N23" i="48"/>
  <c r="M23" i="48"/>
  <c r="L23" i="48"/>
  <c r="K23" i="48"/>
  <c r="O23" i="48" s="1"/>
  <c r="P23" i="48" s="1"/>
  <c r="J23" i="48"/>
  <c r="J33" i="48" s="1"/>
  <c r="I23" i="48"/>
  <c r="H23" i="48"/>
  <c r="G23" i="48"/>
  <c r="F23" i="48"/>
  <c r="E23" i="48"/>
  <c r="D23" i="48"/>
  <c r="O22" i="48"/>
  <c r="P22" i="48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I33" i="48" s="1"/>
  <c r="H18" i="48"/>
  <c r="G18" i="48"/>
  <c r="F18" i="48"/>
  <c r="O18" i="48" s="1"/>
  <c r="P18" i="48" s="1"/>
  <c r="E18" i="48"/>
  <c r="D18" i="48"/>
  <c r="O17" i="48"/>
  <c r="P17" i="48" s="1"/>
  <c r="O16" i="48"/>
  <c r="P16" i="48"/>
  <c r="O15" i="48"/>
  <c r="P15" i="48"/>
  <c r="O14" i="48"/>
  <c r="P14" i="48" s="1"/>
  <c r="O13" i="48"/>
  <c r="P13" i="48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/>
  <c r="O6" i="48"/>
  <c r="P6" i="48" s="1"/>
  <c r="N5" i="48"/>
  <c r="O5" i="48" s="1"/>
  <c r="P5" i="48" s="1"/>
  <c r="M5" i="48"/>
  <c r="M33" i="48" s="1"/>
  <c r="L5" i="48"/>
  <c r="L33" i="48" s="1"/>
  <c r="K5" i="48"/>
  <c r="K33" i="48" s="1"/>
  <c r="J5" i="48"/>
  <c r="I5" i="48"/>
  <c r="H5" i="48"/>
  <c r="G5" i="48"/>
  <c r="F5" i="48"/>
  <c r="F33" i="48" s="1"/>
  <c r="E5" i="48"/>
  <c r="E33" i="48" s="1"/>
  <c r="D5" i="48"/>
  <c r="D33" i="48" s="1"/>
  <c r="N31" i="46"/>
  <c r="O31" i="46" s="1"/>
  <c r="M30" i="46"/>
  <c r="L30" i="46"/>
  <c r="N30" i="46" s="1"/>
  <c r="O30" i="46" s="1"/>
  <c r="K30" i="46"/>
  <c r="J30" i="46"/>
  <c r="I30" i="46"/>
  <c r="H30" i="46"/>
  <c r="G30" i="46"/>
  <c r="F30" i="46"/>
  <c r="E30" i="46"/>
  <c r="D30" i="46"/>
  <c r="N29" i="46"/>
  <c r="O29" i="46" s="1"/>
  <c r="N28" i="46"/>
  <c r="O28" i="46"/>
  <c r="M27" i="46"/>
  <c r="L27" i="46"/>
  <c r="K27" i="46"/>
  <c r="J27" i="46"/>
  <c r="I27" i="46"/>
  <c r="H27" i="46"/>
  <c r="G27" i="46"/>
  <c r="F27" i="46"/>
  <c r="E27" i="46"/>
  <c r="D27" i="46"/>
  <c r="N26" i="46"/>
  <c r="O26" i="46"/>
  <c r="N25" i="46"/>
  <c r="O25" i="46" s="1"/>
  <c r="N24" i="46"/>
  <c r="O24" i="46" s="1"/>
  <c r="M23" i="46"/>
  <c r="L23" i="46"/>
  <c r="K23" i="46"/>
  <c r="J23" i="46"/>
  <c r="I23" i="46"/>
  <c r="H23" i="46"/>
  <c r="G23" i="46"/>
  <c r="F23" i="46"/>
  <c r="N23" i="46" s="1"/>
  <c r="O23" i="46" s="1"/>
  <c r="E23" i="46"/>
  <c r="D23" i="46"/>
  <c r="N22" i="46"/>
  <c r="O22" i="46" s="1"/>
  <c r="N21" i="46"/>
  <c r="O21" i="46"/>
  <c r="N20" i="46"/>
  <c r="O20" i="46"/>
  <c r="N19" i="46"/>
  <c r="O19" i="46" s="1"/>
  <c r="M18" i="46"/>
  <c r="L18" i="46"/>
  <c r="N18" i="46" s="1"/>
  <c r="O18" i="46" s="1"/>
  <c r="K18" i="46"/>
  <c r="J18" i="46"/>
  <c r="I18" i="46"/>
  <c r="H18" i="46"/>
  <c r="G18" i="46"/>
  <c r="F18" i="46"/>
  <c r="E18" i="46"/>
  <c r="D18" i="46"/>
  <c r="N17" i="46"/>
  <c r="O17" i="46" s="1"/>
  <c r="N16" i="46"/>
  <c r="O16" i="46"/>
  <c r="N15" i="46"/>
  <c r="O15" i="46" s="1"/>
  <c r="N14" i="46"/>
  <c r="O14" i="46" s="1"/>
  <c r="N13" i="46"/>
  <c r="O13" i="46"/>
  <c r="M12" i="46"/>
  <c r="L12" i="46"/>
  <c r="K12" i="46"/>
  <c r="K32" i="46" s="1"/>
  <c r="J12" i="46"/>
  <c r="I12" i="46"/>
  <c r="H12" i="46"/>
  <c r="H32" i="46" s="1"/>
  <c r="G12" i="46"/>
  <c r="G32" i="46" s="1"/>
  <c r="F12" i="46"/>
  <c r="E12" i="46"/>
  <c r="D12" i="46"/>
  <c r="N11" i="46"/>
  <c r="O11" i="46"/>
  <c r="N10" i="46"/>
  <c r="O10" i="46"/>
  <c r="N9" i="46"/>
  <c r="O9" i="46" s="1"/>
  <c r="N8" i="46"/>
  <c r="O8" i="46"/>
  <c r="N7" i="46"/>
  <c r="O7" i="46" s="1"/>
  <c r="N6" i="46"/>
  <c r="O6" i="46" s="1"/>
  <c r="M5" i="46"/>
  <c r="M32" i="46" s="1"/>
  <c r="L5" i="46"/>
  <c r="L32" i="46" s="1"/>
  <c r="K5" i="46"/>
  <c r="J5" i="46"/>
  <c r="J32" i="46" s="1"/>
  <c r="I5" i="46"/>
  <c r="I32" i="46" s="1"/>
  <c r="H5" i="46"/>
  <c r="G5" i="46"/>
  <c r="F5" i="46"/>
  <c r="N5" i="46" s="1"/>
  <c r="O5" i="46" s="1"/>
  <c r="E5" i="46"/>
  <c r="E32" i="46" s="1"/>
  <c r="D5" i="46"/>
  <c r="D32" i="46" s="1"/>
  <c r="D29" i="45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7" i="45" s="1"/>
  <c r="O27" i="45" s="1"/>
  <c r="N26" i="45"/>
  <c r="O26" i="45" s="1"/>
  <c r="N25" i="45"/>
  <c r="O25" i="45" s="1"/>
  <c r="M24" i="45"/>
  <c r="L24" i="45"/>
  <c r="K24" i="45"/>
  <c r="J24" i="45"/>
  <c r="I24" i="45"/>
  <c r="H24" i="45"/>
  <c r="G24" i="45"/>
  <c r="F24" i="45"/>
  <c r="N24" i="45" s="1"/>
  <c r="O24" i="45" s="1"/>
  <c r="E24" i="45"/>
  <c r="D24" i="45"/>
  <c r="N23" i="45"/>
  <c r="O23" i="45" s="1"/>
  <c r="N22" i="45"/>
  <c r="O22" i="45"/>
  <c r="N21" i="45"/>
  <c r="O21" i="45"/>
  <c r="M20" i="45"/>
  <c r="L20" i="45"/>
  <c r="K20" i="45"/>
  <c r="J20" i="45"/>
  <c r="N20" i="45" s="1"/>
  <c r="O20" i="45" s="1"/>
  <c r="I20" i="45"/>
  <c r="H20" i="45"/>
  <c r="G20" i="45"/>
  <c r="F20" i="45"/>
  <c r="E20" i="45"/>
  <c r="D20" i="45"/>
  <c r="N19" i="45"/>
  <c r="O19" i="45"/>
  <c r="N18" i="45"/>
  <c r="O18" i="45" s="1"/>
  <c r="N17" i="45"/>
  <c r="O17" i="45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5" i="45" s="1"/>
  <c r="O15" i="45" s="1"/>
  <c r="N14" i="45"/>
  <c r="O14" i="45" s="1"/>
  <c r="N13" i="45"/>
  <c r="O13" i="45" s="1"/>
  <c r="N12" i="45"/>
  <c r="O12" i="45"/>
  <c r="M11" i="45"/>
  <c r="L11" i="45"/>
  <c r="K11" i="45"/>
  <c r="K29" i="45" s="1"/>
  <c r="J11" i="45"/>
  <c r="I11" i="45"/>
  <c r="H11" i="45"/>
  <c r="N11" i="45" s="1"/>
  <c r="O11" i="45" s="1"/>
  <c r="G11" i="45"/>
  <c r="F11" i="45"/>
  <c r="E11" i="45"/>
  <c r="E29" i="45" s="1"/>
  <c r="D11" i="45"/>
  <c r="N10" i="45"/>
  <c r="O10" i="45"/>
  <c r="N9" i="45"/>
  <c r="O9" i="45"/>
  <c r="N8" i="45"/>
  <c r="O8" i="45" s="1"/>
  <c r="N7" i="45"/>
  <c r="O7" i="45"/>
  <c r="N6" i="45"/>
  <c r="O6" i="45" s="1"/>
  <c r="M5" i="45"/>
  <c r="M29" i="45" s="1"/>
  <c r="L5" i="45"/>
  <c r="L29" i="45" s="1"/>
  <c r="K5" i="45"/>
  <c r="J5" i="45"/>
  <c r="J29" i="45" s="1"/>
  <c r="I5" i="45"/>
  <c r="I29" i="45" s="1"/>
  <c r="H5" i="45"/>
  <c r="H29" i="45" s="1"/>
  <c r="G5" i="45"/>
  <c r="G29" i="45" s="1"/>
  <c r="F5" i="45"/>
  <c r="F29" i="45" s="1"/>
  <c r="E5" i="45"/>
  <c r="D5" i="45"/>
  <c r="N5" i="45" s="1"/>
  <c r="O5" i="45" s="1"/>
  <c r="M27" i="44"/>
  <c r="N26" i="44"/>
  <c r="O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4" i="44" s="1"/>
  <c r="O24" i="44" s="1"/>
  <c r="N23" i="44"/>
  <c r="O23" i="44" s="1"/>
  <c r="N22" i="44"/>
  <c r="O22" i="44" s="1"/>
  <c r="N21" i="44"/>
  <c r="O21" i="44"/>
  <c r="M20" i="44"/>
  <c r="L20" i="44"/>
  <c r="K20" i="44"/>
  <c r="J20" i="44"/>
  <c r="I20" i="44"/>
  <c r="H20" i="44"/>
  <c r="N20" i="44" s="1"/>
  <c r="O20" i="44" s="1"/>
  <c r="G20" i="44"/>
  <c r="G27" i="44" s="1"/>
  <c r="F20" i="44"/>
  <c r="E20" i="44"/>
  <c r="D20" i="44"/>
  <c r="N19" i="44"/>
  <c r="O19" i="44"/>
  <c r="N18" i="44"/>
  <c r="O18" i="44"/>
  <c r="N17" i="44"/>
  <c r="O17" i="44" s="1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 s="1"/>
  <c r="N12" i="44"/>
  <c r="O12" i="44" s="1"/>
  <c r="M11" i="44"/>
  <c r="L11" i="44"/>
  <c r="K11" i="44"/>
  <c r="J11" i="44"/>
  <c r="I11" i="44"/>
  <c r="H11" i="44"/>
  <c r="G11" i="44"/>
  <c r="F11" i="44"/>
  <c r="F27" i="44" s="1"/>
  <c r="E11" i="44"/>
  <c r="D11" i="44"/>
  <c r="N10" i="44"/>
  <c r="O10" i="44" s="1"/>
  <c r="N9" i="44"/>
  <c r="O9" i="44"/>
  <c r="N8" i="44"/>
  <c r="O8" i="44"/>
  <c r="N7" i="44"/>
  <c r="O7" i="44" s="1"/>
  <c r="N6" i="44"/>
  <c r="O6" i="44"/>
  <c r="M5" i="44"/>
  <c r="L5" i="44"/>
  <c r="L27" i="44" s="1"/>
  <c r="K5" i="44"/>
  <c r="K27" i="44" s="1"/>
  <c r="J5" i="44"/>
  <c r="J27" i="44" s="1"/>
  <c r="I5" i="44"/>
  <c r="I27" i="44" s="1"/>
  <c r="H5" i="44"/>
  <c r="H27" i="44" s="1"/>
  <c r="G5" i="44"/>
  <c r="F5" i="44"/>
  <c r="E5" i="44"/>
  <c r="E27" i="44" s="1"/>
  <c r="D5" i="44"/>
  <c r="D27" i="44" s="1"/>
  <c r="N27" i="44" s="1"/>
  <c r="O27" i="44" s="1"/>
  <c r="N29" i="43"/>
  <c r="O29" i="43" s="1"/>
  <c r="M28" i="43"/>
  <c r="L28" i="43"/>
  <c r="N28" i="43" s="1"/>
  <c r="O28" i="43" s="1"/>
  <c r="K28" i="43"/>
  <c r="J28" i="43"/>
  <c r="I28" i="43"/>
  <c r="H28" i="43"/>
  <c r="G28" i="43"/>
  <c r="F28" i="43"/>
  <c r="E28" i="43"/>
  <c r="D28" i="43"/>
  <c r="N27" i="43"/>
  <c r="O27" i="43" s="1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N23" i="43"/>
  <c r="O23" i="43" s="1"/>
  <c r="N22" i="43"/>
  <c r="O22" i="43" s="1"/>
  <c r="N21" i="43"/>
  <c r="O21" i="43"/>
  <c r="M20" i="43"/>
  <c r="L20" i="43"/>
  <c r="K20" i="43"/>
  <c r="J20" i="43"/>
  <c r="I20" i="43"/>
  <c r="H20" i="43"/>
  <c r="N20" i="43" s="1"/>
  <c r="O20" i="43" s="1"/>
  <c r="G20" i="43"/>
  <c r="G30" i="43" s="1"/>
  <c r="F20" i="43"/>
  <c r="E20" i="43"/>
  <c r="D20" i="43"/>
  <c r="N19" i="43"/>
  <c r="O19" i="43"/>
  <c r="N18" i="43"/>
  <c r="O18" i="43"/>
  <c r="N17" i="43"/>
  <c r="O17" i="43" s="1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 s="1"/>
  <c r="N12" i="43"/>
  <c r="O12" i="43" s="1"/>
  <c r="M11" i="43"/>
  <c r="L11" i="43"/>
  <c r="K11" i="43"/>
  <c r="J11" i="43"/>
  <c r="I11" i="43"/>
  <c r="I30" i="43" s="1"/>
  <c r="H11" i="43"/>
  <c r="G11" i="43"/>
  <c r="F11" i="43"/>
  <c r="N11" i="43" s="1"/>
  <c r="O11" i="43" s="1"/>
  <c r="E11" i="43"/>
  <c r="D11" i="43"/>
  <c r="N10" i="43"/>
  <c r="O10" i="43" s="1"/>
  <c r="N9" i="43"/>
  <c r="O9" i="43"/>
  <c r="N8" i="43"/>
  <c r="O8" i="43"/>
  <c r="N7" i="43"/>
  <c r="O7" i="43" s="1"/>
  <c r="N6" i="43"/>
  <c r="O6" i="43"/>
  <c r="M5" i="43"/>
  <c r="M30" i="43" s="1"/>
  <c r="L5" i="43"/>
  <c r="L30" i="43" s="1"/>
  <c r="K5" i="43"/>
  <c r="K30" i="43" s="1"/>
  <c r="J5" i="43"/>
  <c r="J30" i="43" s="1"/>
  <c r="I5" i="43"/>
  <c r="H5" i="43"/>
  <c r="H30" i="43" s="1"/>
  <c r="G5" i="43"/>
  <c r="F5" i="43"/>
  <c r="E5" i="43"/>
  <c r="E30" i="43" s="1"/>
  <c r="D5" i="43"/>
  <c r="D30" i="43" s="1"/>
  <c r="F29" i="42"/>
  <c r="N28" i="42"/>
  <c r="O28" i="42" s="1"/>
  <c r="M27" i="42"/>
  <c r="L27" i="42"/>
  <c r="N27" i="42" s="1"/>
  <c r="O27" i="42" s="1"/>
  <c r="K27" i="42"/>
  <c r="J27" i="42"/>
  <c r="I27" i="42"/>
  <c r="H27" i="42"/>
  <c r="G27" i="42"/>
  <c r="F27" i="42"/>
  <c r="E27" i="42"/>
  <c r="D27" i="42"/>
  <c r="N26" i="42"/>
  <c r="O26" i="42" s="1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 s="1"/>
  <c r="N21" i="42"/>
  <c r="O21" i="42" s="1"/>
  <c r="M20" i="42"/>
  <c r="L20" i="42"/>
  <c r="K20" i="42"/>
  <c r="J20" i="42"/>
  <c r="I20" i="42"/>
  <c r="H20" i="42"/>
  <c r="G20" i="42"/>
  <c r="F20" i="42"/>
  <c r="N20" i="42" s="1"/>
  <c r="O20" i="42" s="1"/>
  <c r="E20" i="42"/>
  <c r="D20" i="42"/>
  <c r="N19" i="42"/>
  <c r="O19" i="42" s="1"/>
  <c r="N18" i="42"/>
  <c r="O18" i="42"/>
  <c r="N17" i="42"/>
  <c r="O17" i="42"/>
  <c r="N16" i="42"/>
  <c r="O16" i="42" s="1"/>
  <c r="M15" i="42"/>
  <c r="L15" i="42"/>
  <c r="N15" i="42" s="1"/>
  <c r="O15" i="42" s="1"/>
  <c r="K15" i="42"/>
  <c r="J15" i="42"/>
  <c r="I15" i="42"/>
  <c r="H15" i="42"/>
  <c r="G15" i="42"/>
  <c r="F15" i="42"/>
  <c r="E15" i="42"/>
  <c r="D15" i="42"/>
  <c r="N14" i="42"/>
  <c r="O14" i="42" s="1"/>
  <c r="N13" i="42"/>
  <c r="O13" i="42"/>
  <c r="N12" i="42"/>
  <c r="O12" i="42" s="1"/>
  <c r="M11" i="42"/>
  <c r="L11" i="42"/>
  <c r="K11" i="42"/>
  <c r="J11" i="42"/>
  <c r="I11" i="42"/>
  <c r="H11" i="42"/>
  <c r="G11" i="42"/>
  <c r="G29" i="42" s="1"/>
  <c r="F11" i="42"/>
  <c r="E11" i="42"/>
  <c r="D11" i="42"/>
  <c r="N11" i="42" s="1"/>
  <c r="O11" i="42" s="1"/>
  <c r="N10" i="42"/>
  <c r="O10" i="42" s="1"/>
  <c r="N9" i="42"/>
  <c r="O9" i="42" s="1"/>
  <c r="N8" i="42"/>
  <c r="O8" i="42"/>
  <c r="N7" i="42"/>
  <c r="O7" i="42"/>
  <c r="N6" i="42"/>
  <c r="O6" i="42" s="1"/>
  <c r="M5" i="42"/>
  <c r="M29" i="42" s="1"/>
  <c r="L5" i="42"/>
  <c r="N5" i="42" s="1"/>
  <c r="O5" i="42" s="1"/>
  <c r="K5" i="42"/>
  <c r="K29" i="42" s="1"/>
  <c r="J5" i="42"/>
  <c r="J29" i="42" s="1"/>
  <c r="I5" i="42"/>
  <c r="I29" i="42" s="1"/>
  <c r="H5" i="42"/>
  <c r="H29" i="42" s="1"/>
  <c r="G5" i="42"/>
  <c r="F5" i="42"/>
  <c r="E5" i="42"/>
  <c r="E29" i="42" s="1"/>
  <c r="D5" i="42"/>
  <c r="D29" i="42" s="1"/>
  <c r="N27" i="40"/>
  <c r="O27" i="40" s="1"/>
  <c r="M26" i="40"/>
  <c r="L26" i="40"/>
  <c r="N26" i="40" s="1"/>
  <c r="O26" i="40" s="1"/>
  <c r="K26" i="40"/>
  <c r="J26" i="40"/>
  <c r="I26" i="40"/>
  <c r="H26" i="40"/>
  <c r="G26" i="40"/>
  <c r="F26" i="40"/>
  <c r="E26" i="40"/>
  <c r="D26" i="40"/>
  <c r="N25" i="40"/>
  <c r="O25" i="40" s="1"/>
  <c r="N24" i="40"/>
  <c r="O24" i="40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2" i="40"/>
  <c r="O22" i="40" s="1"/>
  <c r="N21" i="40"/>
  <c r="O21" i="40" s="1"/>
  <c r="N20" i="40"/>
  <c r="O20" i="40"/>
  <c r="M19" i="40"/>
  <c r="L19" i="40"/>
  <c r="K19" i="40"/>
  <c r="J19" i="40"/>
  <c r="I19" i="40"/>
  <c r="H19" i="40"/>
  <c r="H28" i="40" s="1"/>
  <c r="G19" i="40"/>
  <c r="F19" i="40"/>
  <c r="E19" i="40"/>
  <c r="D19" i="40"/>
  <c r="N18" i="40"/>
  <c r="O18" i="40" s="1"/>
  <c r="N17" i="40"/>
  <c r="O17" i="40" s="1"/>
  <c r="N16" i="40"/>
  <c r="O16" i="40" s="1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 s="1"/>
  <c r="N11" i="40"/>
  <c r="O11" i="40" s="1"/>
  <c r="M10" i="40"/>
  <c r="L10" i="40"/>
  <c r="K10" i="40"/>
  <c r="J10" i="40"/>
  <c r="J28" i="40" s="1"/>
  <c r="I10" i="40"/>
  <c r="H10" i="40"/>
  <c r="G10" i="40"/>
  <c r="N10" i="40" s="1"/>
  <c r="O10" i="40" s="1"/>
  <c r="F10" i="40"/>
  <c r="E10" i="40"/>
  <c r="D10" i="40"/>
  <c r="N9" i="40"/>
  <c r="O9" i="40" s="1"/>
  <c r="N8" i="40"/>
  <c r="O8" i="40" s="1"/>
  <c r="N7" i="40"/>
  <c r="O7" i="40" s="1"/>
  <c r="N6" i="40"/>
  <c r="O6" i="40"/>
  <c r="M5" i="40"/>
  <c r="L5" i="40"/>
  <c r="L28" i="40" s="1"/>
  <c r="K5" i="40"/>
  <c r="K28" i="40" s="1"/>
  <c r="J5" i="40"/>
  <c r="I5" i="40"/>
  <c r="H5" i="40"/>
  <c r="G5" i="40"/>
  <c r="G28" i="40" s="1"/>
  <c r="F5" i="40"/>
  <c r="F28" i="40"/>
  <c r="E5" i="40"/>
  <c r="D5" i="40"/>
  <c r="N28" i="39"/>
  <c r="O28" i="39" s="1"/>
  <c r="M27" i="39"/>
  <c r="L27" i="39"/>
  <c r="K27" i="39"/>
  <c r="J27" i="39"/>
  <c r="I27" i="39"/>
  <c r="H27" i="39"/>
  <c r="G27" i="39"/>
  <c r="N27" i="39" s="1"/>
  <c r="O27" i="39" s="1"/>
  <c r="F27" i="39"/>
  <c r="E27" i="39"/>
  <c r="D27" i="39"/>
  <c r="N26" i="39"/>
  <c r="O26" i="39" s="1"/>
  <c r="N25" i="39"/>
  <c r="O25" i="39" s="1"/>
  <c r="M24" i="39"/>
  <c r="L24" i="39"/>
  <c r="K24" i="39"/>
  <c r="J24" i="39"/>
  <c r="I24" i="39"/>
  <c r="N24" i="39" s="1"/>
  <c r="O24" i="39" s="1"/>
  <c r="H24" i="39"/>
  <c r="G24" i="39"/>
  <c r="F24" i="39"/>
  <c r="E24" i="39"/>
  <c r="D24" i="39"/>
  <c r="N23" i="39"/>
  <c r="O23" i="39" s="1"/>
  <c r="N22" i="39"/>
  <c r="O22" i="39"/>
  <c r="N21" i="39"/>
  <c r="O21" i="39" s="1"/>
  <c r="M20" i="39"/>
  <c r="N20" i="39" s="1"/>
  <c r="O20" i="39" s="1"/>
  <c r="L20" i="39"/>
  <c r="K20" i="39"/>
  <c r="J20" i="39"/>
  <c r="I20" i="39"/>
  <c r="H20" i="39"/>
  <c r="G20" i="39"/>
  <c r="F20" i="39"/>
  <c r="E20" i="39"/>
  <c r="D20" i="39"/>
  <c r="N19" i="39"/>
  <c r="O19" i="39" s="1"/>
  <c r="N18" i="39"/>
  <c r="O18" i="39" s="1"/>
  <c r="N17" i="39"/>
  <c r="O17" i="39" s="1"/>
  <c r="N16" i="39"/>
  <c r="O16" i="39" s="1"/>
  <c r="M15" i="39"/>
  <c r="L15" i="39"/>
  <c r="K15" i="39"/>
  <c r="J15" i="39"/>
  <c r="I15" i="39"/>
  <c r="I29" i="39" s="1"/>
  <c r="H15" i="39"/>
  <c r="G15" i="39"/>
  <c r="F15" i="39"/>
  <c r="E15" i="39"/>
  <c r="D15" i="39"/>
  <c r="N14" i="39"/>
  <c r="O14" i="39" s="1"/>
  <c r="N13" i="39"/>
  <c r="O13" i="39"/>
  <c r="N12" i="39"/>
  <c r="O12" i="39" s="1"/>
  <c r="M11" i="39"/>
  <c r="M29" i="39" s="1"/>
  <c r="L11" i="39"/>
  <c r="K11" i="39"/>
  <c r="J11" i="39"/>
  <c r="I11" i="39"/>
  <c r="H11" i="39"/>
  <c r="G11" i="39"/>
  <c r="F11" i="39"/>
  <c r="E11" i="39"/>
  <c r="D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L29" i="39" s="1"/>
  <c r="K5" i="39"/>
  <c r="K29" i="39"/>
  <c r="J5" i="39"/>
  <c r="J29" i="39" s="1"/>
  <c r="I5" i="39"/>
  <c r="H5" i="39"/>
  <c r="H29" i="39"/>
  <c r="G5" i="39"/>
  <c r="G29" i="39" s="1"/>
  <c r="F5" i="39"/>
  <c r="F29" i="39"/>
  <c r="E5" i="39"/>
  <c r="D5" i="39"/>
  <c r="D29" i="39"/>
  <c r="N28" i="38"/>
  <c r="O28" i="38" s="1"/>
  <c r="M27" i="38"/>
  <c r="L27" i="38"/>
  <c r="K27" i="38"/>
  <c r="J27" i="38"/>
  <c r="I27" i="38"/>
  <c r="H27" i="38"/>
  <c r="G27" i="38"/>
  <c r="F27" i="38"/>
  <c r="E27" i="38"/>
  <c r="N27" i="38" s="1"/>
  <c r="O27" i="38" s="1"/>
  <c r="D27" i="38"/>
  <c r="N26" i="38"/>
  <c r="O26" i="38" s="1"/>
  <c r="N25" i="38"/>
  <c r="O25" i="38" s="1"/>
  <c r="M24" i="38"/>
  <c r="L24" i="38"/>
  <c r="K24" i="38"/>
  <c r="J24" i="38"/>
  <c r="I24" i="38"/>
  <c r="H24" i="38"/>
  <c r="G24" i="38"/>
  <c r="F24" i="38"/>
  <c r="E24" i="38"/>
  <c r="N24" i="38" s="1"/>
  <c r="O24" i="38" s="1"/>
  <c r="D24" i="38"/>
  <c r="N23" i="38"/>
  <c r="O23" i="38" s="1"/>
  <c r="N22" i="38"/>
  <c r="O22" i="38" s="1"/>
  <c r="N21" i="38"/>
  <c r="O21" i="38" s="1"/>
  <c r="M20" i="38"/>
  <c r="L20" i="38"/>
  <c r="N20" i="38" s="1"/>
  <c r="O20" i="38" s="1"/>
  <c r="K20" i="38"/>
  <c r="J20" i="38"/>
  <c r="I20" i="38"/>
  <c r="H20" i="38"/>
  <c r="G20" i="38"/>
  <c r="F20" i="38"/>
  <c r="E20" i="38"/>
  <c r="D20" i="38"/>
  <c r="N19" i="38"/>
  <c r="O19" i="38" s="1"/>
  <c r="N18" i="38"/>
  <c r="O18" i="38" s="1"/>
  <c r="N17" i="38"/>
  <c r="O17" i="38" s="1"/>
  <c r="N16" i="38"/>
  <c r="O16" i="38" s="1"/>
  <c r="M15" i="38"/>
  <c r="L15" i="38"/>
  <c r="K15" i="38"/>
  <c r="J15" i="38"/>
  <c r="I15" i="38"/>
  <c r="H15" i="38"/>
  <c r="G15" i="38"/>
  <c r="G29" i="38" s="1"/>
  <c r="F15" i="38"/>
  <c r="E15" i="38"/>
  <c r="D15" i="38"/>
  <c r="N14" i="38"/>
  <c r="O14" i="38" s="1"/>
  <c r="N13" i="38"/>
  <c r="O13" i="38" s="1"/>
  <c r="N12" i="38"/>
  <c r="O12" i="38" s="1"/>
  <c r="M11" i="38"/>
  <c r="L11" i="38"/>
  <c r="K11" i="38"/>
  <c r="J11" i="38"/>
  <c r="I11" i="38"/>
  <c r="H11" i="38"/>
  <c r="G11" i="38"/>
  <c r="F11" i="38"/>
  <c r="E11" i="38"/>
  <c r="D11" i="38"/>
  <c r="N11" i="38" s="1"/>
  <c r="O11" i="38" s="1"/>
  <c r="N10" i="38"/>
  <c r="O10" i="38"/>
  <c r="N9" i="38"/>
  <c r="O9" i="38" s="1"/>
  <c r="N8" i="38"/>
  <c r="O8" i="38" s="1"/>
  <c r="N7" i="38"/>
  <c r="O7" i="38" s="1"/>
  <c r="N6" i="38"/>
  <c r="O6" i="38" s="1"/>
  <c r="M5" i="38"/>
  <c r="M29" i="38" s="1"/>
  <c r="L5" i="38"/>
  <c r="L29" i="38"/>
  <c r="K5" i="38"/>
  <c r="K29" i="38" s="1"/>
  <c r="J5" i="38"/>
  <c r="J29" i="38" s="1"/>
  <c r="I5" i="38"/>
  <c r="I29" i="38" s="1"/>
  <c r="H5" i="38"/>
  <c r="H29" i="38" s="1"/>
  <c r="G5" i="38"/>
  <c r="F5" i="38"/>
  <c r="F29" i="38"/>
  <c r="E5" i="38"/>
  <c r="E29" i="38" s="1"/>
  <c r="D5" i="38"/>
  <c r="N28" i="37"/>
  <c r="O28" i="37" s="1"/>
  <c r="M27" i="37"/>
  <c r="L27" i="37"/>
  <c r="K27" i="37"/>
  <c r="J27" i="37"/>
  <c r="I27" i="37"/>
  <c r="H27" i="37"/>
  <c r="G27" i="37"/>
  <c r="F27" i="37"/>
  <c r="E27" i="37"/>
  <c r="N27" i="37" s="1"/>
  <c r="O27" i="37" s="1"/>
  <c r="D27" i="37"/>
  <c r="N26" i="37"/>
  <c r="O26" i="37" s="1"/>
  <c r="N25" i="37"/>
  <c r="O25" i="37" s="1"/>
  <c r="M24" i="37"/>
  <c r="L24" i="37"/>
  <c r="K24" i="37"/>
  <c r="J24" i="37"/>
  <c r="I24" i="37"/>
  <c r="H24" i="37"/>
  <c r="G24" i="37"/>
  <c r="N24" i="37" s="1"/>
  <c r="O24" i="37" s="1"/>
  <c r="F24" i="37"/>
  <c r="E24" i="37"/>
  <c r="D24" i="37"/>
  <c r="N23" i="37"/>
  <c r="O23" i="37" s="1"/>
  <c r="N22" i="37"/>
  <c r="O22" i="37" s="1"/>
  <c r="N21" i="37"/>
  <c r="O21" i="37" s="1"/>
  <c r="M20" i="37"/>
  <c r="L20" i="37"/>
  <c r="N20" i="37" s="1"/>
  <c r="O20" i="37" s="1"/>
  <c r="K20" i="37"/>
  <c r="J20" i="37"/>
  <c r="I20" i="37"/>
  <c r="H20" i="37"/>
  <c r="G20" i="37"/>
  <c r="F20" i="37"/>
  <c r="E20" i="37"/>
  <c r="D20" i="37"/>
  <c r="N19" i="37"/>
  <c r="O19" i="37" s="1"/>
  <c r="N18" i="37"/>
  <c r="O18" i="37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5" i="37" s="1"/>
  <c r="O15" i="37" s="1"/>
  <c r="N14" i="37"/>
  <c r="O14" i="37" s="1"/>
  <c r="N13" i="37"/>
  <c r="O13" i="37" s="1"/>
  <c r="N12" i="37"/>
  <c r="O12" i="37" s="1"/>
  <c r="M11" i="37"/>
  <c r="L11" i="37"/>
  <c r="K11" i="37"/>
  <c r="J11" i="37"/>
  <c r="I11" i="37"/>
  <c r="H11" i="37"/>
  <c r="G11" i="37"/>
  <c r="F11" i="37"/>
  <c r="E11" i="37"/>
  <c r="N11" i="37" s="1"/>
  <c r="O11" i="37" s="1"/>
  <c r="D11" i="37"/>
  <c r="N10" i="37"/>
  <c r="O10" i="37"/>
  <c r="N9" i="37"/>
  <c r="O9" i="37" s="1"/>
  <c r="N8" i="37"/>
  <c r="O8" i="37" s="1"/>
  <c r="N7" i="37"/>
  <c r="O7" i="37" s="1"/>
  <c r="N6" i="37"/>
  <c r="O6" i="37" s="1"/>
  <c r="M5" i="37"/>
  <c r="M29" i="37" s="1"/>
  <c r="L5" i="37"/>
  <c r="L29" i="37"/>
  <c r="K5" i="37"/>
  <c r="J5" i="37"/>
  <c r="J29" i="37"/>
  <c r="I5" i="37"/>
  <c r="H5" i="37"/>
  <c r="H29" i="37" s="1"/>
  <c r="G5" i="37"/>
  <c r="G29" i="37" s="1"/>
  <c r="F5" i="37"/>
  <c r="F29" i="37" s="1"/>
  <c r="E5" i="37"/>
  <c r="E29" i="37" s="1"/>
  <c r="D5" i="37"/>
  <c r="N5" i="37" s="1"/>
  <c r="O5" i="37" s="1"/>
  <c r="N27" i="36"/>
  <c r="O27" i="36" s="1"/>
  <c r="M26" i="36"/>
  <c r="L26" i="36"/>
  <c r="K26" i="36"/>
  <c r="J26" i="36"/>
  <c r="I26" i="36"/>
  <c r="H26" i="36"/>
  <c r="G26" i="36"/>
  <c r="F26" i="36"/>
  <c r="N26" i="36" s="1"/>
  <c r="O26" i="36" s="1"/>
  <c r="E26" i="36"/>
  <c r="D26" i="36"/>
  <c r="N25" i="36"/>
  <c r="O25" i="36" s="1"/>
  <c r="N24" i="36"/>
  <c r="O24" i="36" s="1"/>
  <c r="M23" i="36"/>
  <c r="L23" i="36"/>
  <c r="K23" i="36"/>
  <c r="J23" i="36"/>
  <c r="I23" i="36"/>
  <c r="H23" i="36"/>
  <c r="N23" i="36" s="1"/>
  <c r="O23" i="36" s="1"/>
  <c r="G23" i="36"/>
  <c r="F23" i="36"/>
  <c r="E23" i="36"/>
  <c r="D23" i="36"/>
  <c r="N22" i="36"/>
  <c r="O22" i="36" s="1"/>
  <c r="N21" i="36"/>
  <c r="O21" i="36" s="1"/>
  <c r="M20" i="36"/>
  <c r="L20" i="36"/>
  <c r="K20" i="36"/>
  <c r="J20" i="36"/>
  <c r="I20" i="36"/>
  <c r="H20" i="36"/>
  <c r="G20" i="36"/>
  <c r="F20" i="36"/>
  <c r="E20" i="36"/>
  <c r="D20" i="36"/>
  <c r="N19" i="36"/>
  <c r="O19" i="36"/>
  <c r="N18" i="36"/>
  <c r="O18" i="36" s="1"/>
  <c r="N17" i="36"/>
  <c r="O17" i="36" s="1"/>
  <c r="N16" i="36"/>
  <c r="O16" i="36"/>
  <c r="M15" i="36"/>
  <c r="L15" i="36"/>
  <c r="K15" i="36"/>
  <c r="J15" i="36"/>
  <c r="I15" i="36"/>
  <c r="H15" i="36"/>
  <c r="N15" i="36" s="1"/>
  <c r="O15" i="36" s="1"/>
  <c r="G15" i="36"/>
  <c r="F15" i="36"/>
  <c r="E15" i="36"/>
  <c r="D15" i="36"/>
  <c r="N14" i="36"/>
  <c r="O14" i="36" s="1"/>
  <c r="N13" i="36"/>
  <c r="O13" i="36" s="1"/>
  <c r="N12" i="36"/>
  <c r="O12" i="36"/>
  <c r="M11" i="36"/>
  <c r="L11" i="36"/>
  <c r="K11" i="36"/>
  <c r="J11" i="36"/>
  <c r="I11" i="36"/>
  <c r="H11" i="36"/>
  <c r="G11" i="36"/>
  <c r="F11" i="36"/>
  <c r="E11" i="36"/>
  <c r="D11" i="36"/>
  <c r="N10" i="36"/>
  <c r="O10" i="36"/>
  <c r="N9" i="36"/>
  <c r="O9" i="36" s="1"/>
  <c r="N8" i="36"/>
  <c r="O8" i="36" s="1"/>
  <c r="N7" i="36"/>
  <c r="O7" i="36"/>
  <c r="N6" i="36"/>
  <c r="O6" i="36" s="1"/>
  <c r="M5" i="36"/>
  <c r="M28" i="36" s="1"/>
  <c r="L5" i="36"/>
  <c r="K5" i="36"/>
  <c r="K28" i="36" s="1"/>
  <c r="J5" i="36"/>
  <c r="J28" i="36" s="1"/>
  <c r="I5" i="36"/>
  <c r="I28" i="36"/>
  <c r="H5" i="36"/>
  <c r="H28" i="36" s="1"/>
  <c r="G5" i="36"/>
  <c r="G28" i="36"/>
  <c r="F5" i="36"/>
  <c r="F28" i="36" s="1"/>
  <c r="E5" i="36"/>
  <c r="D5" i="36"/>
  <c r="N28" i="35"/>
  <c r="O28" i="35"/>
  <c r="M27" i="35"/>
  <c r="L27" i="35"/>
  <c r="K27" i="35"/>
  <c r="J27" i="35"/>
  <c r="I27" i="35"/>
  <c r="H27" i="35"/>
  <c r="G27" i="35"/>
  <c r="F27" i="35"/>
  <c r="E27" i="35"/>
  <c r="D27" i="35"/>
  <c r="N26" i="35"/>
  <c r="O26" i="35"/>
  <c r="N25" i="35"/>
  <c r="O25" i="35" s="1"/>
  <c r="M24" i="35"/>
  <c r="L24" i="35"/>
  <c r="K24" i="35"/>
  <c r="J24" i="35"/>
  <c r="I24" i="35"/>
  <c r="H24" i="35"/>
  <c r="G24" i="35"/>
  <c r="F24" i="35"/>
  <c r="E24" i="35"/>
  <c r="N24" i="35"/>
  <c r="O24" i="35" s="1"/>
  <c r="D24" i="35"/>
  <c r="N23" i="35"/>
  <c r="O23" i="35" s="1"/>
  <c r="N22" i="35"/>
  <c r="O22" i="35"/>
  <c r="N21" i="35"/>
  <c r="O21" i="35" s="1"/>
  <c r="M20" i="35"/>
  <c r="L20" i="35"/>
  <c r="K20" i="35"/>
  <c r="J20" i="35"/>
  <c r="N20" i="35" s="1"/>
  <c r="O20" i="35" s="1"/>
  <c r="I20" i="35"/>
  <c r="H20" i="35"/>
  <c r="G20" i="35"/>
  <c r="F20" i="35"/>
  <c r="E20" i="35"/>
  <c r="D20" i="35"/>
  <c r="N19" i="35"/>
  <c r="O19" i="35" s="1"/>
  <c r="N18" i="35"/>
  <c r="O18" i="35"/>
  <c r="N17" i="35"/>
  <c r="O17" i="35" s="1"/>
  <c r="N16" i="35"/>
  <c r="O16" i="35"/>
  <c r="M15" i="35"/>
  <c r="L15" i="35"/>
  <c r="K15" i="35"/>
  <c r="J15" i="35"/>
  <c r="I15" i="35"/>
  <c r="H15" i="35"/>
  <c r="G15" i="35"/>
  <c r="F15" i="35"/>
  <c r="E15" i="35"/>
  <c r="N15" i="35" s="1"/>
  <c r="O15" i="35" s="1"/>
  <c r="D15" i="35"/>
  <c r="N14" i="35"/>
  <c r="O14" i="35" s="1"/>
  <c r="N13" i="35"/>
  <c r="O13" i="35"/>
  <c r="N12" i="35"/>
  <c r="O12" i="35" s="1"/>
  <c r="M11" i="35"/>
  <c r="L11" i="35"/>
  <c r="K11" i="35"/>
  <c r="N11" i="35" s="1"/>
  <c r="O11" i="35" s="1"/>
  <c r="J11" i="35"/>
  <c r="I11" i="35"/>
  <c r="H11" i="35"/>
  <c r="G11" i="35"/>
  <c r="F11" i="35"/>
  <c r="E11" i="35"/>
  <c r="D11" i="35"/>
  <c r="N10" i="35"/>
  <c r="O10" i="35" s="1"/>
  <c r="N9" i="35"/>
  <c r="O9" i="35"/>
  <c r="N8" i="35"/>
  <c r="O8" i="35" s="1"/>
  <c r="N7" i="35"/>
  <c r="O7" i="35" s="1"/>
  <c r="N6" i="35"/>
  <c r="O6" i="35" s="1"/>
  <c r="M5" i="35"/>
  <c r="M29" i="35" s="1"/>
  <c r="L5" i="35"/>
  <c r="L29" i="35"/>
  <c r="K5" i="35"/>
  <c r="K29" i="35" s="1"/>
  <c r="J5" i="35"/>
  <c r="J29" i="35"/>
  <c r="I5" i="35"/>
  <c r="H5" i="35"/>
  <c r="H29" i="35" s="1"/>
  <c r="G5" i="35"/>
  <c r="G29" i="35" s="1"/>
  <c r="F5" i="35"/>
  <c r="F29" i="35"/>
  <c r="E5" i="35"/>
  <c r="E29" i="35" s="1"/>
  <c r="D5" i="35"/>
  <c r="D29" i="35" s="1"/>
  <c r="N28" i="34"/>
  <c r="O28" i="34" s="1"/>
  <c r="M27" i="34"/>
  <c r="N27" i="34" s="1"/>
  <c r="O27" i="34" s="1"/>
  <c r="L27" i="34"/>
  <c r="K27" i="34"/>
  <c r="J27" i="34"/>
  <c r="I27" i="34"/>
  <c r="H27" i="34"/>
  <c r="G27" i="34"/>
  <c r="F27" i="34"/>
  <c r="E27" i="34"/>
  <c r="D27" i="34"/>
  <c r="N26" i="34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D24" i="34"/>
  <c r="N24" i="34" s="1"/>
  <c r="O24" i="34" s="1"/>
  <c r="N23" i="34"/>
  <c r="O23" i="34" s="1"/>
  <c r="N22" i="34"/>
  <c r="O22" i="34" s="1"/>
  <c r="N21" i="34"/>
  <c r="O21" i="34" s="1"/>
  <c r="M20" i="34"/>
  <c r="L20" i="34"/>
  <c r="K20" i="34"/>
  <c r="N20" i="34" s="1"/>
  <c r="O20" i="34" s="1"/>
  <c r="J20" i="34"/>
  <c r="I20" i="34"/>
  <c r="H20" i="34"/>
  <c r="G20" i="34"/>
  <c r="F20" i="34"/>
  <c r="E20" i="34"/>
  <c r="D20" i="34"/>
  <c r="N19" i="34"/>
  <c r="O19" i="34" s="1"/>
  <c r="N18" i="34"/>
  <c r="O18" i="34" s="1"/>
  <c r="N17" i="34"/>
  <c r="O17" i="34" s="1"/>
  <c r="N16" i="34"/>
  <c r="O16" i="34" s="1"/>
  <c r="M15" i="34"/>
  <c r="L15" i="34"/>
  <c r="K15" i="34"/>
  <c r="J15" i="34"/>
  <c r="I15" i="34"/>
  <c r="H15" i="34"/>
  <c r="H29" i="34" s="1"/>
  <c r="G15" i="34"/>
  <c r="F15" i="34"/>
  <c r="E15" i="34"/>
  <c r="D15" i="34"/>
  <c r="N14" i="34"/>
  <c r="O14" i="34" s="1"/>
  <c r="N13" i="34"/>
  <c r="O13" i="34" s="1"/>
  <c r="N12" i="34"/>
  <c r="O12" i="34" s="1"/>
  <c r="M11" i="34"/>
  <c r="N11" i="34" s="1"/>
  <c r="O11" i="34" s="1"/>
  <c r="L11" i="34"/>
  <c r="K11" i="34"/>
  <c r="J11" i="34"/>
  <c r="I11" i="34"/>
  <c r="H11" i="34"/>
  <c r="G11" i="34"/>
  <c r="F11" i="34"/>
  <c r="E11" i="34"/>
  <c r="D11" i="34"/>
  <c r="N10" i="34"/>
  <c r="O10" i="34"/>
  <c r="N9" i="34"/>
  <c r="O9" i="34" s="1"/>
  <c r="N8" i="34"/>
  <c r="O8" i="34"/>
  <c r="N7" i="34"/>
  <c r="O7" i="34"/>
  <c r="N6" i="34"/>
  <c r="O6" i="34"/>
  <c r="M5" i="34"/>
  <c r="M29" i="34" s="1"/>
  <c r="L5" i="34"/>
  <c r="K5" i="34"/>
  <c r="K29" i="34"/>
  <c r="J5" i="34"/>
  <c r="J29" i="34" s="1"/>
  <c r="I5" i="34"/>
  <c r="I29" i="34" s="1"/>
  <c r="H5" i="34"/>
  <c r="G5" i="34"/>
  <c r="F5" i="34"/>
  <c r="F29" i="34" s="1"/>
  <c r="E5" i="34"/>
  <c r="E29" i="34" s="1"/>
  <c r="D5" i="34"/>
  <c r="E27" i="33"/>
  <c r="F27" i="33"/>
  <c r="G27" i="33"/>
  <c r="H27" i="33"/>
  <c r="N27" i="33" s="1"/>
  <c r="O27" i="33" s="1"/>
  <c r="I27" i="33"/>
  <c r="J27" i="33"/>
  <c r="K27" i="33"/>
  <c r="L27" i="33"/>
  <c r="M27" i="33"/>
  <c r="D27" i="33"/>
  <c r="E24" i="33"/>
  <c r="F24" i="33"/>
  <c r="G24" i="33"/>
  <c r="H24" i="33"/>
  <c r="I24" i="33"/>
  <c r="N24" i="33" s="1"/>
  <c r="O24" i="33" s="1"/>
  <c r="J24" i="33"/>
  <c r="K24" i="33"/>
  <c r="L24" i="33"/>
  <c r="M24" i="33"/>
  <c r="E20" i="33"/>
  <c r="F20" i="33"/>
  <c r="G20" i="33"/>
  <c r="H20" i="33"/>
  <c r="I20" i="33"/>
  <c r="J20" i="33"/>
  <c r="N20" i="33" s="1"/>
  <c r="O20" i="33" s="1"/>
  <c r="K20" i="33"/>
  <c r="L20" i="33"/>
  <c r="M20" i="33"/>
  <c r="E15" i="33"/>
  <c r="F15" i="33"/>
  <c r="G15" i="33"/>
  <c r="H15" i="33"/>
  <c r="I15" i="33"/>
  <c r="J15" i="33"/>
  <c r="K15" i="33"/>
  <c r="L15" i="33"/>
  <c r="M15" i="33"/>
  <c r="E11" i="33"/>
  <c r="F11" i="33"/>
  <c r="G11" i="33"/>
  <c r="H11" i="33"/>
  <c r="I11" i="33"/>
  <c r="J11" i="33"/>
  <c r="J29" i="33" s="1"/>
  <c r="K11" i="33"/>
  <c r="L11" i="33"/>
  <c r="M11" i="33"/>
  <c r="E5" i="33"/>
  <c r="E29" i="33" s="1"/>
  <c r="F5" i="33"/>
  <c r="F29" i="33" s="1"/>
  <c r="G5" i="33"/>
  <c r="H5" i="33"/>
  <c r="I5" i="33"/>
  <c r="I29" i="33" s="1"/>
  <c r="J5" i="33"/>
  <c r="K5" i="33"/>
  <c r="K29" i="33" s="1"/>
  <c r="L5" i="33"/>
  <c r="M5" i="33"/>
  <c r="D24" i="33"/>
  <c r="D20" i="33"/>
  <c r="D15" i="33"/>
  <c r="N15" i="33" s="1"/>
  <c r="O15" i="33" s="1"/>
  <c r="D11" i="33"/>
  <c r="D5" i="33"/>
  <c r="N5" i="33" s="1"/>
  <c r="O5" i="33" s="1"/>
  <c r="N28" i="33"/>
  <c r="O28" i="33"/>
  <c r="N25" i="33"/>
  <c r="O25" i="33" s="1"/>
  <c r="N26" i="33"/>
  <c r="O26" i="33"/>
  <c r="N22" i="33"/>
  <c r="O22" i="33" s="1"/>
  <c r="N23" i="33"/>
  <c r="O23" i="33" s="1"/>
  <c r="N21" i="33"/>
  <c r="O21" i="33" s="1"/>
  <c r="N13" i="33"/>
  <c r="O13" i="33"/>
  <c r="N14" i="33"/>
  <c r="O14" i="33" s="1"/>
  <c r="N7" i="33"/>
  <c r="O7" i="33"/>
  <c r="N8" i="33"/>
  <c r="O8" i="33" s="1"/>
  <c r="N9" i="33"/>
  <c r="O9" i="33" s="1"/>
  <c r="N10" i="33"/>
  <c r="O10" i="33"/>
  <c r="N6" i="33"/>
  <c r="O6" i="33"/>
  <c r="N16" i="33"/>
  <c r="O16" i="33" s="1"/>
  <c r="N17" i="33"/>
  <c r="O17" i="33"/>
  <c r="N18" i="33"/>
  <c r="O18" i="33" s="1"/>
  <c r="N19" i="33"/>
  <c r="O19" i="33" s="1"/>
  <c r="N12" i="33"/>
  <c r="O12" i="33"/>
  <c r="N11" i="36"/>
  <c r="O11" i="36"/>
  <c r="N11" i="33"/>
  <c r="O11" i="33"/>
  <c r="G29" i="33"/>
  <c r="E28" i="36"/>
  <c r="N27" i="35"/>
  <c r="O27" i="35" s="1"/>
  <c r="K29" i="37"/>
  <c r="N5" i="39"/>
  <c r="O5" i="39" s="1"/>
  <c r="N14" i="40"/>
  <c r="O14" i="40"/>
  <c r="N5" i="40"/>
  <c r="O5" i="40" s="1"/>
  <c r="N5" i="34"/>
  <c r="O5" i="34" s="1"/>
  <c r="G29" i="34"/>
  <c r="D29" i="38"/>
  <c r="D29" i="34"/>
  <c r="D29" i="33"/>
  <c r="L29" i="33"/>
  <c r="D28" i="36"/>
  <c r="N20" i="36"/>
  <c r="O20" i="36" s="1"/>
  <c r="N5" i="38"/>
  <c r="O5" i="38" s="1"/>
  <c r="E29" i="39"/>
  <c r="E28" i="40"/>
  <c r="I28" i="40"/>
  <c r="M28" i="40"/>
  <c r="M29" i="33"/>
  <c r="L29" i="34"/>
  <c r="N5" i="35"/>
  <c r="O5" i="35"/>
  <c r="I29" i="35"/>
  <c r="L28" i="36"/>
  <c r="I29" i="37"/>
  <c r="N24" i="42"/>
  <c r="O24" i="42" s="1"/>
  <c r="N25" i="43"/>
  <c r="O25" i="43" s="1"/>
  <c r="N15" i="43"/>
  <c r="O15" i="43" s="1"/>
  <c r="N5" i="43"/>
  <c r="O5" i="43" s="1"/>
  <c r="N15" i="44"/>
  <c r="O15" i="44" s="1"/>
  <c r="N5" i="44"/>
  <c r="O5" i="44" s="1"/>
  <c r="N27" i="46"/>
  <c r="O27" i="46"/>
  <c r="O12" i="48"/>
  <c r="P12" i="48" s="1"/>
  <c r="D75" i="49"/>
  <c r="O33" i="50" l="1"/>
  <c r="P33" i="50" s="1"/>
  <c r="N30" i="43"/>
  <c r="O30" i="43" s="1"/>
  <c r="N29" i="34"/>
  <c r="O29" i="34" s="1"/>
  <c r="N28" i="36"/>
  <c r="O28" i="36" s="1"/>
  <c r="N29" i="38"/>
  <c r="O29" i="38" s="1"/>
  <c r="N75" i="49"/>
  <c r="O75" i="49" s="1"/>
  <c r="N29" i="35"/>
  <c r="O29" i="35" s="1"/>
  <c r="N29" i="39"/>
  <c r="O29" i="39" s="1"/>
  <c r="N29" i="33"/>
  <c r="O29" i="33" s="1"/>
  <c r="N29" i="45"/>
  <c r="O29" i="45" s="1"/>
  <c r="N5" i="49"/>
  <c r="O5" i="49" s="1"/>
  <c r="N12" i="46"/>
  <c r="O12" i="46" s="1"/>
  <c r="N15" i="38"/>
  <c r="O15" i="38" s="1"/>
  <c r="H29" i="33"/>
  <c r="N11" i="39"/>
  <c r="O11" i="39" s="1"/>
  <c r="N33" i="48"/>
  <c r="O33" i="48" s="1"/>
  <c r="P33" i="48" s="1"/>
  <c r="F30" i="43"/>
  <c r="L29" i="42"/>
  <c r="N29" i="42" s="1"/>
  <c r="O29" i="42" s="1"/>
  <c r="N15" i="34"/>
  <c r="O15" i="34" s="1"/>
  <c r="N11" i="44"/>
  <c r="O11" i="44" s="1"/>
  <c r="N5" i="36"/>
  <c r="O5" i="36" s="1"/>
  <c r="N19" i="40"/>
  <c r="O19" i="40" s="1"/>
  <c r="D28" i="40"/>
  <c r="N28" i="40" s="1"/>
  <c r="O28" i="40" s="1"/>
  <c r="F32" i="46"/>
  <c r="N32" i="46" s="1"/>
  <c r="O32" i="46" s="1"/>
  <c r="D29" i="37"/>
  <c r="N29" i="37" s="1"/>
  <c r="O29" i="37" s="1"/>
  <c r="N15" i="39"/>
  <c r="O15" i="39" s="1"/>
  <c r="K75" i="49"/>
</calcChain>
</file>

<file path=xl/sharedStrings.xml><?xml version="1.0" encoding="utf-8"?>
<sst xmlns="http://schemas.openxmlformats.org/spreadsheetml/2006/main" count="776" uniqueCount="135">
  <si>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</si>
  <si>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</si>
  <si>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</si>
  <si>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</si>
  <si>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</si>
  <si>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</si>
  <si>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</si>
  <si>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</si>
  <si>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</si>
  <si>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</si>
  <si>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</si>
  <si>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</si>
  <si>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</si>
  <si>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</si>
  <si>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</si>
  <si>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</si>
  <si>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</si>
  <si>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</si>
  <si>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</si>
  <si>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</si>
  <si>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</si>
  <si>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</si>
  <si>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</si>
  <si>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</si>
  <si>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</si>
  <si>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</si>
  <si>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</si>
  <si>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</si>
  <si>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</si>
  <si>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</si>
  <si>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</si>
  <si>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</si>
  <si>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</si>
  <si>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</si>
  <si>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</si>
  <si>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</si>
  <si>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Other Transportation Systems / Services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</si>
  <si>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</si>
  <si>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</si>
  <si>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</si>
  <si>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</si>
  <si>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</si>
  <si>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</si>
  <si>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Treasure Island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</si>
  <si>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</si>
  <si>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</si>
  <si>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</si>
  <si>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</si>
  <si>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</si>
  <si>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</si>
  <si>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</si>
  <si>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</si>
  <si>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</si>
  <si>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</si>
  <si>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</si>
  <si>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</si>
  <si>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</si>
  <si>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</si>
  <si>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</si>
  <si>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</si>
  <si>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Mass Transit</t>
  </si>
  <si>
    <t>Other Transportation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</si>
  <si>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</si>
  <si>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</si>
  <si>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</si>
  <si>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</si>
  <si>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</si>
  <si>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Conservation and Resource Management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</si>
  <si>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</si>
  <si>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</si>
  <si>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</si>
  <si>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</si>
  <si>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</si>
  <si>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</si>
  <si>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Parking Facilities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</si>
  <si>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</si>
  <si>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</si>
  <si>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</si>
  <si>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</si>
  <si>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</si>
  <si>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</si>
  <si>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Debt Service Payments</t>
  </si>
  <si>
    <t>Emergency and Disaster Relief Services</t>
  </si>
  <si>
    <t>Ambulance and Rescue Services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</si>
  <si>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</si>
  <si>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</si>
  <si>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</si>
  <si>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</si>
  <si>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</si>
  <si>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</si>
  <si>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</si>
  <si>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Comprehensive Planning</t>
  </si>
  <si>
    <t>Non-Court Information Systems</t>
  </si>
  <si>
    <t>Pension Benefits</t>
  </si>
  <si>
    <t>Detention / Corrections</t>
  </si>
  <si>
    <t>Medical Examiners</t>
  </si>
  <si>
    <t>Consumer Affairs</t>
  </si>
  <si>
    <t>Other Public Safety</t>
  </si>
  <si>
    <t>Electric Utility Services</t>
  </si>
  <si>
    <t>Gas Utility Services</t>
  </si>
  <si>
    <t>Water Utility Services</t>
  </si>
  <si>
    <t>Water / Sewer Services</t>
  </si>
  <si>
    <t>Conservation / Resource Management</t>
  </si>
  <si>
    <t>Airports</t>
  </si>
  <si>
    <t>Water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</si>
  <si>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</si>
  <si>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</si>
  <si>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</si>
  <si>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</si>
  <si>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</si>
  <si>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</si>
  <si>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</si>
  <si>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</si>
  <si>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</si>
  <si>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</si>
  <si>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</si>
  <si>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</si>
  <si>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</si>
  <si>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Cultural Services</t>
  </si>
  <si>
    <t>Special Events</t>
  </si>
  <si>
    <t>Special Facilities</t>
  </si>
  <si>
    <t>Charter Schools</t>
  </si>
  <si>
    <t>Other Culture / Recreation</t>
  </si>
  <si>
    <t>Installment Purchase Acquisitions</t>
  </si>
  <si>
    <t>Capital Lease Acquisitions</t>
  </si>
  <si>
    <t>Payment to Refunded Bond Escrow Agent</t>
  </si>
  <si>
    <t>Transfer Out from Constitutional Fee Officers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</si>
  <si>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</si>
  <si>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</si>
  <si>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</si>
  <si>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</si>
  <si>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Extraordinary Items (Loss)</t>
  </si>
  <si>
    <t>Special Items (Loss)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</si>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</sst>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88</v>
      </c>
      <c r="N4" s="32" t="s">
        <v>5</v>
      </c>
      <c r="O4" s="32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2563176</v>
      </c>
      <c r="E5" s="24">
        <f>SUM(E6:E11)</f>
        <v>0</v>
      </c>
      <c r="F5" s="24">
        <f>SUM(F6:F11)</f>
        <v>968606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3531782</v>
      </c>
      <c r="P5" s="30">
        <f>(O5/P$35)</f>
        <v>536.25599757060434</v>
      </c>
      <c r="Q5" s="6"/>
    </row>
    <row r="6" spans="1:134">
      <c r="A6" s="12"/>
      <c r="B6" s="42">
        <v>511</v>
      </c>
      <c r="C6" s="19" t="s">
        <v>19</v>
      </c>
      <c r="D6" s="43">
        <v>135781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135781</v>
      </c>
      <c r="P6" s="44">
        <f>(O6/P$35)</f>
        <v>20.616610993015488</v>
      </c>
      <c r="Q6" s="9"/>
    </row>
    <row r="7" spans="1:134">
      <c r="A7" s="12"/>
      <c r="B7" s="42">
        <v>512</v>
      </c>
      <c r="C7" s="19" t="s">
        <v>20</v>
      </c>
      <c r="D7" s="43">
        <v>293601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293601</v>
      </c>
      <c r="P7" s="44">
        <f>(O7/P$35)</f>
        <v>44.579562708776194</v>
      </c>
      <c r="Q7" s="9"/>
    </row>
    <row r="8" spans="1:134">
      <c r="A8" s="12"/>
      <c r="B8" s="42">
        <v>513</v>
      </c>
      <c r="C8" s="19" t="s">
        <v>21</v>
      </c>
      <c r="D8" s="43">
        <v>975727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975727</v>
      </c>
      <c r="P8" s="44">
        <f>(O8/P$35)</f>
        <v>148.15168539325842</v>
      </c>
      <c r="Q8" s="9"/>
    </row>
    <row r="9" spans="1:134">
      <c r="A9" s="12"/>
      <c r="B9" s="42">
        <v>514</v>
      </c>
      <c r="C9" s="19" t="s">
        <v>22</v>
      </c>
      <c r="D9" s="43">
        <v>328795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328795</v>
      </c>
      <c r="P9" s="44">
        <f>(O9/P$35)</f>
        <v>49.923322198603096</v>
      </c>
      <c r="Q9" s="9"/>
    </row>
    <row r="10" spans="1:134">
      <c r="A10" s="12"/>
      <c r="B10" s="42">
        <v>517</v>
      </c>
      <c r="C10" s="19" t="s">
        <v>81</v>
      </c>
      <c r="D10" s="43">
        <v>0</v>
      </c>
      <c r="E10" s="43">
        <v>0</v>
      </c>
      <c r="F10" s="43">
        <v>968606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968606</v>
      </c>
      <c r="P10" s="44">
        <f>(O10/P$35)</f>
        <v>147.07045247494685</v>
      </c>
      <c r="Q10" s="9"/>
    </row>
    <row r="11" spans="1:134">
      <c r="A11" s="12"/>
      <c r="B11" s="42">
        <v>519</v>
      </c>
      <c r="C11" s="19" t="s">
        <v>23</v>
      </c>
      <c r="D11" s="43">
        <v>829272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829272</v>
      </c>
      <c r="P11" s="44">
        <f>(O11/P$35)</f>
        <v>125.91436380200425</v>
      </c>
      <c r="Q11" s="9"/>
    </row>
    <row r="12" spans="1:134" ht="15.75">
      <c r="A12" s="26" t="s">
        <v>24</v>
      </c>
      <c r="B12" s="27"/>
      <c r="C12" s="28"/>
      <c r="D12" s="29">
        <f>SUM(D13:D17)</f>
        <v>5611329</v>
      </c>
      <c r="E12" s="29">
        <f>SUM(E13:E17)</f>
        <v>805208</v>
      </c>
      <c r="F12" s="29">
        <f>SUM(F13:F17)</f>
        <v>0</v>
      </c>
      <c r="G12" s="29">
        <f>SUM(G13:G17)</f>
        <v>0</v>
      </c>
      <c r="H12" s="29">
        <f>SUM(H13:H17)</f>
        <v>0</v>
      </c>
      <c r="I12" s="29">
        <f>SUM(I13:I17)</f>
        <v>0</v>
      </c>
      <c r="J12" s="29">
        <f>SUM(J13:J17)</f>
        <v>0</v>
      </c>
      <c r="K12" s="29">
        <f>SUM(K13:K17)</f>
        <v>0</v>
      </c>
      <c r="L12" s="29">
        <f>SUM(L13:L17)</f>
        <v>0</v>
      </c>
      <c r="M12" s="29">
        <f>SUM(M13:M17)</f>
        <v>0</v>
      </c>
      <c r="N12" s="29">
        <f>SUM(N13:N17)</f>
        <v>0</v>
      </c>
      <c r="O12" s="40">
        <f>SUM(D12:N12)</f>
        <v>6416537</v>
      </c>
      <c r="P12" s="41">
        <f>(O12/P$35)</f>
        <v>974.26920740965681</v>
      </c>
      <c r="Q12" s="10"/>
    </row>
    <row r="13" spans="1:134">
      <c r="A13" s="12"/>
      <c r="B13" s="42">
        <v>521</v>
      </c>
      <c r="C13" s="19" t="s">
        <v>25</v>
      </c>
      <c r="D13" s="43">
        <v>2858001</v>
      </c>
      <c r="E13" s="43">
        <v>2913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2860914</v>
      </c>
      <c r="P13" s="44">
        <f>(O13/P$35)</f>
        <v>434.39325842696627</v>
      </c>
      <c r="Q13" s="9"/>
    </row>
    <row r="14" spans="1:134">
      <c r="A14" s="12"/>
      <c r="B14" s="42">
        <v>522</v>
      </c>
      <c r="C14" s="19" t="s">
        <v>26</v>
      </c>
      <c r="D14" s="43">
        <v>1241103</v>
      </c>
      <c r="E14" s="43">
        <v>115395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7" si="1">SUM(D14:N14)</f>
        <v>1356498</v>
      </c>
      <c r="P14" s="44">
        <f>(O14/P$35)</f>
        <v>205.96689948375342</v>
      </c>
      <c r="Q14" s="9"/>
    </row>
    <row r="15" spans="1:134">
      <c r="A15" s="12"/>
      <c r="B15" s="42">
        <v>524</v>
      </c>
      <c r="C15" s="19" t="s">
        <v>27</v>
      </c>
      <c r="D15" s="43">
        <v>497247</v>
      </c>
      <c r="E15" s="43">
        <v>686900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1184147</v>
      </c>
      <c r="P15" s="44">
        <f>(O15/P$35)</f>
        <v>179.79760097175827</v>
      </c>
      <c r="Q15" s="9"/>
    </row>
    <row r="16" spans="1:134">
      <c r="A16" s="12"/>
      <c r="B16" s="42">
        <v>525</v>
      </c>
      <c r="C16" s="19" t="s">
        <v>82</v>
      </c>
      <c r="D16" s="43">
        <v>8816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8816</v>
      </c>
      <c r="P16" s="44">
        <f>(O16/P$35)</f>
        <v>1.3385970239902825</v>
      </c>
      <c r="Q16" s="9"/>
    </row>
    <row r="17" spans="1:17">
      <c r="A17" s="12"/>
      <c r="B17" s="42">
        <v>526</v>
      </c>
      <c r="C17" s="19" t="s">
        <v>83</v>
      </c>
      <c r="D17" s="43">
        <v>1006162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1006162</v>
      </c>
      <c r="P17" s="44">
        <f>(O17/P$35)</f>
        <v>152.77285150318858</v>
      </c>
      <c r="Q17" s="9"/>
    </row>
    <row r="18" spans="1:17" ht="15.75">
      <c r="A18" s="26" t="s">
        <v>28</v>
      </c>
      <c r="B18" s="27"/>
      <c r="C18" s="28"/>
      <c r="D18" s="29">
        <f>SUM(D19:D22)</f>
        <v>341259</v>
      </c>
      <c r="E18" s="29">
        <f>SUM(E19:E22)</f>
        <v>0</v>
      </c>
      <c r="F18" s="29">
        <f>SUM(F19:F22)</f>
        <v>0</v>
      </c>
      <c r="G18" s="29">
        <f>SUM(G19:G22)</f>
        <v>0</v>
      </c>
      <c r="H18" s="29">
        <f>SUM(H19:H22)</f>
        <v>0</v>
      </c>
      <c r="I18" s="29">
        <f>SUM(I19:I22)</f>
        <v>8124495</v>
      </c>
      <c r="J18" s="29">
        <f>SUM(J19:J22)</f>
        <v>0</v>
      </c>
      <c r="K18" s="29">
        <f>SUM(K19:K22)</f>
        <v>0</v>
      </c>
      <c r="L18" s="29">
        <f>SUM(L19:L22)</f>
        <v>0</v>
      </c>
      <c r="M18" s="29">
        <f>SUM(M19:M22)</f>
        <v>0</v>
      </c>
      <c r="N18" s="29">
        <f>SUM(N19:N22)</f>
        <v>0</v>
      </c>
      <c r="O18" s="40">
        <f>SUM(D18:N18)</f>
        <v>8465754</v>
      </c>
      <c r="P18" s="41">
        <f>(O18/P$35)</f>
        <v>1285.4166413604617</v>
      </c>
      <c r="Q18" s="10"/>
    </row>
    <row r="19" spans="1:17">
      <c r="A19" s="12"/>
      <c r="B19" s="42">
        <v>534</v>
      </c>
      <c r="C19" s="19" t="s">
        <v>29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2347496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30" si="2">SUM(D19:N19)</f>
        <v>2347496</v>
      </c>
      <c r="P19" s="44">
        <f>(O19/P$35)</f>
        <v>356.43729122380807</v>
      </c>
      <c r="Q19" s="9"/>
    </row>
    <row r="20" spans="1:17">
      <c r="A20" s="12"/>
      <c r="B20" s="42">
        <v>535</v>
      </c>
      <c r="C20" s="19" t="s">
        <v>30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4998257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4998257</v>
      </c>
      <c r="P20" s="44">
        <f>(O20/P$35)</f>
        <v>758.92150015183722</v>
      </c>
      <c r="Q20" s="9"/>
    </row>
    <row r="21" spans="1:17">
      <c r="A21" s="12"/>
      <c r="B21" s="42">
        <v>538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778742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778742</v>
      </c>
      <c r="P21" s="44">
        <f>(O21/P$35)</f>
        <v>118.24202854539934</v>
      </c>
      <c r="Q21" s="9"/>
    </row>
    <row r="22" spans="1:17">
      <c r="A22" s="12"/>
      <c r="B22" s="42">
        <v>539</v>
      </c>
      <c r="C22" s="19" t="s">
        <v>32</v>
      </c>
      <c r="D22" s="43">
        <v>341259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341259</v>
      </c>
      <c r="P22" s="44">
        <f>(O22/P$35)</f>
        <v>51.815821439416943</v>
      </c>
      <c r="Q22" s="9"/>
    </row>
    <row r="23" spans="1:17" ht="15.75">
      <c r="A23" s="26" t="s">
        <v>33</v>
      </c>
      <c r="B23" s="27"/>
      <c r="C23" s="28"/>
      <c r="D23" s="29">
        <f>SUM(D24:D27)</f>
        <v>3860208</v>
      </c>
      <c r="E23" s="29">
        <f>SUM(E24:E27)</f>
        <v>289921</v>
      </c>
      <c r="F23" s="29">
        <f>SUM(F24:F27)</f>
        <v>0</v>
      </c>
      <c r="G23" s="29">
        <f>SUM(G24:G27)</f>
        <v>2359330</v>
      </c>
      <c r="H23" s="29">
        <f>SUM(H24:H27)</f>
        <v>0</v>
      </c>
      <c r="I23" s="29">
        <f>SUM(I24:I27)</f>
        <v>0</v>
      </c>
      <c r="J23" s="29">
        <f>SUM(J24:J27)</f>
        <v>0</v>
      </c>
      <c r="K23" s="29">
        <f>SUM(K24:K27)</f>
        <v>0</v>
      </c>
      <c r="L23" s="29">
        <f>SUM(L24:L27)</f>
        <v>0</v>
      </c>
      <c r="M23" s="29">
        <f>SUM(M24:M27)</f>
        <v>0</v>
      </c>
      <c r="N23" s="29">
        <f>SUM(N24:N27)</f>
        <v>0</v>
      </c>
      <c r="O23" s="29">
        <f t="shared" si="2"/>
        <v>6509459</v>
      </c>
      <c r="P23" s="41">
        <f>(O23/P$35)</f>
        <v>988.37822654114791</v>
      </c>
      <c r="Q23" s="10"/>
    </row>
    <row r="24" spans="1:17">
      <c r="A24" s="12"/>
      <c r="B24" s="42">
        <v>541</v>
      </c>
      <c r="C24" s="19" t="s">
        <v>34</v>
      </c>
      <c r="D24" s="43">
        <v>3187848</v>
      </c>
      <c r="E24" s="43">
        <v>289921</v>
      </c>
      <c r="F24" s="43">
        <v>0</v>
      </c>
      <c r="G24" s="43">
        <v>2359330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5837099</v>
      </c>
      <c r="P24" s="44">
        <f>(O24/P$35)</f>
        <v>886.28894624962038</v>
      </c>
      <c r="Q24" s="9"/>
    </row>
    <row r="25" spans="1:17">
      <c r="A25" s="12"/>
      <c r="B25" s="42">
        <v>544</v>
      </c>
      <c r="C25" s="19" t="s">
        <v>35</v>
      </c>
      <c r="D25" s="43">
        <v>257731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257731</v>
      </c>
      <c r="P25" s="44">
        <f>(O25/P$35)</f>
        <v>39.13316125113878</v>
      </c>
      <c r="Q25" s="9"/>
    </row>
    <row r="26" spans="1:17">
      <c r="A26" s="12"/>
      <c r="B26" s="42">
        <v>545</v>
      </c>
      <c r="C26" s="19" t="s">
        <v>74</v>
      </c>
      <c r="D26" s="43">
        <v>331375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331375</v>
      </c>
      <c r="P26" s="44">
        <f>(O26/P$35)</f>
        <v>50.3150622532645</v>
      </c>
      <c r="Q26" s="9"/>
    </row>
    <row r="27" spans="1:17">
      <c r="A27" s="12"/>
      <c r="B27" s="42">
        <v>549</v>
      </c>
      <c r="C27" s="19" t="s">
        <v>36</v>
      </c>
      <c r="D27" s="43">
        <v>83254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83254</v>
      </c>
      <c r="P27" s="44">
        <f>(O27/P$35)</f>
        <v>12.641056787124203</v>
      </c>
      <c r="Q27" s="9"/>
    </row>
    <row r="28" spans="1:17" ht="15.75">
      <c r="A28" s="26" t="s">
        <v>37</v>
      </c>
      <c r="B28" s="27"/>
      <c r="C28" s="28"/>
      <c r="D28" s="29">
        <f>SUM(D29:D30)</f>
        <v>2020191</v>
      </c>
      <c r="E28" s="29">
        <f>SUM(E29:E30)</f>
        <v>92820</v>
      </c>
      <c r="F28" s="29">
        <f>SUM(F29:F30)</f>
        <v>0</v>
      </c>
      <c r="G28" s="29">
        <f>SUM(G29:G30)</f>
        <v>0</v>
      </c>
      <c r="H28" s="29">
        <f>SUM(H29:H30)</f>
        <v>0</v>
      </c>
      <c r="I28" s="29">
        <f>SUM(I29:I30)</f>
        <v>0</v>
      </c>
      <c r="J28" s="29">
        <f>SUM(J29:J30)</f>
        <v>0</v>
      </c>
      <c r="K28" s="29">
        <f>SUM(K29:K30)</f>
        <v>0</v>
      </c>
      <c r="L28" s="29">
        <f>SUM(L29:L30)</f>
        <v>0</v>
      </c>
      <c r="M28" s="29">
        <f>SUM(M29:M30)</f>
        <v>0</v>
      </c>
      <c r="N28" s="29">
        <f>SUM(N29:N30)</f>
        <v>0</v>
      </c>
      <c r="O28" s="29">
        <f>SUM(D28:N28)</f>
        <v>2113011</v>
      </c>
      <c r="P28" s="41">
        <f>(O28/P$35)</f>
        <v>320.83373823261462</v>
      </c>
      <c r="Q28" s="9"/>
    </row>
    <row r="29" spans="1:17">
      <c r="A29" s="12"/>
      <c r="B29" s="42">
        <v>571</v>
      </c>
      <c r="C29" s="19" t="s">
        <v>38</v>
      </c>
      <c r="D29" s="43">
        <v>119154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2"/>
        <v>119154</v>
      </c>
      <c r="P29" s="44">
        <f>(O29/P$35)</f>
        <v>18.092013361676283</v>
      </c>
      <c r="Q29" s="9"/>
    </row>
    <row r="30" spans="1:17">
      <c r="A30" s="12"/>
      <c r="B30" s="42">
        <v>572</v>
      </c>
      <c r="C30" s="19" t="s">
        <v>39</v>
      </c>
      <c r="D30" s="43">
        <v>1901037</v>
      </c>
      <c r="E30" s="43">
        <v>92820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2"/>
        <v>1993857</v>
      </c>
      <c r="P30" s="44">
        <f>(O30/P$35)</f>
        <v>302.74172487093836</v>
      </c>
      <c r="Q30" s="9"/>
    </row>
    <row r="31" spans="1:17" ht="15.75">
      <c r="A31" s="26" t="s">
        <v>41</v>
      </c>
      <c r="B31" s="27"/>
      <c r="C31" s="28"/>
      <c r="D31" s="29">
        <f>SUM(D32:D32)</f>
        <v>1461469</v>
      </c>
      <c r="E31" s="29">
        <f>SUM(E32:E32)</f>
        <v>0</v>
      </c>
      <c r="F31" s="29">
        <f>SUM(F32:F32)</f>
        <v>0</v>
      </c>
      <c r="G31" s="29">
        <f>SUM(G32:G32)</f>
        <v>0</v>
      </c>
      <c r="H31" s="29">
        <f>SUM(H32:H32)</f>
        <v>0</v>
      </c>
      <c r="I31" s="29">
        <f>SUM(I32:I32)</f>
        <v>0</v>
      </c>
      <c r="J31" s="29">
        <f>SUM(J32:J32)</f>
        <v>0</v>
      </c>
      <c r="K31" s="29">
        <f>SUM(K32:K32)</f>
        <v>0</v>
      </c>
      <c r="L31" s="29">
        <f>SUM(L32:L32)</f>
        <v>0</v>
      </c>
      <c r="M31" s="29">
        <f>SUM(M32:M32)</f>
        <v>0</v>
      </c>
      <c r="N31" s="29">
        <f>SUM(N32:N32)</f>
        <v>0</v>
      </c>
      <c r="O31" s="29">
        <f>SUM(D31:N31)</f>
        <v>1461469</v>
      </c>
      <c r="P31" s="41">
        <f>(O31/P$35)</f>
        <v>221.90540540540542</v>
      </c>
      <c r="Q31" s="9"/>
    </row>
    <row r="32" spans="1:17" ht="15.75" thickBot="1">
      <c r="A32" s="12"/>
      <c r="B32" s="42">
        <v>581</v>
      </c>
      <c r="C32" s="19" t="s">
        <v>90</v>
      </c>
      <c r="D32" s="43">
        <v>1461469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>SUM(D32:N32)</f>
        <v>1461469</v>
      </c>
      <c r="P32" s="44">
        <f>(O32/P$35)</f>
        <v>221.90540540540542</v>
      </c>
      <c r="Q32" s="9"/>
    </row>
    <row r="33" spans="1:120" ht="16.5" thickBot="1">
      <c r="A33" s="13" t="s">
        <v>10</v>
      </c>
      <c r="B33" s="21"/>
      <c r="C33" s="20"/>
      <c r="D33" s="14">
        <f>SUM(D5,D12,D18,D23,D28,D31)</f>
        <v>15857632</v>
      </c>
      <c r="E33" s="14">
        <f t="shared" ref="E33:N33" si="3">SUM(E5,E12,E18,E23,E28,E31)</f>
        <v>1187949</v>
      </c>
      <c r="F33" s="14">
        <f t="shared" si="3"/>
        <v>968606</v>
      </c>
      <c r="G33" s="14">
        <f t="shared" si="3"/>
        <v>2359330</v>
      </c>
      <c r="H33" s="14">
        <f t="shared" si="3"/>
        <v>0</v>
      </c>
      <c r="I33" s="14">
        <f t="shared" si="3"/>
        <v>8124495</v>
      </c>
      <c r="J33" s="14">
        <f t="shared" si="3"/>
        <v>0</v>
      </c>
      <c r="K33" s="14">
        <f t="shared" si="3"/>
        <v>0</v>
      </c>
      <c r="L33" s="14">
        <f t="shared" si="3"/>
        <v>0</v>
      </c>
      <c r="M33" s="14">
        <f t="shared" si="3"/>
        <v>0</v>
      </c>
      <c r="N33" s="14">
        <f t="shared" si="3"/>
        <v>0</v>
      </c>
      <c r="O33" s="14">
        <f>SUM(D33:N33)</f>
        <v>28498012</v>
      </c>
      <c r="P33" s="35">
        <f>(O33/P$35)</f>
        <v>4327.0592165198905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20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93" t="s">
        <v>134</v>
      </c>
      <c r="N35" s="93"/>
      <c r="O35" s="93"/>
      <c r="P35" s="39">
        <v>6586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1999396</v>
      </c>
      <c r="E5" s="24">
        <f t="shared" si="0"/>
        <v>61155</v>
      </c>
      <c r="F5" s="24">
        <f t="shared" si="0"/>
        <v>0</v>
      </c>
      <c r="G5" s="24">
        <f t="shared" si="0"/>
        <v>44578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2105129</v>
      </c>
      <c r="O5" s="30">
        <f t="shared" ref="O5:O29" si="2">(N5/O$31)</f>
        <v>310.17076764402532</v>
      </c>
      <c r="P5" s="6"/>
    </row>
    <row r="6" spans="1:133">
      <c r="A6" s="12"/>
      <c r="B6" s="42">
        <v>511</v>
      </c>
      <c r="C6" s="19" t="s">
        <v>19</v>
      </c>
      <c r="D6" s="43">
        <v>85274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85274</v>
      </c>
      <c r="O6" s="44">
        <f t="shared" si="2"/>
        <v>12.564314129954324</v>
      </c>
      <c r="P6" s="9"/>
    </row>
    <row r="7" spans="1:133">
      <c r="A7" s="12"/>
      <c r="B7" s="42">
        <v>512</v>
      </c>
      <c r="C7" s="19" t="s">
        <v>20</v>
      </c>
      <c r="D7" s="43">
        <v>216596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216596</v>
      </c>
      <c r="O7" s="44">
        <f t="shared" si="2"/>
        <v>31.913363783704142</v>
      </c>
      <c r="P7" s="9"/>
    </row>
    <row r="8" spans="1:133">
      <c r="A8" s="12"/>
      <c r="B8" s="42">
        <v>513</v>
      </c>
      <c r="C8" s="19" t="s">
        <v>21</v>
      </c>
      <c r="D8" s="43">
        <v>488622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488622</v>
      </c>
      <c r="O8" s="44">
        <f t="shared" si="2"/>
        <v>71.993811698836012</v>
      </c>
      <c r="P8" s="9"/>
    </row>
    <row r="9" spans="1:133">
      <c r="A9" s="12"/>
      <c r="B9" s="42">
        <v>514</v>
      </c>
      <c r="C9" s="19" t="s">
        <v>22</v>
      </c>
      <c r="D9" s="43">
        <v>75322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75322</v>
      </c>
      <c r="O9" s="44">
        <f t="shared" si="2"/>
        <v>11.097981435096509</v>
      </c>
      <c r="P9" s="9"/>
    </row>
    <row r="10" spans="1:133">
      <c r="A10" s="12"/>
      <c r="B10" s="42">
        <v>519</v>
      </c>
      <c r="C10" s="19" t="s">
        <v>23</v>
      </c>
      <c r="D10" s="43">
        <v>1133582</v>
      </c>
      <c r="E10" s="43">
        <v>61155</v>
      </c>
      <c r="F10" s="43">
        <v>0</v>
      </c>
      <c r="G10" s="43">
        <v>44578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1239315</v>
      </c>
      <c r="O10" s="44">
        <f t="shared" si="2"/>
        <v>182.60129659643437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4396653</v>
      </c>
      <c r="E11" s="29">
        <f t="shared" si="3"/>
        <v>122301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4518954</v>
      </c>
      <c r="O11" s="41">
        <f t="shared" si="2"/>
        <v>665.82495948136147</v>
      </c>
      <c r="P11" s="10"/>
    </row>
    <row r="12" spans="1:133">
      <c r="A12" s="12"/>
      <c r="B12" s="42">
        <v>521</v>
      </c>
      <c r="C12" s="19" t="s">
        <v>25</v>
      </c>
      <c r="D12" s="43">
        <v>2514360</v>
      </c>
      <c r="E12" s="43">
        <v>94961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2609321</v>
      </c>
      <c r="O12" s="44">
        <f t="shared" si="2"/>
        <v>384.45867098865477</v>
      </c>
      <c r="P12" s="9"/>
    </row>
    <row r="13" spans="1:133">
      <c r="A13" s="12"/>
      <c r="B13" s="42">
        <v>522</v>
      </c>
      <c r="C13" s="19" t="s">
        <v>26</v>
      </c>
      <c r="D13" s="43">
        <v>1485484</v>
      </c>
      <c r="E13" s="43">
        <v>27340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1512824</v>
      </c>
      <c r="O13" s="44">
        <f t="shared" si="2"/>
        <v>222.90025047885663</v>
      </c>
      <c r="P13" s="9"/>
    </row>
    <row r="14" spans="1:133">
      <c r="A14" s="12"/>
      <c r="B14" s="42">
        <v>524</v>
      </c>
      <c r="C14" s="19" t="s">
        <v>27</v>
      </c>
      <c r="D14" s="43">
        <v>396809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396809</v>
      </c>
      <c r="O14" s="44">
        <f t="shared" si="2"/>
        <v>58.46603801385001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31984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5305817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5337801</v>
      </c>
      <c r="O15" s="41">
        <f t="shared" si="2"/>
        <v>786.47428908206871</v>
      </c>
      <c r="P15" s="10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1523329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1523329</v>
      </c>
      <c r="O16" s="44">
        <f t="shared" si="2"/>
        <v>224.44806247237366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3414281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3414281</v>
      </c>
      <c r="O17" s="44">
        <f t="shared" si="2"/>
        <v>503.06188301163991</v>
      </c>
      <c r="P17" s="9"/>
    </row>
    <row r="18" spans="1:119">
      <c r="A18" s="12"/>
      <c r="B18" s="42">
        <v>538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368207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368207</v>
      </c>
      <c r="O18" s="44">
        <f t="shared" si="2"/>
        <v>54.251804921172834</v>
      </c>
      <c r="P18" s="9"/>
    </row>
    <row r="19" spans="1:119">
      <c r="A19" s="12"/>
      <c r="B19" s="42">
        <v>539</v>
      </c>
      <c r="C19" s="19" t="s">
        <v>32</v>
      </c>
      <c r="D19" s="43">
        <v>31984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31984</v>
      </c>
      <c r="O19" s="44">
        <f t="shared" si="2"/>
        <v>4.712538676882275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SUM(D21:D23)</f>
        <v>1971720</v>
      </c>
      <c r="E20" s="29">
        <f t="shared" si="5"/>
        <v>174448</v>
      </c>
      <c r="F20" s="29">
        <f t="shared" si="5"/>
        <v>0</v>
      </c>
      <c r="G20" s="29">
        <f t="shared" si="5"/>
        <v>2891483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5037651</v>
      </c>
      <c r="O20" s="41">
        <f t="shared" si="2"/>
        <v>742.25003683512602</v>
      </c>
      <c r="P20" s="10"/>
    </row>
    <row r="21" spans="1:119">
      <c r="A21" s="12"/>
      <c r="B21" s="42">
        <v>541</v>
      </c>
      <c r="C21" s="19" t="s">
        <v>34</v>
      </c>
      <c r="D21" s="43">
        <v>1532681</v>
      </c>
      <c r="E21" s="43">
        <v>174448</v>
      </c>
      <c r="F21" s="43">
        <v>0</v>
      </c>
      <c r="G21" s="43">
        <v>2891483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4598612</v>
      </c>
      <c r="O21" s="44">
        <f t="shared" si="2"/>
        <v>677.56180934138797</v>
      </c>
      <c r="P21" s="9"/>
    </row>
    <row r="22" spans="1:119">
      <c r="A22" s="12"/>
      <c r="B22" s="42">
        <v>544</v>
      </c>
      <c r="C22" s="19" t="s">
        <v>35</v>
      </c>
      <c r="D22" s="43">
        <v>217194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217194</v>
      </c>
      <c r="O22" s="44">
        <f t="shared" si="2"/>
        <v>32.001473405039043</v>
      </c>
      <c r="P22" s="9"/>
    </row>
    <row r="23" spans="1:119">
      <c r="A23" s="12"/>
      <c r="B23" s="42">
        <v>549</v>
      </c>
      <c r="C23" s="19" t="s">
        <v>36</v>
      </c>
      <c r="D23" s="43">
        <v>221845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221845</v>
      </c>
      <c r="O23" s="44">
        <f t="shared" si="2"/>
        <v>32.686754088698983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SUM(D25:D26)</f>
        <v>1217961</v>
      </c>
      <c r="E24" s="29">
        <f t="shared" si="6"/>
        <v>564896</v>
      </c>
      <c r="F24" s="29">
        <f t="shared" si="6"/>
        <v>0</v>
      </c>
      <c r="G24" s="29">
        <f t="shared" si="6"/>
        <v>1392925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3175782</v>
      </c>
      <c r="O24" s="41">
        <f t="shared" si="2"/>
        <v>467.92132017091501</v>
      </c>
      <c r="P24" s="9"/>
    </row>
    <row r="25" spans="1:119">
      <c r="A25" s="12"/>
      <c r="B25" s="42">
        <v>571</v>
      </c>
      <c r="C25" s="19" t="s">
        <v>38</v>
      </c>
      <c r="D25" s="43">
        <v>100800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100800</v>
      </c>
      <c r="O25" s="44">
        <f t="shared" si="2"/>
        <v>14.851922793575953</v>
      </c>
      <c r="P25" s="9"/>
    </row>
    <row r="26" spans="1:119">
      <c r="A26" s="12"/>
      <c r="B26" s="42">
        <v>572</v>
      </c>
      <c r="C26" s="19" t="s">
        <v>39</v>
      </c>
      <c r="D26" s="43">
        <v>1117161</v>
      </c>
      <c r="E26" s="43">
        <v>564896</v>
      </c>
      <c r="F26" s="43">
        <v>0</v>
      </c>
      <c r="G26" s="43">
        <v>1392925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3074982</v>
      </c>
      <c r="O26" s="44">
        <f t="shared" si="2"/>
        <v>453.06939737733904</v>
      </c>
      <c r="P26" s="9"/>
    </row>
    <row r="27" spans="1:119" ht="15.75">
      <c r="A27" s="26" t="s">
        <v>41</v>
      </c>
      <c r="B27" s="27"/>
      <c r="C27" s="28"/>
      <c r="D27" s="29">
        <f t="shared" ref="D27:M27" si="7">SUM(D28:D28)</f>
        <v>169940</v>
      </c>
      <c r="E27" s="29">
        <f t="shared" si="7"/>
        <v>85800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255740</v>
      </c>
      <c r="O27" s="41">
        <f t="shared" si="2"/>
        <v>37.680860468542804</v>
      </c>
      <c r="P27" s="9"/>
    </row>
    <row r="28" spans="1:119" ht="15.75" thickBot="1">
      <c r="A28" s="12"/>
      <c r="B28" s="42">
        <v>581</v>
      </c>
      <c r="C28" s="19" t="s">
        <v>40</v>
      </c>
      <c r="D28" s="43">
        <v>169940</v>
      </c>
      <c r="E28" s="43">
        <v>85800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255740</v>
      </c>
      <c r="O28" s="44">
        <f t="shared" si="2"/>
        <v>37.680860468542804</v>
      </c>
      <c r="P28" s="9"/>
    </row>
    <row r="29" spans="1:119" ht="16.5" thickBot="1">
      <c r="A29" s="13" t="s">
        <v>10</v>
      </c>
      <c r="B29" s="21"/>
      <c r="C29" s="20"/>
      <c r="D29" s="14">
        <f>SUM(D5,D11,D15,D20,D24,D27)</f>
        <v>9787654</v>
      </c>
      <c r="E29" s="14">
        <f t="shared" ref="E29:M29" si="8">SUM(E5,E11,E15,E20,E24,E27)</f>
        <v>1008600</v>
      </c>
      <c r="F29" s="14">
        <f t="shared" si="8"/>
        <v>0</v>
      </c>
      <c r="G29" s="14">
        <f t="shared" si="8"/>
        <v>4328986</v>
      </c>
      <c r="H29" s="14">
        <f t="shared" si="8"/>
        <v>0</v>
      </c>
      <c r="I29" s="14">
        <f t="shared" si="8"/>
        <v>5305817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20431057</v>
      </c>
      <c r="O29" s="35">
        <f t="shared" si="2"/>
        <v>3010.322233682039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54</v>
      </c>
      <c r="M31" s="93"/>
      <c r="N31" s="93"/>
      <c r="O31" s="39">
        <v>6787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2006196</v>
      </c>
      <c r="E5" s="24">
        <f t="shared" si="0"/>
        <v>28173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2034369</v>
      </c>
      <c r="O5" s="30">
        <f t="shared" ref="O5:O28" si="2">(N5/O$30)</f>
        <v>303.32026241240493</v>
      </c>
      <c r="P5" s="6"/>
    </row>
    <row r="6" spans="1:133">
      <c r="A6" s="12"/>
      <c r="B6" s="42">
        <v>511</v>
      </c>
      <c r="C6" s="19" t="s">
        <v>19</v>
      </c>
      <c r="D6" s="43">
        <v>77237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77237</v>
      </c>
      <c r="O6" s="44">
        <f t="shared" si="2"/>
        <v>11.515878932458625</v>
      </c>
      <c r="P6" s="9"/>
    </row>
    <row r="7" spans="1:133">
      <c r="A7" s="12"/>
      <c r="B7" s="42">
        <v>512</v>
      </c>
      <c r="C7" s="19" t="s">
        <v>20</v>
      </c>
      <c r="D7" s="43">
        <v>209898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209898</v>
      </c>
      <c r="O7" s="44">
        <f t="shared" si="2"/>
        <v>31.295363053526167</v>
      </c>
      <c r="P7" s="9"/>
    </row>
    <row r="8" spans="1:133">
      <c r="A8" s="12"/>
      <c r="B8" s="42">
        <v>513</v>
      </c>
      <c r="C8" s="19" t="s">
        <v>21</v>
      </c>
      <c r="D8" s="43">
        <v>478683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478683</v>
      </c>
      <c r="O8" s="44">
        <f t="shared" si="2"/>
        <v>71.370657521991944</v>
      </c>
      <c r="P8" s="9"/>
    </row>
    <row r="9" spans="1:133">
      <c r="A9" s="12"/>
      <c r="B9" s="42">
        <v>514</v>
      </c>
      <c r="C9" s="19" t="s">
        <v>22</v>
      </c>
      <c r="D9" s="43">
        <v>50287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50287</v>
      </c>
      <c r="O9" s="44">
        <f t="shared" si="2"/>
        <v>7.4976889816609509</v>
      </c>
      <c r="P9" s="9"/>
    </row>
    <row r="10" spans="1:133">
      <c r="A10" s="12"/>
      <c r="B10" s="42">
        <v>519</v>
      </c>
      <c r="C10" s="19" t="s">
        <v>23</v>
      </c>
      <c r="D10" s="43">
        <v>1190091</v>
      </c>
      <c r="E10" s="43">
        <v>28173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1218264</v>
      </c>
      <c r="O10" s="44">
        <f t="shared" si="2"/>
        <v>181.64067392276726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4427063</v>
      </c>
      <c r="E11" s="29">
        <f t="shared" si="3"/>
        <v>67116</v>
      </c>
      <c r="F11" s="29">
        <f t="shared" si="3"/>
        <v>0</v>
      </c>
      <c r="G11" s="29">
        <f t="shared" si="3"/>
        <v>431692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4925871</v>
      </c>
      <c r="O11" s="41">
        <f t="shared" si="2"/>
        <v>734.43730430893095</v>
      </c>
      <c r="P11" s="10"/>
    </row>
    <row r="12" spans="1:133">
      <c r="A12" s="12"/>
      <c r="B12" s="42">
        <v>521</v>
      </c>
      <c r="C12" s="19" t="s">
        <v>25</v>
      </c>
      <c r="D12" s="43">
        <v>2478764</v>
      </c>
      <c r="E12" s="43">
        <v>67116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2545880</v>
      </c>
      <c r="O12" s="44">
        <f t="shared" si="2"/>
        <v>379.58550767854479</v>
      </c>
      <c r="P12" s="9"/>
    </row>
    <row r="13" spans="1:133">
      <c r="A13" s="12"/>
      <c r="B13" s="42">
        <v>522</v>
      </c>
      <c r="C13" s="19" t="s">
        <v>26</v>
      </c>
      <c r="D13" s="43">
        <v>1376168</v>
      </c>
      <c r="E13" s="43">
        <v>0</v>
      </c>
      <c r="F13" s="43">
        <v>0</v>
      </c>
      <c r="G13" s="43">
        <v>431692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1807860</v>
      </c>
      <c r="O13" s="44">
        <f t="shared" si="2"/>
        <v>269.54823318920529</v>
      </c>
      <c r="P13" s="9"/>
    </row>
    <row r="14" spans="1:133">
      <c r="A14" s="12"/>
      <c r="B14" s="42">
        <v>524</v>
      </c>
      <c r="C14" s="19" t="s">
        <v>27</v>
      </c>
      <c r="D14" s="43">
        <v>572131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572131</v>
      </c>
      <c r="O14" s="44">
        <f t="shared" si="2"/>
        <v>85.303563441180856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23369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5456090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5479459</v>
      </c>
      <c r="O15" s="41">
        <f t="shared" si="2"/>
        <v>816.97614432682269</v>
      </c>
      <c r="P15" s="10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1587639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1587639</v>
      </c>
      <c r="O16" s="44">
        <f t="shared" si="2"/>
        <v>236.71373192187266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3475736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3475736</v>
      </c>
      <c r="O17" s="44">
        <f t="shared" si="2"/>
        <v>518.2251379156105</v>
      </c>
      <c r="P17" s="9"/>
    </row>
    <row r="18" spans="1:119">
      <c r="A18" s="12"/>
      <c r="B18" s="42">
        <v>538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392715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392715</v>
      </c>
      <c r="O18" s="44">
        <f t="shared" si="2"/>
        <v>58.55300432384076</v>
      </c>
      <c r="P18" s="9"/>
    </row>
    <row r="19" spans="1:119">
      <c r="A19" s="12"/>
      <c r="B19" s="42">
        <v>539</v>
      </c>
      <c r="C19" s="19" t="s">
        <v>32</v>
      </c>
      <c r="D19" s="43">
        <v>23369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23369</v>
      </c>
      <c r="O19" s="44">
        <f t="shared" si="2"/>
        <v>3.4842701654987325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SUM(D21:D22)</f>
        <v>1720810</v>
      </c>
      <c r="E20" s="29">
        <f t="shared" si="5"/>
        <v>237815</v>
      </c>
      <c r="F20" s="29">
        <f t="shared" si="5"/>
        <v>0</v>
      </c>
      <c r="G20" s="29">
        <f t="shared" si="5"/>
        <v>492987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2451612</v>
      </c>
      <c r="O20" s="41">
        <f t="shared" si="2"/>
        <v>365.53034143432234</v>
      </c>
      <c r="P20" s="10"/>
    </row>
    <row r="21" spans="1:119">
      <c r="A21" s="12"/>
      <c r="B21" s="42">
        <v>541</v>
      </c>
      <c r="C21" s="19" t="s">
        <v>34</v>
      </c>
      <c r="D21" s="43">
        <v>1567452</v>
      </c>
      <c r="E21" s="43">
        <v>233475</v>
      </c>
      <c r="F21" s="43">
        <v>0</v>
      </c>
      <c r="G21" s="43">
        <v>492987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2293914</v>
      </c>
      <c r="O21" s="44">
        <f t="shared" si="2"/>
        <v>342.01789175488295</v>
      </c>
      <c r="P21" s="9"/>
    </row>
    <row r="22" spans="1:119">
      <c r="A22" s="12"/>
      <c r="B22" s="42">
        <v>549</v>
      </c>
      <c r="C22" s="19" t="s">
        <v>36</v>
      </c>
      <c r="D22" s="43">
        <v>153358</v>
      </c>
      <c r="E22" s="43">
        <v>4340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157698</v>
      </c>
      <c r="O22" s="44">
        <f t="shared" si="2"/>
        <v>23.512449679439392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SUM(D24:D25)</f>
        <v>1064438</v>
      </c>
      <c r="E23" s="29">
        <f t="shared" si="6"/>
        <v>74632</v>
      </c>
      <c r="F23" s="29">
        <f t="shared" si="6"/>
        <v>0</v>
      </c>
      <c r="G23" s="29">
        <f t="shared" si="6"/>
        <v>244699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1383769</v>
      </c>
      <c r="O23" s="41">
        <f t="shared" si="2"/>
        <v>206.31713135530043</v>
      </c>
      <c r="P23" s="9"/>
    </row>
    <row r="24" spans="1:119">
      <c r="A24" s="12"/>
      <c r="B24" s="42">
        <v>571</v>
      </c>
      <c r="C24" s="19" t="s">
        <v>38</v>
      </c>
      <c r="D24" s="43">
        <v>92576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92576</v>
      </c>
      <c r="O24" s="44">
        <f t="shared" si="2"/>
        <v>13.802892500372744</v>
      </c>
      <c r="P24" s="9"/>
    </row>
    <row r="25" spans="1:119">
      <c r="A25" s="12"/>
      <c r="B25" s="42">
        <v>572</v>
      </c>
      <c r="C25" s="19" t="s">
        <v>39</v>
      </c>
      <c r="D25" s="43">
        <v>971862</v>
      </c>
      <c r="E25" s="43">
        <v>74632</v>
      </c>
      <c r="F25" s="43">
        <v>0</v>
      </c>
      <c r="G25" s="43">
        <v>244699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1291193</v>
      </c>
      <c r="O25" s="44">
        <f t="shared" si="2"/>
        <v>192.5142388549277</v>
      </c>
      <c r="P25" s="9"/>
    </row>
    <row r="26" spans="1:119" ht="15.75">
      <c r="A26" s="26" t="s">
        <v>41</v>
      </c>
      <c r="B26" s="27"/>
      <c r="C26" s="28"/>
      <c r="D26" s="29">
        <f t="shared" ref="D26:M26" si="7">SUM(D27:D27)</f>
        <v>120000</v>
      </c>
      <c r="E26" s="29">
        <f t="shared" si="7"/>
        <v>169000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289000</v>
      </c>
      <c r="O26" s="41">
        <f t="shared" si="2"/>
        <v>43.089309676457432</v>
      </c>
      <c r="P26" s="9"/>
    </row>
    <row r="27" spans="1:119" ht="15.75" thickBot="1">
      <c r="A27" s="12"/>
      <c r="B27" s="42">
        <v>581</v>
      </c>
      <c r="C27" s="19" t="s">
        <v>40</v>
      </c>
      <c r="D27" s="43">
        <v>120000</v>
      </c>
      <c r="E27" s="43">
        <v>169000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289000</v>
      </c>
      <c r="O27" s="44">
        <f t="shared" si="2"/>
        <v>43.089309676457432</v>
      </c>
      <c r="P27" s="9"/>
    </row>
    <row r="28" spans="1:119" ht="16.5" thickBot="1">
      <c r="A28" s="13" t="s">
        <v>10</v>
      </c>
      <c r="B28" s="21"/>
      <c r="C28" s="20"/>
      <c r="D28" s="14">
        <f>SUM(D5,D11,D15,D20,D23,D26)</f>
        <v>9361876</v>
      </c>
      <c r="E28" s="14">
        <f t="shared" ref="E28:M28" si="8">SUM(E5,E11,E15,E20,E23,E26)</f>
        <v>576736</v>
      </c>
      <c r="F28" s="14">
        <f t="shared" si="8"/>
        <v>0</v>
      </c>
      <c r="G28" s="14">
        <f t="shared" si="8"/>
        <v>1169378</v>
      </c>
      <c r="H28" s="14">
        <f t="shared" si="8"/>
        <v>0</v>
      </c>
      <c r="I28" s="14">
        <f t="shared" si="8"/>
        <v>5456090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16564080</v>
      </c>
      <c r="O28" s="35">
        <f t="shared" si="2"/>
        <v>2469.6704935142388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50</v>
      </c>
      <c r="M30" s="93"/>
      <c r="N30" s="93"/>
      <c r="O30" s="39">
        <v>6707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1449653</v>
      </c>
      <c r="E5" s="24">
        <f t="shared" si="0"/>
        <v>3205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1452858</v>
      </c>
      <c r="O5" s="30">
        <f t="shared" ref="O5:O29" si="2">(N5/O$31)</f>
        <v>216.36008935219658</v>
      </c>
      <c r="P5" s="6"/>
    </row>
    <row r="6" spans="1:133">
      <c r="A6" s="12"/>
      <c r="B6" s="42">
        <v>511</v>
      </c>
      <c r="C6" s="19" t="s">
        <v>19</v>
      </c>
      <c r="D6" s="43">
        <v>80664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80664</v>
      </c>
      <c r="O6" s="44">
        <f t="shared" si="2"/>
        <v>12.012509307520476</v>
      </c>
      <c r="P6" s="9"/>
    </row>
    <row r="7" spans="1:133">
      <c r="A7" s="12"/>
      <c r="B7" s="42">
        <v>512</v>
      </c>
      <c r="C7" s="19" t="s">
        <v>20</v>
      </c>
      <c r="D7" s="43">
        <v>208057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208057</v>
      </c>
      <c r="O7" s="44">
        <f t="shared" si="2"/>
        <v>30.983916604616532</v>
      </c>
      <c r="P7" s="9"/>
    </row>
    <row r="8" spans="1:133">
      <c r="A8" s="12"/>
      <c r="B8" s="42">
        <v>513</v>
      </c>
      <c r="C8" s="19" t="s">
        <v>21</v>
      </c>
      <c r="D8" s="43">
        <v>447690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447690</v>
      </c>
      <c r="O8" s="44">
        <f t="shared" si="2"/>
        <v>66.670141474311237</v>
      </c>
      <c r="P8" s="9"/>
    </row>
    <row r="9" spans="1:133">
      <c r="A9" s="12"/>
      <c r="B9" s="42">
        <v>514</v>
      </c>
      <c r="C9" s="19" t="s">
        <v>22</v>
      </c>
      <c r="D9" s="43">
        <v>72913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72913</v>
      </c>
      <c r="O9" s="44">
        <f t="shared" si="2"/>
        <v>10.858227848101265</v>
      </c>
      <c r="P9" s="9"/>
    </row>
    <row r="10" spans="1:133">
      <c r="A10" s="12"/>
      <c r="B10" s="42">
        <v>519</v>
      </c>
      <c r="C10" s="19" t="s">
        <v>23</v>
      </c>
      <c r="D10" s="43">
        <v>640329</v>
      </c>
      <c r="E10" s="43">
        <v>3205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643534</v>
      </c>
      <c r="O10" s="44">
        <f t="shared" si="2"/>
        <v>95.835294117647052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4641212</v>
      </c>
      <c r="E11" s="29">
        <f t="shared" si="3"/>
        <v>64565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4705777</v>
      </c>
      <c r="O11" s="41">
        <f t="shared" si="2"/>
        <v>700.78585256887561</v>
      </c>
      <c r="P11" s="10"/>
    </row>
    <row r="12" spans="1:133">
      <c r="A12" s="12"/>
      <c r="B12" s="42">
        <v>521</v>
      </c>
      <c r="C12" s="19" t="s">
        <v>25</v>
      </c>
      <c r="D12" s="43">
        <v>2600350</v>
      </c>
      <c r="E12" s="43">
        <v>816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2601166</v>
      </c>
      <c r="O12" s="44">
        <f t="shared" si="2"/>
        <v>387.36649292628442</v>
      </c>
      <c r="P12" s="9"/>
    </row>
    <row r="13" spans="1:133">
      <c r="A13" s="12"/>
      <c r="B13" s="42">
        <v>522</v>
      </c>
      <c r="C13" s="19" t="s">
        <v>26</v>
      </c>
      <c r="D13" s="43">
        <v>1412776</v>
      </c>
      <c r="E13" s="43">
        <v>63749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1476525</v>
      </c>
      <c r="O13" s="44">
        <f t="shared" si="2"/>
        <v>219.88458674609083</v>
      </c>
      <c r="P13" s="9"/>
    </row>
    <row r="14" spans="1:133">
      <c r="A14" s="12"/>
      <c r="B14" s="42">
        <v>524</v>
      </c>
      <c r="C14" s="19" t="s">
        <v>27</v>
      </c>
      <c r="D14" s="43">
        <v>628086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628086</v>
      </c>
      <c r="O14" s="44">
        <f t="shared" si="2"/>
        <v>93.534772896500371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53816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4933718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4987534</v>
      </c>
      <c r="O15" s="41">
        <f t="shared" si="2"/>
        <v>742.74519731943406</v>
      </c>
      <c r="P15" s="10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1604151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1604151</v>
      </c>
      <c r="O16" s="44">
        <f t="shared" si="2"/>
        <v>238.89069247952347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2974115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2974115</v>
      </c>
      <c r="O17" s="44">
        <f t="shared" si="2"/>
        <v>442.90618019359641</v>
      </c>
      <c r="P17" s="9"/>
    </row>
    <row r="18" spans="1:119">
      <c r="A18" s="12"/>
      <c r="B18" s="42">
        <v>538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355452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355452</v>
      </c>
      <c r="O18" s="44">
        <f t="shared" si="2"/>
        <v>52.934028294862252</v>
      </c>
      <c r="P18" s="9"/>
    </row>
    <row r="19" spans="1:119">
      <c r="A19" s="12"/>
      <c r="B19" s="42">
        <v>539</v>
      </c>
      <c r="C19" s="19" t="s">
        <v>32</v>
      </c>
      <c r="D19" s="43">
        <v>53816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53816</v>
      </c>
      <c r="O19" s="44">
        <f t="shared" si="2"/>
        <v>8.0142963514519732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SUM(D21:D23)</f>
        <v>1780884</v>
      </c>
      <c r="E20" s="29">
        <f t="shared" si="5"/>
        <v>360475</v>
      </c>
      <c r="F20" s="29">
        <f t="shared" si="5"/>
        <v>0</v>
      </c>
      <c r="G20" s="29">
        <f t="shared" si="5"/>
        <v>216318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2357677</v>
      </c>
      <c r="O20" s="41">
        <f t="shared" si="2"/>
        <v>351.1060312732688</v>
      </c>
      <c r="P20" s="10"/>
    </row>
    <row r="21" spans="1:119">
      <c r="A21" s="12"/>
      <c r="B21" s="42">
        <v>541</v>
      </c>
      <c r="C21" s="19" t="s">
        <v>34</v>
      </c>
      <c r="D21" s="43">
        <v>1396139</v>
      </c>
      <c r="E21" s="43">
        <v>334031</v>
      </c>
      <c r="F21" s="43">
        <v>0</v>
      </c>
      <c r="G21" s="43">
        <v>216318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1946488</v>
      </c>
      <c r="O21" s="44">
        <f t="shared" si="2"/>
        <v>289.87163067758752</v>
      </c>
      <c r="P21" s="9"/>
    </row>
    <row r="22" spans="1:119">
      <c r="A22" s="12"/>
      <c r="B22" s="42">
        <v>544</v>
      </c>
      <c r="C22" s="19" t="s">
        <v>35</v>
      </c>
      <c r="D22" s="43">
        <v>214675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214675</v>
      </c>
      <c r="O22" s="44">
        <f t="shared" si="2"/>
        <v>31.969471332836932</v>
      </c>
      <c r="P22" s="9"/>
    </row>
    <row r="23" spans="1:119">
      <c r="A23" s="12"/>
      <c r="B23" s="42">
        <v>549</v>
      </c>
      <c r="C23" s="19" t="s">
        <v>36</v>
      </c>
      <c r="D23" s="43">
        <v>170070</v>
      </c>
      <c r="E23" s="43">
        <v>26444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196514</v>
      </c>
      <c r="O23" s="44">
        <f t="shared" si="2"/>
        <v>29.26492926284438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SUM(D25:D26)</f>
        <v>997095</v>
      </c>
      <c r="E24" s="29">
        <f t="shared" si="6"/>
        <v>184521</v>
      </c>
      <c r="F24" s="29">
        <f t="shared" si="6"/>
        <v>0</v>
      </c>
      <c r="G24" s="29">
        <f t="shared" si="6"/>
        <v>33537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1215153</v>
      </c>
      <c r="O24" s="41">
        <f t="shared" si="2"/>
        <v>180.96098287416231</v>
      </c>
      <c r="P24" s="9"/>
    </row>
    <row r="25" spans="1:119">
      <c r="A25" s="12"/>
      <c r="B25" s="42">
        <v>571</v>
      </c>
      <c r="C25" s="19" t="s">
        <v>38</v>
      </c>
      <c r="D25" s="43">
        <v>86200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86200</v>
      </c>
      <c r="O25" s="44">
        <f t="shared" si="2"/>
        <v>12.836932241250931</v>
      </c>
      <c r="P25" s="9"/>
    </row>
    <row r="26" spans="1:119">
      <c r="A26" s="12"/>
      <c r="B26" s="42">
        <v>572</v>
      </c>
      <c r="C26" s="19" t="s">
        <v>39</v>
      </c>
      <c r="D26" s="43">
        <v>910895</v>
      </c>
      <c r="E26" s="43">
        <v>184521</v>
      </c>
      <c r="F26" s="43">
        <v>0</v>
      </c>
      <c r="G26" s="43">
        <v>33537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1128953</v>
      </c>
      <c r="O26" s="44">
        <f t="shared" si="2"/>
        <v>168.12405063291141</v>
      </c>
      <c r="P26" s="9"/>
    </row>
    <row r="27" spans="1:119" ht="15.75">
      <c r="A27" s="26" t="s">
        <v>41</v>
      </c>
      <c r="B27" s="27"/>
      <c r="C27" s="28"/>
      <c r="D27" s="29">
        <f t="shared" ref="D27:M27" si="7">SUM(D28:D28)</f>
        <v>32750</v>
      </c>
      <c r="E27" s="29">
        <f t="shared" si="7"/>
        <v>165000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197750</v>
      </c>
      <c r="O27" s="41">
        <f t="shared" si="2"/>
        <v>29.448994787788532</v>
      </c>
      <c r="P27" s="9"/>
    </row>
    <row r="28" spans="1:119" ht="15.75" thickBot="1">
      <c r="A28" s="12"/>
      <c r="B28" s="42">
        <v>581</v>
      </c>
      <c r="C28" s="19" t="s">
        <v>40</v>
      </c>
      <c r="D28" s="43">
        <v>32750</v>
      </c>
      <c r="E28" s="43">
        <v>165000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197750</v>
      </c>
      <c r="O28" s="44">
        <f t="shared" si="2"/>
        <v>29.448994787788532</v>
      </c>
      <c r="P28" s="9"/>
    </row>
    <row r="29" spans="1:119" ht="16.5" thickBot="1">
      <c r="A29" s="13" t="s">
        <v>10</v>
      </c>
      <c r="B29" s="21"/>
      <c r="C29" s="20"/>
      <c r="D29" s="14">
        <f>SUM(D5,D11,D15,D20,D24,D27)</f>
        <v>8955410</v>
      </c>
      <c r="E29" s="14">
        <f t="shared" ref="E29:M29" si="8">SUM(E5,E11,E15,E20,E24,E27)</f>
        <v>777766</v>
      </c>
      <c r="F29" s="14">
        <f t="shared" si="8"/>
        <v>0</v>
      </c>
      <c r="G29" s="14">
        <f t="shared" si="8"/>
        <v>249855</v>
      </c>
      <c r="H29" s="14">
        <f t="shared" si="8"/>
        <v>0</v>
      </c>
      <c r="I29" s="14">
        <f t="shared" si="8"/>
        <v>4933718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14916749</v>
      </c>
      <c r="O29" s="35">
        <f t="shared" si="2"/>
        <v>2221.407148175726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47</v>
      </c>
      <c r="M31" s="93"/>
      <c r="N31" s="93"/>
      <c r="O31" s="39">
        <v>6715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1363363</v>
      </c>
      <c r="E5" s="24">
        <f t="shared" si="0"/>
        <v>59410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1422773</v>
      </c>
      <c r="O5" s="30">
        <f t="shared" ref="O5:O29" si="2">(N5/O$31)</f>
        <v>212.19582401193139</v>
      </c>
      <c r="P5" s="6"/>
    </row>
    <row r="6" spans="1:133">
      <c r="A6" s="12"/>
      <c r="B6" s="42">
        <v>511</v>
      </c>
      <c r="C6" s="19" t="s">
        <v>19</v>
      </c>
      <c r="D6" s="43">
        <v>66478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66478</v>
      </c>
      <c r="O6" s="44">
        <f t="shared" si="2"/>
        <v>9.9146905294556298</v>
      </c>
      <c r="P6" s="9"/>
    </row>
    <row r="7" spans="1:133">
      <c r="A7" s="12"/>
      <c r="B7" s="42">
        <v>512</v>
      </c>
      <c r="C7" s="19" t="s">
        <v>20</v>
      </c>
      <c r="D7" s="43">
        <v>205106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205106</v>
      </c>
      <c r="O7" s="44">
        <f t="shared" si="2"/>
        <v>30.590007457121551</v>
      </c>
      <c r="P7" s="9"/>
    </row>
    <row r="8" spans="1:133">
      <c r="A8" s="12"/>
      <c r="B8" s="42">
        <v>513</v>
      </c>
      <c r="C8" s="19" t="s">
        <v>21</v>
      </c>
      <c r="D8" s="43">
        <v>475258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475258</v>
      </c>
      <c r="O8" s="44">
        <f t="shared" si="2"/>
        <v>70.881133482475761</v>
      </c>
      <c r="P8" s="9"/>
    </row>
    <row r="9" spans="1:133">
      <c r="A9" s="12"/>
      <c r="B9" s="42">
        <v>514</v>
      </c>
      <c r="C9" s="19" t="s">
        <v>22</v>
      </c>
      <c r="D9" s="43">
        <v>85344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85344</v>
      </c>
      <c r="O9" s="44">
        <f t="shared" si="2"/>
        <v>12.728411633109619</v>
      </c>
      <c r="P9" s="9"/>
    </row>
    <row r="10" spans="1:133">
      <c r="A10" s="12"/>
      <c r="B10" s="42">
        <v>519</v>
      </c>
      <c r="C10" s="19" t="s">
        <v>23</v>
      </c>
      <c r="D10" s="43">
        <v>531177</v>
      </c>
      <c r="E10" s="43">
        <v>59410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590587</v>
      </c>
      <c r="O10" s="44">
        <f t="shared" si="2"/>
        <v>88.081580909768832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4433673</v>
      </c>
      <c r="E11" s="29">
        <f t="shared" si="3"/>
        <v>81740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4515413</v>
      </c>
      <c r="O11" s="41">
        <f t="shared" si="2"/>
        <v>673.43967188665181</v>
      </c>
      <c r="P11" s="10"/>
    </row>
    <row r="12" spans="1:133">
      <c r="A12" s="12"/>
      <c r="B12" s="42">
        <v>521</v>
      </c>
      <c r="C12" s="19" t="s">
        <v>25</v>
      </c>
      <c r="D12" s="43">
        <v>2592963</v>
      </c>
      <c r="E12" s="43">
        <v>73489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2666452</v>
      </c>
      <c r="O12" s="44">
        <f t="shared" si="2"/>
        <v>397.68113348247579</v>
      </c>
      <c r="P12" s="9"/>
    </row>
    <row r="13" spans="1:133">
      <c r="A13" s="12"/>
      <c r="B13" s="42">
        <v>522</v>
      </c>
      <c r="C13" s="19" t="s">
        <v>26</v>
      </c>
      <c r="D13" s="43">
        <v>1273159</v>
      </c>
      <c r="E13" s="43">
        <v>8251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1281410</v>
      </c>
      <c r="O13" s="44">
        <f t="shared" si="2"/>
        <v>191.11260253542133</v>
      </c>
      <c r="P13" s="9"/>
    </row>
    <row r="14" spans="1:133">
      <c r="A14" s="12"/>
      <c r="B14" s="42">
        <v>524</v>
      </c>
      <c r="C14" s="19" t="s">
        <v>27</v>
      </c>
      <c r="D14" s="43">
        <v>567551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567551</v>
      </c>
      <c r="O14" s="44">
        <f t="shared" si="2"/>
        <v>84.645935868754663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30553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5967444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5997997</v>
      </c>
      <c r="O15" s="41">
        <f t="shared" si="2"/>
        <v>894.55585384041763</v>
      </c>
      <c r="P15" s="10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1891587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1891587</v>
      </c>
      <c r="O16" s="44">
        <f t="shared" si="2"/>
        <v>282.11588366890379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3664758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3664758</v>
      </c>
      <c r="O17" s="44">
        <f t="shared" si="2"/>
        <v>546.57091722595078</v>
      </c>
      <c r="P17" s="9"/>
    </row>
    <row r="18" spans="1:119">
      <c r="A18" s="12"/>
      <c r="B18" s="42">
        <v>538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411099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411099</v>
      </c>
      <c r="O18" s="44">
        <f t="shared" si="2"/>
        <v>61.312304250559286</v>
      </c>
      <c r="P18" s="9"/>
    </row>
    <row r="19" spans="1:119">
      <c r="A19" s="12"/>
      <c r="B19" s="42">
        <v>539</v>
      </c>
      <c r="C19" s="19" t="s">
        <v>32</v>
      </c>
      <c r="D19" s="43">
        <v>30553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30553</v>
      </c>
      <c r="O19" s="44">
        <f t="shared" si="2"/>
        <v>4.5567486950037281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SUM(D21:D23)</f>
        <v>1778095</v>
      </c>
      <c r="E20" s="29">
        <f t="shared" si="5"/>
        <v>212652</v>
      </c>
      <c r="F20" s="29">
        <f t="shared" si="5"/>
        <v>0</v>
      </c>
      <c r="G20" s="29">
        <f t="shared" si="5"/>
        <v>44486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2035233</v>
      </c>
      <c r="O20" s="41">
        <f t="shared" si="2"/>
        <v>303.53959731543625</v>
      </c>
      <c r="P20" s="10"/>
    </row>
    <row r="21" spans="1:119">
      <c r="A21" s="12"/>
      <c r="B21" s="42">
        <v>541</v>
      </c>
      <c r="C21" s="19" t="s">
        <v>34</v>
      </c>
      <c r="D21" s="43">
        <v>1376162</v>
      </c>
      <c r="E21" s="43">
        <v>119771</v>
      </c>
      <c r="F21" s="43">
        <v>0</v>
      </c>
      <c r="G21" s="43">
        <v>44486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1540419</v>
      </c>
      <c r="O21" s="44">
        <f t="shared" si="2"/>
        <v>229.74183445190155</v>
      </c>
      <c r="P21" s="9"/>
    </row>
    <row r="22" spans="1:119">
      <c r="A22" s="12"/>
      <c r="B22" s="42">
        <v>544</v>
      </c>
      <c r="C22" s="19" t="s">
        <v>35</v>
      </c>
      <c r="D22" s="43">
        <v>210585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210585</v>
      </c>
      <c r="O22" s="44">
        <f t="shared" si="2"/>
        <v>31.407158836689039</v>
      </c>
      <c r="P22" s="9"/>
    </row>
    <row r="23" spans="1:119">
      <c r="A23" s="12"/>
      <c r="B23" s="42">
        <v>549</v>
      </c>
      <c r="C23" s="19" t="s">
        <v>36</v>
      </c>
      <c r="D23" s="43">
        <v>191348</v>
      </c>
      <c r="E23" s="43">
        <v>92881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284229</v>
      </c>
      <c r="O23" s="44">
        <f t="shared" si="2"/>
        <v>42.390604026845637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SUM(D25:D26)</f>
        <v>926843</v>
      </c>
      <c r="E24" s="29">
        <f t="shared" si="6"/>
        <v>101598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1028441</v>
      </c>
      <c r="O24" s="41">
        <f t="shared" si="2"/>
        <v>153.3841909023117</v>
      </c>
      <c r="P24" s="9"/>
    </row>
    <row r="25" spans="1:119">
      <c r="A25" s="12"/>
      <c r="B25" s="42">
        <v>571</v>
      </c>
      <c r="C25" s="19" t="s">
        <v>38</v>
      </c>
      <c r="D25" s="43">
        <v>77420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77420</v>
      </c>
      <c r="O25" s="44">
        <f t="shared" si="2"/>
        <v>11.546607009694258</v>
      </c>
      <c r="P25" s="9"/>
    </row>
    <row r="26" spans="1:119">
      <c r="A26" s="12"/>
      <c r="B26" s="42">
        <v>572</v>
      </c>
      <c r="C26" s="19" t="s">
        <v>39</v>
      </c>
      <c r="D26" s="43">
        <v>849423</v>
      </c>
      <c r="E26" s="43">
        <v>101598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951021</v>
      </c>
      <c r="O26" s="44">
        <f t="shared" si="2"/>
        <v>141.83758389261746</v>
      </c>
      <c r="P26" s="9"/>
    </row>
    <row r="27" spans="1:119" ht="15.75">
      <c r="A27" s="26" t="s">
        <v>41</v>
      </c>
      <c r="B27" s="27"/>
      <c r="C27" s="28"/>
      <c r="D27" s="29">
        <f t="shared" ref="D27:M27" si="7">SUM(D28:D28)</f>
        <v>10000</v>
      </c>
      <c r="E27" s="29">
        <f t="shared" si="7"/>
        <v>226600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236600</v>
      </c>
      <c r="O27" s="41">
        <f t="shared" si="2"/>
        <v>35.287099179716627</v>
      </c>
      <c r="P27" s="9"/>
    </row>
    <row r="28" spans="1:119" ht="15.75" thickBot="1">
      <c r="A28" s="12"/>
      <c r="B28" s="42">
        <v>581</v>
      </c>
      <c r="C28" s="19" t="s">
        <v>40</v>
      </c>
      <c r="D28" s="43">
        <v>10000</v>
      </c>
      <c r="E28" s="43">
        <v>226600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236600</v>
      </c>
      <c r="O28" s="44">
        <f t="shared" si="2"/>
        <v>35.287099179716627</v>
      </c>
      <c r="P28" s="9"/>
    </row>
    <row r="29" spans="1:119" ht="16.5" thickBot="1">
      <c r="A29" s="13" t="s">
        <v>10</v>
      </c>
      <c r="B29" s="21"/>
      <c r="C29" s="20"/>
      <c r="D29" s="14">
        <f>SUM(D5,D11,D15,D20,D24,D27)</f>
        <v>8542527</v>
      </c>
      <c r="E29" s="14">
        <f t="shared" ref="E29:M29" si="8">SUM(E5,E11,E15,E20,E24,E27)</f>
        <v>682000</v>
      </c>
      <c r="F29" s="14">
        <f t="shared" si="8"/>
        <v>0</v>
      </c>
      <c r="G29" s="14">
        <f t="shared" si="8"/>
        <v>44486</v>
      </c>
      <c r="H29" s="14">
        <f t="shared" si="8"/>
        <v>0</v>
      </c>
      <c r="I29" s="14">
        <f t="shared" si="8"/>
        <v>5967444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15236457</v>
      </c>
      <c r="O29" s="35">
        <f t="shared" si="2"/>
        <v>2272.4022371364654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45</v>
      </c>
      <c r="M31" s="93"/>
      <c r="N31" s="93"/>
      <c r="O31" s="39">
        <v>6705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A33:O33"/>
    <mergeCell ref="L31:N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1332996</v>
      </c>
      <c r="E5" s="24">
        <f t="shared" si="0"/>
        <v>0</v>
      </c>
      <c r="F5" s="24">
        <f t="shared" si="0"/>
        <v>0</v>
      </c>
      <c r="G5" s="24">
        <f t="shared" si="0"/>
        <v>9323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1342319</v>
      </c>
      <c r="O5" s="30">
        <f t="shared" ref="O5:O29" si="2">(N5/O$31)</f>
        <v>176.41201209094493</v>
      </c>
      <c r="P5" s="6"/>
    </row>
    <row r="6" spans="1:133">
      <c r="A6" s="12"/>
      <c r="B6" s="42">
        <v>511</v>
      </c>
      <c r="C6" s="19" t="s">
        <v>19</v>
      </c>
      <c r="D6" s="43">
        <v>70086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70086</v>
      </c>
      <c r="O6" s="44">
        <f t="shared" si="2"/>
        <v>9.2109344197660672</v>
      </c>
      <c r="P6" s="9"/>
    </row>
    <row r="7" spans="1:133">
      <c r="A7" s="12"/>
      <c r="B7" s="42">
        <v>512</v>
      </c>
      <c r="C7" s="19" t="s">
        <v>20</v>
      </c>
      <c r="D7" s="43">
        <v>209526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209526</v>
      </c>
      <c r="O7" s="44">
        <f t="shared" si="2"/>
        <v>27.536601393087135</v>
      </c>
      <c r="P7" s="9"/>
    </row>
    <row r="8" spans="1:133">
      <c r="A8" s="12"/>
      <c r="B8" s="42">
        <v>513</v>
      </c>
      <c r="C8" s="19" t="s">
        <v>21</v>
      </c>
      <c r="D8" s="43">
        <v>499589</v>
      </c>
      <c r="E8" s="43">
        <v>0</v>
      </c>
      <c r="F8" s="43">
        <v>0</v>
      </c>
      <c r="G8" s="43">
        <v>9323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508912</v>
      </c>
      <c r="O8" s="44">
        <f t="shared" si="2"/>
        <v>66.882901826784078</v>
      </c>
      <c r="P8" s="9"/>
    </row>
    <row r="9" spans="1:133">
      <c r="A9" s="12"/>
      <c r="B9" s="42">
        <v>514</v>
      </c>
      <c r="C9" s="19" t="s">
        <v>22</v>
      </c>
      <c r="D9" s="43">
        <v>54010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54010</v>
      </c>
      <c r="O9" s="44">
        <f t="shared" si="2"/>
        <v>7.0981732159285054</v>
      </c>
      <c r="P9" s="9"/>
    </row>
    <row r="10" spans="1:133">
      <c r="A10" s="12"/>
      <c r="B10" s="42">
        <v>519</v>
      </c>
      <c r="C10" s="19" t="s">
        <v>23</v>
      </c>
      <c r="D10" s="43">
        <v>499785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499785</v>
      </c>
      <c r="O10" s="44">
        <f t="shared" si="2"/>
        <v>65.683401235379151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4333404</v>
      </c>
      <c r="E11" s="29">
        <f t="shared" si="3"/>
        <v>4404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4337808</v>
      </c>
      <c r="O11" s="41">
        <f t="shared" si="2"/>
        <v>570.08910500722823</v>
      </c>
      <c r="P11" s="10"/>
    </row>
    <row r="12" spans="1:133">
      <c r="A12" s="12"/>
      <c r="B12" s="42">
        <v>521</v>
      </c>
      <c r="C12" s="19" t="s">
        <v>25</v>
      </c>
      <c r="D12" s="43">
        <v>2593548</v>
      </c>
      <c r="E12" s="43">
        <v>4404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2597952</v>
      </c>
      <c r="O12" s="44">
        <f t="shared" si="2"/>
        <v>341.43146274149035</v>
      </c>
      <c r="P12" s="9"/>
    </row>
    <row r="13" spans="1:133">
      <c r="A13" s="12"/>
      <c r="B13" s="42">
        <v>522</v>
      </c>
      <c r="C13" s="19" t="s">
        <v>26</v>
      </c>
      <c r="D13" s="43">
        <v>1267101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1267101</v>
      </c>
      <c r="O13" s="44">
        <f t="shared" si="2"/>
        <v>166.52661322118544</v>
      </c>
      <c r="P13" s="9"/>
    </row>
    <row r="14" spans="1:133">
      <c r="A14" s="12"/>
      <c r="B14" s="42">
        <v>524</v>
      </c>
      <c r="C14" s="19" t="s">
        <v>27</v>
      </c>
      <c r="D14" s="43">
        <v>472755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472755</v>
      </c>
      <c r="O14" s="44">
        <f t="shared" si="2"/>
        <v>62.131029044552506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484068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4874259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5358327</v>
      </c>
      <c r="O15" s="41">
        <f t="shared" si="2"/>
        <v>704.20909449336307</v>
      </c>
      <c r="P15" s="10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1537815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1537815</v>
      </c>
      <c r="O16" s="44">
        <f t="shared" si="2"/>
        <v>202.10474438165332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2969102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2969102</v>
      </c>
      <c r="O17" s="44">
        <f t="shared" si="2"/>
        <v>390.20922591667761</v>
      </c>
      <c r="P17" s="9"/>
    </row>
    <row r="18" spans="1:119">
      <c r="A18" s="12"/>
      <c r="B18" s="42">
        <v>538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367342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367342</v>
      </c>
      <c r="O18" s="44">
        <f t="shared" si="2"/>
        <v>48.27730319358654</v>
      </c>
      <c r="P18" s="9"/>
    </row>
    <row r="19" spans="1:119">
      <c r="A19" s="12"/>
      <c r="B19" s="42">
        <v>539</v>
      </c>
      <c r="C19" s="19" t="s">
        <v>32</v>
      </c>
      <c r="D19" s="43">
        <v>484068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484068</v>
      </c>
      <c r="O19" s="44">
        <f t="shared" si="2"/>
        <v>63.617821001445655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SUM(D21:D23)</f>
        <v>1227293</v>
      </c>
      <c r="E20" s="29">
        <f t="shared" si="5"/>
        <v>1180597</v>
      </c>
      <c r="F20" s="29">
        <f t="shared" si="5"/>
        <v>0</v>
      </c>
      <c r="G20" s="29">
        <f t="shared" si="5"/>
        <v>29806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2437696</v>
      </c>
      <c r="O20" s="41">
        <f t="shared" si="2"/>
        <v>320.37008805362069</v>
      </c>
      <c r="P20" s="10"/>
    </row>
    <row r="21" spans="1:119">
      <c r="A21" s="12"/>
      <c r="B21" s="42">
        <v>541</v>
      </c>
      <c r="C21" s="19" t="s">
        <v>34</v>
      </c>
      <c r="D21" s="43">
        <v>1104306</v>
      </c>
      <c r="E21" s="43">
        <v>9900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1114206</v>
      </c>
      <c r="O21" s="44">
        <f t="shared" si="2"/>
        <v>146.4326455513208</v>
      </c>
      <c r="P21" s="9"/>
    </row>
    <row r="22" spans="1:119">
      <c r="A22" s="12"/>
      <c r="B22" s="42">
        <v>544</v>
      </c>
      <c r="C22" s="19" t="s">
        <v>35</v>
      </c>
      <c r="D22" s="43">
        <v>-15827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-15827</v>
      </c>
      <c r="O22" s="44">
        <f t="shared" si="2"/>
        <v>-2.080036798528059</v>
      </c>
      <c r="P22" s="9"/>
    </row>
    <row r="23" spans="1:119">
      <c r="A23" s="12"/>
      <c r="B23" s="42">
        <v>549</v>
      </c>
      <c r="C23" s="19" t="s">
        <v>36</v>
      </c>
      <c r="D23" s="43">
        <v>138814</v>
      </c>
      <c r="E23" s="43">
        <v>1170697</v>
      </c>
      <c r="F23" s="43">
        <v>0</v>
      </c>
      <c r="G23" s="43">
        <v>29806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1339317</v>
      </c>
      <c r="O23" s="44">
        <f t="shared" si="2"/>
        <v>176.01747930082797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SUM(D25:D26)</f>
        <v>877739</v>
      </c>
      <c r="E24" s="29">
        <f t="shared" si="6"/>
        <v>18835</v>
      </c>
      <c r="F24" s="29">
        <f t="shared" si="6"/>
        <v>0</v>
      </c>
      <c r="G24" s="29">
        <f t="shared" si="6"/>
        <v>4800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901374</v>
      </c>
      <c r="O24" s="41">
        <f t="shared" si="2"/>
        <v>118.46155868050992</v>
      </c>
      <c r="P24" s="9"/>
    </row>
    <row r="25" spans="1:119">
      <c r="A25" s="12"/>
      <c r="B25" s="42">
        <v>571</v>
      </c>
      <c r="C25" s="19" t="s">
        <v>38</v>
      </c>
      <c r="D25" s="43">
        <v>45463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45463</v>
      </c>
      <c r="O25" s="44">
        <f t="shared" si="2"/>
        <v>5.9748981469312659</v>
      </c>
      <c r="P25" s="9"/>
    </row>
    <row r="26" spans="1:119">
      <c r="A26" s="12"/>
      <c r="B26" s="42">
        <v>572</v>
      </c>
      <c r="C26" s="19" t="s">
        <v>39</v>
      </c>
      <c r="D26" s="43">
        <v>832276</v>
      </c>
      <c r="E26" s="43">
        <v>18835</v>
      </c>
      <c r="F26" s="43">
        <v>0</v>
      </c>
      <c r="G26" s="43">
        <v>4800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855911</v>
      </c>
      <c r="O26" s="44">
        <f t="shared" si="2"/>
        <v>112.48666053357866</v>
      </c>
      <c r="P26" s="9"/>
    </row>
    <row r="27" spans="1:119" ht="15.75">
      <c r="A27" s="26" t="s">
        <v>41</v>
      </c>
      <c r="B27" s="27"/>
      <c r="C27" s="28"/>
      <c r="D27" s="29">
        <f t="shared" ref="D27:M27" si="7">SUM(D28:D28)</f>
        <v>0</v>
      </c>
      <c r="E27" s="29">
        <f t="shared" si="7"/>
        <v>132584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132584</v>
      </c>
      <c r="O27" s="41">
        <f t="shared" si="2"/>
        <v>17.42462872913655</v>
      </c>
      <c r="P27" s="9"/>
    </row>
    <row r="28" spans="1:119" ht="15.75" thickBot="1">
      <c r="A28" s="12"/>
      <c r="B28" s="42">
        <v>581</v>
      </c>
      <c r="C28" s="19" t="s">
        <v>40</v>
      </c>
      <c r="D28" s="43">
        <v>0</v>
      </c>
      <c r="E28" s="43">
        <v>132584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132584</v>
      </c>
      <c r="O28" s="44">
        <f t="shared" si="2"/>
        <v>17.42462872913655</v>
      </c>
      <c r="P28" s="9"/>
    </row>
    <row r="29" spans="1:119" ht="16.5" thickBot="1">
      <c r="A29" s="13" t="s">
        <v>10</v>
      </c>
      <c r="B29" s="21"/>
      <c r="C29" s="20"/>
      <c r="D29" s="14">
        <f>SUM(D5,D11,D15,D20,D24,D27)</f>
        <v>8255500</v>
      </c>
      <c r="E29" s="14">
        <f t="shared" ref="E29:M29" si="8">SUM(E5,E11,E15,E20,E24,E27)</f>
        <v>1336420</v>
      </c>
      <c r="F29" s="14">
        <f t="shared" si="8"/>
        <v>0</v>
      </c>
      <c r="G29" s="14">
        <f t="shared" si="8"/>
        <v>43929</v>
      </c>
      <c r="H29" s="14">
        <f t="shared" si="8"/>
        <v>0</v>
      </c>
      <c r="I29" s="14">
        <f t="shared" si="8"/>
        <v>4874259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14510108</v>
      </c>
      <c r="O29" s="35">
        <f t="shared" si="2"/>
        <v>1906.9664870548036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42</v>
      </c>
      <c r="M31" s="93"/>
      <c r="N31" s="93"/>
      <c r="O31" s="39">
        <v>7609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1422237</v>
      </c>
      <c r="E5" s="24">
        <f t="shared" si="0"/>
        <v>75652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1497889</v>
      </c>
      <c r="O5" s="30">
        <f t="shared" ref="O5:O29" si="2">(N5/O$31)</f>
        <v>197.09065789473684</v>
      </c>
      <c r="P5" s="6"/>
    </row>
    <row r="6" spans="1:133">
      <c r="A6" s="12"/>
      <c r="B6" s="42">
        <v>511</v>
      </c>
      <c r="C6" s="19" t="s">
        <v>19</v>
      </c>
      <c r="D6" s="43">
        <v>77303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77303</v>
      </c>
      <c r="O6" s="44">
        <f t="shared" si="2"/>
        <v>10.171447368421052</v>
      </c>
      <c r="P6" s="9"/>
    </row>
    <row r="7" spans="1:133">
      <c r="A7" s="12"/>
      <c r="B7" s="42">
        <v>512</v>
      </c>
      <c r="C7" s="19" t="s">
        <v>20</v>
      </c>
      <c r="D7" s="43">
        <v>205096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205096</v>
      </c>
      <c r="O7" s="44">
        <f t="shared" si="2"/>
        <v>26.986315789473686</v>
      </c>
      <c r="P7" s="9"/>
    </row>
    <row r="8" spans="1:133">
      <c r="A8" s="12"/>
      <c r="B8" s="42">
        <v>513</v>
      </c>
      <c r="C8" s="19" t="s">
        <v>21</v>
      </c>
      <c r="D8" s="43">
        <v>789824</v>
      </c>
      <c r="E8" s="43">
        <v>75652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865476</v>
      </c>
      <c r="O8" s="44">
        <f t="shared" si="2"/>
        <v>113.87842105263158</v>
      </c>
      <c r="P8" s="9"/>
    </row>
    <row r="9" spans="1:133">
      <c r="A9" s="12"/>
      <c r="B9" s="42">
        <v>514</v>
      </c>
      <c r="C9" s="19" t="s">
        <v>22</v>
      </c>
      <c r="D9" s="43">
        <v>90009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90009</v>
      </c>
      <c r="O9" s="44">
        <f t="shared" si="2"/>
        <v>11.84328947368421</v>
      </c>
      <c r="P9" s="9"/>
    </row>
    <row r="10" spans="1:133">
      <c r="A10" s="12"/>
      <c r="B10" s="42">
        <v>519</v>
      </c>
      <c r="C10" s="19" t="s">
        <v>23</v>
      </c>
      <c r="D10" s="43">
        <v>260005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260005</v>
      </c>
      <c r="O10" s="44">
        <f t="shared" si="2"/>
        <v>34.211184210526319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4278336</v>
      </c>
      <c r="E11" s="29">
        <f t="shared" si="3"/>
        <v>67086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4345422</v>
      </c>
      <c r="O11" s="41">
        <f t="shared" si="2"/>
        <v>571.76605263157899</v>
      </c>
      <c r="P11" s="10"/>
    </row>
    <row r="12" spans="1:133">
      <c r="A12" s="12"/>
      <c r="B12" s="42">
        <v>521</v>
      </c>
      <c r="C12" s="19" t="s">
        <v>25</v>
      </c>
      <c r="D12" s="43">
        <v>2500682</v>
      </c>
      <c r="E12" s="43">
        <v>67086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2567768</v>
      </c>
      <c r="O12" s="44">
        <f t="shared" si="2"/>
        <v>337.86421052631579</v>
      </c>
      <c r="P12" s="9"/>
    </row>
    <row r="13" spans="1:133">
      <c r="A13" s="12"/>
      <c r="B13" s="42">
        <v>522</v>
      </c>
      <c r="C13" s="19" t="s">
        <v>26</v>
      </c>
      <c r="D13" s="43">
        <v>1317730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1317730</v>
      </c>
      <c r="O13" s="44">
        <f t="shared" si="2"/>
        <v>173.38552631578946</v>
      </c>
      <c r="P13" s="9"/>
    </row>
    <row r="14" spans="1:133">
      <c r="A14" s="12"/>
      <c r="B14" s="42">
        <v>524</v>
      </c>
      <c r="C14" s="19" t="s">
        <v>27</v>
      </c>
      <c r="D14" s="43">
        <v>459924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459924</v>
      </c>
      <c r="O14" s="44">
        <f t="shared" si="2"/>
        <v>60.516315789473687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575056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4514871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5089927</v>
      </c>
      <c r="O15" s="41">
        <f t="shared" si="2"/>
        <v>669.7272368421053</v>
      </c>
      <c r="P15" s="10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1637200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1637200</v>
      </c>
      <c r="O16" s="44">
        <f t="shared" si="2"/>
        <v>215.42105263157896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2757472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2757472</v>
      </c>
      <c r="O17" s="44">
        <f t="shared" si="2"/>
        <v>362.82526315789471</v>
      </c>
      <c r="P17" s="9"/>
    </row>
    <row r="18" spans="1:119">
      <c r="A18" s="12"/>
      <c r="B18" s="42">
        <v>538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120199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120199</v>
      </c>
      <c r="O18" s="44">
        <f t="shared" si="2"/>
        <v>15.815657894736843</v>
      </c>
      <c r="P18" s="9"/>
    </row>
    <row r="19" spans="1:119">
      <c r="A19" s="12"/>
      <c r="B19" s="42">
        <v>539</v>
      </c>
      <c r="C19" s="19" t="s">
        <v>32</v>
      </c>
      <c r="D19" s="43">
        <v>575056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575056</v>
      </c>
      <c r="O19" s="44">
        <f t="shared" si="2"/>
        <v>75.665263157894742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SUM(D21:D23)</f>
        <v>2574473</v>
      </c>
      <c r="E20" s="29">
        <f t="shared" si="5"/>
        <v>491194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3065667</v>
      </c>
      <c r="O20" s="41">
        <f t="shared" si="2"/>
        <v>403.37723684210528</v>
      </c>
      <c r="P20" s="10"/>
    </row>
    <row r="21" spans="1:119">
      <c r="A21" s="12"/>
      <c r="B21" s="42">
        <v>541</v>
      </c>
      <c r="C21" s="19" t="s">
        <v>34</v>
      </c>
      <c r="D21" s="43">
        <v>2228282</v>
      </c>
      <c r="E21" s="43">
        <v>66779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2295061</v>
      </c>
      <c r="O21" s="44">
        <f t="shared" si="2"/>
        <v>301.98171052631579</v>
      </c>
      <c r="P21" s="9"/>
    </row>
    <row r="22" spans="1:119">
      <c r="A22" s="12"/>
      <c r="B22" s="42">
        <v>544</v>
      </c>
      <c r="C22" s="19" t="s">
        <v>35</v>
      </c>
      <c r="D22" s="43">
        <v>178942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178942</v>
      </c>
      <c r="O22" s="44">
        <f t="shared" si="2"/>
        <v>23.545000000000002</v>
      </c>
      <c r="P22" s="9"/>
    </row>
    <row r="23" spans="1:119">
      <c r="A23" s="12"/>
      <c r="B23" s="42">
        <v>549</v>
      </c>
      <c r="C23" s="19" t="s">
        <v>36</v>
      </c>
      <c r="D23" s="43">
        <v>167249</v>
      </c>
      <c r="E23" s="43">
        <v>424415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591664</v>
      </c>
      <c r="O23" s="44">
        <f t="shared" si="2"/>
        <v>77.85052631578948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SUM(D25:D26)</f>
        <v>812864</v>
      </c>
      <c r="E24" s="29">
        <f t="shared" si="6"/>
        <v>7055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819919</v>
      </c>
      <c r="O24" s="41">
        <f t="shared" si="2"/>
        <v>107.88407894736842</v>
      </c>
      <c r="P24" s="9"/>
    </row>
    <row r="25" spans="1:119">
      <c r="A25" s="12"/>
      <c r="B25" s="42">
        <v>571</v>
      </c>
      <c r="C25" s="19" t="s">
        <v>38</v>
      </c>
      <c r="D25" s="43">
        <v>106448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106448</v>
      </c>
      <c r="O25" s="44">
        <f t="shared" si="2"/>
        <v>14.006315789473684</v>
      </c>
      <c r="P25" s="9"/>
    </row>
    <row r="26" spans="1:119">
      <c r="A26" s="12"/>
      <c r="B26" s="42">
        <v>572</v>
      </c>
      <c r="C26" s="19" t="s">
        <v>39</v>
      </c>
      <c r="D26" s="43">
        <v>706416</v>
      </c>
      <c r="E26" s="43">
        <v>7055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713471</v>
      </c>
      <c r="O26" s="44">
        <f t="shared" si="2"/>
        <v>93.877763157894734</v>
      </c>
      <c r="P26" s="9"/>
    </row>
    <row r="27" spans="1:119" ht="15.75">
      <c r="A27" s="26" t="s">
        <v>41</v>
      </c>
      <c r="B27" s="27"/>
      <c r="C27" s="28"/>
      <c r="D27" s="29">
        <f t="shared" ref="D27:M27" si="7">SUM(D28:D28)</f>
        <v>0</v>
      </c>
      <c r="E27" s="29">
        <f t="shared" si="7"/>
        <v>874584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874584</v>
      </c>
      <c r="O27" s="41">
        <f t="shared" si="2"/>
        <v>115.07684210526315</v>
      </c>
      <c r="P27" s="9"/>
    </row>
    <row r="28" spans="1:119" ht="15.75" thickBot="1">
      <c r="A28" s="12"/>
      <c r="B28" s="42">
        <v>581</v>
      </c>
      <c r="C28" s="19" t="s">
        <v>40</v>
      </c>
      <c r="D28" s="43">
        <v>0</v>
      </c>
      <c r="E28" s="43">
        <v>874584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874584</v>
      </c>
      <c r="O28" s="44">
        <f t="shared" si="2"/>
        <v>115.07684210526315</v>
      </c>
      <c r="P28" s="9"/>
    </row>
    <row r="29" spans="1:119" ht="16.5" thickBot="1">
      <c r="A29" s="13" t="s">
        <v>10</v>
      </c>
      <c r="B29" s="21"/>
      <c r="C29" s="20"/>
      <c r="D29" s="14">
        <f>SUM(D5,D11,D15,D20,D24,D27)</f>
        <v>9662966</v>
      </c>
      <c r="E29" s="14">
        <f t="shared" ref="E29:M29" si="8">SUM(E5,E11,E15,E20,E24,E27)</f>
        <v>1515571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4514871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15693408</v>
      </c>
      <c r="O29" s="35">
        <f t="shared" si="2"/>
        <v>2064.9221052631578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52</v>
      </c>
      <c r="M31" s="93"/>
      <c r="N31" s="93"/>
      <c r="O31" s="39">
        <v>7600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1457172</v>
      </c>
      <c r="E5" s="24">
        <f t="shared" si="0"/>
        <v>74991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1532163</v>
      </c>
      <c r="O5" s="30">
        <f t="shared" ref="O5:O28" si="2">(N5/O$30)</f>
        <v>201.68000526523628</v>
      </c>
      <c r="P5" s="6"/>
    </row>
    <row r="6" spans="1:133">
      <c r="A6" s="12"/>
      <c r="B6" s="42">
        <v>511</v>
      </c>
      <c r="C6" s="19" t="s">
        <v>19</v>
      </c>
      <c r="D6" s="43">
        <v>83035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83035</v>
      </c>
      <c r="O6" s="44">
        <f t="shared" si="2"/>
        <v>10.929972357509543</v>
      </c>
      <c r="P6" s="9"/>
    </row>
    <row r="7" spans="1:133">
      <c r="A7" s="12"/>
      <c r="B7" s="42">
        <v>512</v>
      </c>
      <c r="C7" s="19" t="s">
        <v>20</v>
      </c>
      <c r="D7" s="43">
        <v>268941</v>
      </c>
      <c r="E7" s="43">
        <v>74991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343932</v>
      </c>
      <c r="O7" s="44">
        <f t="shared" si="2"/>
        <v>45.272081084638671</v>
      </c>
      <c r="P7" s="9"/>
    </row>
    <row r="8" spans="1:133">
      <c r="A8" s="12"/>
      <c r="B8" s="42">
        <v>513</v>
      </c>
      <c r="C8" s="19" t="s">
        <v>21</v>
      </c>
      <c r="D8" s="43">
        <v>994646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994646</v>
      </c>
      <c r="O8" s="44">
        <f t="shared" si="2"/>
        <v>130.92615506120836</v>
      </c>
      <c r="P8" s="9"/>
    </row>
    <row r="9" spans="1:133">
      <c r="A9" s="12"/>
      <c r="B9" s="42">
        <v>514</v>
      </c>
      <c r="C9" s="19" t="s">
        <v>22</v>
      </c>
      <c r="D9" s="43">
        <v>110550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110550</v>
      </c>
      <c r="O9" s="44">
        <f t="shared" si="2"/>
        <v>14.55179676187969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SUM(D11:D13)</f>
        <v>4255782</v>
      </c>
      <c r="E10" s="29">
        <f t="shared" si="3"/>
        <v>111027</v>
      </c>
      <c r="F10" s="29">
        <f t="shared" si="3"/>
        <v>0</v>
      </c>
      <c r="G10" s="29">
        <f t="shared" si="3"/>
        <v>20500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4387309</v>
      </c>
      <c r="O10" s="41">
        <f t="shared" si="2"/>
        <v>577.50546268263793</v>
      </c>
      <c r="P10" s="10"/>
    </row>
    <row r="11" spans="1:133">
      <c r="A11" s="12"/>
      <c r="B11" s="42">
        <v>521</v>
      </c>
      <c r="C11" s="19" t="s">
        <v>25</v>
      </c>
      <c r="D11" s="43">
        <v>2441722</v>
      </c>
      <c r="E11" s="43">
        <v>111027</v>
      </c>
      <c r="F11" s="43">
        <v>0</v>
      </c>
      <c r="G11" s="43">
        <v>15230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2567979</v>
      </c>
      <c r="O11" s="44">
        <f t="shared" si="2"/>
        <v>338.02540476503884</v>
      </c>
      <c r="P11" s="9"/>
    </row>
    <row r="12" spans="1:133">
      <c r="A12" s="12"/>
      <c r="B12" s="42">
        <v>522</v>
      </c>
      <c r="C12" s="19" t="s">
        <v>26</v>
      </c>
      <c r="D12" s="43">
        <v>1273523</v>
      </c>
      <c r="E12" s="43">
        <v>0</v>
      </c>
      <c r="F12" s="43">
        <v>0</v>
      </c>
      <c r="G12" s="43">
        <v>5270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1278793</v>
      </c>
      <c r="O12" s="44">
        <f t="shared" si="2"/>
        <v>168.32868237462156</v>
      </c>
      <c r="P12" s="9"/>
    </row>
    <row r="13" spans="1:133">
      <c r="A13" s="12"/>
      <c r="B13" s="42">
        <v>524</v>
      </c>
      <c r="C13" s="19" t="s">
        <v>27</v>
      </c>
      <c r="D13" s="43">
        <v>540537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540537</v>
      </c>
      <c r="O13" s="44">
        <f t="shared" si="2"/>
        <v>71.15137554297749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SUM(D15:D18)</f>
        <v>623811</v>
      </c>
      <c r="E14" s="29">
        <f t="shared" si="4"/>
        <v>0</v>
      </c>
      <c r="F14" s="29">
        <f t="shared" si="4"/>
        <v>0</v>
      </c>
      <c r="G14" s="29">
        <f t="shared" si="4"/>
        <v>141873</v>
      </c>
      <c r="H14" s="29">
        <f t="shared" si="4"/>
        <v>0</v>
      </c>
      <c r="I14" s="29">
        <f t="shared" si="4"/>
        <v>3681249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4446933</v>
      </c>
      <c r="O14" s="41">
        <f t="shared" si="2"/>
        <v>585.35382387784648</v>
      </c>
      <c r="P14" s="10"/>
    </row>
    <row r="15" spans="1:133">
      <c r="A15" s="12"/>
      <c r="B15" s="42">
        <v>534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1408343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1408343</v>
      </c>
      <c r="O15" s="44">
        <f t="shared" si="2"/>
        <v>185.38146636830328</v>
      </c>
      <c r="P15" s="9"/>
    </row>
    <row r="16" spans="1:133">
      <c r="A16" s="12"/>
      <c r="B16" s="42">
        <v>535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2055015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2055015</v>
      </c>
      <c r="O16" s="44">
        <f t="shared" si="2"/>
        <v>270.50348821903384</v>
      </c>
      <c r="P16" s="9"/>
    </row>
    <row r="17" spans="1:119">
      <c r="A17" s="12"/>
      <c r="B17" s="42">
        <v>537</v>
      </c>
      <c r="C17" s="19" t="s">
        <v>67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108244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108244</v>
      </c>
      <c r="O17" s="44">
        <f t="shared" si="2"/>
        <v>14.248255890483085</v>
      </c>
      <c r="P17" s="9"/>
    </row>
    <row r="18" spans="1:119">
      <c r="A18" s="12"/>
      <c r="B18" s="42">
        <v>539</v>
      </c>
      <c r="C18" s="19" t="s">
        <v>32</v>
      </c>
      <c r="D18" s="43">
        <v>623811</v>
      </c>
      <c r="E18" s="43">
        <v>0</v>
      </c>
      <c r="F18" s="43">
        <v>0</v>
      </c>
      <c r="G18" s="43">
        <v>141873</v>
      </c>
      <c r="H18" s="43">
        <v>0</v>
      </c>
      <c r="I18" s="43">
        <v>109647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875331</v>
      </c>
      <c r="O18" s="44">
        <f t="shared" si="2"/>
        <v>115.22061340002632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SUM(D20:D22)</f>
        <v>1415360</v>
      </c>
      <c r="E19" s="29">
        <f t="shared" si="5"/>
        <v>400867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625171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2441398</v>
      </c>
      <c r="O19" s="41">
        <f t="shared" si="2"/>
        <v>321.36343293405292</v>
      </c>
      <c r="P19" s="10"/>
    </row>
    <row r="20" spans="1:119">
      <c r="A20" s="12"/>
      <c r="B20" s="42">
        <v>541</v>
      </c>
      <c r="C20" s="19" t="s">
        <v>34</v>
      </c>
      <c r="D20" s="43">
        <v>941496</v>
      </c>
      <c r="E20" s="43">
        <v>400867</v>
      </c>
      <c r="F20" s="43">
        <v>0</v>
      </c>
      <c r="G20" s="43">
        <v>0</v>
      </c>
      <c r="H20" s="43">
        <v>0</v>
      </c>
      <c r="I20" s="43">
        <v>625171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1967534</v>
      </c>
      <c r="O20" s="44">
        <f t="shared" si="2"/>
        <v>258.98828484928259</v>
      </c>
      <c r="P20" s="9"/>
    </row>
    <row r="21" spans="1:119">
      <c r="A21" s="12"/>
      <c r="B21" s="42">
        <v>544</v>
      </c>
      <c r="C21" s="19" t="s">
        <v>35</v>
      </c>
      <c r="D21" s="43">
        <v>240572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240572</v>
      </c>
      <c r="O21" s="44">
        <f t="shared" si="2"/>
        <v>31.666710543635645</v>
      </c>
      <c r="P21" s="9"/>
    </row>
    <row r="22" spans="1:119">
      <c r="A22" s="12"/>
      <c r="B22" s="42">
        <v>549</v>
      </c>
      <c r="C22" s="19" t="s">
        <v>36</v>
      </c>
      <c r="D22" s="43">
        <v>233292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233292</v>
      </c>
      <c r="O22" s="44">
        <f t="shared" si="2"/>
        <v>30.708437541134657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SUM(D24:D25)</f>
        <v>1114100</v>
      </c>
      <c r="E23" s="29">
        <f t="shared" si="6"/>
        <v>33094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1147194</v>
      </c>
      <c r="O23" s="41">
        <f t="shared" si="2"/>
        <v>151.00618665262604</v>
      </c>
      <c r="P23" s="9"/>
    </row>
    <row r="24" spans="1:119">
      <c r="A24" s="12"/>
      <c r="B24" s="42">
        <v>571</v>
      </c>
      <c r="C24" s="19" t="s">
        <v>38</v>
      </c>
      <c r="D24" s="43">
        <v>104396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104396</v>
      </c>
      <c r="O24" s="44">
        <f t="shared" si="2"/>
        <v>13.741740160589707</v>
      </c>
      <c r="P24" s="9"/>
    </row>
    <row r="25" spans="1:119">
      <c r="A25" s="12"/>
      <c r="B25" s="42">
        <v>572</v>
      </c>
      <c r="C25" s="19" t="s">
        <v>39</v>
      </c>
      <c r="D25" s="43">
        <v>1009704</v>
      </c>
      <c r="E25" s="43">
        <v>33094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1042798</v>
      </c>
      <c r="O25" s="44">
        <f t="shared" si="2"/>
        <v>137.26444649203634</v>
      </c>
      <c r="P25" s="9"/>
    </row>
    <row r="26" spans="1:119" ht="15.75">
      <c r="A26" s="26" t="s">
        <v>41</v>
      </c>
      <c r="B26" s="27"/>
      <c r="C26" s="28"/>
      <c r="D26" s="29">
        <f t="shared" ref="D26:M26" si="7">SUM(D27:D27)</f>
        <v>23775</v>
      </c>
      <c r="E26" s="29">
        <f t="shared" si="7"/>
        <v>1056134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63515305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64595214</v>
      </c>
      <c r="O26" s="41">
        <f t="shared" si="2"/>
        <v>8502.7266026062916</v>
      </c>
      <c r="P26" s="9"/>
    </row>
    <row r="27" spans="1:119" ht="15.75" thickBot="1">
      <c r="A27" s="12"/>
      <c r="B27" s="42">
        <v>581</v>
      </c>
      <c r="C27" s="19" t="s">
        <v>40</v>
      </c>
      <c r="D27" s="43">
        <v>23775</v>
      </c>
      <c r="E27" s="43">
        <v>1056134</v>
      </c>
      <c r="F27" s="43">
        <v>0</v>
      </c>
      <c r="G27" s="43">
        <v>0</v>
      </c>
      <c r="H27" s="43">
        <v>0</v>
      </c>
      <c r="I27" s="43">
        <v>63515305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64595214</v>
      </c>
      <c r="O27" s="44">
        <f t="shared" si="2"/>
        <v>8502.7266026062916</v>
      </c>
      <c r="P27" s="9"/>
    </row>
    <row r="28" spans="1:119" ht="16.5" thickBot="1">
      <c r="A28" s="13" t="s">
        <v>10</v>
      </c>
      <c r="B28" s="21"/>
      <c r="C28" s="20"/>
      <c r="D28" s="14">
        <f>SUM(D5,D10,D14,D19,D23,D26)</f>
        <v>8890000</v>
      </c>
      <c r="E28" s="14">
        <f t="shared" ref="E28:M28" si="8">SUM(E5,E10,E14,E19,E23,E26)</f>
        <v>1676113</v>
      </c>
      <c r="F28" s="14">
        <f t="shared" si="8"/>
        <v>0</v>
      </c>
      <c r="G28" s="14">
        <f t="shared" si="8"/>
        <v>162373</v>
      </c>
      <c r="H28" s="14">
        <f t="shared" si="8"/>
        <v>0</v>
      </c>
      <c r="I28" s="14">
        <f t="shared" si="8"/>
        <v>67821725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78550211</v>
      </c>
      <c r="O28" s="35">
        <f t="shared" si="2"/>
        <v>10339.635514018692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68</v>
      </c>
      <c r="M30" s="93"/>
      <c r="N30" s="93"/>
      <c r="O30" s="39">
        <v>7597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88</v>
      </c>
      <c r="N4" s="32" t="s">
        <v>5</v>
      </c>
      <c r="O4" s="32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2437049</v>
      </c>
      <c r="E5" s="24">
        <f t="shared" si="0"/>
        <v>128487</v>
      </c>
      <c r="F5" s="24">
        <f t="shared" si="0"/>
        <v>887155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33" si="1">SUM(D5:N5)</f>
        <v>3452691</v>
      </c>
      <c r="P5" s="30">
        <f t="shared" ref="P5:P33" si="2">(O5/P$35)</f>
        <v>525.52374429223744</v>
      </c>
      <c r="Q5" s="6"/>
    </row>
    <row r="6" spans="1:134">
      <c r="A6" s="12"/>
      <c r="B6" s="42">
        <v>511</v>
      </c>
      <c r="C6" s="19" t="s">
        <v>19</v>
      </c>
      <c r="D6" s="43">
        <v>108225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108225</v>
      </c>
      <c r="P6" s="44">
        <f t="shared" si="2"/>
        <v>16.472602739726028</v>
      </c>
      <c r="Q6" s="9"/>
    </row>
    <row r="7" spans="1:134">
      <c r="A7" s="12"/>
      <c r="B7" s="42">
        <v>512</v>
      </c>
      <c r="C7" s="19" t="s">
        <v>20</v>
      </c>
      <c r="D7" s="43">
        <v>319625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319625</v>
      </c>
      <c r="P7" s="44">
        <f t="shared" si="2"/>
        <v>48.649162861491625</v>
      </c>
      <c r="Q7" s="9"/>
    </row>
    <row r="8" spans="1:134">
      <c r="A8" s="12"/>
      <c r="B8" s="42">
        <v>513</v>
      </c>
      <c r="C8" s="19" t="s">
        <v>21</v>
      </c>
      <c r="D8" s="43">
        <v>996285</v>
      </c>
      <c r="E8" s="43">
        <v>128487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1124772</v>
      </c>
      <c r="P8" s="44">
        <f t="shared" si="2"/>
        <v>171.19817351598172</v>
      </c>
      <c r="Q8" s="9"/>
    </row>
    <row r="9" spans="1:134">
      <c r="A9" s="12"/>
      <c r="B9" s="42">
        <v>514</v>
      </c>
      <c r="C9" s="19" t="s">
        <v>22</v>
      </c>
      <c r="D9" s="43">
        <v>276628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276628</v>
      </c>
      <c r="P9" s="44">
        <f t="shared" si="2"/>
        <v>42.104718417047181</v>
      </c>
      <c r="Q9" s="9"/>
    </row>
    <row r="10" spans="1:134">
      <c r="A10" s="12"/>
      <c r="B10" s="42">
        <v>517</v>
      </c>
      <c r="C10" s="19" t="s">
        <v>81</v>
      </c>
      <c r="D10" s="43">
        <v>0</v>
      </c>
      <c r="E10" s="43">
        <v>0</v>
      </c>
      <c r="F10" s="43">
        <v>887155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887155</v>
      </c>
      <c r="P10" s="44">
        <f t="shared" si="2"/>
        <v>135.03120243531203</v>
      </c>
      <c r="Q10" s="9"/>
    </row>
    <row r="11" spans="1:134">
      <c r="A11" s="12"/>
      <c r="B11" s="42">
        <v>519</v>
      </c>
      <c r="C11" s="19" t="s">
        <v>23</v>
      </c>
      <c r="D11" s="43">
        <v>736286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736286</v>
      </c>
      <c r="P11" s="44">
        <f t="shared" si="2"/>
        <v>112.06788432267885</v>
      </c>
      <c r="Q11" s="9"/>
    </row>
    <row r="12" spans="1:134" ht="15.75">
      <c r="A12" s="26" t="s">
        <v>24</v>
      </c>
      <c r="B12" s="27"/>
      <c r="C12" s="28"/>
      <c r="D12" s="29">
        <f t="shared" ref="D12:N12" si="3">SUM(D13:D17)</f>
        <v>5172759</v>
      </c>
      <c r="E12" s="29">
        <f t="shared" si="3"/>
        <v>1396805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6569564</v>
      </c>
      <c r="P12" s="41">
        <f t="shared" si="2"/>
        <v>999.93363774733643</v>
      </c>
      <c r="Q12" s="10"/>
    </row>
    <row r="13" spans="1:134">
      <c r="A13" s="12"/>
      <c r="B13" s="42">
        <v>521</v>
      </c>
      <c r="C13" s="19" t="s">
        <v>25</v>
      </c>
      <c r="D13" s="43">
        <v>2844522</v>
      </c>
      <c r="E13" s="43">
        <v>214698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3059220</v>
      </c>
      <c r="P13" s="44">
        <f t="shared" si="2"/>
        <v>465.634703196347</v>
      </c>
      <c r="Q13" s="9"/>
    </row>
    <row r="14" spans="1:134">
      <c r="A14" s="12"/>
      <c r="B14" s="42">
        <v>522</v>
      </c>
      <c r="C14" s="19" t="s">
        <v>26</v>
      </c>
      <c r="D14" s="43">
        <v>1143785</v>
      </c>
      <c r="E14" s="43">
        <v>115394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1259179</v>
      </c>
      <c r="P14" s="44">
        <f t="shared" si="2"/>
        <v>191.65585996955861</v>
      </c>
      <c r="Q14" s="9"/>
    </row>
    <row r="15" spans="1:134">
      <c r="A15" s="12"/>
      <c r="B15" s="42">
        <v>524</v>
      </c>
      <c r="C15" s="19" t="s">
        <v>27</v>
      </c>
      <c r="D15" s="43">
        <v>233482</v>
      </c>
      <c r="E15" s="43">
        <v>1066713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1300195</v>
      </c>
      <c r="P15" s="44">
        <f t="shared" si="2"/>
        <v>197.89878234398782</v>
      </c>
      <c r="Q15" s="9"/>
    </row>
    <row r="16" spans="1:134">
      <c r="A16" s="12"/>
      <c r="B16" s="42">
        <v>525</v>
      </c>
      <c r="C16" s="19" t="s">
        <v>82</v>
      </c>
      <c r="D16" s="43">
        <v>27598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27598</v>
      </c>
      <c r="P16" s="44">
        <f t="shared" si="2"/>
        <v>4.2006088280060885</v>
      </c>
      <c r="Q16" s="9"/>
    </row>
    <row r="17" spans="1:17">
      <c r="A17" s="12"/>
      <c r="B17" s="42">
        <v>526</v>
      </c>
      <c r="C17" s="19" t="s">
        <v>83</v>
      </c>
      <c r="D17" s="43">
        <v>923372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923372</v>
      </c>
      <c r="P17" s="44">
        <f t="shared" si="2"/>
        <v>140.54368340943682</v>
      </c>
      <c r="Q17" s="9"/>
    </row>
    <row r="18" spans="1:17" ht="15.75">
      <c r="A18" s="26" t="s">
        <v>28</v>
      </c>
      <c r="B18" s="27"/>
      <c r="C18" s="28"/>
      <c r="D18" s="29">
        <f t="shared" ref="D18:N18" si="4">SUM(D19:D22)</f>
        <v>484652</v>
      </c>
      <c r="E18" s="29">
        <f t="shared" si="4"/>
        <v>0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7532500</v>
      </c>
      <c r="J18" s="29">
        <f t="shared" si="4"/>
        <v>0</v>
      </c>
      <c r="K18" s="29">
        <f t="shared" si="4"/>
        <v>0</v>
      </c>
      <c r="L18" s="29">
        <f t="shared" si="4"/>
        <v>0</v>
      </c>
      <c r="M18" s="29">
        <f t="shared" si="4"/>
        <v>0</v>
      </c>
      <c r="N18" s="29">
        <f t="shared" si="4"/>
        <v>0</v>
      </c>
      <c r="O18" s="40">
        <f t="shared" si="1"/>
        <v>8017152</v>
      </c>
      <c r="P18" s="41">
        <f t="shared" si="2"/>
        <v>1220.2666666666667</v>
      </c>
      <c r="Q18" s="10"/>
    </row>
    <row r="19" spans="1:17">
      <c r="A19" s="12"/>
      <c r="B19" s="42">
        <v>534</v>
      </c>
      <c r="C19" s="19" t="s">
        <v>29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2265515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2265515</v>
      </c>
      <c r="P19" s="44">
        <f t="shared" si="2"/>
        <v>344.82724505327246</v>
      </c>
      <c r="Q19" s="9"/>
    </row>
    <row r="20" spans="1:17">
      <c r="A20" s="12"/>
      <c r="B20" s="42">
        <v>535</v>
      </c>
      <c r="C20" s="19" t="s">
        <v>30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4572025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4572025</v>
      </c>
      <c r="P20" s="44">
        <f t="shared" si="2"/>
        <v>695.89421613394211</v>
      </c>
      <c r="Q20" s="9"/>
    </row>
    <row r="21" spans="1:17">
      <c r="A21" s="12"/>
      <c r="B21" s="42">
        <v>538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694960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694960</v>
      </c>
      <c r="P21" s="44">
        <f t="shared" si="2"/>
        <v>105.77777777777777</v>
      </c>
      <c r="Q21" s="9"/>
    </row>
    <row r="22" spans="1:17">
      <c r="A22" s="12"/>
      <c r="B22" s="42">
        <v>539</v>
      </c>
      <c r="C22" s="19" t="s">
        <v>32</v>
      </c>
      <c r="D22" s="43">
        <v>484652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484652</v>
      </c>
      <c r="P22" s="44">
        <f t="shared" si="2"/>
        <v>73.767427701674279</v>
      </c>
      <c r="Q22" s="9"/>
    </row>
    <row r="23" spans="1:17" ht="15.75">
      <c r="A23" s="26" t="s">
        <v>33</v>
      </c>
      <c r="B23" s="27"/>
      <c r="C23" s="28"/>
      <c r="D23" s="29">
        <f t="shared" ref="D23:N23" si="5">SUM(D24:D27)</f>
        <v>2291761</v>
      </c>
      <c r="E23" s="29">
        <f t="shared" si="5"/>
        <v>589187</v>
      </c>
      <c r="F23" s="29">
        <f t="shared" si="5"/>
        <v>0</v>
      </c>
      <c r="G23" s="29">
        <f t="shared" si="5"/>
        <v>1074110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5"/>
        <v>0</v>
      </c>
      <c r="O23" s="29">
        <f t="shared" si="1"/>
        <v>3955058</v>
      </c>
      <c r="P23" s="41">
        <f t="shared" si="2"/>
        <v>601.98751902587514</v>
      </c>
      <c r="Q23" s="10"/>
    </row>
    <row r="24" spans="1:17">
      <c r="A24" s="12"/>
      <c r="B24" s="42">
        <v>541</v>
      </c>
      <c r="C24" s="19" t="s">
        <v>34</v>
      </c>
      <c r="D24" s="43">
        <v>1687287</v>
      </c>
      <c r="E24" s="43">
        <v>589187</v>
      </c>
      <c r="F24" s="43">
        <v>0</v>
      </c>
      <c r="G24" s="43">
        <v>1074110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3350584</v>
      </c>
      <c r="P24" s="44">
        <f t="shared" si="2"/>
        <v>509.98234398782341</v>
      </c>
      <c r="Q24" s="9"/>
    </row>
    <row r="25" spans="1:17">
      <c r="A25" s="12"/>
      <c r="B25" s="42">
        <v>544</v>
      </c>
      <c r="C25" s="19" t="s">
        <v>35</v>
      </c>
      <c r="D25" s="43">
        <v>241012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241012</v>
      </c>
      <c r="P25" s="44">
        <f t="shared" si="2"/>
        <v>36.683713850837137</v>
      </c>
      <c r="Q25" s="9"/>
    </row>
    <row r="26" spans="1:17">
      <c r="A26" s="12"/>
      <c r="B26" s="42">
        <v>545</v>
      </c>
      <c r="C26" s="19" t="s">
        <v>74</v>
      </c>
      <c r="D26" s="43">
        <v>279565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279565</v>
      </c>
      <c r="P26" s="44">
        <f t="shared" si="2"/>
        <v>42.551750380517504</v>
      </c>
      <c r="Q26" s="9"/>
    </row>
    <row r="27" spans="1:17">
      <c r="A27" s="12"/>
      <c r="B27" s="42">
        <v>549</v>
      </c>
      <c r="C27" s="19" t="s">
        <v>36</v>
      </c>
      <c r="D27" s="43">
        <v>83897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83897</v>
      </c>
      <c r="P27" s="44">
        <f t="shared" si="2"/>
        <v>12.769710806697107</v>
      </c>
      <c r="Q27" s="9"/>
    </row>
    <row r="28" spans="1:17" ht="15.75">
      <c r="A28" s="26" t="s">
        <v>37</v>
      </c>
      <c r="B28" s="27"/>
      <c r="C28" s="28"/>
      <c r="D28" s="29">
        <f t="shared" ref="D28:N28" si="6">SUM(D29:D30)</f>
        <v>1773712</v>
      </c>
      <c r="E28" s="29">
        <f t="shared" si="6"/>
        <v>31020</v>
      </c>
      <c r="F28" s="29">
        <f t="shared" si="6"/>
        <v>0</v>
      </c>
      <c r="G28" s="29">
        <f t="shared" si="6"/>
        <v>0</v>
      </c>
      <c r="H28" s="29">
        <f t="shared" si="6"/>
        <v>0</v>
      </c>
      <c r="I28" s="29">
        <f t="shared" si="6"/>
        <v>0</v>
      </c>
      <c r="J28" s="29">
        <f t="shared" si="6"/>
        <v>0</v>
      </c>
      <c r="K28" s="29">
        <f t="shared" si="6"/>
        <v>0</v>
      </c>
      <c r="L28" s="29">
        <f t="shared" si="6"/>
        <v>0</v>
      </c>
      <c r="M28" s="29">
        <f t="shared" si="6"/>
        <v>0</v>
      </c>
      <c r="N28" s="29">
        <f t="shared" si="6"/>
        <v>0</v>
      </c>
      <c r="O28" s="29">
        <f t="shared" si="1"/>
        <v>1804732</v>
      </c>
      <c r="P28" s="41">
        <f t="shared" si="2"/>
        <v>274.69284627092844</v>
      </c>
      <c r="Q28" s="9"/>
    </row>
    <row r="29" spans="1:17">
      <c r="A29" s="12"/>
      <c r="B29" s="42">
        <v>571</v>
      </c>
      <c r="C29" s="19" t="s">
        <v>38</v>
      </c>
      <c r="D29" s="43">
        <v>130788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1"/>
        <v>130788</v>
      </c>
      <c r="P29" s="44">
        <f t="shared" si="2"/>
        <v>19.906849315068492</v>
      </c>
      <c r="Q29" s="9"/>
    </row>
    <row r="30" spans="1:17">
      <c r="A30" s="12"/>
      <c r="B30" s="42">
        <v>572</v>
      </c>
      <c r="C30" s="19" t="s">
        <v>39</v>
      </c>
      <c r="D30" s="43">
        <v>1642924</v>
      </c>
      <c r="E30" s="43">
        <v>31020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1"/>
        <v>1673944</v>
      </c>
      <c r="P30" s="44">
        <f t="shared" si="2"/>
        <v>254.78599695585996</v>
      </c>
      <c r="Q30" s="9"/>
    </row>
    <row r="31" spans="1:17" ht="15.75">
      <c r="A31" s="26" t="s">
        <v>41</v>
      </c>
      <c r="B31" s="27"/>
      <c r="C31" s="28"/>
      <c r="D31" s="29">
        <f t="shared" ref="D31:N31" si="7">SUM(D32:D32)</f>
        <v>3353882</v>
      </c>
      <c r="E31" s="29">
        <f t="shared" si="7"/>
        <v>18880</v>
      </c>
      <c r="F31" s="29">
        <f t="shared" si="7"/>
        <v>0</v>
      </c>
      <c r="G31" s="29">
        <f t="shared" si="7"/>
        <v>0</v>
      </c>
      <c r="H31" s="29">
        <f t="shared" si="7"/>
        <v>0</v>
      </c>
      <c r="I31" s="29">
        <f t="shared" si="7"/>
        <v>0</v>
      </c>
      <c r="J31" s="29">
        <f t="shared" si="7"/>
        <v>0</v>
      </c>
      <c r="K31" s="29">
        <f t="shared" si="7"/>
        <v>0</v>
      </c>
      <c r="L31" s="29">
        <f t="shared" si="7"/>
        <v>0</v>
      </c>
      <c r="M31" s="29">
        <f t="shared" si="7"/>
        <v>0</v>
      </c>
      <c r="N31" s="29">
        <f t="shared" si="7"/>
        <v>0</v>
      </c>
      <c r="O31" s="29">
        <f t="shared" si="1"/>
        <v>3372762</v>
      </c>
      <c r="P31" s="41">
        <f t="shared" si="2"/>
        <v>513.35799086757993</v>
      </c>
      <c r="Q31" s="9"/>
    </row>
    <row r="32" spans="1:17" ht="15.75" thickBot="1">
      <c r="A32" s="12"/>
      <c r="B32" s="42">
        <v>581</v>
      </c>
      <c r="C32" s="19" t="s">
        <v>90</v>
      </c>
      <c r="D32" s="43">
        <v>3353882</v>
      </c>
      <c r="E32" s="43">
        <v>18880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1"/>
        <v>3372762</v>
      </c>
      <c r="P32" s="44">
        <f t="shared" si="2"/>
        <v>513.35799086757993</v>
      </c>
      <c r="Q32" s="9"/>
    </row>
    <row r="33" spans="1:120" ht="16.5" thickBot="1">
      <c r="A33" s="13" t="s">
        <v>10</v>
      </c>
      <c r="B33" s="21"/>
      <c r="C33" s="20"/>
      <c r="D33" s="14">
        <f>SUM(D5,D12,D18,D23,D28,D31)</f>
        <v>15513815</v>
      </c>
      <c r="E33" s="14">
        <f t="shared" ref="E33:N33" si="8">SUM(E5,E12,E18,E23,E28,E31)</f>
        <v>2164379</v>
      </c>
      <c r="F33" s="14">
        <f t="shared" si="8"/>
        <v>887155</v>
      </c>
      <c r="G33" s="14">
        <f t="shared" si="8"/>
        <v>1074110</v>
      </c>
      <c r="H33" s="14">
        <f t="shared" si="8"/>
        <v>0</v>
      </c>
      <c r="I33" s="14">
        <f t="shared" si="8"/>
        <v>7532500</v>
      </c>
      <c r="J33" s="14">
        <f t="shared" si="8"/>
        <v>0</v>
      </c>
      <c r="K33" s="14">
        <f t="shared" si="8"/>
        <v>0</v>
      </c>
      <c r="L33" s="14">
        <f t="shared" si="8"/>
        <v>0</v>
      </c>
      <c r="M33" s="14">
        <f t="shared" si="8"/>
        <v>0</v>
      </c>
      <c r="N33" s="14">
        <f t="shared" si="8"/>
        <v>0</v>
      </c>
      <c r="O33" s="14">
        <f t="shared" si="1"/>
        <v>27171959</v>
      </c>
      <c r="P33" s="35">
        <f t="shared" si="2"/>
        <v>4135.7624048706239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20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93" t="s">
        <v>86</v>
      </c>
      <c r="N35" s="93"/>
      <c r="O35" s="93"/>
      <c r="P35" s="39">
        <v>6570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9212665</v>
      </c>
      <c r="E5" s="24">
        <f t="shared" si="0"/>
        <v>0</v>
      </c>
      <c r="F5" s="24">
        <f t="shared" si="0"/>
        <v>55938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2" si="1">SUM(D5:M5)</f>
        <v>9268603</v>
      </c>
      <c r="O5" s="30">
        <f t="shared" ref="O5:O32" si="2">(N5/O$34)</f>
        <v>1337.4607503607504</v>
      </c>
      <c r="P5" s="6"/>
    </row>
    <row r="6" spans="1:133">
      <c r="A6" s="12"/>
      <c r="B6" s="42">
        <v>511</v>
      </c>
      <c r="C6" s="19" t="s">
        <v>19</v>
      </c>
      <c r="D6" s="43">
        <v>91721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91721</v>
      </c>
      <c r="O6" s="44">
        <f t="shared" si="2"/>
        <v>13.235353535353536</v>
      </c>
      <c r="P6" s="9"/>
    </row>
    <row r="7" spans="1:133">
      <c r="A7" s="12"/>
      <c r="B7" s="42">
        <v>512</v>
      </c>
      <c r="C7" s="19" t="s">
        <v>20</v>
      </c>
      <c r="D7" s="43">
        <v>299861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299861</v>
      </c>
      <c r="O7" s="44">
        <f t="shared" si="2"/>
        <v>43.269985569985572</v>
      </c>
      <c r="P7" s="9"/>
    </row>
    <row r="8" spans="1:133">
      <c r="A8" s="12"/>
      <c r="B8" s="42">
        <v>513</v>
      </c>
      <c r="C8" s="19" t="s">
        <v>21</v>
      </c>
      <c r="D8" s="43">
        <v>994652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994652</v>
      </c>
      <c r="O8" s="44">
        <f t="shared" si="2"/>
        <v>143.52842712842713</v>
      </c>
      <c r="P8" s="9"/>
    </row>
    <row r="9" spans="1:133">
      <c r="A9" s="12"/>
      <c r="B9" s="42">
        <v>514</v>
      </c>
      <c r="C9" s="19" t="s">
        <v>22</v>
      </c>
      <c r="D9" s="43">
        <v>307674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307674</v>
      </c>
      <c r="O9" s="44">
        <f t="shared" si="2"/>
        <v>44.397402597402596</v>
      </c>
      <c r="P9" s="9"/>
    </row>
    <row r="10" spans="1:133">
      <c r="A10" s="12"/>
      <c r="B10" s="42">
        <v>517</v>
      </c>
      <c r="C10" s="19" t="s">
        <v>81</v>
      </c>
      <c r="D10" s="43">
        <v>0</v>
      </c>
      <c r="E10" s="43">
        <v>0</v>
      </c>
      <c r="F10" s="43">
        <v>55938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55938</v>
      </c>
      <c r="O10" s="44">
        <f t="shared" si="2"/>
        <v>8.0718614718614727</v>
      </c>
      <c r="P10" s="9"/>
    </row>
    <row r="11" spans="1:133">
      <c r="A11" s="12"/>
      <c r="B11" s="42">
        <v>519</v>
      </c>
      <c r="C11" s="19" t="s">
        <v>56</v>
      </c>
      <c r="D11" s="43">
        <v>7518757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7518757</v>
      </c>
      <c r="O11" s="44">
        <f t="shared" si="2"/>
        <v>1084.9577200577201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SUM(D13:D17)</f>
        <v>5115064</v>
      </c>
      <c r="E12" s="29">
        <f t="shared" si="3"/>
        <v>1194581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6309645</v>
      </c>
      <c r="O12" s="41">
        <f t="shared" si="2"/>
        <v>910.48268398268397</v>
      </c>
      <c r="P12" s="10"/>
    </row>
    <row r="13" spans="1:133">
      <c r="A13" s="12"/>
      <c r="B13" s="42">
        <v>521</v>
      </c>
      <c r="C13" s="19" t="s">
        <v>25</v>
      </c>
      <c r="D13" s="43">
        <v>2884466</v>
      </c>
      <c r="E13" s="43">
        <v>32606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2917072</v>
      </c>
      <c r="O13" s="44">
        <f t="shared" si="2"/>
        <v>420.93391053391053</v>
      </c>
      <c r="P13" s="9"/>
    </row>
    <row r="14" spans="1:133">
      <c r="A14" s="12"/>
      <c r="B14" s="42">
        <v>522</v>
      </c>
      <c r="C14" s="19" t="s">
        <v>26</v>
      </c>
      <c r="D14" s="43">
        <v>1230350</v>
      </c>
      <c r="E14" s="43">
        <v>115396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1345746</v>
      </c>
      <c r="O14" s="44">
        <f t="shared" si="2"/>
        <v>194.191341991342</v>
      </c>
      <c r="P14" s="9"/>
    </row>
    <row r="15" spans="1:133">
      <c r="A15" s="12"/>
      <c r="B15" s="42">
        <v>524</v>
      </c>
      <c r="C15" s="19" t="s">
        <v>27</v>
      </c>
      <c r="D15" s="43">
        <v>235127</v>
      </c>
      <c r="E15" s="43">
        <v>1046579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1281706</v>
      </c>
      <c r="O15" s="44">
        <f t="shared" si="2"/>
        <v>184.95036075036074</v>
      </c>
      <c r="P15" s="9"/>
    </row>
    <row r="16" spans="1:133">
      <c r="A16" s="12"/>
      <c r="B16" s="42">
        <v>525</v>
      </c>
      <c r="C16" s="19" t="s">
        <v>82</v>
      </c>
      <c r="D16" s="43">
        <v>26466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26466</v>
      </c>
      <c r="O16" s="44">
        <f t="shared" si="2"/>
        <v>3.8190476190476192</v>
      </c>
      <c r="P16" s="9"/>
    </row>
    <row r="17" spans="1:119">
      <c r="A17" s="12"/>
      <c r="B17" s="42">
        <v>526</v>
      </c>
      <c r="C17" s="19" t="s">
        <v>83</v>
      </c>
      <c r="D17" s="43">
        <v>738655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738655</v>
      </c>
      <c r="O17" s="44">
        <f t="shared" si="2"/>
        <v>106.58802308802309</v>
      </c>
      <c r="P17" s="9"/>
    </row>
    <row r="18" spans="1:119" ht="15.75">
      <c r="A18" s="26" t="s">
        <v>28</v>
      </c>
      <c r="B18" s="27"/>
      <c r="C18" s="28"/>
      <c r="D18" s="29">
        <f t="shared" ref="D18:M18" si="4">SUM(D19:D22)</f>
        <v>195125</v>
      </c>
      <c r="E18" s="29">
        <f t="shared" si="4"/>
        <v>0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7112576</v>
      </c>
      <c r="J18" s="29">
        <f t="shared" si="4"/>
        <v>0</v>
      </c>
      <c r="K18" s="29">
        <f t="shared" si="4"/>
        <v>0</v>
      </c>
      <c r="L18" s="29">
        <f t="shared" si="4"/>
        <v>0</v>
      </c>
      <c r="M18" s="29">
        <f t="shared" si="4"/>
        <v>0</v>
      </c>
      <c r="N18" s="40">
        <f t="shared" si="1"/>
        <v>7307701</v>
      </c>
      <c r="O18" s="41">
        <f t="shared" si="2"/>
        <v>1054.5023088023088</v>
      </c>
      <c r="P18" s="10"/>
    </row>
    <row r="19" spans="1:119">
      <c r="A19" s="12"/>
      <c r="B19" s="42">
        <v>534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2237153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2237153</v>
      </c>
      <c r="O19" s="44">
        <f t="shared" si="2"/>
        <v>322.82150072150074</v>
      </c>
      <c r="P19" s="9"/>
    </row>
    <row r="20" spans="1:119">
      <c r="A20" s="12"/>
      <c r="B20" s="42">
        <v>535</v>
      </c>
      <c r="C20" s="19" t="s">
        <v>30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4206669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4206669</v>
      </c>
      <c r="O20" s="44">
        <f t="shared" si="2"/>
        <v>607.02294372294375</v>
      </c>
      <c r="P20" s="9"/>
    </row>
    <row r="21" spans="1:119">
      <c r="A21" s="12"/>
      <c r="B21" s="42">
        <v>538</v>
      </c>
      <c r="C21" s="19" t="s">
        <v>58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668754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668754</v>
      </c>
      <c r="O21" s="44">
        <f t="shared" si="2"/>
        <v>96.501298701298708</v>
      </c>
      <c r="P21" s="9"/>
    </row>
    <row r="22" spans="1:119">
      <c r="A22" s="12"/>
      <c r="B22" s="42">
        <v>539</v>
      </c>
      <c r="C22" s="19" t="s">
        <v>32</v>
      </c>
      <c r="D22" s="43">
        <v>195125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195125</v>
      </c>
      <c r="O22" s="44">
        <f t="shared" si="2"/>
        <v>28.156565656565657</v>
      </c>
      <c r="P22" s="9"/>
    </row>
    <row r="23" spans="1:119" ht="15.75">
      <c r="A23" s="26" t="s">
        <v>33</v>
      </c>
      <c r="B23" s="27"/>
      <c r="C23" s="28"/>
      <c r="D23" s="29">
        <f t="shared" ref="D23:M23" si="5">SUM(D24:D26)</f>
        <v>2289589</v>
      </c>
      <c r="E23" s="29">
        <f t="shared" si="5"/>
        <v>1460976</v>
      </c>
      <c r="F23" s="29">
        <f t="shared" si="5"/>
        <v>0</v>
      </c>
      <c r="G23" s="29">
        <f t="shared" si="5"/>
        <v>500562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1"/>
        <v>4251127</v>
      </c>
      <c r="O23" s="41">
        <f t="shared" si="2"/>
        <v>613.43823953823949</v>
      </c>
      <c r="P23" s="10"/>
    </row>
    <row r="24" spans="1:119">
      <c r="A24" s="12"/>
      <c r="B24" s="42">
        <v>541</v>
      </c>
      <c r="C24" s="19" t="s">
        <v>59</v>
      </c>
      <c r="D24" s="43">
        <v>2007397</v>
      </c>
      <c r="E24" s="43">
        <v>1460976</v>
      </c>
      <c r="F24" s="43">
        <v>0</v>
      </c>
      <c r="G24" s="43">
        <v>500562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3968935</v>
      </c>
      <c r="O24" s="44">
        <f t="shared" si="2"/>
        <v>572.71789321789322</v>
      </c>
      <c r="P24" s="9"/>
    </row>
    <row r="25" spans="1:119">
      <c r="A25" s="12"/>
      <c r="B25" s="42">
        <v>544</v>
      </c>
      <c r="C25" s="19" t="s">
        <v>60</v>
      </c>
      <c r="D25" s="43">
        <v>211768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211768</v>
      </c>
      <c r="O25" s="44">
        <f t="shared" si="2"/>
        <v>30.558152958152959</v>
      </c>
      <c r="P25" s="9"/>
    </row>
    <row r="26" spans="1:119">
      <c r="A26" s="12"/>
      <c r="B26" s="42">
        <v>549</v>
      </c>
      <c r="C26" s="19" t="s">
        <v>61</v>
      </c>
      <c r="D26" s="43">
        <v>70424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70424</v>
      </c>
      <c r="O26" s="44">
        <f t="shared" si="2"/>
        <v>10.162193362193362</v>
      </c>
      <c r="P26" s="9"/>
    </row>
    <row r="27" spans="1:119" ht="15.75">
      <c r="A27" s="26" t="s">
        <v>37</v>
      </c>
      <c r="B27" s="27"/>
      <c r="C27" s="28"/>
      <c r="D27" s="29">
        <f t="shared" ref="D27:M27" si="6">SUM(D28:D29)</f>
        <v>1733788</v>
      </c>
      <c r="E27" s="29">
        <f t="shared" si="6"/>
        <v>0</v>
      </c>
      <c r="F27" s="29">
        <f t="shared" si="6"/>
        <v>0</v>
      </c>
      <c r="G27" s="29">
        <f t="shared" si="6"/>
        <v>0</v>
      </c>
      <c r="H27" s="29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>
        <f t="shared" si="6"/>
        <v>0</v>
      </c>
      <c r="M27" s="29">
        <f t="shared" si="6"/>
        <v>0</v>
      </c>
      <c r="N27" s="29">
        <f t="shared" si="1"/>
        <v>1733788</v>
      </c>
      <c r="O27" s="41">
        <f t="shared" si="2"/>
        <v>250.1858585858586</v>
      </c>
      <c r="P27" s="9"/>
    </row>
    <row r="28" spans="1:119">
      <c r="A28" s="12"/>
      <c r="B28" s="42">
        <v>571</v>
      </c>
      <c r="C28" s="19" t="s">
        <v>38</v>
      </c>
      <c r="D28" s="43">
        <v>144816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144816</v>
      </c>
      <c r="O28" s="44">
        <f t="shared" si="2"/>
        <v>20.896969696969698</v>
      </c>
      <c r="P28" s="9"/>
    </row>
    <row r="29" spans="1:119">
      <c r="A29" s="12"/>
      <c r="B29" s="42">
        <v>572</v>
      </c>
      <c r="C29" s="19" t="s">
        <v>62</v>
      </c>
      <c r="D29" s="43">
        <v>1588972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1588972</v>
      </c>
      <c r="O29" s="44">
        <f t="shared" si="2"/>
        <v>229.28888888888889</v>
      </c>
      <c r="P29" s="9"/>
    </row>
    <row r="30" spans="1:119" ht="15.75">
      <c r="A30" s="26" t="s">
        <v>63</v>
      </c>
      <c r="B30" s="27"/>
      <c r="C30" s="28"/>
      <c r="D30" s="29">
        <f t="shared" ref="D30:M30" si="7">SUM(D31:D31)</f>
        <v>1634793</v>
      </c>
      <c r="E30" s="29">
        <f t="shared" si="7"/>
        <v>0</v>
      </c>
      <c r="F30" s="29">
        <f t="shared" si="7"/>
        <v>0</v>
      </c>
      <c r="G30" s="29">
        <f t="shared" si="7"/>
        <v>0</v>
      </c>
      <c r="H30" s="29">
        <f t="shared" si="7"/>
        <v>0</v>
      </c>
      <c r="I30" s="29">
        <f t="shared" si="7"/>
        <v>0</v>
      </c>
      <c r="J30" s="29">
        <f t="shared" si="7"/>
        <v>0</v>
      </c>
      <c r="K30" s="29">
        <f t="shared" si="7"/>
        <v>0</v>
      </c>
      <c r="L30" s="29">
        <f t="shared" si="7"/>
        <v>0</v>
      </c>
      <c r="M30" s="29">
        <f t="shared" si="7"/>
        <v>0</v>
      </c>
      <c r="N30" s="29">
        <f t="shared" si="1"/>
        <v>1634793</v>
      </c>
      <c r="O30" s="41">
        <f t="shared" si="2"/>
        <v>235.9008658008658</v>
      </c>
      <c r="P30" s="9"/>
    </row>
    <row r="31" spans="1:119" ht="15.75" thickBot="1">
      <c r="A31" s="12"/>
      <c r="B31" s="42">
        <v>581</v>
      </c>
      <c r="C31" s="19" t="s">
        <v>64</v>
      </c>
      <c r="D31" s="43">
        <v>1634793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1634793</v>
      </c>
      <c r="O31" s="44">
        <f t="shared" si="2"/>
        <v>235.9008658008658</v>
      </c>
      <c r="P31" s="9"/>
    </row>
    <row r="32" spans="1:119" ht="16.5" thickBot="1">
      <c r="A32" s="13" t="s">
        <v>10</v>
      </c>
      <c r="B32" s="21"/>
      <c r="C32" s="20"/>
      <c r="D32" s="14">
        <f>SUM(D5,D12,D18,D23,D27,D30)</f>
        <v>20181024</v>
      </c>
      <c r="E32" s="14">
        <f t="shared" ref="E32:M32" si="8">SUM(E5,E12,E18,E23,E27,E30)</f>
        <v>2655557</v>
      </c>
      <c r="F32" s="14">
        <f t="shared" si="8"/>
        <v>55938</v>
      </c>
      <c r="G32" s="14">
        <f t="shared" si="8"/>
        <v>500562</v>
      </c>
      <c r="H32" s="14">
        <f t="shared" si="8"/>
        <v>0</v>
      </c>
      <c r="I32" s="14">
        <f t="shared" si="8"/>
        <v>7112576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30505657</v>
      </c>
      <c r="O32" s="35">
        <f t="shared" si="2"/>
        <v>4401.9707070707072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84</v>
      </c>
      <c r="M34" s="93"/>
      <c r="N34" s="93"/>
      <c r="O34" s="39">
        <v>6930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3061059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3061059</v>
      </c>
      <c r="O5" s="30">
        <f t="shared" ref="O5:O29" si="2">(N5/O$31)</f>
        <v>445.37450894805761</v>
      </c>
      <c r="P5" s="6"/>
    </row>
    <row r="6" spans="1:133">
      <c r="A6" s="12"/>
      <c r="B6" s="42">
        <v>511</v>
      </c>
      <c r="C6" s="19" t="s">
        <v>19</v>
      </c>
      <c r="D6" s="43">
        <v>98459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98459</v>
      </c>
      <c r="O6" s="44">
        <f t="shared" si="2"/>
        <v>14.325476502255201</v>
      </c>
      <c r="P6" s="9"/>
    </row>
    <row r="7" spans="1:133">
      <c r="A7" s="12"/>
      <c r="B7" s="42">
        <v>512</v>
      </c>
      <c r="C7" s="19" t="s">
        <v>20</v>
      </c>
      <c r="D7" s="43">
        <v>293113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293113</v>
      </c>
      <c r="O7" s="44">
        <f t="shared" si="2"/>
        <v>42.647024588971334</v>
      </c>
      <c r="P7" s="9"/>
    </row>
    <row r="8" spans="1:133">
      <c r="A8" s="12"/>
      <c r="B8" s="42">
        <v>513</v>
      </c>
      <c r="C8" s="19" t="s">
        <v>21</v>
      </c>
      <c r="D8" s="43">
        <v>955336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955336</v>
      </c>
      <c r="O8" s="44">
        <f t="shared" si="2"/>
        <v>138.99839953441</v>
      </c>
      <c r="P8" s="9"/>
    </row>
    <row r="9" spans="1:133">
      <c r="A9" s="12"/>
      <c r="B9" s="42">
        <v>514</v>
      </c>
      <c r="C9" s="19" t="s">
        <v>22</v>
      </c>
      <c r="D9" s="43">
        <v>337531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337531</v>
      </c>
      <c r="O9" s="44">
        <f t="shared" si="2"/>
        <v>49.109704641350213</v>
      </c>
      <c r="P9" s="9"/>
    </row>
    <row r="10" spans="1:133">
      <c r="A10" s="12"/>
      <c r="B10" s="42">
        <v>519</v>
      </c>
      <c r="C10" s="19" t="s">
        <v>56</v>
      </c>
      <c r="D10" s="43">
        <v>1376620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1376620</v>
      </c>
      <c r="O10" s="44">
        <f t="shared" si="2"/>
        <v>200.29390368107084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4709821</v>
      </c>
      <c r="E11" s="29">
        <f t="shared" si="3"/>
        <v>919241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5629062</v>
      </c>
      <c r="O11" s="41">
        <f t="shared" si="2"/>
        <v>819.01091226538631</v>
      </c>
      <c r="P11" s="10"/>
    </row>
    <row r="12" spans="1:133">
      <c r="A12" s="12"/>
      <c r="B12" s="42">
        <v>521</v>
      </c>
      <c r="C12" s="19" t="s">
        <v>25</v>
      </c>
      <c r="D12" s="43">
        <v>2780374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2780374</v>
      </c>
      <c r="O12" s="44">
        <f t="shared" si="2"/>
        <v>404.53571948203114</v>
      </c>
      <c r="P12" s="9"/>
    </row>
    <row r="13" spans="1:133">
      <c r="A13" s="12"/>
      <c r="B13" s="42">
        <v>522</v>
      </c>
      <c r="C13" s="19" t="s">
        <v>26</v>
      </c>
      <c r="D13" s="43">
        <v>1767051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1767051</v>
      </c>
      <c r="O13" s="44">
        <f t="shared" si="2"/>
        <v>257.10039284155391</v>
      </c>
      <c r="P13" s="9"/>
    </row>
    <row r="14" spans="1:133">
      <c r="A14" s="12"/>
      <c r="B14" s="42">
        <v>524</v>
      </c>
      <c r="C14" s="19" t="s">
        <v>27</v>
      </c>
      <c r="D14" s="43">
        <v>162396</v>
      </c>
      <c r="E14" s="43">
        <v>919241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1081637</v>
      </c>
      <c r="O14" s="44">
        <f t="shared" si="2"/>
        <v>157.37479994180126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170452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6895429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7065881</v>
      </c>
      <c r="O15" s="41">
        <f t="shared" si="2"/>
        <v>1028.063582132984</v>
      </c>
      <c r="P15" s="10"/>
    </row>
    <row r="16" spans="1:133">
      <c r="A16" s="12"/>
      <c r="B16" s="42">
        <v>534</v>
      </c>
      <c r="C16" s="19" t="s">
        <v>57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2311939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2311939</v>
      </c>
      <c r="O16" s="44">
        <f t="shared" si="2"/>
        <v>336.37989233231485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3929701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3929701</v>
      </c>
      <c r="O17" s="44">
        <f t="shared" si="2"/>
        <v>571.75920267714241</v>
      </c>
      <c r="P17" s="9"/>
    </row>
    <row r="18" spans="1:119">
      <c r="A18" s="12"/>
      <c r="B18" s="42">
        <v>538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653789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653789</v>
      </c>
      <c r="O18" s="44">
        <f t="shared" si="2"/>
        <v>95.124254328531933</v>
      </c>
      <c r="P18" s="9"/>
    </row>
    <row r="19" spans="1:119">
      <c r="A19" s="12"/>
      <c r="B19" s="42">
        <v>539</v>
      </c>
      <c r="C19" s="19" t="s">
        <v>32</v>
      </c>
      <c r="D19" s="43">
        <v>170452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170452</v>
      </c>
      <c r="O19" s="44">
        <f t="shared" si="2"/>
        <v>24.800232794994908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SUM(D21:D23)</f>
        <v>2358009</v>
      </c>
      <c r="E20" s="29">
        <f t="shared" si="5"/>
        <v>452618</v>
      </c>
      <c r="F20" s="29">
        <f t="shared" si="5"/>
        <v>0</v>
      </c>
      <c r="G20" s="29">
        <f t="shared" si="5"/>
        <v>533399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3344026</v>
      </c>
      <c r="O20" s="41">
        <f t="shared" si="2"/>
        <v>486.5453222755711</v>
      </c>
      <c r="P20" s="10"/>
    </row>
    <row r="21" spans="1:119">
      <c r="A21" s="12"/>
      <c r="B21" s="42">
        <v>541</v>
      </c>
      <c r="C21" s="19" t="s">
        <v>59</v>
      </c>
      <c r="D21" s="43">
        <v>1992362</v>
      </c>
      <c r="E21" s="43">
        <v>452618</v>
      </c>
      <c r="F21" s="43">
        <v>0</v>
      </c>
      <c r="G21" s="43">
        <v>533399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2978379</v>
      </c>
      <c r="O21" s="44">
        <f t="shared" si="2"/>
        <v>433.34482758620692</v>
      </c>
      <c r="P21" s="9"/>
    </row>
    <row r="22" spans="1:119">
      <c r="A22" s="12"/>
      <c r="B22" s="42">
        <v>544</v>
      </c>
      <c r="C22" s="19" t="s">
        <v>60</v>
      </c>
      <c r="D22" s="43">
        <v>289413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289413</v>
      </c>
      <c r="O22" s="44">
        <f t="shared" si="2"/>
        <v>42.108686163247491</v>
      </c>
      <c r="P22" s="9"/>
    </row>
    <row r="23" spans="1:119">
      <c r="A23" s="12"/>
      <c r="B23" s="42">
        <v>549</v>
      </c>
      <c r="C23" s="19" t="s">
        <v>61</v>
      </c>
      <c r="D23" s="43">
        <v>76234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76234</v>
      </c>
      <c r="O23" s="44">
        <f t="shared" si="2"/>
        <v>11.091808526116688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SUM(D25:D26)</f>
        <v>1747154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1747154</v>
      </c>
      <c r="O24" s="41">
        <f t="shared" si="2"/>
        <v>254.20544158300598</v>
      </c>
      <c r="P24" s="9"/>
    </row>
    <row r="25" spans="1:119">
      <c r="A25" s="12"/>
      <c r="B25" s="42">
        <v>571</v>
      </c>
      <c r="C25" s="19" t="s">
        <v>38</v>
      </c>
      <c r="D25" s="43">
        <v>145579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145579</v>
      </c>
      <c r="O25" s="44">
        <f t="shared" si="2"/>
        <v>21.1812891022843</v>
      </c>
      <c r="P25" s="9"/>
    </row>
    <row r="26" spans="1:119">
      <c r="A26" s="12"/>
      <c r="B26" s="42">
        <v>572</v>
      </c>
      <c r="C26" s="19" t="s">
        <v>62</v>
      </c>
      <c r="D26" s="43">
        <v>1601575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1601575</v>
      </c>
      <c r="O26" s="44">
        <f t="shared" si="2"/>
        <v>233.02415248072165</v>
      </c>
      <c r="P26" s="9"/>
    </row>
    <row r="27" spans="1:119" ht="15.75">
      <c r="A27" s="26" t="s">
        <v>63</v>
      </c>
      <c r="B27" s="27"/>
      <c r="C27" s="28"/>
      <c r="D27" s="29">
        <f t="shared" ref="D27:M27" si="7">SUM(D28:D28)</f>
        <v>1477702</v>
      </c>
      <c r="E27" s="29">
        <f t="shared" si="7"/>
        <v>2057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1479759</v>
      </c>
      <c r="O27" s="41">
        <f t="shared" si="2"/>
        <v>215.30030554343082</v>
      </c>
      <c r="P27" s="9"/>
    </row>
    <row r="28" spans="1:119" ht="15.75" thickBot="1">
      <c r="A28" s="12"/>
      <c r="B28" s="42">
        <v>581</v>
      </c>
      <c r="C28" s="19" t="s">
        <v>64</v>
      </c>
      <c r="D28" s="43">
        <v>1477702</v>
      </c>
      <c r="E28" s="43">
        <v>2057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1479759</v>
      </c>
      <c r="O28" s="44">
        <f t="shared" si="2"/>
        <v>215.30030554343082</v>
      </c>
      <c r="P28" s="9"/>
    </row>
    <row r="29" spans="1:119" ht="16.5" thickBot="1">
      <c r="A29" s="13" t="s">
        <v>10</v>
      </c>
      <c r="B29" s="21"/>
      <c r="C29" s="20"/>
      <c r="D29" s="14">
        <f>SUM(D5,D11,D15,D20,D24,D27)</f>
        <v>13524197</v>
      </c>
      <c r="E29" s="14">
        <f t="shared" ref="E29:M29" si="8">SUM(E5,E11,E15,E20,E24,E27)</f>
        <v>1373916</v>
      </c>
      <c r="F29" s="14">
        <f t="shared" si="8"/>
        <v>0</v>
      </c>
      <c r="G29" s="14">
        <f t="shared" si="8"/>
        <v>533399</v>
      </c>
      <c r="H29" s="14">
        <f t="shared" si="8"/>
        <v>0</v>
      </c>
      <c r="I29" s="14">
        <f t="shared" si="8"/>
        <v>6895429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22326941</v>
      </c>
      <c r="O29" s="35">
        <f t="shared" si="2"/>
        <v>3248.5000727484357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79</v>
      </c>
      <c r="M31" s="93"/>
      <c r="N31" s="93"/>
      <c r="O31" s="39">
        <v>6873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3472662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3472662</v>
      </c>
      <c r="O5" s="30">
        <f t="shared" ref="O5:O27" si="2">(N5/O$29)</f>
        <v>506.36657917760277</v>
      </c>
      <c r="P5" s="6"/>
    </row>
    <row r="6" spans="1:133">
      <c r="A6" s="12"/>
      <c r="B6" s="42">
        <v>511</v>
      </c>
      <c r="C6" s="19" t="s">
        <v>19</v>
      </c>
      <c r="D6" s="43">
        <v>132402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132402</v>
      </c>
      <c r="O6" s="44">
        <f t="shared" si="2"/>
        <v>19.30621172353456</v>
      </c>
      <c r="P6" s="9"/>
    </row>
    <row r="7" spans="1:133">
      <c r="A7" s="12"/>
      <c r="B7" s="42">
        <v>512</v>
      </c>
      <c r="C7" s="19" t="s">
        <v>20</v>
      </c>
      <c r="D7" s="43">
        <v>273657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273657</v>
      </c>
      <c r="O7" s="44">
        <f t="shared" si="2"/>
        <v>39.903324584426947</v>
      </c>
      <c r="P7" s="9"/>
    </row>
    <row r="8" spans="1:133">
      <c r="A8" s="12"/>
      <c r="B8" s="42">
        <v>513</v>
      </c>
      <c r="C8" s="19" t="s">
        <v>21</v>
      </c>
      <c r="D8" s="43">
        <v>729059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729059</v>
      </c>
      <c r="O8" s="44">
        <f t="shared" si="2"/>
        <v>106.30781568970545</v>
      </c>
      <c r="P8" s="9"/>
    </row>
    <row r="9" spans="1:133">
      <c r="A9" s="12"/>
      <c r="B9" s="42">
        <v>514</v>
      </c>
      <c r="C9" s="19" t="s">
        <v>22</v>
      </c>
      <c r="D9" s="43">
        <v>407169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407169</v>
      </c>
      <c r="O9" s="44">
        <f t="shared" si="2"/>
        <v>59.371391076115486</v>
      </c>
      <c r="P9" s="9"/>
    </row>
    <row r="10" spans="1:133">
      <c r="A10" s="12"/>
      <c r="B10" s="42">
        <v>519</v>
      </c>
      <c r="C10" s="19" t="s">
        <v>56</v>
      </c>
      <c r="D10" s="43">
        <v>1930375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1930375</v>
      </c>
      <c r="O10" s="44">
        <f t="shared" si="2"/>
        <v>281.47783610382038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4963450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4963450</v>
      </c>
      <c r="O11" s="41">
        <f t="shared" si="2"/>
        <v>723.74599008457278</v>
      </c>
      <c r="P11" s="10"/>
    </row>
    <row r="12" spans="1:133">
      <c r="A12" s="12"/>
      <c r="B12" s="42">
        <v>521</v>
      </c>
      <c r="C12" s="19" t="s">
        <v>25</v>
      </c>
      <c r="D12" s="43">
        <v>2600931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2600931</v>
      </c>
      <c r="O12" s="44">
        <f t="shared" si="2"/>
        <v>379.25503062117235</v>
      </c>
      <c r="P12" s="9"/>
    </row>
    <row r="13" spans="1:133">
      <c r="A13" s="12"/>
      <c r="B13" s="42">
        <v>522</v>
      </c>
      <c r="C13" s="19" t="s">
        <v>26</v>
      </c>
      <c r="D13" s="43">
        <v>1589531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1589531</v>
      </c>
      <c r="O13" s="44">
        <f t="shared" si="2"/>
        <v>231.77763196267134</v>
      </c>
      <c r="P13" s="9"/>
    </row>
    <row r="14" spans="1:133">
      <c r="A14" s="12"/>
      <c r="B14" s="42">
        <v>524</v>
      </c>
      <c r="C14" s="19" t="s">
        <v>27</v>
      </c>
      <c r="D14" s="43">
        <v>772988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772988</v>
      </c>
      <c r="O14" s="44">
        <f t="shared" si="2"/>
        <v>112.71332750072908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200393</v>
      </c>
      <c r="E15" s="29">
        <f t="shared" si="4"/>
        <v>0</v>
      </c>
      <c r="F15" s="29">
        <f t="shared" si="4"/>
        <v>0</v>
      </c>
      <c r="G15" s="29">
        <f t="shared" si="4"/>
        <v>469450</v>
      </c>
      <c r="H15" s="29">
        <f t="shared" si="4"/>
        <v>0</v>
      </c>
      <c r="I15" s="29">
        <f t="shared" si="4"/>
        <v>5880184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6550027</v>
      </c>
      <c r="O15" s="41">
        <f t="shared" si="2"/>
        <v>955.09288422280554</v>
      </c>
      <c r="P15" s="10"/>
    </row>
    <row r="16" spans="1:133">
      <c r="A16" s="12"/>
      <c r="B16" s="42">
        <v>534</v>
      </c>
      <c r="C16" s="19" t="s">
        <v>57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2047546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2047546</v>
      </c>
      <c r="O16" s="44">
        <f t="shared" si="2"/>
        <v>298.5631379410907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3295679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3295679</v>
      </c>
      <c r="O17" s="44">
        <f t="shared" si="2"/>
        <v>480.55978419364249</v>
      </c>
      <c r="P17" s="9"/>
    </row>
    <row r="18" spans="1:119">
      <c r="A18" s="12"/>
      <c r="B18" s="42">
        <v>538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536959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536959</v>
      </c>
      <c r="O18" s="44">
        <f t="shared" si="2"/>
        <v>78.296733741615625</v>
      </c>
      <c r="P18" s="9"/>
    </row>
    <row r="19" spans="1:119">
      <c r="A19" s="12"/>
      <c r="B19" s="42">
        <v>539</v>
      </c>
      <c r="C19" s="19" t="s">
        <v>32</v>
      </c>
      <c r="D19" s="43">
        <v>200393</v>
      </c>
      <c r="E19" s="43">
        <v>0</v>
      </c>
      <c r="F19" s="43">
        <v>0</v>
      </c>
      <c r="G19" s="43">
        <v>469450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669843</v>
      </c>
      <c r="O19" s="44">
        <f t="shared" si="2"/>
        <v>97.673228346456696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SUM(D21:D23)</f>
        <v>2714933</v>
      </c>
      <c r="E20" s="29">
        <f t="shared" si="5"/>
        <v>1403175</v>
      </c>
      <c r="F20" s="29">
        <f t="shared" si="5"/>
        <v>0</v>
      </c>
      <c r="G20" s="29">
        <f t="shared" si="5"/>
        <v>1095207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5213315</v>
      </c>
      <c r="O20" s="41">
        <f t="shared" si="2"/>
        <v>760.18008165645961</v>
      </c>
      <c r="P20" s="10"/>
    </row>
    <row r="21" spans="1:119">
      <c r="A21" s="12"/>
      <c r="B21" s="42">
        <v>541</v>
      </c>
      <c r="C21" s="19" t="s">
        <v>59</v>
      </c>
      <c r="D21" s="43">
        <v>2377637</v>
      </c>
      <c r="E21" s="43">
        <v>1403175</v>
      </c>
      <c r="F21" s="43">
        <v>0</v>
      </c>
      <c r="G21" s="43">
        <v>1095207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4876019</v>
      </c>
      <c r="O21" s="44">
        <f t="shared" si="2"/>
        <v>710.99722951297758</v>
      </c>
      <c r="P21" s="9"/>
    </row>
    <row r="22" spans="1:119">
      <c r="A22" s="12"/>
      <c r="B22" s="42">
        <v>544</v>
      </c>
      <c r="C22" s="19" t="s">
        <v>60</v>
      </c>
      <c r="D22" s="43">
        <v>269446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269446</v>
      </c>
      <c r="O22" s="44">
        <f t="shared" si="2"/>
        <v>39.289297171186938</v>
      </c>
      <c r="P22" s="9"/>
    </row>
    <row r="23" spans="1:119">
      <c r="A23" s="12"/>
      <c r="B23" s="42">
        <v>549</v>
      </c>
      <c r="C23" s="19" t="s">
        <v>61</v>
      </c>
      <c r="D23" s="43">
        <v>67850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67850</v>
      </c>
      <c r="O23" s="44">
        <f t="shared" si="2"/>
        <v>9.8935549722951297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SUM(D25:D26)</f>
        <v>1663049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1663049</v>
      </c>
      <c r="O24" s="41">
        <f t="shared" si="2"/>
        <v>242.49766695829689</v>
      </c>
      <c r="P24" s="9"/>
    </row>
    <row r="25" spans="1:119">
      <c r="A25" s="12"/>
      <c r="B25" s="42">
        <v>571</v>
      </c>
      <c r="C25" s="19" t="s">
        <v>38</v>
      </c>
      <c r="D25" s="43">
        <v>143944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143944</v>
      </c>
      <c r="O25" s="44">
        <f t="shared" si="2"/>
        <v>20.989209682123068</v>
      </c>
      <c r="P25" s="9"/>
    </row>
    <row r="26" spans="1:119" ht="15.75" thickBot="1">
      <c r="A26" s="12"/>
      <c r="B26" s="42">
        <v>572</v>
      </c>
      <c r="C26" s="19" t="s">
        <v>62</v>
      </c>
      <c r="D26" s="43">
        <v>1519105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1519105</v>
      </c>
      <c r="O26" s="44">
        <f t="shared" si="2"/>
        <v>221.5084572761738</v>
      </c>
      <c r="P26" s="9"/>
    </row>
    <row r="27" spans="1:119" ht="16.5" thickBot="1">
      <c r="A27" s="13" t="s">
        <v>10</v>
      </c>
      <c r="B27" s="21"/>
      <c r="C27" s="20"/>
      <c r="D27" s="14">
        <f>SUM(D5,D11,D15,D20,D24)</f>
        <v>13014487</v>
      </c>
      <c r="E27" s="14">
        <f t="shared" ref="E27:M27" si="7">SUM(E5,E11,E15,E20,E24)</f>
        <v>1403175</v>
      </c>
      <c r="F27" s="14">
        <f t="shared" si="7"/>
        <v>0</v>
      </c>
      <c r="G27" s="14">
        <f t="shared" si="7"/>
        <v>1564657</v>
      </c>
      <c r="H27" s="14">
        <f t="shared" si="7"/>
        <v>0</v>
      </c>
      <c r="I27" s="14">
        <f t="shared" si="7"/>
        <v>5880184</v>
      </c>
      <c r="J27" s="14">
        <f t="shared" si="7"/>
        <v>0</v>
      </c>
      <c r="K27" s="14">
        <f t="shared" si="7"/>
        <v>0</v>
      </c>
      <c r="L27" s="14">
        <f t="shared" si="7"/>
        <v>0</v>
      </c>
      <c r="M27" s="14">
        <f t="shared" si="7"/>
        <v>0</v>
      </c>
      <c r="N27" s="14">
        <f t="shared" si="1"/>
        <v>21862503</v>
      </c>
      <c r="O27" s="35">
        <f t="shared" si="2"/>
        <v>3187.8832020997374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77</v>
      </c>
      <c r="M29" s="93"/>
      <c r="N29" s="93"/>
      <c r="O29" s="39">
        <v>6858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2551703</v>
      </c>
      <c r="E5" s="24">
        <f t="shared" si="0"/>
        <v>13243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2564946</v>
      </c>
      <c r="O5" s="30">
        <f t="shared" ref="O5:O30" si="2">(N5/O$32)</f>
        <v>376.14694236691599</v>
      </c>
      <c r="P5" s="6"/>
    </row>
    <row r="6" spans="1:133">
      <c r="A6" s="12"/>
      <c r="B6" s="42">
        <v>511</v>
      </c>
      <c r="C6" s="19" t="s">
        <v>19</v>
      </c>
      <c r="D6" s="43">
        <v>99150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99150</v>
      </c>
      <c r="O6" s="44">
        <f t="shared" si="2"/>
        <v>14.540255169379675</v>
      </c>
      <c r="P6" s="9"/>
    </row>
    <row r="7" spans="1:133">
      <c r="A7" s="12"/>
      <c r="B7" s="42">
        <v>512</v>
      </c>
      <c r="C7" s="19" t="s">
        <v>20</v>
      </c>
      <c r="D7" s="43">
        <v>287611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287611</v>
      </c>
      <c r="O7" s="44">
        <f t="shared" si="2"/>
        <v>42.177885320428217</v>
      </c>
      <c r="P7" s="9"/>
    </row>
    <row r="8" spans="1:133">
      <c r="A8" s="12"/>
      <c r="B8" s="42">
        <v>513</v>
      </c>
      <c r="C8" s="19" t="s">
        <v>21</v>
      </c>
      <c r="D8" s="43">
        <v>616858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616858</v>
      </c>
      <c r="O8" s="44">
        <f t="shared" si="2"/>
        <v>90.461651268514444</v>
      </c>
      <c r="P8" s="9"/>
    </row>
    <row r="9" spans="1:133">
      <c r="A9" s="12"/>
      <c r="B9" s="42">
        <v>514</v>
      </c>
      <c r="C9" s="19" t="s">
        <v>22</v>
      </c>
      <c r="D9" s="43">
        <v>291889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291889</v>
      </c>
      <c r="O9" s="44">
        <f t="shared" si="2"/>
        <v>42.805250036662265</v>
      </c>
      <c r="P9" s="9"/>
    </row>
    <row r="10" spans="1:133">
      <c r="A10" s="12"/>
      <c r="B10" s="42">
        <v>519</v>
      </c>
      <c r="C10" s="19" t="s">
        <v>56</v>
      </c>
      <c r="D10" s="43">
        <v>1256195</v>
      </c>
      <c r="E10" s="43">
        <v>13243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1269438</v>
      </c>
      <c r="O10" s="44">
        <f t="shared" si="2"/>
        <v>186.16190057193137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4703937</v>
      </c>
      <c r="E11" s="29">
        <f t="shared" si="3"/>
        <v>204627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4908564</v>
      </c>
      <c r="O11" s="41">
        <f t="shared" si="2"/>
        <v>719.83633963924331</v>
      </c>
      <c r="P11" s="10"/>
    </row>
    <row r="12" spans="1:133">
      <c r="A12" s="12"/>
      <c r="B12" s="42">
        <v>521</v>
      </c>
      <c r="C12" s="19" t="s">
        <v>25</v>
      </c>
      <c r="D12" s="43">
        <v>2475116</v>
      </c>
      <c r="E12" s="43">
        <v>204627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2679743</v>
      </c>
      <c r="O12" s="44">
        <f t="shared" si="2"/>
        <v>392.98181551547145</v>
      </c>
      <c r="P12" s="9"/>
    </row>
    <row r="13" spans="1:133">
      <c r="A13" s="12"/>
      <c r="B13" s="42">
        <v>522</v>
      </c>
      <c r="C13" s="19" t="s">
        <v>26</v>
      </c>
      <c r="D13" s="43">
        <v>1586201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1586201</v>
      </c>
      <c r="O13" s="44">
        <f t="shared" si="2"/>
        <v>232.61489954538789</v>
      </c>
      <c r="P13" s="9"/>
    </row>
    <row r="14" spans="1:133">
      <c r="A14" s="12"/>
      <c r="B14" s="42">
        <v>524</v>
      </c>
      <c r="C14" s="19" t="s">
        <v>27</v>
      </c>
      <c r="D14" s="43">
        <v>642620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642620</v>
      </c>
      <c r="O14" s="44">
        <f t="shared" si="2"/>
        <v>94.239624578383925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68218</v>
      </c>
      <c r="E15" s="29">
        <f t="shared" si="4"/>
        <v>327065</v>
      </c>
      <c r="F15" s="29">
        <f t="shared" si="4"/>
        <v>0</v>
      </c>
      <c r="G15" s="29">
        <f t="shared" si="4"/>
        <v>460559</v>
      </c>
      <c r="H15" s="29">
        <f t="shared" si="4"/>
        <v>0</v>
      </c>
      <c r="I15" s="29">
        <f t="shared" si="4"/>
        <v>5600872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6456714</v>
      </c>
      <c r="O15" s="41">
        <f t="shared" si="2"/>
        <v>946.87109546854379</v>
      </c>
      <c r="P15" s="10"/>
    </row>
    <row r="16" spans="1:133">
      <c r="A16" s="12"/>
      <c r="B16" s="42">
        <v>534</v>
      </c>
      <c r="C16" s="19" t="s">
        <v>57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1750507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1750507</v>
      </c>
      <c r="O16" s="44">
        <f t="shared" si="2"/>
        <v>256.71022144009385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3346250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3346250</v>
      </c>
      <c r="O17" s="44">
        <f t="shared" si="2"/>
        <v>490.72444639976538</v>
      </c>
      <c r="P17" s="9"/>
    </row>
    <row r="18" spans="1:119">
      <c r="A18" s="12"/>
      <c r="B18" s="42">
        <v>538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504115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504115</v>
      </c>
      <c r="O18" s="44">
        <f t="shared" si="2"/>
        <v>73.927995307229793</v>
      </c>
      <c r="P18" s="9"/>
    </row>
    <row r="19" spans="1:119">
      <c r="A19" s="12"/>
      <c r="B19" s="42">
        <v>539</v>
      </c>
      <c r="C19" s="19" t="s">
        <v>32</v>
      </c>
      <c r="D19" s="43">
        <v>68218</v>
      </c>
      <c r="E19" s="43">
        <v>327065</v>
      </c>
      <c r="F19" s="43">
        <v>0</v>
      </c>
      <c r="G19" s="43">
        <v>460559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855842</v>
      </c>
      <c r="O19" s="44">
        <f t="shared" si="2"/>
        <v>125.50843232145476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SUM(D21:D24)</f>
        <v>2128191</v>
      </c>
      <c r="E20" s="29">
        <f t="shared" si="5"/>
        <v>240635</v>
      </c>
      <c r="F20" s="29">
        <f t="shared" si="5"/>
        <v>0</v>
      </c>
      <c r="G20" s="29">
        <f t="shared" si="5"/>
        <v>101525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2470351</v>
      </c>
      <c r="O20" s="41">
        <f t="shared" si="2"/>
        <v>362.27467370582195</v>
      </c>
      <c r="P20" s="10"/>
    </row>
    <row r="21" spans="1:119">
      <c r="A21" s="12"/>
      <c r="B21" s="42">
        <v>541</v>
      </c>
      <c r="C21" s="19" t="s">
        <v>59</v>
      </c>
      <c r="D21" s="43">
        <v>1744280</v>
      </c>
      <c r="E21" s="43">
        <v>79852</v>
      </c>
      <c r="F21" s="43">
        <v>0</v>
      </c>
      <c r="G21" s="43">
        <v>101525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1925657</v>
      </c>
      <c r="O21" s="44">
        <f t="shared" si="2"/>
        <v>282.39580583663292</v>
      </c>
      <c r="P21" s="9"/>
    </row>
    <row r="22" spans="1:119">
      <c r="A22" s="12"/>
      <c r="B22" s="42">
        <v>544</v>
      </c>
      <c r="C22" s="19" t="s">
        <v>60</v>
      </c>
      <c r="D22" s="43">
        <v>253970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253970</v>
      </c>
      <c r="O22" s="44">
        <f t="shared" si="2"/>
        <v>37.244463997653618</v>
      </c>
      <c r="P22" s="9"/>
    </row>
    <row r="23" spans="1:119">
      <c r="A23" s="12"/>
      <c r="B23" s="42">
        <v>545</v>
      </c>
      <c r="C23" s="19" t="s">
        <v>74</v>
      </c>
      <c r="D23" s="43">
        <v>0</v>
      </c>
      <c r="E23" s="43">
        <v>160783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160783</v>
      </c>
      <c r="O23" s="44">
        <f t="shared" si="2"/>
        <v>23.57867722539962</v>
      </c>
      <c r="P23" s="9"/>
    </row>
    <row r="24" spans="1:119">
      <c r="A24" s="12"/>
      <c r="B24" s="42">
        <v>549</v>
      </c>
      <c r="C24" s="19" t="s">
        <v>61</v>
      </c>
      <c r="D24" s="43">
        <v>129941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129941</v>
      </c>
      <c r="O24" s="44">
        <f t="shared" si="2"/>
        <v>19.055726646135795</v>
      </c>
      <c r="P24" s="9"/>
    </row>
    <row r="25" spans="1:119" ht="15.75">
      <c r="A25" s="26" t="s">
        <v>37</v>
      </c>
      <c r="B25" s="27"/>
      <c r="C25" s="28"/>
      <c r="D25" s="29">
        <f t="shared" ref="D25:M25" si="6">SUM(D26:D27)</f>
        <v>1381535</v>
      </c>
      <c r="E25" s="29">
        <f t="shared" si="6"/>
        <v>25175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1"/>
        <v>1406710</v>
      </c>
      <c r="O25" s="41">
        <f t="shared" si="2"/>
        <v>206.2927115412817</v>
      </c>
      <c r="P25" s="9"/>
    </row>
    <row r="26" spans="1:119">
      <c r="A26" s="12"/>
      <c r="B26" s="42">
        <v>571</v>
      </c>
      <c r="C26" s="19" t="s">
        <v>38</v>
      </c>
      <c r="D26" s="43">
        <v>139641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139641</v>
      </c>
      <c r="O26" s="44">
        <f t="shared" si="2"/>
        <v>20.478222613286405</v>
      </c>
      <c r="P26" s="9"/>
    </row>
    <row r="27" spans="1:119">
      <c r="A27" s="12"/>
      <c r="B27" s="42">
        <v>572</v>
      </c>
      <c r="C27" s="19" t="s">
        <v>62</v>
      </c>
      <c r="D27" s="43">
        <v>1241894</v>
      </c>
      <c r="E27" s="43">
        <v>25175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1267069</v>
      </c>
      <c r="O27" s="44">
        <f t="shared" si="2"/>
        <v>185.81448892799531</v>
      </c>
      <c r="P27" s="9"/>
    </row>
    <row r="28" spans="1:119" ht="15.75">
      <c r="A28" s="26" t="s">
        <v>63</v>
      </c>
      <c r="B28" s="27"/>
      <c r="C28" s="28"/>
      <c r="D28" s="29">
        <f t="shared" ref="D28:M28" si="7">SUM(D29:D29)</f>
        <v>0</v>
      </c>
      <c r="E28" s="29">
        <f t="shared" si="7"/>
        <v>0</v>
      </c>
      <c r="F28" s="29">
        <f t="shared" si="7"/>
        <v>0</v>
      </c>
      <c r="G28" s="29">
        <f t="shared" si="7"/>
        <v>246071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1"/>
        <v>246071</v>
      </c>
      <c r="O28" s="41">
        <f t="shared" si="2"/>
        <v>36.086083003372927</v>
      </c>
      <c r="P28" s="9"/>
    </row>
    <row r="29" spans="1:119" ht="15.75" thickBot="1">
      <c r="A29" s="12"/>
      <c r="B29" s="42">
        <v>581</v>
      </c>
      <c r="C29" s="19" t="s">
        <v>64</v>
      </c>
      <c r="D29" s="43">
        <v>0</v>
      </c>
      <c r="E29" s="43">
        <v>0</v>
      </c>
      <c r="F29" s="43">
        <v>0</v>
      </c>
      <c r="G29" s="43">
        <v>246071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246071</v>
      </c>
      <c r="O29" s="44">
        <f t="shared" si="2"/>
        <v>36.086083003372927</v>
      </c>
      <c r="P29" s="9"/>
    </row>
    <row r="30" spans="1:119" ht="16.5" thickBot="1">
      <c r="A30" s="13" t="s">
        <v>10</v>
      </c>
      <c r="B30" s="21"/>
      <c r="C30" s="20"/>
      <c r="D30" s="14">
        <f>SUM(D5,D11,D15,D20,D25,D28)</f>
        <v>10833584</v>
      </c>
      <c r="E30" s="14">
        <f t="shared" ref="E30:M30" si="8">SUM(E5,E11,E15,E20,E25,E28)</f>
        <v>810745</v>
      </c>
      <c r="F30" s="14">
        <f t="shared" si="8"/>
        <v>0</v>
      </c>
      <c r="G30" s="14">
        <f t="shared" si="8"/>
        <v>808155</v>
      </c>
      <c r="H30" s="14">
        <f t="shared" si="8"/>
        <v>0</v>
      </c>
      <c r="I30" s="14">
        <f t="shared" si="8"/>
        <v>5600872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18053356</v>
      </c>
      <c r="O30" s="35">
        <f t="shared" si="2"/>
        <v>2647.5078457251798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75</v>
      </c>
      <c r="M32" s="93"/>
      <c r="N32" s="93"/>
      <c r="O32" s="39">
        <v>6819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2382693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2382693</v>
      </c>
      <c r="O5" s="30">
        <f t="shared" ref="O5:O29" si="2">(N5/O$31)</f>
        <v>350.13857457751652</v>
      </c>
      <c r="P5" s="6"/>
    </row>
    <row r="6" spans="1:133">
      <c r="A6" s="12"/>
      <c r="B6" s="42">
        <v>511</v>
      </c>
      <c r="C6" s="19" t="s">
        <v>19</v>
      </c>
      <c r="D6" s="43">
        <v>100298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100298</v>
      </c>
      <c r="O6" s="44">
        <f t="shared" si="2"/>
        <v>14.738868479059516</v>
      </c>
      <c r="P6" s="9"/>
    </row>
    <row r="7" spans="1:133">
      <c r="A7" s="12"/>
      <c r="B7" s="42">
        <v>512</v>
      </c>
      <c r="C7" s="19" t="s">
        <v>20</v>
      </c>
      <c r="D7" s="43">
        <v>245783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245783</v>
      </c>
      <c r="O7" s="44">
        <f t="shared" si="2"/>
        <v>36.118001469507718</v>
      </c>
      <c r="P7" s="9"/>
    </row>
    <row r="8" spans="1:133">
      <c r="A8" s="12"/>
      <c r="B8" s="42">
        <v>513</v>
      </c>
      <c r="C8" s="19" t="s">
        <v>21</v>
      </c>
      <c r="D8" s="43">
        <v>553219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553219</v>
      </c>
      <c r="O8" s="44">
        <f t="shared" si="2"/>
        <v>81.295958853783986</v>
      </c>
      <c r="P8" s="9"/>
    </row>
    <row r="9" spans="1:133">
      <c r="A9" s="12"/>
      <c r="B9" s="42">
        <v>514</v>
      </c>
      <c r="C9" s="19" t="s">
        <v>22</v>
      </c>
      <c r="D9" s="43">
        <v>251548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251548</v>
      </c>
      <c r="O9" s="44">
        <f t="shared" si="2"/>
        <v>36.965172667156502</v>
      </c>
      <c r="P9" s="9"/>
    </row>
    <row r="10" spans="1:133">
      <c r="A10" s="12"/>
      <c r="B10" s="42">
        <v>519</v>
      </c>
      <c r="C10" s="19" t="s">
        <v>56</v>
      </c>
      <c r="D10" s="43">
        <v>1231845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1231845</v>
      </c>
      <c r="O10" s="44">
        <f t="shared" si="2"/>
        <v>181.02057310800882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4630810</v>
      </c>
      <c r="E11" s="29">
        <f t="shared" si="3"/>
        <v>1170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4631980</v>
      </c>
      <c r="O11" s="41">
        <f t="shared" si="2"/>
        <v>680.67303453343129</v>
      </c>
      <c r="P11" s="10"/>
    </row>
    <row r="12" spans="1:133">
      <c r="A12" s="12"/>
      <c r="B12" s="42">
        <v>521</v>
      </c>
      <c r="C12" s="19" t="s">
        <v>25</v>
      </c>
      <c r="D12" s="43">
        <v>2475931</v>
      </c>
      <c r="E12" s="43">
        <v>1170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2477101</v>
      </c>
      <c r="O12" s="44">
        <f t="shared" si="2"/>
        <v>364.01190301249079</v>
      </c>
      <c r="P12" s="9"/>
    </row>
    <row r="13" spans="1:133">
      <c r="A13" s="12"/>
      <c r="B13" s="42">
        <v>522</v>
      </c>
      <c r="C13" s="19" t="s">
        <v>26</v>
      </c>
      <c r="D13" s="43">
        <v>1578152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1578152</v>
      </c>
      <c r="O13" s="44">
        <f t="shared" si="2"/>
        <v>231.91065393093314</v>
      </c>
      <c r="P13" s="9"/>
    </row>
    <row r="14" spans="1:133">
      <c r="A14" s="12"/>
      <c r="B14" s="42">
        <v>524</v>
      </c>
      <c r="C14" s="19" t="s">
        <v>27</v>
      </c>
      <c r="D14" s="43">
        <v>576727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576727</v>
      </c>
      <c r="O14" s="44">
        <f t="shared" si="2"/>
        <v>84.75047759000735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53056</v>
      </c>
      <c r="E15" s="29">
        <f t="shared" si="4"/>
        <v>642821</v>
      </c>
      <c r="F15" s="29">
        <f t="shared" si="4"/>
        <v>0</v>
      </c>
      <c r="G15" s="29">
        <f t="shared" si="4"/>
        <v>456499</v>
      </c>
      <c r="H15" s="29">
        <f t="shared" si="4"/>
        <v>0</v>
      </c>
      <c r="I15" s="29">
        <f t="shared" si="4"/>
        <v>5692742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6845118</v>
      </c>
      <c r="O15" s="41">
        <f t="shared" si="2"/>
        <v>1005.895371050698</v>
      </c>
      <c r="P15" s="10"/>
    </row>
    <row r="16" spans="1:133">
      <c r="A16" s="12"/>
      <c r="B16" s="42">
        <v>534</v>
      </c>
      <c r="C16" s="19" t="s">
        <v>57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1815631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1815631</v>
      </c>
      <c r="O16" s="44">
        <f t="shared" si="2"/>
        <v>266.80837619397499</v>
      </c>
      <c r="P16" s="9"/>
    </row>
    <row r="17" spans="1:119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3408687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3408687</v>
      </c>
      <c r="O17" s="44">
        <f t="shared" si="2"/>
        <v>500.90918442321822</v>
      </c>
      <c r="P17" s="9"/>
    </row>
    <row r="18" spans="1:119">
      <c r="A18" s="12"/>
      <c r="B18" s="42">
        <v>538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194094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194094</v>
      </c>
      <c r="O18" s="44">
        <f t="shared" si="2"/>
        <v>28.522263041880969</v>
      </c>
      <c r="P18" s="9"/>
    </row>
    <row r="19" spans="1:119">
      <c r="A19" s="12"/>
      <c r="B19" s="42">
        <v>539</v>
      </c>
      <c r="C19" s="19" t="s">
        <v>32</v>
      </c>
      <c r="D19" s="43">
        <v>53056</v>
      </c>
      <c r="E19" s="43">
        <v>642821</v>
      </c>
      <c r="F19" s="43">
        <v>0</v>
      </c>
      <c r="G19" s="43">
        <v>456499</v>
      </c>
      <c r="H19" s="43">
        <v>0</v>
      </c>
      <c r="I19" s="43">
        <v>274330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1426706</v>
      </c>
      <c r="O19" s="44">
        <f t="shared" si="2"/>
        <v>209.6555473916238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SUM(D21:D23)</f>
        <v>1921681</v>
      </c>
      <c r="E20" s="29">
        <f t="shared" si="5"/>
        <v>119183</v>
      </c>
      <c r="F20" s="29">
        <f t="shared" si="5"/>
        <v>0</v>
      </c>
      <c r="G20" s="29">
        <f t="shared" si="5"/>
        <v>252679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2293543</v>
      </c>
      <c r="O20" s="41">
        <f t="shared" si="2"/>
        <v>337.03791329904482</v>
      </c>
      <c r="P20" s="10"/>
    </row>
    <row r="21" spans="1:119">
      <c r="A21" s="12"/>
      <c r="B21" s="42">
        <v>541</v>
      </c>
      <c r="C21" s="19" t="s">
        <v>59</v>
      </c>
      <c r="D21" s="43">
        <v>1564330</v>
      </c>
      <c r="E21" s="43">
        <v>119183</v>
      </c>
      <c r="F21" s="43">
        <v>0</v>
      </c>
      <c r="G21" s="43">
        <v>252679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1936192</v>
      </c>
      <c r="O21" s="44">
        <f t="shared" si="2"/>
        <v>284.52490815576783</v>
      </c>
      <c r="P21" s="9"/>
    </row>
    <row r="22" spans="1:119">
      <c r="A22" s="12"/>
      <c r="B22" s="42">
        <v>544</v>
      </c>
      <c r="C22" s="19" t="s">
        <v>60</v>
      </c>
      <c r="D22" s="43">
        <v>237028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237028</v>
      </c>
      <c r="O22" s="44">
        <f t="shared" si="2"/>
        <v>34.831447465099188</v>
      </c>
      <c r="P22" s="9"/>
    </row>
    <row r="23" spans="1:119">
      <c r="A23" s="12"/>
      <c r="B23" s="42">
        <v>549</v>
      </c>
      <c r="C23" s="19" t="s">
        <v>61</v>
      </c>
      <c r="D23" s="43">
        <v>120323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120323</v>
      </c>
      <c r="O23" s="44">
        <f t="shared" si="2"/>
        <v>17.681557678177811</v>
      </c>
      <c r="P23" s="9"/>
    </row>
    <row r="24" spans="1:119" ht="15.75">
      <c r="A24" s="26" t="s">
        <v>37</v>
      </c>
      <c r="B24" s="27"/>
      <c r="C24" s="28"/>
      <c r="D24" s="29">
        <f t="shared" ref="D24:M24" si="6">SUM(D25:D26)</f>
        <v>1257195</v>
      </c>
      <c r="E24" s="29">
        <f t="shared" si="6"/>
        <v>27390</v>
      </c>
      <c r="F24" s="29">
        <f t="shared" si="6"/>
        <v>0</v>
      </c>
      <c r="G24" s="29">
        <f t="shared" si="6"/>
        <v>3429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1288014</v>
      </c>
      <c r="O24" s="41">
        <f t="shared" si="2"/>
        <v>189.2746509919177</v>
      </c>
      <c r="P24" s="9"/>
    </row>
    <row r="25" spans="1:119">
      <c r="A25" s="12"/>
      <c r="B25" s="42">
        <v>571</v>
      </c>
      <c r="C25" s="19" t="s">
        <v>38</v>
      </c>
      <c r="D25" s="43">
        <v>122018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122018</v>
      </c>
      <c r="O25" s="44">
        <f t="shared" si="2"/>
        <v>17.930639235855988</v>
      </c>
      <c r="P25" s="9"/>
    </row>
    <row r="26" spans="1:119">
      <c r="A26" s="12"/>
      <c r="B26" s="42">
        <v>572</v>
      </c>
      <c r="C26" s="19" t="s">
        <v>62</v>
      </c>
      <c r="D26" s="43">
        <v>1135177</v>
      </c>
      <c r="E26" s="43">
        <v>27390</v>
      </c>
      <c r="F26" s="43">
        <v>0</v>
      </c>
      <c r="G26" s="43">
        <v>3429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1165996</v>
      </c>
      <c r="O26" s="44">
        <f t="shared" si="2"/>
        <v>171.34401175606172</v>
      </c>
      <c r="P26" s="9"/>
    </row>
    <row r="27" spans="1:119" ht="15.75">
      <c r="A27" s="26" t="s">
        <v>63</v>
      </c>
      <c r="B27" s="27"/>
      <c r="C27" s="28"/>
      <c r="D27" s="29">
        <f t="shared" ref="D27:M27" si="7">SUM(D28:D28)</f>
        <v>3429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3429</v>
      </c>
      <c r="O27" s="41">
        <f t="shared" si="2"/>
        <v>0.50389419544452607</v>
      </c>
      <c r="P27" s="9"/>
    </row>
    <row r="28" spans="1:119" ht="15.75" thickBot="1">
      <c r="A28" s="12"/>
      <c r="B28" s="42">
        <v>581</v>
      </c>
      <c r="C28" s="19" t="s">
        <v>64</v>
      </c>
      <c r="D28" s="43">
        <v>3429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3429</v>
      </c>
      <c r="O28" s="44">
        <f t="shared" si="2"/>
        <v>0.50389419544452607</v>
      </c>
      <c r="P28" s="9"/>
    </row>
    <row r="29" spans="1:119" ht="16.5" thickBot="1">
      <c r="A29" s="13" t="s">
        <v>10</v>
      </c>
      <c r="B29" s="21"/>
      <c r="C29" s="20"/>
      <c r="D29" s="14">
        <f>SUM(D5,D11,D15,D20,D24,D27)</f>
        <v>10248864</v>
      </c>
      <c r="E29" s="14">
        <f t="shared" ref="E29:M29" si="8">SUM(E5,E11,E15,E20,E24,E27)</f>
        <v>790564</v>
      </c>
      <c r="F29" s="14">
        <f t="shared" si="8"/>
        <v>0</v>
      </c>
      <c r="G29" s="14">
        <f t="shared" si="8"/>
        <v>712607</v>
      </c>
      <c r="H29" s="14">
        <f t="shared" si="8"/>
        <v>0</v>
      </c>
      <c r="I29" s="14">
        <f t="shared" si="8"/>
        <v>5692742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17444777</v>
      </c>
      <c r="O29" s="35">
        <f t="shared" si="2"/>
        <v>2563.5234386480529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72</v>
      </c>
      <c r="M31" s="93"/>
      <c r="N31" s="93"/>
      <c r="O31" s="39">
        <v>6805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0</v>
      </c>
      <c r="E5" s="24">
        <f t="shared" ref="E5:M5" si="0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0</v>
      </c>
      <c r="O5" s="30">
        <f t="shared" ref="O5:O68" si="1">(N5/O$77)</f>
        <v>0</v>
      </c>
      <c r="P5" s="6"/>
    </row>
    <row r="6" spans="1:133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33">
      <c r="A7" s="12"/>
      <c r="B7" s="42">
        <v>512</v>
      </c>
      <c r="C7" s="19" t="s">
        <v>20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0</v>
      </c>
      <c r="O7" s="44">
        <f t="shared" si="1"/>
        <v>0</v>
      </c>
      <c r="P7" s="9"/>
    </row>
    <row r="8" spans="1:133">
      <c r="A8" s="12"/>
      <c r="B8" s="42">
        <v>513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33">
      <c r="A9" s="12"/>
      <c r="B9" s="42">
        <v>514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33">
      <c r="A10" s="12"/>
      <c r="B10" s="42">
        <v>515</v>
      </c>
      <c r="C10" s="19" t="s">
        <v>91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33">
      <c r="A11" s="12"/>
      <c r="B11" s="42">
        <v>516</v>
      </c>
      <c r="C11" s="19" t="s">
        <v>92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0</v>
      </c>
      <c r="O11" s="44">
        <f t="shared" si="1"/>
        <v>0</v>
      </c>
      <c r="P11" s="9"/>
    </row>
    <row r="12" spans="1:133">
      <c r="A12" s="12"/>
      <c r="B12" s="42">
        <v>517</v>
      </c>
      <c r="C12" s="19" t="s">
        <v>81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0</v>
      </c>
      <c r="O12" s="44">
        <f t="shared" si="1"/>
        <v>0</v>
      </c>
      <c r="P12" s="9"/>
    </row>
    <row r="13" spans="1:133">
      <c r="A13" s="12"/>
      <c r="B13" s="42">
        <v>518</v>
      </c>
      <c r="C13" s="19" t="s">
        <v>93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33">
      <c r="A14" s="12"/>
      <c r="B14" s="42">
        <v>519</v>
      </c>
      <c r="C14" s="19" t="s">
        <v>56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33" ht="15.75">
      <c r="A15" s="26" t="s">
        <v>24</v>
      </c>
      <c r="B15" s="27"/>
      <c r="C15" s="28"/>
      <c r="D15" s="29">
        <f>SUM(D16:D24)</f>
        <v>0</v>
      </c>
      <c r="E15" s="29">
        <f t="shared" ref="E15:M15" si="3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>SUM(D15:M15)</f>
        <v>0</v>
      </c>
      <c r="O15" s="41">
        <f t="shared" si="1"/>
        <v>0</v>
      </c>
      <c r="P15" s="10"/>
    </row>
    <row r="16" spans="1:133">
      <c r="A16" s="12"/>
      <c r="B16" s="42">
        <v>521</v>
      </c>
      <c r="C16" s="19" t="s">
        <v>25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0</v>
      </c>
      <c r="O16" s="44">
        <f t="shared" si="1"/>
        <v>0</v>
      </c>
      <c r="P16" s="9"/>
    </row>
    <row r="17" spans="1:16">
      <c r="A17" s="12"/>
      <c r="B17" s="42">
        <v>522</v>
      </c>
      <c r="C17" s="19" t="s">
        <v>26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4" si="4">SUM(D17:M17)</f>
        <v>0</v>
      </c>
      <c r="O17" s="44">
        <f t="shared" si="1"/>
        <v>0</v>
      </c>
      <c r="P17" s="9"/>
    </row>
    <row r="18" spans="1:16">
      <c r="A18" s="12"/>
      <c r="B18" s="42">
        <v>523</v>
      </c>
      <c r="C18" s="19" t="s">
        <v>94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0</v>
      </c>
      <c r="O18" s="44">
        <f t="shared" si="1"/>
        <v>0</v>
      </c>
      <c r="P18" s="9"/>
    </row>
    <row r="19" spans="1:16">
      <c r="A19" s="12"/>
      <c r="B19" s="42">
        <v>524</v>
      </c>
      <c r="C19" s="19" t="s">
        <v>27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0</v>
      </c>
      <c r="O19" s="44">
        <f t="shared" si="1"/>
        <v>0</v>
      </c>
      <c r="P19" s="9"/>
    </row>
    <row r="20" spans="1:16">
      <c r="A20" s="12"/>
      <c r="B20" s="42">
        <v>525</v>
      </c>
      <c r="C20" s="19" t="s">
        <v>82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0</v>
      </c>
      <c r="O20" s="44">
        <f t="shared" si="1"/>
        <v>0</v>
      </c>
      <c r="P20" s="9"/>
    </row>
    <row r="21" spans="1:16">
      <c r="A21" s="12"/>
      <c r="B21" s="42">
        <v>526</v>
      </c>
      <c r="C21" s="19" t="s">
        <v>83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0</v>
      </c>
      <c r="O21" s="44">
        <f t="shared" si="1"/>
        <v>0</v>
      </c>
      <c r="P21" s="9"/>
    </row>
    <row r="22" spans="1:16">
      <c r="A22" s="12"/>
      <c r="B22" s="42">
        <v>527</v>
      </c>
      <c r="C22" s="19" t="s">
        <v>95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0</v>
      </c>
      <c r="O22" s="44">
        <f t="shared" si="1"/>
        <v>0</v>
      </c>
      <c r="P22" s="9"/>
    </row>
    <row r="23" spans="1:16">
      <c r="A23" s="12"/>
      <c r="B23" s="42">
        <v>528</v>
      </c>
      <c r="C23" s="19" t="s">
        <v>96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0</v>
      </c>
      <c r="O23" s="44">
        <f t="shared" si="1"/>
        <v>0</v>
      </c>
      <c r="P23" s="9"/>
    </row>
    <row r="24" spans="1:16">
      <c r="A24" s="12"/>
      <c r="B24" s="42">
        <v>529</v>
      </c>
      <c r="C24" s="19" t="s">
        <v>97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0</v>
      </c>
      <c r="O24" s="44">
        <f t="shared" si="1"/>
        <v>0</v>
      </c>
      <c r="P24" s="9"/>
    </row>
    <row r="25" spans="1:16" ht="15.75">
      <c r="A25" s="26" t="s">
        <v>28</v>
      </c>
      <c r="B25" s="27"/>
      <c r="C25" s="28"/>
      <c r="D25" s="29">
        <f>SUM(D26:D34)</f>
        <v>0</v>
      </c>
      <c r="E25" s="29">
        <f t="shared" ref="E25:M25" si="5">SUM(E26:E34)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40">
        <f>SUM(D25:M25)</f>
        <v>0</v>
      </c>
      <c r="O25" s="41">
        <f t="shared" si="1"/>
        <v>0</v>
      </c>
      <c r="P25" s="10"/>
    </row>
    <row r="26" spans="1:16">
      <c r="A26" s="12"/>
      <c r="B26" s="42">
        <v>531</v>
      </c>
      <c r="C26" s="19" t="s">
        <v>98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0</v>
      </c>
      <c r="O26" s="44">
        <f t="shared" si="1"/>
        <v>0</v>
      </c>
      <c r="P26" s="9"/>
    </row>
    <row r="27" spans="1:16">
      <c r="A27" s="12"/>
      <c r="B27" s="42">
        <v>532</v>
      </c>
      <c r="C27" s="19" t="s">
        <v>99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0</v>
      </c>
      <c r="O27" s="44">
        <f t="shared" si="1"/>
        <v>0</v>
      </c>
      <c r="P27" s="9"/>
    </row>
    <row r="28" spans="1:16">
      <c r="A28" s="12"/>
      <c r="B28" s="42">
        <v>533</v>
      </c>
      <c r="C28" s="19" t="s">
        <v>100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ref="N28:N34" si="6">SUM(D28:M28)</f>
        <v>0</v>
      </c>
      <c r="O28" s="44">
        <f t="shared" si="1"/>
        <v>0</v>
      </c>
      <c r="P28" s="9"/>
    </row>
    <row r="29" spans="1:16">
      <c r="A29" s="12"/>
      <c r="B29" s="42">
        <v>534</v>
      </c>
      <c r="C29" s="19" t="s">
        <v>57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0</v>
      </c>
      <c r="O29" s="44">
        <f t="shared" si="1"/>
        <v>0</v>
      </c>
      <c r="P29" s="9"/>
    </row>
    <row r="30" spans="1:16">
      <c r="A30" s="12"/>
      <c r="B30" s="42">
        <v>535</v>
      </c>
      <c r="C30" s="19" t="s">
        <v>30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0</v>
      </c>
      <c r="O30" s="44">
        <f t="shared" si="1"/>
        <v>0</v>
      </c>
      <c r="P30" s="9"/>
    </row>
    <row r="31" spans="1:16">
      <c r="A31" s="12"/>
      <c r="B31" s="42">
        <v>536</v>
      </c>
      <c r="C31" s="19" t="s">
        <v>101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0</v>
      </c>
      <c r="O31" s="44">
        <f t="shared" si="1"/>
        <v>0</v>
      </c>
      <c r="P31" s="9"/>
    </row>
    <row r="32" spans="1:16">
      <c r="A32" s="12"/>
      <c r="B32" s="42">
        <v>537</v>
      </c>
      <c r="C32" s="19" t="s">
        <v>102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0</v>
      </c>
      <c r="O32" s="44">
        <f t="shared" si="1"/>
        <v>0</v>
      </c>
      <c r="P32" s="9"/>
    </row>
    <row r="33" spans="1:16">
      <c r="A33" s="12"/>
      <c r="B33" s="42">
        <v>538</v>
      </c>
      <c r="C33" s="19" t="s">
        <v>58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0</v>
      </c>
      <c r="O33" s="44">
        <f t="shared" si="1"/>
        <v>0</v>
      </c>
      <c r="P33" s="9"/>
    </row>
    <row r="34" spans="1:16">
      <c r="A34" s="12"/>
      <c r="B34" s="42">
        <v>539</v>
      </c>
      <c r="C34" s="19" t="s">
        <v>32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0</v>
      </c>
      <c r="O34" s="44">
        <f t="shared" si="1"/>
        <v>0</v>
      </c>
      <c r="P34" s="9"/>
    </row>
    <row r="35" spans="1:16" ht="15.75">
      <c r="A35" s="26" t="s">
        <v>33</v>
      </c>
      <c r="B35" s="27"/>
      <c r="C35" s="28"/>
      <c r="D35" s="29">
        <f>SUM(D36:D41)</f>
        <v>0</v>
      </c>
      <c r="E35" s="29">
        <f t="shared" ref="E35:M35" si="7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9">
        <f t="shared" si="7"/>
        <v>0</v>
      </c>
      <c r="N35" s="29">
        <f t="shared" ref="N35:N49" si="8">SUM(D35:M35)</f>
        <v>0</v>
      </c>
      <c r="O35" s="41">
        <f t="shared" si="1"/>
        <v>0</v>
      </c>
      <c r="P35" s="10"/>
    </row>
    <row r="36" spans="1:16">
      <c r="A36" s="12"/>
      <c r="B36" s="42">
        <v>541</v>
      </c>
      <c r="C36" s="19" t="s">
        <v>59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0</v>
      </c>
      <c r="O36" s="44">
        <f t="shared" si="1"/>
        <v>0</v>
      </c>
      <c r="P36" s="9"/>
    </row>
    <row r="37" spans="1:16">
      <c r="A37" s="12"/>
      <c r="B37" s="42">
        <v>542</v>
      </c>
      <c r="C37" s="19" t="s">
        <v>103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0</v>
      </c>
      <c r="O37" s="44">
        <f t="shared" si="1"/>
        <v>0</v>
      </c>
      <c r="P37" s="9"/>
    </row>
    <row r="38" spans="1:16">
      <c r="A38" s="12"/>
      <c r="B38" s="42">
        <v>543</v>
      </c>
      <c r="C38" s="19" t="s">
        <v>104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0</v>
      </c>
      <c r="O38" s="44">
        <f t="shared" si="1"/>
        <v>0</v>
      </c>
      <c r="P38" s="9"/>
    </row>
    <row r="39" spans="1:16">
      <c r="A39" s="12"/>
      <c r="B39" s="42">
        <v>544</v>
      </c>
      <c r="C39" s="19" t="s">
        <v>60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0</v>
      </c>
      <c r="O39" s="44">
        <f t="shared" si="1"/>
        <v>0</v>
      </c>
      <c r="P39" s="9"/>
    </row>
    <row r="40" spans="1:16">
      <c r="A40" s="12"/>
      <c r="B40" s="42">
        <v>545</v>
      </c>
      <c r="C40" s="19" t="s">
        <v>74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0</v>
      </c>
      <c r="O40" s="44">
        <f t="shared" si="1"/>
        <v>0</v>
      </c>
      <c r="P40" s="9"/>
    </row>
    <row r="41" spans="1:16">
      <c r="A41" s="12"/>
      <c r="B41" s="42">
        <v>549</v>
      </c>
      <c r="C41" s="19" t="s">
        <v>61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8"/>
        <v>0</v>
      </c>
      <c r="O41" s="44">
        <f t="shared" si="1"/>
        <v>0</v>
      </c>
      <c r="P41" s="9"/>
    </row>
    <row r="42" spans="1:16" ht="15.75">
      <c r="A42" s="26" t="s">
        <v>105</v>
      </c>
      <c r="B42" s="27"/>
      <c r="C42" s="28"/>
      <c r="D42" s="29">
        <f>SUM(D43:D47)</f>
        <v>0</v>
      </c>
      <c r="E42" s="29">
        <f t="shared" ref="E42:M42" si="9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 t="shared" si="9"/>
        <v>0</v>
      </c>
      <c r="M42" s="29">
        <f t="shared" si="9"/>
        <v>0</v>
      </c>
      <c r="N42" s="29">
        <f t="shared" si="8"/>
        <v>0</v>
      </c>
      <c r="O42" s="41">
        <f t="shared" si="1"/>
        <v>0</v>
      </c>
      <c r="P42" s="10"/>
    </row>
    <row r="43" spans="1:16">
      <c r="A43" s="90"/>
      <c r="B43" s="91">
        <v>551</v>
      </c>
      <c r="C43" s="92" t="s">
        <v>106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8"/>
        <v>0</v>
      </c>
      <c r="O43" s="44">
        <f t="shared" si="1"/>
        <v>0</v>
      </c>
      <c r="P43" s="9"/>
    </row>
    <row r="44" spans="1:16">
      <c r="A44" s="90"/>
      <c r="B44" s="91">
        <v>552</v>
      </c>
      <c r="C44" s="92" t="s">
        <v>107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8"/>
        <v>0</v>
      </c>
      <c r="O44" s="44">
        <f t="shared" si="1"/>
        <v>0</v>
      </c>
      <c r="P44" s="9"/>
    </row>
    <row r="45" spans="1:16">
      <c r="A45" s="90"/>
      <c r="B45" s="91">
        <v>553</v>
      </c>
      <c r="C45" s="92" t="s">
        <v>108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8"/>
        <v>0</v>
      </c>
      <c r="O45" s="44">
        <f t="shared" si="1"/>
        <v>0</v>
      </c>
      <c r="P45" s="9"/>
    </row>
    <row r="46" spans="1:16">
      <c r="A46" s="90"/>
      <c r="B46" s="91">
        <v>554</v>
      </c>
      <c r="C46" s="92" t="s">
        <v>109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8"/>
        <v>0</v>
      </c>
      <c r="O46" s="44">
        <f t="shared" si="1"/>
        <v>0</v>
      </c>
      <c r="P46" s="9"/>
    </row>
    <row r="47" spans="1:16">
      <c r="A47" s="90"/>
      <c r="B47" s="91">
        <v>559</v>
      </c>
      <c r="C47" s="92" t="s">
        <v>110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8"/>
        <v>0</v>
      </c>
      <c r="O47" s="44">
        <f t="shared" si="1"/>
        <v>0</v>
      </c>
      <c r="P47" s="9"/>
    </row>
    <row r="48" spans="1:16" ht="15.75">
      <c r="A48" s="26" t="s">
        <v>111</v>
      </c>
      <c r="B48" s="27"/>
      <c r="C48" s="28"/>
      <c r="D48" s="29">
        <f>SUM(D49:D54)</f>
        <v>0</v>
      </c>
      <c r="E48" s="29">
        <f t="shared" ref="E48:M48" si="10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 t="shared" si="10"/>
        <v>0</v>
      </c>
      <c r="M48" s="29">
        <f t="shared" si="10"/>
        <v>0</v>
      </c>
      <c r="N48" s="29">
        <f t="shared" si="8"/>
        <v>0</v>
      </c>
      <c r="O48" s="41">
        <f t="shared" si="1"/>
        <v>0</v>
      </c>
      <c r="P48" s="10"/>
    </row>
    <row r="49" spans="1:16">
      <c r="A49" s="12"/>
      <c r="B49" s="42">
        <v>561</v>
      </c>
      <c r="C49" s="19" t="s">
        <v>112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8"/>
        <v>0</v>
      </c>
      <c r="O49" s="44">
        <f t="shared" si="1"/>
        <v>0</v>
      </c>
      <c r="P49" s="9"/>
    </row>
    <row r="50" spans="1:16">
      <c r="A50" s="12"/>
      <c r="B50" s="42">
        <v>562</v>
      </c>
      <c r="C50" s="19" t="s">
        <v>113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t="shared" ref="N50:N62" si="11">SUM(D50:M50)</f>
        <v>0</v>
      </c>
      <c r="O50" s="44">
        <f t="shared" si="1"/>
        <v>0</v>
      </c>
      <c r="P50" s="9"/>
    </row>
    <row r="51" spans="1:16">
      <c r="A51" s="12"/>
      <c r="B51" s="42">
        <v>563</v>
      </c>
      <c r="C51" s="19" t="s">
        <v>114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11"/>
        <v>0</v>
      </c>
      <c r="O51" s="44">
        <f t="shared" si="1"/>
        <v>0</v>
      </c>
      <c r="P51" s="9"/>
    </row>
    <row r="52" spans="1:16">
      <c r="A52" s="12"/>
      <c r="B52" s="42">
        <v>564</v>
      </c>
      <c r="C52" s="19" t="s">
        <v>115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11"/>
        <v>0</v>
      </c>
      <c r="O52" s="44">
        <f t="shared" si="1"/>
        <v>0</v>
      </c>
      <c r="P52" s="9"/>
    </row>
    <row r="53" spans="1:16">
      <c r="A53" s="12"/>
      <c r="B53" s="42">
        <v>565</v>
      </c>
      <c r="C53" s="19" t="s">
        <v>116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11"/>
        <v>0</v>
      </c>
      <c r="O53" s="44">
        <f t="shared" si="1"/>
        <v>0</v>
      </c>
      <c r="P53" s="9"/>
    </row>
    <row r="54" spans="1:16">
      <c r="A54" s="12"/>
      <c r="B54" s="42">
        <v>569</v>
      </c>
      <c r="C54" s="19" t="s">
        <v>117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11"/>
        <v>0</v>
      </c>
      <c r="O54" s="44">
        <f t="shared" si="1"/>
        <v>0</v>
      </c>
      <c r="P54" s="9"/>
    </row>
    <row r="55" spans="1:16" ht="15.75">
      <c r="A55" s="26" t="s">
        <v>37</v>
      </c>
      <c r="B55" s="27"/>
      <c r="C55" s="28"/>
      <c r="D55" s="29">
        <f>SUM(D56:D62)</f>
        <v>0</v>
      </c>
      <c r="E55" s="29">
        <f t="shared" ref="E55:M55" si="12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 t="shared" si="12"/>
        <v>0</v>
      </c>
      <c r="M55" s="29">
        <f t="shared" si="12"/>
        <v>0</v>
      </c>
      <c r="N55" s="29">
        <f>SUM(D55:M55)</f>
        <v>0</v>
      </c>
      <c r="O55" s="41">
        <f t="shared" si="1"/>
        <v>0</v>
      </c>
      <c r="P55" s="9"/>
    </row>
    <row r="56" spans="1:16">
      <c r="A56" s="12"/>
      <c r="B56" s="42">
        <v>571</v>
      </c>
      <c r="C56" s="19" t="s">
        <v>38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11"/>
        <v>0</v>
      </c>
      <c r="O56" s="44">
        <f t="shared" si="1"/>
        <v>0</v>
      </c>
      <c r="P56" s="9"/>
    </row>
    <row r="57" spans="1:16">
      <c r="A57" s="12"/>
      <c r="B57" s="42">
        <v>572</v>
      </c>
      <c r="C57" s="19" t="s">
        <v>62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11"/>
        <v>0</v>
      </c>
      <c r="O57" s="44">
        <f t="shared" si="1"/>
        <v>0</v>
      </c>
      <c r="P57" s="9"/>
    </row>
    <row r="58" spans="1:16">
      <c r="A58" s="12"/>
      <c r="B58" s="42">
        <v>573</v>
      </c>
      <c r="C58" s="19" t="s">
        <v>118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11"/>
        <v>0</v>
      </c>
      <c r="O58" s="44">
        <f t="shared" si="1"/>
        <v>0</v>
      </c>
      <c r="P58" s="9"/>
    </row>
    <row r="59" spans="1:16">
      <c r="A59" s="12"/>
      <c r="B59" s="42">
        <v>574</v>
      </c>
      <c r="C59" s="19" t="s">
        <v>119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11"/>
        <v>0</v>
      </c>
      <c r="O59" s="44">
        <f t="shared" si="1"/>
        <v>0</v>
      </c>
      <c r="P59" s="9"/>
    </row>
    <row r="60" spans="1:16">
      <c r="A60" s="12"/>
      <c r="B60" s="42">
        <v>575</v>
      </c>
      <c r="C60" s="19" t="s">
        <v>120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11"/>
        <v>0</v>
      </c>
      <c r="O60" s="44">
        <f t="shared" si="1"/>
        <v>0</v>
      </c>
      <c r="P60" s="9"/>
    </row>
    <row r="61" spans="1:16">
      <c r="A61" s="12"/>
      <c r="B61" s="42">
        <v>578</v>
      </c>
      <c r="C61" s="19" t="s">
        <v>121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11"/>
        <v>0</v>
      </c>
      <c r="O61" s="44">
        <f t="shared" si="1"/>
        <v>0</v>
      </c>
      <c r="P61" s="9"/>
    </row>
    <row r="62" spans="1:16">
      <c r="A62" s="12"/>
      <c r="B62" s="42">
        <v>579</v>
      </c>
      <c r="C62" s="19" t="s">
        <v>122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11"/>
        <v>0</v>
      </c>
      <c r="O62" s="44">
        <f t="shared" si="1"/>
        <v>0</v>
      </c>
      <c r="P62" s="9"/>
    </row>
    <row r="63" spans="1:16" ht="15.75">
      <c r="A63" s="26" t="s">
        <v>63</v>
      </c>
      <c r="B63" s="27"/>
      <c r="C63" s="28"/>
      <c r="D63" s="29">
        <f>SUM(D64:D74)</f>
        <v>0</v>
      </c>
      <c r="E63" s="29">
        <f t="shared" ref="E63:M63" si="1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>SUM(D63:M63)</f>
        <v>0</v>
      </c>
      <c r="O63" s="41">
        <f t="shared" si="1"/>
        <v>0</v>
      </c>
      <c r="P63" s="9"/>
    </row>
    <row r="64" spans="1:16">
      <c r="A64" s="12"/>
      <c r="B64" s="42">
        <v>581</v>
      </c>
      <c r="C64" s="19" t="s">
        <v>64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>SUM(D64:M64)</f>
        <v>0</v>
      </c>
      <c r="O64" s="44">
        <f t="shared" si="1"/>
        <v>0</v>
      </c>
      <c r="P64" s="9"/>
    </row>
    <row r="65" spans="1:119">
      <c r="A65" s="12"/>
      <c r="B65" s="42">
        <v>583</v>
      </c>
      <c r="C65" s="19" t="s">
        <v>123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ref="N65:N74" si="14">SUM(D65:M65)</f>
        <v>0</v>
      </c>
      <c r="O65" s="44">
        <f t="shared" si="1"/>
        <v>0</v>
      </c>
      <c r="P65" s="9"/>
    </row>
    <row r="66" spans="1:119">
      <c r="A66" s="12"/>
      <c r="B66" s="42">
        <v>584</v>
      </c>
      <c r="C66" s="19" t="s">
        <v>124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14"/>
        <v>0</v>
      </c>
      <c r="O66" s="44">
        <f t="shared" si="1"/>
        <v>0</v>
      </c>
      <c r="P66" s="9"/>
    </row>
    <row r="67" spans="1:119">
      <c r="A67" s="12"/>
      <c r="B67" s="42">
        <v>585</v>
      </c>
      <c r="C67" s="19" t="s">
        <v>125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14"/>
        <v>0</v>
      </c>
      <c r="O67" s="44">
        <f t="shared" si="1"/>
        <v>0</v>
      </c>
      <c r="P67" s="9"/>
    </row>
    <row r="68" spans="1:119">
      <c r="A68" s="12"/>
      <c r="B68" s="42">
        <v>586</v>
      </c>
      <c r="C68" s="19" t="s">
        <v>126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>SUM(D68:M68)</f>
        <v>0</v>
      </c>
      <c r="O68" s="44">
        <f t="shared" si="1"/>
        <v>0</v>
      </c>
      <c r="P68" s="9"/>
    </row>
    <row r="69" spans="1:119">
      <c r="A69" s="12"/>
      <c r="B69" s="42">
        <v>587</v>
      </c>
      <c r="C69" s="19" t="s">
        <v>127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14"/>
        <v>0</v>
      </c>
      <c r="O69" s="44">
        <f t="shared" ref="O69:O75" si="15">(N69/O$77)</f>
        <v>0</v>
      </c>
      <c r="P69" s="9"/>
    </row>
    <row r="70" spans="1:119">
      <c r="A70" s="12"/>
      <c r="B70" s="42">
        <v>588</v>
      </c>
      <c r="C70" s="19" t="s">
        <v>128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14"/>
        <v>0</v>
      </c>
      <c r="O70" s="44">
        <f t="shared" si="15"/>
        <v>0</v>
      </c>
      <c r="P70" s="9"/>
    </row>
    <row r="71" spans="1:119">
      <c r="A71" s="12"/>
      <c r="B71" s="42">
        <v>590</v>
      </c>
      <c r="C71" s="19" t="s">
        <v>129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14"/>
        <v>0</v>
      </c>
      <c r="O71" s="44">
        <f t="shared" si="15"/>
        <v>0</v>
      </c>
      <c r="P71" s="9"/>
    </row>
    <row r="72" spans="1:119">
      <c r="A72" s="12"/>
      <c r="B72" s="42">
        <v>591</v>
      </c>
      <c r="C72" s="19" t="s">
        <v>130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14"/>
        <v>0</v>
      </c>
      <c r="O72" s="44">
        <f t="shared" si="15"/>
        <v>0</v>
      </c>
      <c r="P72" s="9"/>
    </row>
    <row r="73" spans="1:119">
      <c r="A73" s="12"/>
      <c r="B73" s="42">
        <v>592</v>
      </c>
      <c r="C73" s="19" t="s">
        <v>131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14"/>
        <v>0</v>
      </c>
      <c r="O73" s="44">
        <f t="shared" si="15"/>
        <v>0</v>
      </c>
      <c r="P73" s="9"/>
    </row>
    <row r="74" spans="1:119" ht="15.75" thickBot="1">
      <c r="A74" s="12"/>
      <c r="B74" s="42">
        <v>593</v>
      </c>
      <c r="C74" s="19" t="s">
        <v>132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14"/>
        <v>0</v>
      </c>
      <c r="O74" s="44">
        <f t="shared" si="15"/>
        <v>0</v>
      </c>
      <c r="P74" s="9"/>
    </row>
    <row r="75" spans="1:119" ht="16.5" thickBot="1">
      <c r="A75" s="13" t="s">
        <v>10</v>
      </c>
      <c r="B75" s="21"/>
      <c r="C75" s="20"/>
      <c r="D75" s="14">
        <f>SUM(D5,D15,D25,D35,D42,D48,D55,D63)</f>
        <v>0</v>
      </c>
      <c r="E75" s="14">
        <f t="shared" ref="E75:M75" si="16">SUM(E5,E15,E25,E35,E42,E48,E55,E63)</f>
        <v>0</v>
      </c>
      <c r="F75" s="14">
        <f t="shared" si="16"/>
        <v>0</v>
      </c>
      <c r="G75" s="14">
        <f t="shared" si="16"/>
        <v>0</v>
      </c>
      <c r="H75" s="14">
        <f t="shared" si="16"/>
        <v>0</v>
      </c>
      <c r="I75" s="14">
        <f t="shared" si="16"/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>SUM(D75:M75)</f>
        <v>0</v>
      </c>
      <c r="O75" s="35">
        <f t="shared" si="15"/>
        <v>0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5"/>
      <c r="B76" s="17"/>
      <c r="C76" s="17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8"/>
    </row>
    <row r="77" spans="1:119">
      <c r="A77" s="36"/>
      <c r="B77" s="37"/>
      <c r="C77" s="37"/>
      <c r="D77" s="38"/>
      <c r="E77" s="38"/>
      <c r="F77" s="38"/>
      <c r="G77" s="38"/>
      <c r="H77" s="38"/>
      <c r="I77" s="38"/>
      <c r="J77" s="38"/>
      <c r="K77" s="38"/>
      <c r="L77" s="93" t="s">
        <v>70</v>
      </c>
      <c r="M77" s="93"/>
      <c r="N77" s="93"/>
      <c r="O77" s="39">
        <v>6790</v>
      </c>
    </row>
    <row r="78" spans="1:119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1:119" ht="15.75" customHeight="1" thickBot="1">
      <c r="A79" s="97" t="s">
        <v>48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verticalDpi="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2246360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9" si="1">SUM(D5:M5)</f>
        <v>2246360</v>
      </c>
      <c r="O5" s="58">
        <f t="shared" ref="O5:O29" si="2">(N5/O$31)</f>
        <v>331.22382777941613</v>
      </c>
      <c r="P5" s="59"/>
    </row>
    <row r="6" spans="1:133">
      <c r="A6" s="61"/>
      <c r="B6" s="62">
        <v>511</v>
      </c>
      <c r="C6" s="63" t="s">
        <v>19</v>
      </c>
      <c r="D6" s="64">
        <v>92813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92813</v>
      </c>
      <c r="O6" s="65">
        <f t="shared" si="2"/>
        <v>13.685196107342966</v>
      </c>
      <c r="P6" s="66"/>
    </row>
    <row r="7" spans="1:133">
      <c r="A7" s="61"/>
      <c r="B7" s="62">
        <v>512</v>
      </c>
      <c r="C7" s="63" t="s">
        <v>20</v>
      </c>
      <c r="D7" s="64">
        <v>224844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224844</v>
      </c>
      <c r="O7" s="65">
        <f t="shared" si="2"/>
        <v>33.153052196992036</v>
      </c>
      <c r="P7" s="66"/>
    </row>
    <row r="8" spans="1:133">
      <c r="A8" s="61"/>
      <c r="B8" s="62">
        <v>513</v>
      </c>
      <c r="C8" s="63" t="s">
        <v>21</v>
      </c>
      <c r="D8" s="64">
        <v>526575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526575</v>
      </c>
      <c r="O8" s="65">
        <f t="shared" si="2"/>
        <v>77.643025656148623</v>
      </c>
      <c r="P8" s="66"/>
    </row>
    <row r="9" spans="1:133">
      <c r="A9" s="61"/>
      <c r="B9" s="62">
        <v>514</v>
      </c>
      <c r="C9" s="63" t="s">
        <v>22</v>
      </c>
      <c r="D9" s="64">
        <v>221014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221014</v>
      </c>
      <c r="O9" s="65">
        <f t="shared" si="2"/>
        <v>32.588322028900031</v>
      </c>
      <c r="P9" s="66"/>
    </row>
    <row r="10" spans="1:133">
      <c r="A10" s="61"/>
      <c r="B10" s="62">
        <v>519</v>
      </c>
      <c r="C10" s="63" t="s">
        <v>56</v>
      </c>
      <c r="D10" s="64">
        <v>1181114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1181114</v>
      </c>
      <c r="O10" s="65">
        <f t="shared" si="2"/>
        <v>174.15423179003244</v>
      </c>
      <c r="P10" s="66"/>
    </row>
    <row r="11" spans="1:133" ht="15.75">
      <c r="A11" s="67" t="s">
        <v>24</v>
      </c>
      <c r="B11" s="68"/>
      <c r="C11" s="69"/>
      <c r="D11" s="70">
        <f t="shared" ref="D11:M11" si="3">SUM(D12:D14)</f>
        <v>4272241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6681</v>
      </c>
      <c r="M11" s="70">
        <f t="shared" si="3"/>
        <v>0</v>
      </c>
      <c r="N11" s="71">
        <f t="shared" si="1"/>
        <v>4278922</v>
      </c>
      <c r="O11" s="72">
        <f t="shared" si="2"/>
        <v>630.92332645237389</v>
      </c>
      <c r="P11" s="73"/>
    </row>
    <row r="12" spans="1:133">
      <c r="A12" s="61"/>
      <c r="B12" s="62">
        <v>521</v>
      </c>
      <c r="C12" s="63" t="s">
        <v>25</v>
      </c>
      <c r="D12" s="64">
        <v>2360331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6681</v>
      </c>
      <c r="M12" s="64">
        <v>0</v>
      </c>
      <c r="N12" s="64">
        <f t="shared" si="1"/>
        <v>2367012</v>
      </c>
      <c r="O12" s="65">
        <f t="shared" si="2"/>
        <v>349.01386021822469</v>
      </c>
      <c r="P12" s="66"/>
    </row>
    <row r="13" spans="1:133">
      <c r="A13" s="61"/>
      <c r="B13" s="62">
        <v>522</v>
      </c>
      <c r="C13" s="63" t="s">
        <v>26</v>
      </c>
      <c r="D13" s="64">
        <v>1482966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1482966</v>
      </c>
      <c r="O13" s="65">
        <f t="shared" si="2"/>
        <v>218.66204659392508</v>
      </c>
      <c r="P13" s="66"/>
    </row>
    <row r="14" spans="1:133">
      <c r="A14" s="61"/>
      <c r="B14" s="62">
        <v>524</v>
      </c>
      <c r="C14" s="63" t="s">
        <v>27</v>
      </c>
      <c r="D14" s="64">
        <v>428944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428944</v>
      </c>
      <c r="O14" s="65">
        <f t="shared" si="2"/>
        <v>63.247419640224123</v>
      </c>
      <c r="P14" s="66"/>
    </row>
    <row r="15" spans="1:133" ht="15.75">
      <c r="A15" s="67" t="s">
        <v>28</v>
      </c>
      <c r="B15" s="68"/>
      <c r="C15" s="69"/>
      <c r="D15" s="70">
        <f t="shared" ref="D15:M15" si="4">SUM(D16:D19)</f>
        <v>37124</v>
      </c>
      <c r="E15" s="70">
        <f t="shared" si="4"/>
        <v>615055</v>
      </c>
      <c r="F15" s="70">
        <f t="shared" si="4"/>
        <v>0</v>
      </c>
      <c r="G15" s="70">
        <f t="shared" si="4"/>
        <v>1110787</v>
      </c>
      <c r="H15" s="70">
        <f t="shared" si="4"/>
        <v>0</v>
      </c>
      <c r="I15" s="70">
        <f t="shared" si="4"/>
        <v>5637367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7400333</v>
      </c>
      <c r="O15" s="72">
        <f t="shared" si="2"/>
        <v>1091.1726629312886</v>
      </c>
      <c r="P15" s="73"/>
    </row>
    <row r="16" spans="1:133">
      <c r="A16" s="61"/>
      <c r="B16" s="62">
        <v>534</v>
      </c>
      <c r="C16" s="63" t="s">
        <v>57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1752275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1752275</v>
      </c>
      <c r="O16" s="65">
        <f t="shared" si="2"/>
        <v>258.3714243585963</v>
      </c>
      <c r="P16" s="66"/>
    </row>
    <row r="17" spans="1:119">
      <c r="A17" s="61"/>
      <c r="B17" s="62">
        <v>535</v>
      </c>
      <c r="C17" s="63" t="s">
        <v>30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3470698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3470698</v>
      </c>
      <c r="O17" s="65">
        <f t="shared" si="2"/>
        <v>511.75140076673546</v>
      </c>
      <c r="P17" s="66"/>
    </row>
    <row r="18" spans="1:119">
      <c r="A18" s="61"/>
      <c r="B18" s="62">
        <v>538</v>
      </c>
      <c r="C18" s="63" t="s">
        <v>58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414394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414394</v>
      </c>
      <c r="O18" s="65">
        <f t="shared" si="2"/>
        <v>61.102034797994691</v>
      </c>
      <c r="P18" s="66"/>
    </row>
    <row r="19" spans="1:119">
      <c r="A19" s="61"/>
      <c r="B19" s="62">
        <v>539</v>
      </c>
      <c r="C19" s="63" t="s">
        <v>32</v>
      </c>
      <c r="D19" s="64">
        <v>37124</v>
      </c>
      <c r="E19" s="64">
        <v>615055</v>
      </c>
      <c r="F19" s="64">
        <v>0</v>
      </c>
      <c r="G19" s="64">
        <v>1110787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1762966</v>
      </c>
      <c r="O19" s="65">
        <f t="shared" si="2"/>
        <v>259.94780300796225</v>
      </c>
      <c r="P19" s="66"/>
    </row>
    <row r="20" spans="1:119" ht="15.75">
      <c r="A20" s="67" t="s">
        <v>33</v>
      </c>
      <c r="B20" s="68"/>
      <c r="C20" s="69"/>
      <c r="D20" s="70">
        <f t="shared" ref="D20:M20" si="5">SUM(D21:D23)</f>
        <v>2048505</v>
      </c>
      <c r="E20" s="70">
        <f t="shared" si="5"/>
        <v>142094</v>
      </c>
      <c r="F20" s="70">
        <f t="shared" si="5"/>
        <v>0</v>
      </c>
      <c r="G20" s="70">
        <f t="shared" si="5"/>
        <v>0</v>
      </c>
      <c r="H20" s="70">
        <f t="shared" si="5"/>
        <v>0</v>
      </c>
      <c r="I20" s="70">
        <f t="shared" si="5"/>
        <v>0</v>
      </c>
      <c r="J20" s="70">
        <f t="shared" si="5"/>
        <v>0</v>
      </c>
      <c r="K20" s="70">
        <f t="shared" si="5"/>
        <v>0</v>
      </c>
      <c r="L20" s="70">
        <f t="shared" si="5"/>
        <v>0</v>
      </c>
      <c r="M20" s="70">
        <f t="shared" si="5"/>
        <v>0</v>
      </c>
      <c r="N20" s="70">
        <f t="shared" si="1"/>
        <v>2190599</v>
      </c>
      <c r="O20" s="72">
        <f t="shared" si="2"/>
        <v>323.00191683869065</v>
      </c>
      <c r="P20" s="73"/>
    </row>
    <row r="21" spans="1:119">
      <c r="A21" s="61"/>
      <c r="B21" s="62">
        <v>541</v>
      </c>
      <c r="C21" s="63" t="s">
        <v>59</v>
      </c>
      <c r="D21" s="64">
        <v>1653399</v>
      </c>
      <c r="E21" s="64">
        <v>142094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1795493</v>
      </c>
      <c r="O21" s="65">
        <f t="shared" si="2"/>
        <v>264.74388086110292</v>
      </c>
      <c r="P21" s="66"/>
    </row>
    <row r="22" spans="1:119">
      <c r="A22" s="61"/>
      <c r="B22" s="62">
        <v>544</v>
      </c>
      <c r="C22" s="63" t="s">
        <v>60</v>
      </c>
      <c r="D22" s="64">
        <v>213430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213430</v>
      </c>
      <c r="O22" s="65">
        <f t="shared" si="2"/>
        <v>31.470067826599823</v>
      </c>
      <c r="P22" s="66"/>
    </row>
    <row r="23" spans="1:119">
      <c r="A23" s="61"/>
      <c r="B23" s="62">
        <v>549</v>
      </c>
      <c r="C23" s="63" t="s">
        <v>61</v>
      </c>
      <c r="D23" s="64">
        <v>181676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181676</v>
      </c>
      <c r="O23" s="65">
        <f t="shared" si="2"/>
        <v>26.787968150987908</v>
      </c>
      <c r="P23" s="66"/>
    </row>
    <row r="24" spans="1:119" ht="15.75">
      <c r="A24" s="67" t="s">
        <v>37</v>
      </c>
      <c r="B24" s="68"/>
      <c r="C24" s="69"/>
      <c r="D24" s="70">
        <f t="shared" ref="D24:M24" si="6">SUM(D25:D26)</f>
        <v>1148905</v>
      </c>
      <c r="E24" s="70">
        <f t="shared" si="6"/>
        <v>0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1"/>
        <v>1148905</v>
      </c>
      <c r="O24" s="72">
        <f t="shared" si="2"/>
        <v>169.40504276024771</v>
      </c>
      <c r="P24" s="66"/>
    </row>
    <row r="25" spans="1:119">
      <c r="A25" s="61"/>
      <c r="B25" s="62">
        <v>571</v>
      </c>
      <c r="C25" s="63" t="s">
        <v>38</v>
      </c>
      <c r="D25" s="64">
        <v>108888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108888</v>
      </c>
      <c r="O25" s="65">
        <f t="shared" si="2"/>
        <v>16.055440872898849</v>
      </c>
      <c r="P25" s="66"/>
    </row>
    <row r="26" spans="1:119">
      <c r="A26" s="61"/>
      <c r="B26" s="62">
        <v>572</v>
      </c>
      <c r="C26" s="63" t="s">
        <v>62</v>
      </c>
      <c r="D26" s="64">
        <v>1040017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1"/>
        <v>1040017</v>
      </c>
      <c r="O26" s="65">
        <f t="shared" si="2"/>
        <v>153.34960188734885</v>
      </c>
      <c r="P26" s="66"/>
    </row>
    <row r="27" spans="1:119" ht="15.75">
      <c r="A27" s="67" t="s">
        <v>63</v>
      </c>
      <c r="B27" s="68"/>
      <c r="C27" s="69"/>
      <c r="D27" s="70">
        <f t="shared" ref="D27:M27" si="7">SUM(D28:D28)</f>
        <v>867656</v>
      </c>
      <c r="E27" s="70">
        <f t="shared" si="7"/>
        <v>169940</v>
      </c>
      <c r="F27" s="70">
        <f t="shared" si="7"/>
        <v>0</v>
      </c>
      <c r="G27" s="70">
        <f t="shared" si="7"/>
        <v>0</v>
      </c>
      <c r="H27" s="70">
        <f t="shared" si="7"/>
        <v>0</v>
      </c>
      <c r="I27" s="70">
        <f t="shared" si="7"/>
        <v>0</v>
      </c>
      <c r="J27" s="70">
        <f t="shared" si="7"/>
        <v>0</v>
      </c>
      <c r="K27" s="70">
        <f t="shared" si="7"/>
        <v>0</v>
      </c>
      <c r="L27" s="70">
        <f t="shared" si="7"/>
        <v>0</v>
      </c>
      <c r="M27" s="70">
        <f t="shared" si="7"/>
        <v>0</v>
      </c>
      <c r="N27" s="70">
        <f t="shared" si="1"/>
        <v>1037596</v>
      </c>
      <c r="O27" s="72">
        <f t="shared" si="2"/>
        <v>152.99262754349749</v>
      </c>
      <c r="P27" s="66"/>
    </row>
    <row r="28" spans="1:119" ht="15.75" thickBot="1">
      <c r="A28" s="61"/>
      <c r="B28" s="62">
        <v>581</v>
      </c>
      <c r="C28" s="63" t="s">
        <v>64</v>
      </c>
      <c r="D28" s="64">
        <v>867656</v>
      </c>
      <c r="E28" s="64">
        <v>169940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1"/>
        <v>1037596</v>
      </c>
      <c r="O28" s="65">
        <f t="shared" si="2"/>
        <v>152.99262754349749</v>
      </c>
      <c r="P28" s="66"/>
    </row>
    <row r="29" spans="1:119" ht="16.5" thickBot="1">
      <c r="A29" s="74" t="s">
        <v>10</v>
      </c>
      <c r="B29" s="75"/>
      <c r="C29" s="76"/>
      <c r="D29" s="77">
        <f>SUM(D5,D11,D15,D20,D24,D27)</f>
        <v>10620791</v>
      </c>
      <c r="E29" s="77">
        <f t="shared" ref="E29:M29" si="8">SUM(E5,E11,E15,E20,E24,E27)</f>
        <v>927089</v>
      </c>
      <c r="F29" s="77">
        <f t="shared" si="8"/>
        <v>0</v>
      </c>
      <c r="G29" s="77">
        <f t="shared" si="8"/>
        <v>1110787</v>
      </c>
      <c r="H29" s="77">
        <f t="shared" si="8"/>
        <v>0</v>
      </c>
      <c r="I29" s="77">
        <f t="shared" si="8"/>
        <v>5637367</v>
      </c>
      <c r="J29" s="77">
        <f t="shared" si="8"/>
        <v>0</v>
      </c>
      <c r="K29" s="77">
        <f t="shared" si="8"/>
        <v>0</v>
      </c>
      <c r="L29" s="77">
        <f t="shared" si="8"/>
        <v>6681</v>
      </c>
      <c r="M29" s="77">
        <f t="shared" si="8"/>
        <v>0</v>
      </c>
      <c r="N29" s="77">
        <f t="shared" si="1"/>
        <v>18302715</v>
      </c>
      <c r="O29" s="78">
        <f t="shared" si="2"/>
        <v>2698.7194043055147</v>
      </c>
      <c r="P29" s="59"/>
      <c r="Q29" s="79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</row>
    <row r="30" spans="1:119">
      <c r="A30" s="81"/>
      <c r="B30" s="82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</row>
    <row r="31" spans="1:119">
      <c r="A31" s="85"/>
      <c r="B31" s="86"/>
      <c r="C31" s="86"/>
      <c r="D31" s="87"/>
      <c r="E31" s="87"/>
      <c r="F31" s="87"/>
      <c r="G31" s="87"/>
      <c r="H31" s="87"/>
      <c r="I31" s="87"/>
      <c r="J31" s="87"/>
      <c r="K31" s="87"/>
      <c r="L31" s="117" t="s">
        <v>65</v>
      </c>
      <c r="M31" s="117"/>
      <c r="N31" s="117"/>
      <c r="O31" s="88">
        <v>6782</v>
      </c>
    </row>
    <row r="32" spans="1:119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  <row r="33" spans="1:15" ht="15.75" customHeight="1" thickBot="1">
      <c r="A33" s="121" t="s">
        <v>48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2023-10-17T20:15:29Z</cp:lastPrinted>
  <dcterms:created xsi:type="dcterms:W3CDTF">2000-08-31T21:26:31Z</dcterms:created>
  <dcterms:modified xsi:type="dcterms:W3CDTF">2023-10-17T20:15:31Z</dcterms:modified>
</cp:coreProperties>
</file>