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'2008'!$A$1:$O$32</definedName>
    <definedName name="_xlnm.Print_Area" localSheetId="12">'2009'!$A$1:$O$31</definedName>
    <definedName name="_xlnm.Print_Area" localSheetId="11">'2010'!$A$1:$O$32</definedName>
    <definedName name="_xlnm.Print_Area" localSheetId="10">'2011'!$A$1:$O$33</definedName>
    <definedName name="_xlnm.Print_Area" localSheetId="9">'2012'!$A$1:$O$33</definedName>
    <definedName name="_xlnm.Print_Area" localSheetId="8">'2013'!$A$1:$O$33</definedName>
    <definedName name="_xlnm.Print_Area" localSheetId="7">'2014'!$A$1:$O$33</definedName>
    <definedName name="_xlnm.Print_Area" localSheetId="6">'2015'!$A$1:$O$33</definedName>
    <definedName name="_xlnm.Print_Area" localSheetId="5">'2016'!$A$1:$O$33</definedName>
    <definedName name="_xlnm.Print_Area" localSheetId="4">'2017'!$A$1:$O$33</definedName>
    <definedName name="_xlnm.Print_Area" localSheetId="3">'2018'!$A$1:$O$33</definedName>
    <definedName name="_xlnm.Print_Area" localSheetId="2">'2019'!$A$1:$O$34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<sst xmlns="http://schemas.openxmlformats.org/spreadsheetml/2006/main" count="676" uniqueCount="89">
  <si>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</si>
  <si>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</si>
  <si>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</si>
  <si>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</si>
  <si>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</si>
  <si>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</si>
  <si>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</si>
  <si>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</si>
  <si>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</si>
  <si>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</si>
  <si>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</si>
  <si>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</si>
  <si>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</si>
  <si>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</si>
  <si>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</si>
  <si>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</si>
  <si>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</si>
  <si>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</si>
  <si>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</si>
  <si>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</si>
  <si>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</si>
  <si>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</si>
  <si>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</si>
  <si>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</si>
  <si>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</si>
  <si>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</si>
  <si>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</si>
  <si>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</si>
  <si>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</si>
  <si>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</si>
  <si>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</si>
  <si>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</si>
  <si>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</si>
  <si>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</si>
  <si>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</si>
  <si>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</si>
  <si>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</si>
  <si>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</si>
  <si>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</si>
  <si>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</si>
  <si>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</si>
  <si>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Tequesta Expenditures Reported by Account Code and Fund Type</t>
  </si>
  <si>
    <t>Local Fiscal Year Ended September 30, 2010</t>
  </si>
  <si>
    <t>Proprietary - Non-Operating Interest Expense</t>
  </si>
  <si>
    <t>2010 Municipal Census Population:</t>
  </si>
  <si>
    <t>Local Fiscal Year Ended September 30, 2011</t>
  </si>
  <si>
    <t>Protective Inspections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</si>
  <si>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</si>
  <si>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</si>
  <si>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</si>
  <si>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</si>
  <si>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</si>
  <si>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Ambulance and Rescue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</si>
  <si>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</si>
  <si>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</si>
  <si>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</si>
  <si>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</si>
  <si>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</si>
  <si>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</si>
  <si>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</si>
  <si>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</si>
  <si>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</si>
  <si>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</si>
  <si>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</si>
  <si>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</si>
  <si>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</si>
  <si>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</si>
  <si>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</si>
  <si>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Other Public Safety</t>
  </si>
  <si>
    <t>Other Physical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</si>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</sst>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2797864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665138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3463002</v>
      </c>
      <c r="P5" s="30">
        <f>(O5/P$32)</f>
        <v>562.9066970091027</v>
      </c>
      <c r="Q5" s="6"/>
    </row>
    <row r="6" spans="1:17" ht="15">
      <c r="A6" s="12"/>
      <c r="B6" s="42">
        <v>511</v>
      </c>
      <c r="C6" s="19" t="s">
        <v>19</v>
      </c>
      <c r="D6" s="43">
        <v>53872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53872</v>
      </c>
      <c r="P6" s="44">
        <f>(O6/P$32)</f>
        <v>8.756827048114435</v>
      </c>
      <c r="Q6" s="9"/>
    </row>
    <row r="7" spans="1:17" ht="15">
      <c r="A7" s="12"/>
      <c r="B7" s="42">
        <v>512</v>
      </c>
      <c r="C7" s="19" t="s">
        <v>20</v>
      </c>
      <c r="D7" s="43">
        <v>614506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614506</v>
      </c>
      <c r="P7" s="44">
        <f>(O7/P$32)</f>
        <v>99.8871911573472</v>
      </c>
      <c r="Q7" s="9"/>
    </row>
    <row r="8" spans="1:17" ht="15">
      <c r="A8" s="12"/>
      <c r="B8" s="42">
        <v>513</v>
      </c>
      <c r="C8" s="19" t="s">
        <v>21</v>
      </c>
      <c r="D8" s="43">
        <v>1026814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1026814</v>
      </c>
      <c r="P8" s="44">
        <f>(O8/P$32)</f>
        <v>166.90734720416125</v>
      </c>
      <c r="Q8" s="9"/>
    </row>
    <row r="9" spans="1:17" ht="15">
      <c r="A9" s="12"/>
      <c r="B9" s="42">
        <v>514</v>
      </c>
      <c r="C9" s="19" t="s">
        <v>22</v>
      </c>
      <c r="D9" s="43">
        <v>195445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195445</v>
      </c>
      <c r="P9" s="44">
        <f>(O9/P$32)</f>
        <v>31.769343302990897</v>
      </c>
      <c r="Q9" s="9"/>
    </row>
    <row r="10" spans="1:17" ht="15">
      <c r="A10" s="12"/>
      <c r="B10" s="42">
        <v>515</v>
      </c>
      <c r="C10" s="19" t="s">
        <v>23</v>
      </c>
      <c r="D10" s="43">
        <v>157625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157625</v>
      </c>
      <c r="P10" s="44">
        <f>(O10/P$32)</f>
        <v>25.621749024707412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665138</v>
      </c>
      <c r="L11" s="43">
        <v>0</v>
      </c>
      <c r="M11" s="43">
        <v>0</v>
      </c>
      <c r="N11" s="43">
        <v>0</v>
      </c>
      <c r="O11" s="43">
        <f t="shared" si="0"/>
        <v>665138</v>
      </c>
      <c r="P11" s="44">
        <f>(O11/P$32)</f>
        <v>108.11736020806242</v>
      </c>
      <c r="Q11" s="9"/>
    </row>
    <row r="12" spans="1:17" ht="15">
      <c r="A12" s="12"/>
      <c r="B12" s="42">
        <v>519</v>
      </c>
      <c r="C12" s="19" t="s">
        <v>25</v>
      </c>
      <c r="D12" s="43">
        <v>749602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749602</v>
      </c>
      <c r="P12" s="44">
        <f>(O12/P$32)</f>
        <v>121.84687906371911</v>
      </c>
      <c r="Q12" s="9"/>
    </row>
    <row r="13" spans="1:17" ht="15.75">
      <c r="A13" s="26" t="s">
        <v>26</v>
      </c>
      <c r="B13" s="27"/>
      <c r="C13" s="28"/>
      <c r="D13" s="29">
        <f>SUM(D14:D17)</f>
        <v>8416327</v>
      </c>
      <c r="E13" s="29">
        <f>SUM(E14:E17)</f>
        <v>694762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9111089</v>
      </c>
      <c r="P13" s="41">
        <f>(O13/P$32)</f>
        <v>1480.9962613784135</v>
      </c>
      <c r="Q13" s="10"/>
    </row>
    <row r="14" spans="1:17" ht="15">
      <c r="A14" s="12"/>
      <c r="B14" s="42">
        <v>521</v>
      </c>
      <c r="C14" s="19" t="s">
        <v>27</v>
      </c>
      <c r="D14" s="43">
        <v>3778197</v>
      </c>
      <c r="E14" s="43">
        <v>19582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3797779</v>
      </c>
      <c r="P14" s="44">
        <f>(O14/P$32)</f>
        <v>617.3242847854357</v>
      </c>
      <c r="Q14" s="9"/>
    </row>
    <row r="15" spans="1:17" ht="15">
      <c r="A15" s="12"/>
      <c r="B15" s="42">
        <v>522</v>
      </c>
      <c r="C15" s="19" t="s">
        <v>28</v>
      </c>
      <c r="D15" s="43">
        <v>4553184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4553184</v>
      </c>
      <c r="P15" s="44">
        <f>(O15/P$32)</f>
        <v>740.1144343302991</v>
      </c>
      <c r="Q15" s="9"/>
    </row>
    <row r="16" spans="1:17" ht="15">
      <c r="A16" s="12"/>
      <c r="B16" s="42">
        <v>524</v>
      </c>
      <c r="C16" s="19" t="s">
        <v>46</v>
      </c>
      <c r="D16" s="43">
        <v>0</v>
      </c>
      <c r="E16" s="43">
        <v>675180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675180</v>
      </c>
      <c r="P16" s="44">
        <f>(O16/P$32)</f>
        <v>109.74967490247074</v>
      </c>
      <c r="Q16" s="9"/>
    </row>
    <row r="17" spans="1:17" ht="15">
      <c r="A17" s="12"/>
      <c r="B17" s="42">
        <v>529</v>
      </c>
      <c r="C17" s="19" t="s">
        <v>68</v>
      </c>
      <c r="D17" s="43">
        <v>84946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84946</v>
      </c>
      <c r="P17" s="44">
        <f>(O17/P$32)</f>
        <v>13.807867360208062</v>
      </c>
      <c r="Q17" s="9"/>
    </row>
    <row r="18" spans="1:17" ht="15.75">
      <c r="A18" s="26" t="s">
        <v>29</v>
      </c>
      <c r="B18" s="27"/>
      <c r="C18" s="28"/>
      <c r="D18" s="29">
        <f>SUM(D19:D21)</f>
        <v>0</v>
      </c>
      <c r="E18" s="29">
        <f>SUM(E19:E21)</f>
        <v>0</v>
      </c>
      <c r="F18" s="29">
        <f>SUM(F19:F21)</f>
        <v>0</v>
      </c>
      <c r="G18" s="29">
        <f>SUM(G19:G21)</f>
        <v>0</v>
      </c>
      <c r="H18" s="29">
        <f>SUM(H19:H21)</f>
        <v>0</v>
      </c>
      <c r="I18" s="29">
        <f>SUM(I19:I21)</f>
        <v>6685321</v>
      </c>
      <c r="J18" s="29">
        <f>SUM(J19:J21)</f>
        <v>0</v>
      </c>
      <c r="K18" s="29">
        <f>SUM(K19:K21)</f>
        <v>0</v>
      </c>
      <c r="L18" s="29">
        <f>SUM(L19:L21)</f>
        <v>0</v>
      </c>
      <c r="M18" s="29">
        <f>SUM(M19:M21)</f>
        <v>0</v>
      </c>
      <c r="N18" s="29">
        <f>SUM(N19:N21)</f>
        <v>0</v>
      </c>
      <c r="O18" s="40">
        <f>SUM(D18:N18)</f>
        <v>6685321</v>
      </c>
      <c r="P18" s="41">
        <f>(O18/P$32)</f>
        <v>1086.6906697009103</v>
      </c>
      <c r="Q18" s="10"/>
    </row>
    <row r="19" spans="1:17" ht="15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5649290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5649290</v>
      </c>
      <c r="P19" s="44">
        <f>(O19/P$32)</f>
        <v>918.2851105331599</v>
      </c>
      <c r="Q19" s="9"/>
    </row>
    <row r="20" spans="1:17" ht="15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511299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511299</v>
      </c>
      <c r="P20" s="44">
        <f>(O20/P$32)</f>
        <v>83.11102080624187</v>
      </c>
      <c r="Q20" s="9"/>
    </row>
    <row r="21" spans="1:17" ht="15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524732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524732</v>
      </c>
      <c r="P21" s="44">
        <f>(O21/P$32)</f>
        <v>85.29453836150846</v>
      </c>
      <c r="Q21" s="9"/>
    </row>
    <row r="22" spans="1:17" ht="15.75">
      <c r="A22" s="26" t="s">
        <v>33</v>
      </c>
      <c r="B22" s="27"/>
      <c r="C22" s="28"/>
      <c r="D22" s="29">
        <f>SUM(D23:D23)</f>
        <v>1403950</v>
      </c>
      <c r="E22" s="29">
        <f>SUM(E23:E23)</f>
        <v>0</v>
      </c>
      <c r="F22" s="29">
        <f>SUM(F23:F23)</f>
        <v>0</v>
      </c>
      <c r="G22" s="29">
        <f>SUM(G23:G23)</f>
        <v>462550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1866500</v>
      </c>
      <c r="P22" s="41">
        <f>(O22/P$32)</f>
        <v>303.3972691807542</v>
      </c>
      <c r="Q22" s="10"/>
    </row>
    <row r="23" spans="1:17" ht="15">
      <c r="A23" s="12"/>
      <c r="B23" s="42">
        <v>541</v>
      </c>
      <c r="C23" s="19" t="s">
        <v>34</v>
      </c>
      <c r="D23" s="43">
        <v>1403950</v>
      </c>
      <c r="E23" s="43">
        <v>0</v>
      </c>
      <c r="F23" s="43">
        <v>0</v>
      </c>
      <c r="G23" s="43">
        <v>462550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1866500</v>
      </c>
      <c r="P23" s="44">
        <f>(O23/P$32)</f>
        <v>303.3972691807542</v>
      </c>
      <c r="Q23" s="9"/>
    </row>
    <row r="24" spans="1:17" ht="15.75">
      <c r="A24" s="26" t="s">
        <v>35</v>
      </c>
      <c r="B24" s="27"/>
      <c r="C24" s="28"/>
      <c r="D24" s="29">
        <f>SUM(D25:D25)</f>
        <v>670569</v>
      </c>
      <c r="E24" s="29">
        <f>SUM(E25:E25)</f>
        <v>0</v>
      </c>
      <c r="F24" s="29">
        <f>SUM(F25:F25)</f>
        <v>0</v>
      </c>
      <c r="G24" s="29">
        <f>SUM(G25:G25)</f>
        <v>4571626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5242195</v>
      </c>
      <c r="P24" s="41">
        <f>(O24/P$32)</f>
        <v>852.112321196359</v>
      </c>
      <c r="Q24" s="9"/>
    </row>
    <row r="25" spans="1:17" ht="15">
      <c r="A25" s="12"/>
      <c r="B25" s="42">
        <v>572</v>
      </c>
      <c r="C25" s="19" t="s">
        <v>36</v>
      </c>
      <c r="D25" s="43">
        <v>670569</v>
      </c>
      <c r="E25" s="43">
        <v>0</v>
      </c>
      <c r="F25" s="43">
        <v>0</v>
      </c>
      <c r="G25" s="43">
        <v>4571626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5242195</v>
      </c>
      <c r="P25" s="44">
        <f>(O25/P$32)</f>
        <v>852.112321196359</v>
      </c>
      <c r="Q25" s="9"/>
    </row>
    <row r="26" spans="1:17" ht="15.75">
      <c r="A26" s="26" t="s">
        <v>39</v>
      </c>
      <c r="B26" s="27"/>
      <c r="C26" s="28"/>
      <c r="D26" s="29">
        <f>SUM(D27:D29)</f>
        <v>668160</v>
      </c>
      <c r="E26" s="29">
        <f>SUM(E27:E29)</f>
        <v>10103</v>
      </c>
      <c r="F26" s="29">
        <f>SUM(F27:F29)</f>
        <v>0</v>
      </c>
      <c r="G26" s="29">
        <f>SUM(G27:G29)</f>
        <v>196000</v>
      </c>
      <c r="H26" s="29">
        <f>SUM(H27:H29)</f>
        <v>0</v>
      </c>
      <c r="I26" s="29">
        <f>SUM(I27:I29)</f>
        <v>153282</v>
      </c>
      <c r="J26" s="29">
        <f>SUM(J27:J29)</f>
        <v>0</v>
      </c>
      <c r="K26" s="29">
        <f>SUM(K27:K29)</f>
        <v>0</v>
      </c>
      <c r="L26" s="29">
        <f>SUM(L27:L29)</f>
        <v>0</v>
      </c>
      <c r="M26" s="29">
        <f>SUM(M27:M29)</f>
        <v>0</v>
      </c>
      <c r="N26" s="29">
        <f>SUM(N27:N29)</f>
        <v>0</v>
      </c>
      <c r="O26" s="29">
        <f>SUM(D26:N26)</f>
        <v>1027545</v>
      </c>
      <c r="P26" s="41">
        <f>(O26/P$32)</f>
        <v>167.02617035110532</v>
      </c>
      <c r="Q26" s="9"/>
    </row>
    <row r="27" spans="1:17" ht="15">
      <c r="A27" s="12"/>
      <c r="B27" s="42">
        <v>581</v>
      </c>
      <c r="C27" s="19" t="s">
        <v>88</v>
      </c>
      <c r="D27" s="43">
        <v>668160</v>
      </c>
      <c r="E27" s="43">
        <v>10103</v>
      </c>
      <c r="F27" s="43">
        <v>0</v>
      </c>
      <c r="G27" s="43">
        <v>196000</v>
      </c>
      <c r="H27" s="43">
        <v>0</v>
      </c>
      <c r="I27" s="43">
        <v>21891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896154</v>
      </c>
      <c r="P27" s="44">
        <f>(O27/P$32)</f>
        <v>145.6687256176853</v>
      </c>
      <c r="Q27" s="9"/>
    </row>
    <row r="28" spans="1:17" ht="15">
      <c r="A28" s="12"/>
      <c r="B28" s="42">
        <v>590</v>
      </c>
      <c r="C28" s="19" t="s">
        <v>38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22467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22467</v>
      </c>
      <c r="P28" s="44">
        <f>(O28/P$32)</f>
        <v>3.6519830949284784</v>
      </c>
      <c r="Q28" s="9"/>
    </row>
    <row r="29" spans="1:17" ht="15.75" thickBot="1">
      <c r="A29" s="12"/>
      <c r="B29" s="42">
        <v>591</v>
      </c>
      <c r="C29" s="19" t="s">
        <v>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108924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108924</v>
      </c>
      <c r="P29" s="44">
        <f>(O29/P$32)</f>
        <v>17.70546163849155</v>
      </c>
      <c r="Q29" s="9"/>
    </row>
    <row r="30" spans="1:120" ht="16.5" thickBot="1">
      <c r="A30" s="13" t="s">
        <v>10</v>
      </c>
      <c r="B30" s="21"/>
      <c r="C30" s="20"/>
      <c r="D30" s="14">
        <f>SUM(D5,D13,D18,D22,D24,D26)</f>
        <v>13956870</v>
      </c>
      <c r="E30" s="14">
        <f aca="true" t="shared" si="1" ref="E30:N30">SUM(E5,E13,E18,E22,E24,E26)</f>
        <v>704865</v>
      </c>
      <c r="F30" s="14">
        <f t="shared" si="1"/>
        <v>0</v>
      </c>
      <c r="G30" s="14">
        <f t="shared" si="1"/>
        <v>5230176</v>
      </c>
      <c r="H30" s="14">
        <f t="shared" si="1"/>
        <v>0</v>
      </c>
      <c r="I30" s="14">
        <f t="shared" si="1"/>
        <v>6838603</v>
      </c>
      <c r="J30" s="14">
        <f t="shared" si="1"/>
        <v>0</v>
      </c>
      <c r="K30" s="14">
        <f t="shared" si="1"/>
        <v>665138</v>
      </c>
      <c r="L30" s="14">
        <f t="shared" si="1"/>
        <v>0</v>
      </c>
      <c r="M30" s="14">
        <f t="shared" si="1"/>
        <v>0</v>
      </c>
      <c r="N30" s="14">
        <f t="shared" si="1"/>
        <v>0</v>
      </c>
      <c r="O30" s="14">
        <f>SUM(D30:N30)</f>
        <v>27395652</v>
      </c>
      <c r="P30" s="35">
        <f>(O30/P$32)</f>
        <v>4453.129388816645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84</v>
      </c>
      <c r="N32" s="90"/>
      <c r="O32" s="90"/>
      <c r="P32" s="39">
        <v>6152</v>
      </c>
    </row>
    <row r="33" spans="1:16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1509837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431840</v>
      </c>
      <c r="L5" s="24">
        <f t="shared" si="0"/>
        <v>0</v>
      </c>
      <c r="M5" s="24">
        <f t="shared" si="0"/>
        <v>0</v>
      </c>
      <c r="N5" s="25">
        <f>SUM(D5:M5)</f>
        <v>1941677</v>
      </c>
      <c r="O5" s="30">
        <f aca="true" t="shared" si="1" ref="O5:O29">(N5/O$31)</f>
        <v>343.5380396319887</v>
      </c>
      <c r="P5" s="6"/>
    </row>
    <row r="6" spans="1:16" ht="15">
      <c r="A6" s="12"/>
      <c r="B6" s="42">
        <v>511</v>
      </c>
      <c r="C6" s="19" t="s">
        <v>19</v>
      </c>
      <c r="D6" s="43">
        <v>31412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31412</v>
      </c>
      <c r="O6" s="44">
        <f t="shared" si="1"/>
        <v>5.557678697806086</v>
      </c>
      <c r="P6" s="9"/>
    </row>
    <row r="7" spans="1:16" ht="15">
      <c r="A7" s="12"/>
      <c r="B7" s="42">
        <v>512</v>
      </c>
      <c r="C7" s="19" t="s">
        <v>20</v>
      </c>
      <c r="D7" s="43">
        <v>371487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371487</v>
      </c>
      <c r="O7" s="44">
        <f t="shared" si="1"/>
        <v>65.72664543524417</v>
      </c>
      <c r="P7" s="9"/>
    </row>
    <row r="8" spans="1:16" ht="15">
      <c r="A8" s="12"/>
      <c r="B8" s="42">
        <v>513</v>
      </c>
      <c r="C8" s="19" t="s">
        <v>21</v>
      </c>
      <c r="D8" s="43">
        <v>511953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511953</v>
      </c>
      <c r="O8" s="44">
        <f t="shared" si="1"/>
        <v>90.57908704883228</v>
      </c>
      <c r="P8" s="9"/>
    </row>
    <row r="9" spans="1:16" ht="15">
      <c r="A9" s="12"/>
      <c r="B9" s="42">
        <v>514</v>
      </c>
      <c r="C9" s="19" t="s">
        <v>22</v>
      </c>
      <c r="D9" s="43">
        <v>115219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115219</v>
      </c>
      <c r="O9" s="44">
        <f t="shared" si="1"/>
        <v>20.385527246992215</v>
      </c>
      <c r="P9" s="9"/>
    </row>
    <row r="10" spans="1:16" ht="15">
      <c r="A10" s="12"/>
      <c r="B10" s="42">
        <v>515</v>
      </c>
      <c r="C10" s="19" t="s">
        <v>23</v>
      </c>
      <c r="D10" s="43">
        <v>143373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143373</v>
      </c>
      <c r="O10" s="44">
        <f t="shared" si="1"/>
        <v>25.366772823779193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431840</v>
      </c>
      <c r="L11" s="43">
        <v>0</v>
      </c>
      <c r="M11" s="43">
        <v>0</v>
      </c>
      <c r="N11" s="43">
        <f t="shared" si="2"/>
        <v>431840</v>
      </c>
      <c r="O11" s="44">
        <f t="shared" si="1"/>
        <v>76.40481245576787</v>
      </c>
      <c r="P11" s="9"/>
    </row>
    <row r="12" spans="1:16" ht="15">
      <c r="A12" s="12"/>
      <c r="B12" s="42">
        <v>519</v>
      </c>
      <c r="C12" s="19" t="s">
        <v>25</v>
      </c>
      <c r="D12" s="43">
        <v>336393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336393</v>
      </c>
      <c r="O12" s="44">
        <f t="shared" si="1"/>
        <v>59.517515923566876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6626440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6627440</v>
      </c>
      <c r="O13" s="41">
        <f t="shared" si="1"/>
        <v>1172.5831564048124</v>
      </c>
      <c r="P13" s="10"/>
    </row>
    <row r="14" spans="1:16" ht="15">
      <c r="A14" s="12"/>
      <c r="B14" s="42">
        <v>521</v>
      </c>
      <c r="C14" s="19" t="s">
        <v>27</v>
      </c>
      <c r="D14" s="43">
        <v>3442462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3443462</v>
      </c>
      <c r="O14" s="44">
        <f t="shared" si="1"/>
        <v>609.2466383581034</v>
      </c>
      <c r="P14" s="9"/>
    </row>
    <row r="15" spans="1:16" ht="15">
      <c r="A15" s="12"/>
      <c r="B15" s="42">
        <v>522</v>
      </c>
      <c r="C15" s="19" t="s">
        <v>28</v>
      </c>
      <c r="D15" s="43">
        <v>2900329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2900329</v>
      </c>
      <c r="O15" s="44">
        <f t="shared" si="1"/>
        <v>513.1509200283085</v>
      </c>
      <c r="P15" s="9"/>
    </row>
    <row r="16" spans="1:16" ht="15">
      <c r="A16" s="12"/>
      <c r="B16" s="42">
        <v>524</v>
      </c>
      <c r="C16" s="19" t="s">
        <v>46</v>
      </c>
      <c r="D16" s="43">
        <v>283649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283649</v>
      </c>
      <c r="O16" s="44">
        <f t="shared" si="1"/>
        <v>50.18559801840057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4462770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4462770</v>
      </c>
      <c r="O17" s="41">
        <f t="shared" si="1"/>
        <v>789.5912951167728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3786608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3786608</v>
      </c>
      <c r="O18" s="44">
        <f t="shared" si="1"/>
        <v>669.9589525831564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468637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468637</v>
      </c>
      <c r="O19" s="44">
        <f t="shared" si="1"/>
        <v>82.91525123849965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207525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207525</v>
      </c>
      <c r="O20" s="44">
        <f t="shared" si="1"/>
        <v>36.717091295116774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725833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725833</v>
      </c>
      <c r="O21" s="41">
        <f t="shared" si="1"/>
        <v>128.42055909412596</v>
      </c>
      <c r="P21" s="10"/>
    </row>
    <row r="22" spans="1:16" ht="15">
      <c r="A22" s="12"/>
      <c r="B22" s="42">
        <v>541</v>
      </c>
      <c r="C22" s="19" t="s">
        <v>34</v>
      </c>
      <c r="D22" s="43">
        <v>725833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725833</v>
      </c>
      <c r="O22" s="44">
        <f t="shared" si="1"/>
        <v>128.42055909412596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552002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552002</v>
      </c>
      <c r="O23" s="41">
        <f t="shared" si="1"/>
        <v>97.66489738145789</v>
      </c>
      <c r="P23" s="9"/>
    </row>
    <row r="24" spans="1:16" ht="15">
      <c r="A24" s="12"/>
      <c r="B24" s="42">
        <v>572</v>
      </c>
      <c r="C24" s="19" t="s">
        <v>36</v>
      </c>
      <c r="D24" s="43">
        <v>552002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552002</v>
      </c>
      <c r="O24" s="44">
        <f t="shared" si="1"/>
        <v>97.66489738145789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SUM(D26:D28)</f>
        <v>0</v>
      </c>
      <c r="E25" s="29">
        <f t="shared" si="8"/>
        <v>50000</v>
      </c>
      <c r="F25" s="29">
        <f t="shared" si="8"/>
        <v>0</v>
      </c>
      <c r="G25" s="29">
        <f t="shared" si="8"/>
        <v>201300</v>
      </c>
      <c r="H25" s="29">
        <f t="shared" si="8"/>
        <v>0</v>
      </c>
      <c r="I25" s="29">
        <f t="shared" si="8"/>
        <v>230490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481790</v>
      </c>
      <c r="O25" s="41">
        <f t="shared" si="1"/>
        <v>85.24239207360226</v>
      </c>
      <c r="P25" s="9"/>
    </row>
    <row r="26" spans="1:16" ht="15">
      <c r="A26" s="12"/>
      <c r="B26" s="42">
        <v>581</v>
      </c>
      <c r="C26" s="19" t="s">
        <v>37</v>
      </c>
      <c r="D26" s="43">
        <v>0</v>
      </c>
      <c r="E26" s="43">
        <v>50000</v>
      </c>
      <c r="F26" s="43">
        <v>0</v>
      </c>
      <c r="G26" s="43">
        <v>201300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251300</v>
      </c>
      <c r="O26" s="44">
        <f t="shared" si="1"/>
        <v>44.4621372965322</v>
      </c>
      <c r="P26" s="9"/>
    </row>
    <row r="27" spans="1:16" ht="15">
      <c r="A27" s="12"/>
      <c r="B27" s="42">
        <v>590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33676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33676</v>
      </c>
      <c r="O27" s="44">
        <f t="shared" si="1"/>
        <v>5.958244869072894</v>
      </c>
      <c r="P27" s="9"/>
    </row>
    <row r="28" spans="1:16" ht="15.75" thickBot="1">
      <c r="A28" s="12"/>
      <c r="B28" s="42">
        <v>591</v>
      </c>
      <c r="C28" s="19" t="s">
        <v>43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196814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196814</v>
      </c>
      <c r="O28" s="44">
        <f t="shared" si="1"/>
        <v>34.82200990799717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9414112</v>
      </c>
      <c r="E29" s="14">
        <f aca="true" t="shared" si="9" ref="E29:M29">SUM(E5,E13,E17,E21,E23,E25)</f>
        <v>51000</v>
      </c>
      <c r="F29" s="14">
        <f t="shared" si="9"/>
        <v>0</v>
      </c>
      <c r="G29" s="14">
        <f t="shared" si="9"/>
        <v>201300</v>
      </c>
      <c r="H29" s="14">
        <f t="shared" si="9"/>
        <v>0</v>
      </c>
      <c r="I29" s="14">
        <f t="shared" si="9"/>
        <v>4693260</v>
      </c>
      <c r="J29" s="14">
        <f t="shared" si="9"/>
        <v>0</v>
      </c>
      <c r="K29" s="14">
        <f t="shared" si="9"/>
        <v>431840</v>
      </c>
      <c r="L29" s="14">
        <f t="shared" si="9"/>
        <v>0</v>
      </c>
      <c r="M29" s="14">
        <f t="shared" si="9"/>
        <v>0</v>
      </c>
      <c r="N29" s="14">
        <f t="shared" si="4"/>
        <v>14791512</v>
      </c>
      <c r="O29" s="35">
        <f t="shared" si="1"/>
        <v>2617.04033970276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50</v>
      </c>
      <c r="M31" s="90"/>
      <c r="N31" s="90"/>
      <c r="O31" s="39">
        <v>5652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1425760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189533</v>
      </c>
      <c r="L5" s="24">
        <f t="shared" si="0"/>
        <v>0</v>
      </c>
      <c r="M5" s="24">
        <f t="shared" si="0"/>
        <v>0</v>
      </c>
      <c r="N5" s="25">
        <f>SUM(D5:M5)</f>
        <v>1615293</v>
      </c>
      <c r="O5" s="30">
        <f aca="true" t="shared" si="1" ref="O5:O29">(N5/O$31)</f>
        <v>286.0951115834219</v>
      </c>
      <c r="P5" s="6"/>
    </row>
    <row r="6" spans="1:16" ht="15">
      <c r="A6" s="12"/>
      <c r="B6" s="42">
        <v>511</v>
      </c>
      <c r="C6" s="19" t="s">
        <v>19</v>
      </c>
      <c r="D6" s="43">
        <v>24536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24536</v>
      </c>
      <c r="O6" s="44">
        <f t="shared" si="1"/>
        <v>4.345731491321289</v>
      </c>
      <c r="P6" s="9"/>
    </row>
    <row r="7" spans="1:16" ht="15">
      <c r="A7" s="12"/>
      <c r="B7" s="42">
        <v>512</v>
      </c>
      <c r="C7" s="19" t="s">
        <v>20</v>
      </c>
      <c r="D7" s="43">
        <v>356589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356589</v>
      </c>
      <c r="O7" s="44">
        <f t="shared" si="1"/>
        <v>63.15781083953241</v>
      </c>
      <c r="P7" s="9"/>
    </row>
    <row r="8" spans="1:16" ht="15">
      <c r="A8" s="12"/>
      <c r="B8" s="42">
        <v>513</v>
      </c>
      <c r="C8" s="19" t="s">
        <v>21</v>
      </c>
      <c r="D8" s="43">
        <v>510781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510781</v>
      </c>
      <c r="O8" s="44">
        <f t="shared" si="1"/>
        <v>90.46776478923131</v>
      </c>
      <c r="P8" s="9"/>
    </row>
    <row r="9" spans="1:16" ht="15">
      <c r="A9" s="12"/>
      <c r="B9" s="42">
        <v>514</v>
      </c>
      <c r="C9" s="19" t="s">
        <v>22</v>
      </c>
      <c r="D9" s="43">
        <v>124121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124121</v>
      </c>
      <c r="O9" s="44">
        <f t="shared" si="1"/>
        <v>21.98388239461566</v>
      </c>
      <c r="P9" s="9"/>
    </row>
    <row r="10" spans="1:16" ht="15">
      <c r="A10" s="12"/>
      <c r="B10" s="42">
        <v>515</v>
      </c>
      <c r="C10" s="19" t="s">
        <v>23</v>
      </c>
      <c r="D10" s="43">
        <v>134699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134699</v>
      </c>
      <c r="O10" s="44">
        <f t="shared" si="1"/>
        <v>23.857421183138506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189533</v>
      </c>
      <c r="L11" s="43">
        <v>0</v>
      </c>
      <c r="M11" s="43">
        <v>0</v>
      </c>
      <c r="N11" s="43">
        <f t="shared" si="2"/>
        <v>189533</v>
      </c>
      <c r="O11" s="44">
        <f t="shared" si="1"/>
        <v>33.569429684732555</v>
      </c>
      <c r="P11" s="9"/>
    </row>
    <row r="12" spans="1:16" ht="15">
      <c r="A12" s="12"/>
      <c r="B12" s="42">
        <v>519</v>
      </c>
      <c r="C12" s="19" t="s">
        <v>25</v>
      </c>
      <c r="D12" s="43">
        <v>275034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275034</v>
      </c>
      <c r="O12" s="44">
        <f t="shared" si="1"/>
        <v>48.71307120085016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6040814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6041814</v>
      </c>
      <c r="O13" s="41">
        <f t="shared" si="1"/>
        <v>1070.1052072263549</v>
      </c>
      <c r="P13" s="10"/>
    </row>
    <row r="14" spans="1:16" ht="15">
      <c r="A14" s="12"/>
      <c r="B14" s="42">
        <v>521</v>
      </c>
      <c r="C14" s="19" t="s">
        <v>27</v>
      </c>
      <c r="D14" s="43">
        <v>3018917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3019917</v>
      </c>
      <c r="O14" s="44">
        <f t="shared" si="1"/>
        <v>534.8772582359193</v>
      </c>
      <c r="P14" s="9"/>
    </row>
    <row r="15" spans="1:16" ht="15">
      <c r="A15" s="12"/>
      <c r="B15" s="42">
        <v>522</v>
      </c>
      <c r="C15" s="19" t="s">
        <v>28</v>
      </c>
      <c r="D15" s="43">
        <v>2816209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2816209</v>
      </c>
      <c r="O15" s="44">
        <f t="shared" si="1"/>
        <v>498.7972015586256</v>
      </c>
      <c r="P15" s="9"/>
    </row>
    <row r="16" spans="1:16" ht="15">
      <c r="A16" s="12"/>
      <c r="B16" s="42">
        <v>524</v>
      </c>
      <c r="C16" s="19" t="s">
        <v>46</v>
      </c>
      <c r="D16" s="43">
        <v>205688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205688</v>
      </c>
      <c r="O16" s="44">
        <f t="shared" si="1"/>
        <v>36.43074743181013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4231677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4231677</v>
      </c>
      <c r="O17" s="41">
        <f t="shared" si="1"/>
        <v>749.5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3593043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3593043</v>
      </c>
      <c r="O18" s="44">
        <f t="shared" si="1"/>
        <v>636.3873538788523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444302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444302</v>
      </c>
      <c r="O19" s="44">
        <f t="shared" si="1"/>
        <v>78.69323414806944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194332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194332</v>
      </c>
      <c r="O20" s="44">
        <f t="shared" si="1"/>
        <v>34.41941197307828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720336</v>
      </c>
      <c r="E21" s="29">
        <f t="shared" si="6"/>
        <v>0</v>
      </c>
      <c r="F21" s="29">
        <f t="shared" si="6"/>
        <v>0</v>
      </c>
      <c r="G21" s="29">
        <f t="shared" si="6"/>
        <v>674980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1395316</v>
      </c>
      <c r="O21" s="41">
        <f t="shared" si="1"/>
        <v>247.13354587318454</v>
      </c>
      <c r="P21" s="10"/>
    </row>
    <row r="22" spans="1:16" ht="15">
      <c r="A22" s="12"/>
      <c r="B22" s="42">
        <v>541</v>
      </c>
      <c r="C22" s="19" t="s">
        <v>34</v>
      </c>
      <c r="D22" s="43">
        <v>720336</v>
      </c>
      <c r="E22" s="43">
        <v>0</v>
      </c>
      <c r="F22" s="43">
        <v>0</v>
      </c>
      <c r="G22" s="43">
        <v>674980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1395316</v>
      </c>
      <c r="O22" s="44">
        <f t="shared" si="1"/>
        <v>247.13354587318454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779811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779811</v>
      </c>
      <c r="O23" s="41">
        <f t="shared" si="1"/>
        <v>138.11742826780022</v>
      </c>
      <c r="P23" s="9"/>
    </row>
    <row r="24" spans="1:16" ht="15">
      <c r="A24" s="12"/>
      <c r="B24" s="42">
        <v>572</v>
      </c>
      <c r="C24" s="19" t="s">
        <v>36</v>
      </c>
      <c r="D24" s="43">
        <v>779811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779811</v>
      </c>
      <c r="O24" s="44">
        <f t="shared" si="1"/>
        <v>138.11742826780022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SUM(D26:D28)</f>
        <v>0</v>
      </c>
      <c r="E25" s="29">
        <f t="shared" si="8"/>
        <v>0</v>
      </c>
      <c r="F25" s="29">
        <f t="shared" si="8"/>
        <v>0</v>
      </c>
      <c r="G25" s="29">
        <f t="shared" si="8"/>
        <v>250000</v>
      </c>
      <c r="H25" s="29">
        <f t="shared" si="8"/>
        <v>0</v>
      </c>
      <c r="I25" s="29">
        <f t="shared" si="8"/>
        <v>236286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486286</v>
      </c>
      <c r="O25" s="41">
        <f t="shared" si="1"/>
        <v>86.12929507616012</v>
      </c>
      <c r="P25" s="9"/>
    </row>
    <row r="26" spans="1:16" ht="15">
      <c r="A26" s="12"/>
      <c r="B26" s="42">
        <v>581</v>
      </c>
      <c r="C26" s="19" t="s">
        <v>37</v>
      </c>
      <c r="D26" s="43">
        <v>0</v>
      </c>
      <c r="E26" s="43">
        <v>0</v>
      </c>
      <c r="F26" s="43">
        <v>0</v>
      </c>
      <c r="G26" s="43">
        <v>250000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250000</v>
      </c>
      <c r="O26" s="44">
        <f t="shared" si="1"/>
        <v>44.279135671271696</v>
      </c>
      <c r="P26" s="9"/>
    </row>
    <row r="27" spans="1:16" ht="15">
      <c r="A27" s="12"/>
      <c r="B27" s="42">
        <v>590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34333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34333</v>
      </c>
      <c r="O27" s="44">
        <f t="shared" si="1"/>
        <v>6.080942260007085</v>
      </c>
      <c r="P27" s="9"/>
    </row>
    <row r="28" spans="1:16" ht="15.75" thickBot="1">
      <c r="A28" s="12"/>
      <c r="B28" s="42">
        <v>591</v>
      </c>
      <c r="C28" s="19" t="s">
        <v>43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201953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201953</v>
      </c>
      <c r="O28" s="44">
        <f t="shared" si="1"/>
        <v>35.76921714488133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8966721</v>
      </c>
      <c r="E29" s="14">
        <f aca="true" t="shared" si="9" ref="E29:M29">SUM(E5,E13,E17,E21,E23,E25)</f>
        <v>1000</v>
      </c>
      <c r="F29" s="14">
        <f t="shared" si="9"/>
        <v>0</v>
      </c>
      <c r="G29" s="14">
        <f t="shared" si="9"/>
        <v>924980</v>
      </c>
      <c r="H29" s="14">
        <f t="shared" si="9"/>
        <v>0</v>
      </c>
      <c r="I29" s="14">
        <f t="shared" si="9"/>
        <v>4467963</v>
      </c>
      <c r="J29" s="14">
        <f t="shared" si="9"/>
        <v>0</v>
      </c>
      <c r="K29" s="14">
        <f t="shared" si="9"/>
        <v>189533</v>
      </c>
      <c r="L29" s="14">
        <f t="shared" si="9"/>
        <v>0</v>
      </c>
      <c r="M29" s="14">
        <f t="shared" si="9"/>
        <v>0</v>
      </c>
      <c r="N29" s="14">
        <f t="shared" si="4"/>
        <v>14550197</v>
      </c>
      <c r="O29" s="35">
        <f t="shared" si="1"/>
        <v>2577.0805880269218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47</v>
      </c>
      <c r="M31" s="90"/>
      <c r="N31" s="90"/>
      <c r="O31" s="39">
        <v>5646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1617977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162148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151671</v>
      </c>
      <c r="L5" s="24">
        <f t="shared" si="0"/>
        <v>0</v>
      </c>
      <c r="M5" s="24">
        <f t="shared" si="0"/>
        <v>0</v>
      </c>
      <c r="N5" s="25">
        <f>SUM(D5:M5)</f>
        <v>1931796</v>
      </c>
      <c r="O5" s="30">
        <f aca="true" t="shared" si="1" ref="O5:O28">(N5/O$30)</f>
        <v>343.1863563688044</v>
      </c>
      <c r="P5" s="6"/>
    </row>
    <row r="6" spans="1:16" ht="15">
      <c r="A6" s="12"/>
      <c r="B6" s="42">
        <v>511</v>
      </c>
      <c r="C6" s="19" t="s">
        <v>19</v>
      </c>
      <c r="D6" s="43">
        <v>33057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33057</v>
      </c>
      <c r="O6" s="44">
        <f t="shared" si="1"/>
        <v>5.872623911884882</v>
      </c>
      <c r="P6" s="9"/>
    </row>
    <row r="7" spans="1:16" ht="15">
      <c r="A7" s="12"/>
      <c r="B7" s="42">
        <v>512</v>
      </c>
      <c r="C7" s="19" t="s">
        <v>20</v>
      </c>
      <c r="D7" s="43">
        <v>363334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363334</v>
      </c>
      <c r="O7" s="44">
        <f t="shared" si="1"/>
        <v>64.54681115651093</v>
      </c>
      <c r="P7" s="9"/>
    </row>
    <row r="8" spans="1:16" ht="15">
      <c r="A8" s="12"/>
      <c r="B8" s="42">
        <v>513</v>
      </c>
      <c r="C8" s="19" t="s">
        <v>21</v>
      </c>
      <c r="D8" s="43">
        <v>562488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562488</v>
      </c>
      <c r="O8" s="44">
        <f t="shared" si="1"/>
        <v>99.92680760348196</v>
      </c>
      <c r="P8" s="9"/>
    </row>
    <row r="9" spans="1:16" ht="15">
      <c r="A9" s="12"/>
      <c r="B9" s="42">
        <v>514</v>
      </c>
      <c r="C9" s="19" t="s">
        <v>22</v>
      </c>
      <c r="D9" s="43">
        <v>84152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84152</v>
      </c>
      <c r="O9" s="44">
        <f t="shared" si="1"/>
        <v>14.949724640255818</v>
      </c>
      <c r="P9" s="9"/>
    </row>
    <row r="10" spans="1:16" ht="15">
      <c r="A10" s="12"/>
      <c r="B10" s="42">
        <v>515</v>
      </c>
      <c r="C10" s="19" t="s">
        <v>23</v>
      </c>
      <c r="D10" s="43">
        <v>252585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252585</v>
      </c>
      <c r="O10" s="44">
        <f t="shared" si="1"/>
        <v>44.8720909575413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151671</v>
      </c>
      <c r="L11" s="43">
        <v>0</v>
      </c>
      <c r="M11" s="43">
        <v>0</v>
      </c>
      <c r="N11" s="43">
        <f t="shared" si="2"/>
        <v>151671</v>
      </c>
      <c r="O11" s="44">
        <f t="shared" si="1"/>
        <v>26.9445727482679</v>
      </c>
      <c r="P11" s="9"/>
    </row>
    <row r="12" spans="1:16" ht="15">
      <c r="A12" s="12"/>
      <c r="B12" s="42">
        <v>519</v>
      </c>
      <c r="C12" s="19" t="s">
        <v>25</v>
      </c>
      <c r="D12" s="43">
        <v>322361</v>
      </c>
      <c r="E12" s="43">
        <v>0</v>
      </c>
      <c r="F12" s="43">
        <v>0</v>
      </c>
      <c r="G12" s="43">
        <v>162148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484509</v>
      </c>
      <c r="O12" s="44">
        <f t="shared" si="1"/>
        <v>86.07372535086161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6338673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6339673</v>
      </c>
      <c r="O13" s="41">
        <f t="shared" si="1"/>
        <v>1126.2520874045124</v>
      </c>
      <c r="P13" s="10"/>
    </row>
    <row r="14" spans="1:16" ht="15">
      <c r="A14" s="12"/>
      <c r="B14" s="42">
        <v>521</v>
      </c>
      <c r="C14" s="19" t="s">
        <v>27</v>
      </c>
      <c r="D14" s="43">
        <v>3216716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3217716</v>
      </c>
      <c r="O14" s="44">
        <f t="shared" si="1"/>
        <v>571.6319062000356</v>
      </c>
      <c r="P14" s="9"/>
    </row>
    <row r="15" spans="1:16" ht="15">
      <c r="A15" s="12"/>
      <c r="B15" s="42">
        <v>522</v>
      </c>
      <c r="C15" s="19" t="s">
        <v>28</v>
      </c>
      <c r="D15" s="43">
        <v>3121957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3121957</v>
      </c>
      <c r="O15" s="44">
        <f t="shared" si="1"/>
        <v>554.6201812044768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4361240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4361240</v>
      </c>
      <c r="O16" s="41">
        <f t="shared" si="1"/>
        <v>774.7806004618938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3706663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3706663</v>
      </c>
      <c r="O17" s="44">
        <f t="shared" si="1"/>
        <v>658.4940486764967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431156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431156</v>
      </c>
      <c r="O18" s="44">
        <f t="shared" si="1"/>
        <v>76.59548765322437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223421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223421</v>
      </c>
      <c r="O19" s="44">
        <f t="shared" si="1"/>
        <v>39.69106413217268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756819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756819</v>
      </c>
      <c r="O20" s="41">
        <f t="shared" si="1"/>
        <v>134.4499911174276</v>
      </c>
      <c r="P20" s="10"/>
    </row>
    <row r="21" spans="1:16" ht="15">
      <c r="A21" s="12"/>
      <c r="B21" s="42">
        <v>541</v>
      </c>
      <c r="C21" s="19" t="s">
        <v>34</v>
      </c>
      <c r="D21" s="43">
        <v>756819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756819</v>
      </c>
      <c r="O21" s="44">
        <f t="shared" si="1"/>
        <v>134.4499911174276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557213</v>
      </c>
      <c r="E22" s="29">
        <f t="shared" si="7"/>
        <v>0</v>
      </c>
      <c r="F22" s="29">
        <f t="shared" si="7"/>
        <v>0</v>
      </c>
      <c r="G22" s="29">
        <f t="shared" si="7"/>
        <v>144891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702104</v>
      </c>
      <c r="O22" s="41">
        <f t="shared" si="1"/>
        <v>124.72979214780601</v>
      </c>
      <c r="P22" s="9"/>
    </row>
    <row r="23" spans="1:16" ht="15">
      <c r="A23" s="12"/>
      <c r="B23" s="42">
        <v>572</v>
      </c>
      <c r="C23" s="19" t="s">
        <v>36</v>
      </c>
      <c r="D23" s="43">
        <v>557213</v>
      </c>
      <c r="E23" s="43">
        <v>0</v>
      </c>
      <c r="F23" s="43">
        <v>0</v>
      </c>
      <c r="G23" s="43">
        <v>144891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702104</v>
      </c>
      <c r="O23" s="44">
        <f t="shared" si="1"/>
        <v>124.72979214780601</v>
      </c>
      <c r="P23" s="9"/>
    </row>
    <row r="24" spans="1:16" ht="15.75">
      <c r="A24" s="26" t="s">
        <v>39</v>
      </c>
      <c r="B24" s="27"/>
      <c r="C24" s="28"/>
      <c r="D24" s="29">
        <f aca="true" t="shared" si="8" ref="D24:M24">SUM(D25:D27)</f>
        <v>158550</v>
      </c>
      <c r="E24" s="29">
        <f t="shared" si="8"/>
        <v>0</v>
      </c>
      <c r="F24" s="29">
        <f t="shared" si="8"/>
        <v>0</v>
      </c>
      <c r="G24" s="29">
        <f t="shared" si="8"/>
        <v>115000</v>
      </c>
      <c r="H24" s="29">
        <f t="shared" si="8"/>
        <v>0</v>
      </c>
      <c r="I24" s="29">
        <f t="shared" si="8"/>
        <v>282853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556403</v>
      </c>
      <c r="O24" s="41">
        <f t="shared" si="1"/>
        <v>98.84579854325813</v>
      </c>
      <c r="P24" s="9"/>
    </row>
    <row r="25" spans="1:16" ht="15">
      <c r="A25" s="12"/>
      <c r="B25" s="42">
        <v>581</v>
      </c>
      <c r="C25" s="19" t="s">
        <v>37</v>
      </c>
      <c r="D25" s="43">
        <v>158550</v>
      </c>
      <c r="E25" s="43">
        <v>0</v>
      </c>
      <c r="F25" s="43">
        <v>0</v>
      </c>
      <c r="G25" s="43">
        <v>115000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273550</v>
      </c>
      <c r="O25" s="44">
        <f t="shared" si="1"/>
        <v>48.59655356191153</v>
      </c>
      <c r="P25" s="9"/>
    </row>
    <row r="26" spans="1:16" ht="15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10154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10154</v>
      </c>
      <c r="O26" s="44">
        <f t="shared" si="1"/>
        <v>1.8038728015633327</v>
      </c>
      <c r="P26" s="9"/>
    </row>
    <row r="27" spans="1:16" ht="15.75" thickBot="1">
      <c r="A27" s="12"/>
      <c r="B27" s="42">
        <v>591</v>
      </c>
      <c r="C27" s="19" t="s">
        <v>43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272699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272699</v>
      </c>
      <c r="O27" s="44">
        <f t="shared" si="1"/>
        <v>48.44537217978326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SUM(D5,D13,D16,D20,D22,D24)</f>
        <v>9429232</v>
      </c>
      <c r="E28" s="14">
        <f aca="true" t="shared" si="9" ref="E28:M28">SUM(E5,E13,E16,E20,E22,E24)</f>
        <v>1000</v>
      </c>
      <c r="F28" s="14">
        <f t="shared" si="9"/>
        <v>0</v>
      </c>
      <c r="G28" s="14">
        <f t="shared" si="9"/>
        <v>422039</v>
      </c>
      <c r="H28" s="14">
        <f t="shared" si="9"/>
        <v>0</v>
      </c>
      <c r="I28" s="14">
        <f t="shared" si="9"/>
        <v>4644093</v>
      </c>
      <c r="J28" s="14">
        <f t="shared" si="9"/>
        <v>0</v>
      </c>
      <c r="K28" s="14">
        <f t="shared" si="9"/>
        <v>151671</v>
      </c>
      <c r="L28" s="14">
        <f t="shared" si="9"/>
        <v>0</v>
      </c>
      <c r="M28" s="14">
        <f t="shared" si="9"/>
        <v>0</v>
      </c>
      <c r="N28" s="14">
        <f t="shared" si="4"/>
        <v>14648035</v>
      </c>
      <c r="O28" s="35">
        <f t="shared" si="1"/>
        <v>2602.2446260437023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44</v>
      </c>
      <c r="M30" s="90"/>
      <c r="N30" s="90"/>
      <c r="O30" s="39">
        <v>5629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&amp;L&amp;16Office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1787351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561270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150826</v>
      </c>
      <c r="L5" s="24">
        <f t="shared" si="0"/>
        <v>0</v>
      </c>
      <c r="M5" s="24">
        <f t="shared" si="0"/>
        <v>0</v>
      </c>
      <c r="N5" s="25">
        <f>SUM(D5:M5)</f>
        <v>2499447</v>
      </c>
      <c r="O5" s="30">
        <f aca="true" t="shared" si="1" ref="O5:O27">(N5/O$29)</f>
        <v>425.6551430517711</v>
      </c>
      <c r="P5" s="6"/>
    </row>
    <row r="6" spans="1:16" ht="15">
      <c r="A6" s="12"/>
      <c r="B6" s="42">
        <v>511</v>
      </c>
      <c r="C6" s="19" t="s">
        <v>19</v>
      </c>
      <c r="D6" s="43">
        <v>34148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34148</v>
      </c>
      <c r="O6" s="44">
        <f t="shared" si="1"/>
        <v>5.8153950953678475</v>
      </c>
      <c r="P6" s="9"/>
    </row>
    <row r="7" spans="1:16" ht="15">
      <c r="A7" s="12"/>
      <c r="B7" s="42">
        <v>512</v>
      </c>
      <c r="C7" s="19" t="s">
        <v>20</v>
      </c>
      <c r="D7" s="43">
        <v>349377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349377</v>
      </c>
      <c r="O7" s="44">
        <f t="shared" si="1"/>
        <v>59.498807901907355</v>
      </c>
      <c r="P7" s="9"/>
    </row>
    <row r="8" spans="1:16" ht="15">
      <c r="A8" s="12"/>
      <c r="B8" s="42">
        <v>513</v>
      </c>
      <c r="C8" s="19" t="s">
        <v>21</v>
      </c>
      <c r="D8" s="43">
        <v>597935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597935</v>
      </c>
      <c r="O8" s="44">
        <f t="shared" si="1"/>
        <v>101.82816757493188</v>
      </c>
      <c r="P8" s="9"/>
    </row>
    <row r="9" spans="1:16" ht="15">
      <c r="A9" s="12"/>
      <c r="B9" s="42">
        <v>514</v>
      </c>
      <c r="C9" s="19" t="s">
        <v>22</v>
      </c>
      <c r="D9" s="43">
        <v>116384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116384</v>
      </c>
      <c r="O9" s="44">
        <f t="shared" si="1"/>
        <v>19.82016348773842</v>
      </c>
      <c r="P9" s="9"/>
    </row>
    <row r="10" spans="1:16" ht="15">
      <c r="A10" s="12"/>
      <c r="B10" s="42">
        <v>515</v>
      </c>
      <c r="C10" s="19" t="s">
        <v>23</v>
      </c>
      <c r="D10" s="43">
        <v>379008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379008</v>
      </c>
      <c r="O10" s="44">
        <f t="shared" si="1"/>
        <v>64.5449591280654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150826</v>
      </c>
      <c r="L11" s="43">
        <v>0</v>
      </c>
      <c r="M11" s="43">
        <v>0</v>
      </c>
      <c r="N11" s="43">
        <f t="shared" si="2"/>
        <v>150826</v>
      </c>
      <c r="O11" s="44">
        <f t="shared" si="1"/>
        <v>25.685626702997276</v>
      </c>
      <c r="P11" s="9"/>
    </row>
    <row r="12" spans="1:16" ht="15">
      <c r="A12" s="12"/>
      <c r="B12" s="42">
        <v>519</v>
      </c>
      <c r="C12" s="19" t="s">
        <v>25</v>
      </c>
      <c r="D12" s="43">
        <v>310499</v>
      </c>
      <c r="E12" s="43">
        <v>0</v>
      </c>
      <c r="F12" s="43">
        <v>0</v>
      </c>
      <c r="G12" s="43">
        <v>561270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871769</v>
      </c>
      <c r="O12" s="44">
        <f t="shared" si="1"/>
        <v>148.46202316076295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5568982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5568982</v>
      </c>
      <c r="O13" s="41">
        <f t="shared" si="1"/>
        <v>948.3961171662125</v>
      </c>
      <c r="P13" s="10"/>
    </row>
    <row r="14" spans="1:16" ht="15">
      <c r="A14" s="12"/>
      <c r="B14" s="42">
        <v>521</v>
      </c>
      <c r="C14" s="19" t="s">
        <v>27</v>
      </c>
      <c r="D14" s="43">
        <v>3030460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3030460</v>
      </c>
      <c r="O14" s="44">
        <f t="shared" si="1"/>
        <v>516.0865122615804</v>
      </c>
      <c r="P14" s="9"/>
    </row>
    <row r="15" spans="1:16" ht="15">
      <c r="A15" s="12"/>
      <c r="B15" s="42">
        <v>522</v>
      </c>
      <c r="C15" s="19" t="s">
        <v>28</v>
      </c>
      <c r="D15" s="43">
        <v>2538522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2538522</v>
      </c>
      <c r="O15" s="44">
        <f t="shared" si="1"/>
        <v>432.3096049046322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4588912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4588912</v>
      </c>
      <c r="O16" s="41">
        <f t="shared" si="1"/>
        <v>781.4904632152588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3917637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3917637</v>
      </c>
      <c r="O17" s="44">
        <f t="shared" si="1"/>
        <v>667.1725136239781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444777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444777</v>
      </c>
      <c r="O18" s="44">
        <f t="shared" si="1"/>
        <v>75.74540190735695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226498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226498</v>
      </c>
      <c r="O19" s="44">
        <f t="shared" si="1"/>
        <v>38.57254768392371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744558</v>
      </c>
      <c r="E20" s="29">
        <f t="shared" si="6"/>
        <v>0</v>
      </c>
      <c r="F20" s="29">
        <f t="shared" si="6"/>
        <v>0</v>
      </c>
      <c r="G20" s="29">
        <f t="shared" si="6"/>
        <v>7523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752081</v>
      </c>
      <c r="O20" s="41">
        <f t="shared" si="1"/>
        <v>128.079189373297</v>
      </c>
      <c r="P20" s="10"/>
    </row>
    <row r="21" spans="1:16" ht="15">
      <c r="A21" s="12"/>
      <c r="B21" s="42">
        <v>541</v>
      </c>
      <c r="C21" s="19" t="s">
        <v>34</v>
      </c>
      <c r="D21" s="43">
        <v>744558</v>
      </c>
      <c r="E21" s="43">
        <v>0</v>
      </c>
      <c r="F21" s="43">
        <v>0</v>
      </c>
      <c r="G21" s="43">
        <v>7523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752081</v>
      </c>
      <c r="O21" s="44">
        <f t="shared" si="1"/>
        <v>128.079189373297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571464</v>
      </c>
      <c r="E22" s="29">
        <f t="shared" si="7"/>
        <v>0</v>
      </c>
      <c r="F22" s="29">
        <f t="shared" si="7"/>
        <v>0</v>
      </c>
      <c r="G22" s="29">
        <f t="shared" si="7"/>
        <v>19961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591425</v>
      </c>
      <c r="O22" s="41">
        <f t="shared" si="1"/>
        <v>100.71951634877384</v>
      </c>
      <c r="P22" s="9"/>
    </row>
    <row r="23" spans="1:16" ht="15">
      <c r="A23" s="12"/>
      <c r="B23" s="42">
        <v>572</v>
      </c>
      <c r="C23" s="19" t="s">
        <v>36</v>
      </c>
      <c r="D23" s="43">
        <v>571464</v>
      </c>
      <c r="E23" s="43">
        <v>0</v>
      </c>
      <c r="F23" s="43">
        <v>0</v>
      </c>
      <c r="G23" s="43">
        <v>19961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591425</v>
      </c>
      <c r="O23" s="44">
        <f t="shared" si="1"/>
        <v>100.71951634877384</v>
      </c>
      <c r="P23" s="9"/>
    </row>
    <row r="24" spans="1:16" ht="15.75">
      <c r="A24" s="26" t="s">
        <v>39</v>
      </c>
      <c r="B24" s="27"/>
      <c r="C24" s="28"/>
      <c r="D24" s="29">
        <f aca="true" t="shared" si="8" ref="D24:M24">SUM(D25:D26)</f>
        <v>1282796</v>
      </c>
      <c r="E24" s="29">
        <f t="shared" si="8"/>
        <v>369490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1652286</v>
      </c>
      <c r="O24" s="41">
        <f t="shared" si="1"/>
        <v>281.38385558583104</v>
      </c>
      <c r="P24" s="9"/>
    </row>
    <row r="25" spans="1:16" ht="15">
      <c r="A25" s="12"/>
      <c r="B25" s="42">
        <v>581</v>
      </c>
      <c r="C25" s="19" t="s">
        <v>37</v>
      </c>
      <c r="D25" s="43">
        <v>1273323</v>
      </c>
      <c r="E25" s="43">
        <v>369490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1642813</v>
      </c>
      <c r="O25" s="44">
        <f t="shared" si="1"/>
        <v>279.77060626702996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9473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9473</v>
      </c>
      <c r="O26" s="44">
        <f t="shared" si="1"/>
        <v>1.61324931880109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9955151</v>
      </c>
      <c r="E27" s="14">
        <f aca="true" t="shared" si="9" ref="E27:M27">SUM(E5,E13,E16,E20,E22,E24)</f>
        <v>369490</v>
      </c>
      <c r="F27" s="14">
        <f t="shared" si="9"/>
        <v>0</v>
      </c>
      <c r="G27" s="14">
        <f t="shared" si="9"/>
        <v>588754</v>
      </c>
      <c r="H27" s="14">
        <f t="shared" si="9"/>
        <v>0</v>
      </c>
      <c r="I27" s="14">
        <f t="shared" si="9"/>
        <v>4588912</v>
      </c>
      <c r="J27" s="14">
        <f t="shared" si="9"/>
        <v>0</v>
      </c>
      <c r="K27" s="14">
        <f t="shared" si="9"/>
        <v>150826</v>
      </c>
      <c r="L27" s="14">
        <f t="shared" si="9"/>
        <v>0</v>
      </c>
      <c r="M27" s="14">
        <f t="shared" si="9"/>
        <v>0</v>
      </c>
      <c r="N27" s="14">
        <f t="shared" si="4"/>
        <v>15653133</v>
      </c>
      <c r="O27" s="35">
        <f t="shared" si="1"/>
        <v>2665.7242847411444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5872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1740521</v>
      </c>
      <c r="E5" s="24">
        <f t="shared" si="0"/>
        <v>0</v>
      </c>
      <c r="F5" s="24">
        <f t="shared" si="0"/>
        <v>0</v>
      </c>
      <c r="G5" s="24">
        <f t="shared" si="0"/>
        <v>8143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133519</v>
      </c>
      <c r="L5" s="24">
        <f t="shared" si="0"/>
        <v>0</v>
      </c>
      <c r="M5" s="24">
        <f t="shared" si="0"/>
        <v>0</v>
      </c>
      <c r="N5" s="25">
        <f>SUM(D5:M5)</f>
        <v>1882183</v>
      </c>
      <c r="O5" s="30">
        <f aca="true" t="shared" si="1" ref="O5:O28">(N5/O$30)</f>
        <v>319.1222448287555</v>
      </c>
      <c r="P5" s="6"/>
    </row>
    <row r="6" spans="1:16" ht="15">
      <c r="A6" s="12"/>
      <c r="B6" s="42">
        <v>511</v>
      </c>
      <c r="C6" s="19" t="s">
        <v>19</v>
      </c>
      <c r="D6" s="43">
        <v>25960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25960</v>
      </c>
      <c r="O6" s="44">
        <f t="shared" si="1"/>
        <v>4.401492031197016</v>
      </c>
      <c r="P6" s="9"/>
    </row>
    <row r="7" spans="1:16" ht="15">
      <c r="A7" s="12"/>
      <c r="B7" s="42">
        <v>512</v>
      </c>
      <c r="C7" s="19" t="s">
        <v>20</v>
      </c>
      <c r="D7" s="43">
        <v>379303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379303</v>
      </c>
      <c r="O7" s="44">
        <f t="shared" si="1"/>
        <v>64.31044421837912</v>
      </c>
      <c r="P7" s="9"/>
    </row>
    <row r="8" spans="1:16" ht="15">
      <c r="A8" s="12"/>
      <c r="B8" s="42">
        <v>513</v>
      </c>
      <c r="C8" s="19" t="s">
        <v>21</v>
      </c>
      <c r="D8" s="43">
        <v>525676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525676</v>
      </c>
      <c r="O8" s="44">
        <f t="shared" si="1"/>
        <v>89.12783994574433</v>
      </c>
      <c r="P8" s="9"/>
    </row>
    <row r="9" spans="1:16" ht="15">
      <c r="A9" s="12"/>
      <c r="B9" s="42">
        <v>514</v>
      </c>
      <c r="C9" s="19" t="s">
        <v>22</v>
      </c>
      <c r="D9" s="43">
        <v>97121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97121</v>
      </c>
      <c r="O9" s="44">
        <f t="shared" si="1"/>
        <v>16.466768396066463</v>
      </c>
      <c r="P9" s="9"/>
    </row>
    <row r="10" spans="1:16" ht="15">
      <c r="A10" s="12"/>
      <c r="B10" s="42">
        <v>515</v>
      </c>
      <c r="C10" s="19" t="s">
        <v>23</v>
      </c>
      <c r="D10" s="43">
        <v>515905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515905</v>
      </c>
      <c r="O10" s="44">
        <f t="shared" si="1"/>
        <v>87.47117667005764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133519</v>
      </c>
      <c r="L11" s="43">
        <v>0</v>
      </c>
      <c r="M11" s="43">
        <v>0</v>
      </c>
      <c r="N11" s="43">
        <f t="shared" si="2"/>
        <v>133519</v>
      </c>
      <c r="O11" s="44">
        <f t="shared" si="1"/>
        <v>22.638012885723974</v>
      </c>
      <c r="P11" s="9"/>
    </row>
    <row r="12" spans="1:16" ht="15">
      <c r="A12" s="12"/>
      <c r="B12" s="42">
        <v>519</v>
      </c>
      <c r="C12" s="19" t="s">
        <v>25</v>
      </c>
      <c r="D12" s="43">
        <v>196556</v>
      </c>
      <c r="E12" s="43">
        <v>0</v>
      </c>
      <c r="F12" s="43">
        <v>0</v>
      </c>
      <c r="G12" s="43">
        <v>8143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204699</v>
      </c>
      <c r="O12" s="44">
        <f t="shared" si="1"/>
        <v>34.70651068158698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5565756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5565756</v>
      </c>
      <c r="O13" s="41">
        <f t="shared" si="1"/>
        <v>943.6683621566633</v>
      </c>
      <c r="P13" s="10"/>
    </row>
    <row r="14" spans="1:16" ht="15">
      <c r="A14" s="12"/>
      <c r="B14" s="42">
        <v>521</v>
      </c>
      <c r="C14" s="19" t="s">
        <v>27</v>
      </c>
      <c r="D14" s="43">
        <v>3033124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3033124</v>
      </c>
      <c r="O14" s="44">
        <f t="shared" si="1"/>
        <v>514.2631400474737</v>
      </c>
      <c r="P14" s="9"/>
    </row>
    <row r="15" spans="1:16" ht="15">
      <c r="A15" s="12"/>
      <c r="B15" s="42">
        <v>522</v>
      </c>
      <c r="C15" s="19" t="s">
        <v>28</v>
      </c>
      <c r="D15" s="43">
        <v>2136878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2136878</v>
      </c>
      <c r="O15" s="44">
        <f t="shared" si="1"/>
        <v>362.30552729738895</v>
      </c>
      <c r="P15" s="9"/>
    </row>
    <row r="16" spans="1:16" ht="15">
      <c r="A16" s="12"/>
      <c r="B16" s="42">
        <v>526</v>
      </c>
      <c r="C16" s="19" t="s">
        <v>52</v>
      </c>
      <c r="D16" s="43">
        <v>395754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395754</v>
      </c>
      <c r="O16" s="44">
        <f t="shared" si="1"/>
        <v>67.09969481180062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4395671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4395671</v>
      </c>
      <c r="O17" s="41">
        <f t="shared" si="1"/>
        <v>745.2816208884368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3760427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3760427</v>
      </c>
      <c r="O18" s="44">
        <f t="shared" si="1"/>
        <v>637.5766361478468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420081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420081</v>
      </c>
      <c r="O19" s="44">
        <f t="shared" si="1"/>
        <v>71.22431332655137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215163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215163</v>
      </c>
      <c r="O20" s="44">
        <f t="shared" si="1"/>
        <v>36.48067141403866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712960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712960</v>
      </c>
      <c r="O21" s="41">
        <f t="shared" si="1"/>
        <v>120.8816547982367</v>
      </c>
      <c r="P21" s="10"/>
    </row>
    <row r="22" spans="1:16" ht="15">
      <c r="A22" s="12"/>
      <c r="B22" s="42">
        <v>541</v>
      </c>
      <c r="C22" s="19" t="s">
        <v>34</v>
      </c>
      <c r="D22" s="43">
        <v>712960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712960</v>
      </c>
      <c r="O22" s="44">
        <f t="shared" si="1"/>
        <v>120.8816547982367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469903</v>
      </c>
      <c r="E23" s="29">
        <f t="shared" si="7"/>
        <v>0</v>
      </c>
      <c r="F23" s="29">
        <f t="shared" si="7"/>
        <v>0</v>
      </c>
      <c r="G23" s="29">
        <f t="shared" si="7"/>
        <v>76651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546554</v>
      </c>
      <c r="O23" s="41">
        <f t="shared" si="1"/>
        <v>92.66768396066463</v>
      </c>
      <c r="P23" s="9"/>
    </row>
    <row r="24" spans="1:16" ht="15">
      <c r="A24" s="12"/>
      <c r="B24" s="42">
        <v>572</v>
      </c>
      <c r="C24" s="19" t="s">
        <v>36</v>
      </c>
      <c r="D24" s="43">
        <v>469903</v>
      </c>
      <c r="E24" s="43">
        <v>0</v>
      </c>
      <c r="F24" s="43">
        <v>0</v>
      </c>
      <c r="G24" s="43">
        <v>76651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546554</v>
      </c>
      <c r="O24" s="44">
        <f t="shared" si="1"/>
        <v>92.66768396066463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SUM(D26:D27)</f>
        <v>336205</v>
      </c>
      <c r="E25" s="29">
        <f t="shared" si="8"/>
        <v>749536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120600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1206341</v>
      </c>
      <c r="O25" s="41">
        <f t="shared" si="1"/>
        <v>204.5339097999322</v>
      </c>
      <c r="P25" s="9"/>
    </row>
    <row r="26" spans="1:16" ht="15">
      <c r="A26" s="12"/>
      <c r="B26" s="42">
        <v>581</v>
      </c>
      <c r="C26" s="19" t="s">
        <v>37</v>
      </c>
      <c r="D26" s="43">
        <v>330000</v>
      </c>
      <c r="E26" s="43">
        <v>473700</v>
      </c>
      <c r="F26" s="43">
        <v>0</v>
      </c>
      <c r="G26" s="43">
        <v>0</v>
      </c>
      <c r="H26" s="43">
        <v>0</v>
      </c>
      <c r="I26" s="43">
        <v>120600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924300</v>
      </c>
      <c r="O26" s="44">
        <f t="shared" si="1"/>
        <v>156.71414038657173</v>
      </c>
      <c r="P26" s="9"/>
    </row>
    <row r="27" spans="1:16" ht="15.75" thickBot="1">
      <c r="A27" s="12"/>
      <c r="B27" s="42">
        <v>590</v>
      </c>
      <c r="C27" s="19" t="s">
        <v>38</v>
      </c>
      <c r="D27" s="43">
        <v>6205</v>
      </c>
      <c r="E27" s="43">
        <v>275836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282041</v>
      </c>
      <c r="O27" s="44">
        <f t="shared" si="1"/>
        <v>47.81976941336046</v>
      </c>
      <c r="P27" s="9"/>
    </row>
    <row r="28" spans="1:119" ht="16.5" thickBot="1">
      <c r="A28" s="13" t="s">
        <v>10</v>
      </c>
      <c r="B28" s="21"/>
      <c r="C28" s="20"/>
      <c r="D28" s="14">
        <f>SUM(D5,D13,D17,D21,D23,D25)</f>
        <v>8825345</v>
      </c>
      <c r="E28" s="14">
        <f aca="true" t="shared" si="9" ref="E28:M28">SUM(E5,E13,E17,E21,E23,E25)</f>
        <v>749536</v>
      </c>
      <c r="F28" s="14">
        <f t="shared" si="9"/>
        <v>0</v>
      </c>
      <c r="G28" s="14">
        <f t="shared" si="9"/>
        <v>84794</v>
      </c>
      <c r="H28" s="14">
        <f t="shared" si="9"/>
        <v>0</v>
      </c>
      <c r="I28" s="14">
        <f t="shared" si="9"/>
        <v>4516271</v>
      </c>
      <c r="J28" s="14">
        <f t="shared" si="9"/>
        <v>0</v>
      </c>
      <c r="K28" s="14">
        <f t="shared" si="9"/>
        <v>133519</v>
      </c>
      <c r="L28" s="14">
        <f t="shared" si="9"/>
        <v>0</v>
      </c>
      <c r="M28" s="14">
        <f t="shared" si="9"/>
        <v>0</v>
      </c>
      <c r="N28" s="14">
        <f t="shared" si="4"/>
        <v>14309465</v>
      </c>
      <c r="O28" s="35">
        <f t="shared" si="1"/>
        <v>2426.155476432689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53</v>
      </c>
      <c r="M30" s="90"/>
      <c r="N30" s="90"/>
      <c r="O30" s="39">
        <v>5898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1931958</v>
      </c>
      <c r="E5" s="24">
        <f t="shared" si="0"/>
        <v>0</v>
      </c>
      <c r="F5" s="24">
        <f t="shared" si="0"/>
        <v>0</v>
      </c>
      <c r="G5" s="24">
        <f t="shared" si="0"/>
        <v>981673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141908</v>
      </c>
      <c r="L5" s="24">
        <f t="shared" si="0"/>
        <v>0</v>
      </c>
      <c r="M5" s="24">
        <f t="shared" si="0"/>
        <v>0</v>
      </c>
      <c r="N5" s="25">
        <f>SUM(D5:M5)</f>
        <v>3055539</v>
      </c>
      <c r="O5" s="30">
        <f aca="true" t="shared" si="1" ref="O5:O30">(N5/O$32)</f>
        <v>521.868317677199</v>
      </c>
      <c r="P5" s="6"/>
    </row>
    <row r="6" spans="1:16" ht="15">
      <c r="A6" s="12"/>
      <c r="B6" s="42">
        <v>511</v>
      </c>
      <c r="C6" s="19" t="s">
        <v>19</v>
      </c>
      <c r="D6" s="43">
        <v>33221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33221</v>
      </c>
      <c r="O6" s="44">
        <f t="shared" si="1"/>
        <v>5.673953885567891</v>
      </c>
      <c r="P6" s="9"/>
    </row>
    <row r="7" spans="1:16" ht="15">
      <c r="A7" s="12"/>
      <c r="B7" s="42">
        <v>512</v>
      </c>
      <c r="C7" s="19" t="s">
        <v>20</v>
      </c>
      <c r="D7" s="43">
        <v>308283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308283</v>
      </c>
      <c r="O7" s="44">
        <f t="shared" si="1"/>
        <v>52.65294619982921</v>
      </c>
      <c r="P7" s="9"/>
    </row>
    <row r="8" spans="1:16" ht="15">
      <c r="A8" s="12"/>
      <c r="B8" s="42">
        <v>513</v>
      </c>
      <c r="C8" s="19" t="s">
        <v>21</v>
      </c>
      <c r="D8" s="43">
        <v>536975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536975</v>
      </c>
      <c r="O8" s="44">
        <f t="shared" si="1"/>
        <v>91.71221178479932</v>
      </c>
      <c r="P8" s="9"/>
    </row>
    <row r="9" spans="1:16" ht="15">
      <c r="A9" s="12"/>
      <c r="B9" s="42">
        <v>514</v>
      </c>
      <c r="C9" s="19" t="s">
        <v>22</v>
      </c>
      <c r="D9" s="43">
        <v>227061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227061</v>
      </c>
      <c r="O9" s="44">
        <f t="shared" si="1"/>
        <v>38.78070025619129</v>
      </c>
      <c r="P9" s="9"/>
    </row>
    <row r="10" spans="1:16" ht="15">
      <c r="A10" s="12"/>
      <c r="B10" s="42">
        <v>515</v>
      </c>
      <c r="C10" s="19" t="s">
        <v>23</v>
      </c>
      <c r="D10" s="43">
        <v>520282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520282</v>
      </c>
      <c r="O10" s="44">
        <f t="shared" si="1"/>
        <v>88.86114432109308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141908</v>
      </c>
      <c r="L11" s="43">
        <v>0</v>
      </c>
      <c r="M11" s="43">
        <v>0</v>
      </c>
      <c r="N11" s="43">
        <f t="shared" si="2"/>
        <v>141908</v>
      </c>
      <c r="O11" s="44">
        <f t="shared" si="1"/>
        <v>24.237062339880445</v>
      </c>
      <c r="P11" s="9"/>
    </row>
    <row r="12" spans="1:16" ht="15">
      <c r="A12" s="12"/>
      <c r="B12" s="42">
        <v>519</v>
      </c>
      <c r="C12" s="19" t="s">
        <v>25</v>
      </c>
      <c r="D12" s="43">
        <v>306136</v>
      </c>
      <c r="E12" s="43">
        <v>0</v>
      </c>
      <c r="F12" s="43">
        <v>0</v>
      </c>
      <c r="G12" s="43">
        <v>981673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1287809</v>
      </c>
      <c r="O12" s="44">
        <f t="shared" si="1"/>
        <v>219.95029888983774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5761751</v>
      </c>
      <c r="E13" s="29">
        <f t="shared" si="3"/>
        <v>0</v>
      </c>
      <c r="F13" s="29">
        <f t="shared" si="3"/>
        <v>0</v>
      </c>
      <c r="G13" s="29">
        <f t="shared" si="3"/>
        <v>31004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5792755</v>
      </c>
      <c r="O13" s="41">
        <f t="shared" si="1"/>
        <v>989.3689154568744</v>
      </c>
      <c r="P13" s="10"/>
    </row>
    <row r="14" spans="1:16" ht="15">
      <c r="A14" s="12"/>
      <c r="B14" s="42">
        <v>521</v>
      </c>
      <c r="C14" s="19" t="s">
        <v>27</v>
      </c>
      <c r="D14" s="43">
        <v>3302776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3302776</v>
      </c>
      <c r="O14" s="44">
        <f t="shared" si="1"/>
        <v>564.0949615713066</v>
      </c>
      <c r="P14" s="9"/>
    </row>
    <row r="15" spans="1:16" ht="15">
      <c r="A15" s="12"/>
      <c r="B15" s="42">
        <v>522</v>
      </c>
      <c r="C15" s="19" t="s">
        <v>28</v>
      </c>
      <c r="D15" s="43">
        <v>2066558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2066558</v>
      </c>
      <c r="O15" s="44">
        <f t="shared" si="1"/>
        <v>352.95610589239965</v>
      </c>
      <c r="P15" s="9"/>
    </row>
    <row r="16" spans="1:16" ht="15">
      <c r="A16" s="12"/>
      <c r="B16" s="42">
        <v>526</v>
      </c>
      <c r="C16" s="19" t="s">
        <v>52</v>
      </c>
      <c r="D16" s="43">
        <v>392417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392417</v>
      </c>
      <c r="O16" s="44">
        <f t="shared" si="1"/>
        <v>67.02254483347566</v>
      </c>
      <c r="P16" s="9"/>
    </row>
    <row r="17" spans="1:16" ht="15">
      <c r="A17" s="12"/>
      <c r="B17" s="42">
        <v>529</v>
      </c>
      <c r="C17" s="19" t="s">
        <v>68</v>
      </c>
      <c r="D17" s="43">
        <v>0</v>
      </c>
      <c r="E17" s="43">
        <v>0</v>
      </c>
      <c r="F17" s="43">
        <v>0</v>
      </c>
      <c r="G17" s="43">
        <v>31004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31004</v>
      </c>
      <c r="O17" s="44">
        <f t="shared" si="1"/>
        <v>5.295303159692571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256170</v>
      </c>
      <c r="H18" s="29">
        <f t="shared" si="5"/>
        <v>0</v>
      </c>
      <c r="I18" s="29">
        <f t="shared" si="5"/>
        <v>4634841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4891011</v>
      </c>
      <c r="O18" s="41">
        <f t="shared" si="1"/>
        <v>835.3562766865927</v>
      </c>
      <c r="P18" s="10"/>
    </row>
    <row r="19" spans="1:16" ht="15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4139785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4139785</v>
      </c>
      <c r="O19" s="44">
        <f t="shared" si="1"/>
        <v>707.0512382578993</v>
      </c>
      <c r="P19" s="9"/>
    </row>
    <row r="20" spans="1:16" ht="15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306347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306347</v>
      </c>
      <c r="O20" s="44">
        <f t="shared" si="1"/>
        <v>52.322288642186166</v>
      </c>
      <c r="P20" s="9"/>
    </row>
    <row r="21" spans="1:16" ht="15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188709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188709</v>
      </c>
      <c r="O21" s="44">
        <f t="shared" si="1"/>
        <v>32.23040136635355</v>
      </c>
      <c r="P21" s="9"/>
    </row>
    <row r="22" spans="1:16" ht="15">
      <c r="A22" s="12"/>
      <c r="B22" s="42">
        <v>539</v>
      </c>
      <c r="C22" s="19" t="s">
        <v>69</v>
      </c>
      <c r="D22" s="43">
        <v>0</v>
      </c>
      <c r="E22" s="43">
        <v>0</v>
      </c>
      <c r="F22" s="43">
        <v>0</v>
      </c>
      <c r="G22" s="43">
        <v>256170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256170</v>
      </c>
      <c r="O22" s="44">
        <f t="shared" si="1"/>
        <v>43.752348420153716</v>
      </c>
      <c r="P22" s="9"/>
    </row>
    <row r="23" spans="1:16" ht="15.75">
      <c r="A23" s="26" t="s">
        <v>33</v>
      </c>
      <c r="B23" s="27"/>
      <c r="C23" s="28"/>
      <c r="D23" s="29">
        <f aca="true" t="shared" si="6" ref="D23:M23">SUM(D24:D24)</f>
        <v>794555</v>
      </c>
      <c r="E23" s="29">
        <f t="shared" si="6"/>
        <v>0</v>
      </c>
      <c r="F23" s="29">
        <f t="shared" si="6"/>
        <v>0</v>
      </c>
      <c r="G23" s="29">
        <f t="shared" si="6"/>
        <v>35870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830425</v>
      </c>
      <c r="O23" s="41">
        <f t="shared" si="1"/>
        <v>141.83176771989753</v>
      </c>
      <c r="P23" s="10"/>
    </row>
    <row r="24" spans="1:16" ht="15">
      <c r="A24" s="12"/>
      <c r="B24" s="42">
        <v>541</v>
      </c>
      <c r="C24" s="19" t="s">
        <v>34</v>
      </c>
      <c r="D24" s="43">
        <v>794555</v>
      </c>
      <c r="E24" s="43">
        <v>0</v>
      </c>
      <c r="F24" s="43">
        <v>0</v>
      </c>
      <c r="G24" s="43">
        <v>35870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830425</v>
      </c>
      <c r="O24" s="44">
        <f t="shared" si="1"/>
        <v>141.83176771989753</v>
      </c>
      <c r="P24" s="9"/>
    </row>
    <row r="25" spans="1:16" ht="15.75">
      <c r="A25" s="26" t="s">
        <v>35</v>
      </c>
      <c r="B25" s="27"/>
      <c r="C25" s="28"/>
      <c r="D25" s="29">
        <f aca="true" t="shared" si="7" ref="D25:M25">SUM(D26:D26)</f>
        <v>501421</v>
      </c>
      <c r="E25" s="29">
        <f t="shared" si="7"/>
        <v>0</v>
      </c>
      <c r="F25" s="29">
        <f t="shared" si="7"/>
        <v>0</v>
      </c>
      <c r="G25" s="29">
        <f t="shared" si="7"/>
        <v>54655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556076</v>
      </c>
      <c r="O25" s="41">
        <f t="shared" si="1"/>
        <v>94.97455166524338</v>
      </c>
      <c r="P25" s="9"/>
    </row>
    <row r="26" spans="1:16" ht="15">
      <c r="A26" s="12"/>
      <c r="B26" s="42">
        <v>572</v>
      </c>
      <c r="C26" s="19" t="s">
        <v>36</v>
      </c>
      <c r="D26" s="43">
        <v>501421</v>
      </c>
      <c r="E26" s="43">
        <v>0</v>
      </c>
      <c r="F26" s="43">
        <v>0</v>
      </c>
      <c r="G26" s="43">
        <v>54655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556076</v>
      </c>
      <c r="O26" s="44">
        <f t="shared" si="1"/>
        <v>94.97455166524338</v>
      </c>
      <c r="P26" s="9"/>
    </row>
    <row r="27" spans="1:16" ht="15.75">
      <c r="A27" s="26" t="s">
        <v>39</v>
      </c>
      <c r="B27" s="27"/>
      <c r="C27" s="28"/>
      <c r="D27" s="29">
        <f aca="true" t="shared" si="8" ref="D27:M27">SUM(D28:D29)</f>
        <v>224649</v>
      </c>
      <c r="E27" s="29">
        <f t="shared" si="8"/>
        <v>550200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60300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835149</v>
      </c>
      <c r="O27" s="41">
        <f t="shared" si="1"/>
        <v>142.63859948761743</v>
      </c>
      <c r="P27" s="9"/>
    </row>
    <row r="28" spans="1:16" ht="15">
      <c r="A28" s="12"/>
      <c r="B28" s="42">
        <v>581</v>
      </c>
      <c r="C28" s="19" t="s">
        <v>37</v>
      </c>
      <c r="D28" s="43">
        <v>218514</v>
      </c>
      <c r="E28" s="43">
        <v>406830</v>
      </c>
      <c r="F28" s="43">
        <v>0</v>
      </c>
      <c r="G28" s="43">
        <v>0</v>
      </c>
      <c r="H28" s="43">
        <v>0</v>
      </c>
      <c r="I28" s="43">
        <v>60300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685644</v>
      </c>
      <c r="O28" s="44">
        <f t="shared" si="1"/>
        <v>117.10401366353544</v>
      </c>
      <c r="P28" s="9"/>
    </row>
    <row r="29" spans="1:16" ht="15.75" thickBot="1">
      <c r="A29" s="12"/>
      <c r="B29" s="42">
        <v>590</v>
      </c>
      <c r="C29" s="19" t="s">
        <v>38</v>
      </c>
      <c r="D29" s="43">
        <v>6135</v>
      </c>
      <c r="E29" s="43">
        <v>143370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149505</v>
      </c>
      <c r="O29" s="44">
        <f t="shared" si="1"/>
        <v>25.534585824081983</v>
      </c>
      <c r="P29" s="9"/>
    </row>
    <row r="30" spans="1:119" ht="16.5" thickBot="1">
      <c r="A30" s="13" t="s">
        <v>10</v>
      </c>
      <c r="B30" s="21"/>
      <c r="C30" s="20"/>
      <c r="D30" s="14">
        <f>SUM(D5,D13,D18,D23,D25,D27)</f>
        <v>9214334</v>
      </c>
      <c r="E30" s="14">
        <f aca="true" t="shared" si="9" ref="E30:M30">SUM(E5,E13,E18,E23,E25,E27)</f>
        <v>550200</v>
      </c>
      <c r="F30" s="14">
        <f t="shared" si="9"/>
        <v>0</v>
      </c>
      <c r="G30" s="14">
        <f t="shared" si="9"/>
        <v>1359372</v>
      </c>
      <c r="H30" s="14">
        <f t="shared" si="9"/>
        <v>0</v>
      </c>
      <c r="I30" s="14">
        <f t="shared" si="9"/>
        <v>4695141</v>
      </c>
      <c r="J30" s="14">
        <f t="shared" si="9"/>
        <v>0</v>
      </c>
      <c r="K30" s="14">
        <f t="shared" si="9"/>
        <v>141908</v>
      </c>
      <c r="L30" s="14">
        <f t="shared" si="9"/>
        <v>0</v>
      </c>
      <c r="M30" s="14">
        <f t="shared" si="9"/>
        <v>0</v>
      </c>
      <c r="N30" s="14">
        <f t="shared" si="4"/>
        <v>15960955</v>
      </c>
      <c r="O30" s="35">
        <f t="shared" si="1"/>
        <v>2726.0384286934245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70</v>
      </c>
      <c r="M32" s="90"/>
      <c r="N32" s="90"/>
      <c r="O32" s="39">
        <v>5855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2253727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730874</v>
      </c>
      <c r="L5" s="24">
        <f t="shared" si="0"/>
        <v>0</v>
      </c>
      <c r="M5" s="24">
        <f t="shared" si="0"/>
        <v>0</v>
      </c>
      <c r="N5" s="25">
        <f>SUM(D5:M5)</f>
        <v>2984601</v>
      </c>
      <c r="O5" s="30">
        <f aca="true" t="shared" si="1" ref="O5:O30">(N5/O$32)</f>
        <v>508.1036772216548</v>
      </c>
      <c r="P5" s="6"/>
    </row>
    <row r="6" spans="1:16" ht="15">
      <c r="A6" s="12"/>
      <c r="B6" s="42">
        <v>511</v>
      </c>
      <c r="C6" s="19" t="s">
        <v>19</v>
      </c>
      <c r="D6" s="43">
        <v>51837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51837</v>
      </c>
      <c r="O6" s="44">
        <f t="shared" si="1"/>
        <v>8.824821246169561</v>
      </c>
      <c r="P6" s="9"/>
    </row>
    <row r="7" spans="1:16" ht="15">
      <c r="A7" s="12"/>
      <c r="B7" s="42">
        <v>512</v>
      </c>
      <c r="C7" s="19" t="s">
        <v>20</v>
      </c>
      <c r="D7" s="43">
        <v>631478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631478</v>
      </c>
      <c r="O7" s="44">
        <f t="shared" si="1"/>
        <v>107.50391556009534</v>
      </c>
      <c r="P7" s="9"/>
    </row>
    <row r="8" spans="1:16" ht="15">
      <c r="A8" s="12"/>
      <c r="B8" s="42">
        <v>513</v>
      </c>
      <c r="C8" s="19" t="s">
        <v>21</v>
      </c>
      <c r="D8" s="43">
        <v>772070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772070</v>
      </c>
      <c r="O8" s="44">
        <f t="shared" si="1"/>
        <v>131.43854273067757</v>
      </c>
      <c r="P8" s="9"/>
    </row>
    <row r="9" spans="1:16" ht="15">
      <c r="A9" s="12"/>
      <c r="B9" s="42">
        <v>514</v>
      </c>
      <c r="C9" s="19" t="s">
        <v>22</v>
      </c>
      <c r="D9" s="43">
        <v>148842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148842</v>
      </c>
      <c r="O9" s="44">
        <f t="shared" si="1"/>
        <v>25.3391215526047</v>
      </c>
      <c r="P9" s="9"/>
    </row>
    <row r="10" spans="1:16" ht="15">
      <c r="A10" s="12"/>
      <c r="B10" s="42">
        <v>515</v>
      </c>
      <c r="C10" s="19" t="s">
        <v>23</v>
      </c>
      <c r="D10" s="43">
        <v>162122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162122</v>
      </c>
      <c r="O10" s="44">
        <f t="shared" si="1"/>
        <v>27.59993190330269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730874</v>
      </c>
      <c r="L11" s="43">
        <v>0</v>
      </c>
      <c r="M11" s="43">
        <v>0</v>
      </c>
      <c r="N11" s="43">
        <f t="shared" si="2"/>
        <v>730874</v>
      </c>
      <c r="O11" s="44">
        <f t="shared" si="1"/>
        <v>124.42526387470208</v>
      </c>
      <c r="P11" s="9"/>
    </row>
    <row r="12" spans="1:16" ht="15">
      <c r="A12" s="12"/>
      <c r="B12" s="42">
        <v>519</v>
      </c>
      <c r="C12" s="19" t="s">
        <v>57</v>
      </c>
      <c r="D12" s="43">
        <v>487378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487378</v>
      </c>
      <c r="O12" s="44">
        <f t="shared" si="1"/>
        <v>82.97208035410283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8087356</v>
      </c>
      <c r="E13" s="29">
        <f t="shared" si="3"/>
        <v>689615</v>
      </c>
      <c r="F13" s="29">
        <f t="shared" si="3"/>
        <v>0</v>
      </c>
      <c r="G13" s="29">
        <f t="shared" si="3"/>
        <v>129008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8905979</v>
      </c>
      <c r="O13" s="41">
        <f t="shared" si="1"/>
        <v>1516.1693905345592</v>
      </c>
      <c r="P13" s="10"/>
    </row>
    <row r="14" spans="1:16" ht="15">
      <c r="A14" s="12"/>
      <c r="B14" s="42">
        <v>521</v>
      </c>
      <c r="C14" s="19" t="s">
        <v>27</v>
      </c>
      <c r="D14" s="43">
        <v>3908385</v>
      </c>
      <c r="E14" s="43">
        <v>1512</v>
      </c>
      <c r="F14" s="43">
        <v>0</v>
      </c>
      <c r="G14" s="43">
        <v>129008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4038905</v>
      </c>
      <c r="O14" s="44">
        <f t="shared" si="1"/>
        <v>687.590228123936</v>
      </c>
      <c r="P14" s="9"/>
    </row>
    <row r="15" spans="1:16" ht="15">
      <c r="A15" s="12"/>
      <c r="B15" s="42">
        <v>522</v>
      </c>
      <c r="C15" s="19" t="s">
        <v>28</v>
      </c>
      <c r="D15" s="43">
        <v>4096694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4096694</v>
      </c>
      <c r="O15" s="44">
        <f t="shared" si="1"/>
        <v>697.428328226081</v>
      </c>
      <c r="P15" s="9"/>
    </row>
    <row r="16" spans="1:16" ht="15">
      <c r="A16" s="12"/>
      <c r="B16" s="42">
        <v>524</v>
      </c>
      <c r="C16" s="19" t="s">
        <v>46</v>
      </c>
      <c r="D16" s="43">
        <v>0</v>
      </c>
      <c r="E16" s="43">
        <v>688103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688103</v>
      </c>
      <c r="O16" s="44">
        <f t="shared" si="1"/>
        <v>117.14385427306776</v>
      </c>
      <c r="P16" s="9"/>
    </row>
    <row r="17" spans="1:16" ht="15">
      <c r="A17" s="12"/>
      <c r="B17" s="42">
        <v>529</v>
      </c>
      <c r="C17" s="19" t="s">
        <v>68</v>
      </c>
      <c r="D17" s="43">
        <v>82277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82277</v>
      </c>
      <c r="O17" s="44">
        <f t="shared" si="1"/>
        <v>14.006979911474293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6698207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6698207</v>
      </c>
      <c r="O18" s="41">
        <f t="shared" si="1"/>
        <v>1140.3144364998298</v>
      </c>
      <c r="P18" s="10"/>
    </row>
    <row r="19" spans="1:16" ht="15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5747812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5747812</v>
      </c>
      <c r="O19" s="44">
        <f t="shared" si="1"/>
        <v>978.5175348995574</v>
      </c>
      <c r="P19" s="9"/>
    </row>
    <row r="20" spans="1:16" ht="15">
      <c r="A20" s="12"/>
      <c r="B20" s="42">
        <v>534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496619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496619</v>
      </c>
      <c r="O20" s="44">
        <f t="shared" si="1"/>
        <v>84.54528430371127</v>
      </c>
      <c r="P20" s="9"/>
    </row>
    <row r="21" spans="1:16" ht="15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453776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453776</v>
      </c>
      <c r="O21" s="44">
        <f t="shared" si="1"/>
        <v>77.25161729656112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1314415</v>
      </c>
      <c r="E22" s="29">
        <f t="shared" si="6"/>
        <v>0</v>
      </c>
      <c r="F22" s="29">
        <f t="shared" si="6"/>
        <v>0</v>
      </c>
      <c r="G22" s="29">
        <f t="shared" si="6"/>
        <v>173014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1487429</v>
      </c>
      <c r="O22" s="41">
        <f t="shared" si="1"/>
        <v>253.22250595846103</v>
      </c>
      <c r="P22" s="10"/>
    </row>
    <row r="23" spans="1:16" ht="15">
      <c r="A23" s="12"/>
      <c r="B23" s="42">
        <v>541</v>
      </c>
      <c r="C23" s="19" t="s">
        <v>60</v>
      </c>
      <c r="D23" s="43">
        <v>1314415</v>
      </c>
      <c r="E23" s="43">
        <v>0</v>
      </c>
      <c r="F23" s="43">
        <v>0</v>
      </c>
      <c r="G23" s="43">
        <v>173014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1487429</v>
      </c>
      <c r="O23" s="44">
        <f t="shared" si="1"/>
        <v>253.22250595846103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604892</v>
      </c>
      <c r="E24" s="29">
        <f t="shared" si="7"/>
        <v>0</v>
      </c>
      <c r="F24" s="29">
        <f t="shared" si="7"/>
        <v>0</v>
      </c>
      <c r="G24" s="29">
        <f t="shared" si="7"/>
        <v>98047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702939</v>
      </c>
      <c r="O24" s="41">
        <f t="shared" si="1"/>
        <v>119.66956077630235</v>
      </c>
      <c r="P24" s="9"/>
    </row>
    <row r="25" spans="1:16" ht="15">
      <c r="A25" s="12"/>
      <c r="B25" s="42">
        <v>572</v>
      </c>
      <c r="C25" s="19" t="s">
        <v>61</v>
      </c>
      <c r="D25" s="43">
        <v>604892</v>
      </c>
      <c r="E25" s="43">
        <v>0</v>
      </c>
      <c r="F25" s="43">
        <v>0</v>
      </c>
      <c r="G25" s="43">
        <v>98047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702939</v>
      </c>
      <c r="O25" s="44">
        <f t="shared" si="1"/>
        <v>119.66956077630235</v>
      </c>
      <c r="P25" s="9"/>
    </row>
    <row r="26" spans="1:16" ht="15.75">
      <c r="A26" s="26" t="s">
        <v>62</v>
      </c>
      <c r="B26" s="27"/>
      <c r="C26" s="28"/>
      <c r="D26" s="29">
        <f aca="true" t="shared" si="8" ref="D26:M26">SUM(D27:D29)</f>
        <v>1324715</v>
      </c>
      <c r="E26" s="29">
        <f t="shared" si="8"/>
        <v>195378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216390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1736483</v>
      </c>
      <c r="O26" s="41">
        <f t="shared" si="1"/>
        <v>295.62189308818523</v>
      </c>
      <c r="P26" s="9"/>
    </row>
    <row r="27" spans="1:16" ht="15">
      <c r="A27" s="12"/>
      <c r="B27" s="42">
        <v>581</v>
      </c>
      <c r="C27" s="19" t="s">
        <v>63</v>
      </c>
      <c r="D27" s="43">
        <v>1324715</v>
      </c>
      <c r="E27" s="43">
        <v>195378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1520093</v>
      </c>
      <c r="O27" s="44">
        <f t="shared" si="1"/>
        <v>258.7832822608103</v>
      </c>
      <c r="P27" s="9"/>
    </row>
    <row r="28" spans="1:16" ht="15">
      <c r="A28" s="12"/>
      <c r="B28" s="42">
        <v>590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92057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92057</v>
      </c>
      <c r="O28" s="44">
        <f t="shared" si="1"/>
        <v>15.671944160708206</v>
      </c>
      <c r="P28" s="9"/>
    </row>
    <row r="29" spans="1:16" ht="15.75" thickBot="1">
      <c r="A29" s="12"/>
      <c r="B29" s="42">
        <v>591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124333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124333</v>
      </c>
      <c r="O29" s="44">
        <f t="shared" si="1"/>
        <v>21.166666666666668</v>
      </c>
      <c r="P29" s="9"/>
    </row>
    <row r="30" spans="1:119" ht="16.5" thickBot="1">
      <c r="A30" s="13" t="s">
        <v>10</v>
      </c>
      <c r="B30" s="21"/>
      <c r="C30" s="20"/>
      <c r="D30" s="14">
        <f>SUM(D5,D13,D18,D22,D24,D26)</f>
        <v>13585105</v>
      </c>
      <c r="E30" s="14">
        <f aca="true" t="shared" si="9" ref="E30:M30">SUM(E5,E13,E18,E22,E24,E26)</f>
        <v>884993</v>
      </c>
      <c r="F30" s="14">
        <f t="shared" si="9"/>
        <v>0</v>
      </c>
      <c r="G30" s="14">
        <f t="shared" si="9"/>
        <v>400069</v>
      </c>
      <c r="H30" s="14">
        <f t="shared" si="9"/>
        <v>0</v>
      </c>
      <c r="I30" s="14">
        <f t="shared" si="9"/>
        <v>6914597</v>
      </c>
      <c r="J30" s="14">
        <f t="shared" si="9"/>
        <v>0</v>
      </c>
      <c r="K30" s="14">
        <f t="shared" si="9"/>
        <v>730874</v>
      </c>
      <c r="L30" s="14">
        <f t="shared" si="9"/>
        <v>0</v>
      </c>
      <c r="M30" s="14">
        <f t="shared" si="9"/>
        <v>0</v>
      </c>
      <c r="N30" s="14">
        <f t="shared" si="4"/>
        <v>22515638</v>
      </c>
      <c r="O30" s="35">
        <f t="shared" si="1"/>
        <v>3833.101464078992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82</v>
      </c>
      <c r="M32" s="90"/>
      <c r="N32" s="90"/>
      <c r="O32" s="39">
        <v>5874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2326142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664380</v>
      </c>
      <c r="L5" s="24">
        <f t="shared" si="0"/>
        <v>0</v>
      </c>
      <c r="M5" s="24">
        <f t="shared" si="0"/>
        <v>0</v>
      </c>
      <c r="N5" s="25">
        <f>SUM(D5:M5)</f>
        <v>2990522</v>
      </c>
      <c r="O5" s="30">
        <f aca="true" t="shared" si="1" ref="O5:O30">(N5/O$32)</f>
        <v>511.20034188034185</v>
      </c>
      <c r="P5" s="6"/>
    </row>
    <row r="6" spans="1:16" ht="15">
      <c r="A6" s="12"/>
      <c r="B6" s="42">
        <v>511</v>
      </c>
      <c r="C6" s="19" t="s">
        <v>19</v>
      </c>
      <c r="D6" s="43">
        <v>47855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47855</v>
      </c>
      <c r="O6" s="44">
        <f t="shared" si="1"/>
        <v>8.18034188034188</v>
      </c>
      <c r="P6" s="9"/>
    </row>
    <row r="7" spans="1:16" ht="15">
      <c r="A7" s="12"/>
      <c r="B7" s="42">
        <v>512</v>
      </c>
      <c r="C7" s="19" t="s">
        <v>20</v>
      </c>
      <c r="D7" s="43">
        <v>636366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636366</v>
      </c>
      <c r="O7" s="44">
        <f t="shared" si="1"/>
        <v>108.78051282051283</v>
      </c>
      <c r="P7" s="9"/>
    </row>
    <row r="8" spans="1:16" ht="15">
      <c r="A8" s="12"/>
      <c r="B8" s="42">
        <v>513</v>
      </c>
      <c r="C8" s="19" t="s">
        <v>21</v>
      </c>
      <c r="D8" s="43">
        <v>764125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764125</v>
      </c>
      <c r="O8" s="44">
        <f t="shared" si="1"/>
        <v>130.6196581196581</v>
      </c>
      <c r="P8" s="9"/>
    </row>
    <row r="9" spans="1:16" ht="15">
      <c r="A9" s="12"/>
      <c r="B9" s="42">
        <v>514</v>
      </c>
      <c r="C9" s="19" t="s">
        <v>22</v>
      </c>
      <c r="D9" s="43">
        <v>135972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135972</v>
      </c>
      <c r="O9" s="44">
        <f t="shared" si="1"/>
        <v>23.243076923076924</v>
      </c>
      <c r="P9" s="9"/>
    </row>
    <row r="10" spans="1:16" ht="15">
      <c r="A10" s="12"/>
      <c r="B10" s="42">
        <v>515</v>
      </c>
      <c r="C10" s="19" t="s">
        <v>23</v>
      </c>
      <c r="D10" s="43">
        <v>186942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186942</v>
      </c>
      <c r="O10" s="44">
        <f t="shared" si="1"/>
        <v>31.955897435897437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664380</v>
      </c>
      <c r="L11" s="43">
        <v>0</v>
      </c>
      <c r="M11" s="43">
        <v>0</v>
      </c>
      <c r="N11" s="43">
        <f t="shared" si="2"/>
        <v>664380</v>
      </c>
      <c r="O11" s="44">
        <f t="shared" si="1"/>
        <v>113.56923076923077</v>
      </c>
      <c r="P11" s="9"/>
    </row>
    <row r="12" spans="1:16" ht="15">
      <c r="A12" s="12"/>
      <c r="B12" s="42">
        <v>519</v>
      </c>
      <c r="C12" s="19" t="s">
        <v>57</v>
      </c>
      <c r="D12" s="43">
        <v>554882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554882</v>
      </c>
      <c r="O12" s="44">
        <f t="shared" si="1"/>
        <v>94.85162393162393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9098656</v>
      </c>
      <c r="E13" s="29">
        <f t="shared" si="3"/>
        <v>26974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9125630</v>
      </c>
      <c r="O13" s="41">
        <f t="shared" si="1"/>
        <v>1559.9367521367521</v>
      </c>
      <c r="P13" s="10"/>
    </row>
    <row r="14" spans="1:16" ht="15">
      <c r="A14" s="12"/>
      <c r="B14" s="42">
        <v>521</v>
      </c>
      <c r="C14" s="19" t="s">
        <v>27</v>
      </c>
      <c r="D14" s="43">
        <v>4479389</v>
      </c>
      <c r="E14" s="43">
        <v>26974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4506363</v>
      </c>
      <c r="O14" s="44">
        <f t="shared" si="1"/>
        <v>770.3184615384615</v>
      </c>
      <c r="P14" s="9"/>
    </row>
    <row r="15" spans="1:16" ht="15">
      <c r="A15" s="12"/>
      <c r="B15" s="42">
        <v>522</v>
      </c>
      <c r="C15" s="19" t="s">
        <v>28</v>
      </c>
      <c r="D15" s="43">
        <v>3898268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3898268</v>
      </c>
      <c r="O15" s="44">
        <f t="shared" si="1"/>
        <v>666.3705982905983</v>
      </c>
      <c r="P15" s="9"/>
    </row>
    <row r="16" spans="1:16" ht="15">
      <c r="A16" s="12"/>
      <c r="B16" s="42">
        <v>524</v>
      </c>
      <c r="C16" s="19" t="s">
        <v>46</v>
      </c>
      <c r="D16" s="43">
        <v>619804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619804</v>
      </c>
      <c r="O16" s="44">
        <f t="shared" si="1"/>
        <v>105.94940170940171</v>
      </c>
      <c r="P16" s="9"/>
    </row>
    <row r="17" spans="1:16" ht="15">
      <c r="A17" s="12"/>
      <c r="B17" s="42">
        <v>529</v>
      </c>
      <c r="C17" s="19" t="s">
        <v>68</v>
      </c>
      <c r="D17" s="43">
        <v>101195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101195</v>
      </c>
      <c r="O17" s="44">
        <f t="shared" si="1"/>
        <v>17.2982905982906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5851070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5851070</v>
      </c>
      <c r="O18" s="41">
        <f t="shared" si="1"/>
        <v>1000.1829059829059</v>
      </c>
      <c r="P18" s="10"/>
    </row>
    <row r="19" spans="1:16" ht="15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4885236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4885236</v>
      </c>
      <c r="O19" s="44">
        <f t="shared" si="1"/>
        <v>835.0830769230769</v>
      </c>
      <c r="P19" s="9"/>
    </row>
    <row r="20" spans="1:16" ht="15">
      <c r="A20" s="12"/>
      <c r="B20" s="42">
        <v>534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480268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480268</v>
      </c>
      <c r="O20" s="44">
        <f t="shared" si="1"/>
        <v>82.09709401709402</v>
      </c>
      <c r="P20" s="9"/>
    </row>
    <row r="21" spans="1:16" ht="15">
      <c r="A21" s="12"/>
      <c r="B21" s="42">
        <v>538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485566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485566</v>
      </c>
      <c r="O21" s="44">
        <f t="shared" si="1"/>
        <v>83.00273504273504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1236310</v>
      </c>
      <c r="E22" s="29">
        <f t="shared" si="6"/>
        <v>0</v>
      </c>
      <c r="F22" s="29">
        <f t="shared" si="6"/>
        <v>0</v>
      </c>
      <c r="G22" s="29">
        <f t="shared" si="6"/>
        <v>10837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1247147</v>
      </c>
      <c r="O22" s="41">
        <f t="shared" si="1"/>
        <v>213.18752136752136</v>
      </c>
      <c r="P22" s="10"/>
    </row>
    <row r="23" spans="1:16" ht="15">
      <c r="A23" s="12"/>
      <c r="B23" s="42">
        <v>541</v>
      </c>
      <c r="C23" s="19" t="s">
        <v>60</v>
      </c>
      <c r="D23" s="43">
        <v>1236310</v>
      </c>
      <c r="E23" s="43">
        <v>0</v>
      </c>
      <c r="F23" s="43">
        <v>0</v>
      </c>
      <c r="G23" s="43">
        <v>10837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1247147</v>
      </c>
      <c r="O23" s="44">
        <f t="shared" si="1"/>
        <v>213.18752136752136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651748</v>
      </c>
      <c r="E24" s="29">
        <f t="shared" si="7"/>
        <v>0</v>
      </c>
      <c r="F24" s="29">
        <f t="shared" si="7"/>
        <v>0</v>
      </c>
      <c r="G24" s="29">
        <f t="shared" si="7"/>
        <v>50000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701748</v>
      </c>
      <c r="O24" s="41">
        <f t="shared" si="1"/>
        <v>119.95692307692308</v>
      </c>
      <c r="P24" s="9"/>
    </row>
    <row r="25" spans="1:16" ht="15">
      <c r="A25" s="12"/>
      <c r="B25" s="42">
        <v>572</v>
      </c>
      <c r="C25" s="19" t="s">
        <v>61</v>
      </c>
      <c r="D25" s="43">
        <v>651748</v>
      </c>
      <c r="E25" s="43">
        <v>0</v>
      </c>
      <c r="F25" s="43">
        <v>0</v>
      </c>
      <c r="G25" s="43">
        <v>50000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701748</v>
      </c>
      <c r="O25" s="44">
        <f t="shared" si="1"/>
        <v>119.95692307692308</v>
      </c>
      <c r="P25" s="9"/>
    </row>
    <row r="26" spans="1:16" ht="15.75">
      <c r="A26" s="26" t="s">
        <v>62</v>
      </c>
      <c r="B26" s="27"/>
      <c r="C26" s="28"/>
      <c r="D26" s="29">
        <f aca="true" t="shared" si="8" ref="D26:M26">SUM(D27:D29)</f>
        <v>422754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194008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616762</v>
      </c>
      <c r="O26" s="41">
        <f t="shared" si="1"/>
        <v>105.42940170940172</v>
      </c>
      <c r="P26" s="9"/>
    </row>
    <row r="27" spans="1:16" ht="15">
      <c r="A27" s="12"/>
      <c r="B27" s="42">
        <v>581</v>
      </c>
      <c r="C27" s="19" t="s">
        <v>63</v>
      </c>
      <c r="D27" s="43">
        <v>422754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422754</v>
      </c>
      <c r="O27" s="44">
        <f t="shared" si="1"/>
        <v>72.26564102564103</v>
      </c>
      <c r="P27" s="9"/>
    </row>
    <row r="28" spans="1:16" ht="15">
      <c r="A28" s="12"/>
      <c r="B28" s="42">
        <v>590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32925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32925</v>
      </c>
      <c r="O28" s="44">
        <f t="shared" si="1"/>
        <v>5.628205128205129</v>
      </c>
      <c r="P28" s="9"/>
    </row>
    <row r="29" spans="1:16" ht="15.75" thickBot="1">
      <c r="A29" s="12"/>
      <c r="B29" s="42">
        <v>591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161083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161083</v>
      </c>
      <c r="O29" s="44">
        <f t="shared" si="1"/>
        <v>27.535555555555554</v>
      </c>
      <c r="P29" s="9"/>
    </row>
    <row r="30" spans="1:119" ht="16.5" thickBot="1">
      <c r="A30" s="13" t="s">
        <v>10</v>
      </c>
      <c r="B30" s="21"/>
      <c r="C30" s="20"/>
      <c r="D30" s="14">
        <f>SUM(D5,D13,D18,D22,D24,D26)</f>
        <v>13735610</v>
      </c>
      <c r="E30" s="14">
        <f aca="true" t="shared" si="9" ref="E30:M30">SUM(E5,E13,E18,E22,E24,E26)</f>
        <v>26974</v>
      </c>
      <c r="F30" s="14">
        <f t="shared" si="9"/>
        <v>0</v>
      </c>
      <c r="G30" s="14">
        <f t="shared" si="9"/>
        <v>60837</v>
      </c>
      <c r="H30" s="14">
        <f t="shared" si="9"/>
        <v>0</v>
      </c>
      <c r="I30" s="14">
        <f t="shared" si="9"/>
        <v>6045078</v>
      </c>
      <c r="J30" s="14">
        <f t="shared" si="9"/>
        <v>0</v>
      </c>
      <c r="K30" s="14">
        <f t="shared" si="9"/>
        <v>664380</v>
      </c>
      <c r="L30" s="14">
        <f t="shared" si="9"/>
        <v>0</v>
      </c>
      <c r="M30" s="14">
        <f t="shared" si="9"/>
        <v>0</v>
      </c>
      <c r="N30" s="14">
        <f t="shared" si="4"/>
        <v>20532879</v>
      </c>
      <c r="O30" s="35">
        <f t="shared" si="1"/>
        <v>3509.893846153846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80</v>
      </c>
      <c r="M32" s="90"/>
      <c r="N32" s="90"/>
      <c r="O32" s="39">
        <v>5850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2233600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858047</v>
      </c>
      <c r="L5" s="24">
        <f t="shared" si="0"/>
        <v>0</v>
      </c>
      <c r="M5" s="24">
        <f t="shared" si="0"/>
        <v>0</v>
      </c>
      <c r="N5" s="25">
        <f>SUM(D5:M5)</f>
        <v>3091647</v>
      </c>
      <c r="O5" s="30">
        <f aca="true" t="shared" si="1" ref="O5:O29">(N5/O$31)</f>
        <v>527.855045245006</v>
      </c>
      <c r="P5" s="6"/>
    </row>
    <row r="6" spans="1:16" ht="15">
      <c r="A6" s="12"/>
      <c r="B6" s="42">
        <v>511</v>
      </c>
      <c r="C6" s="19" t="s">
        <v>19</v>
      </c>
      <c r="D6" s="43">
        <v>48254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48254</v>
      </c>
      <c r="O6" s="44">
        <f t="shared" si="1"/>
        <v>8.23868874850606</v>
      </c>
      <c r="P6" s="9"/>
    </row>
    <row r="7" spans="1:16" ht="15">
      <c r="A7" s="12"/>
      <c r="B7" s="42">
        <v>512</v>
      </c>
      <c r="C7" s="19" t="s">
        <v>20</v>
      </c>
      <c r="D7" s="43">
        <v>557668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557668</v>
      </c>
      <c r="O7" s="44">
        <f t="shared" si="1"/>
        <v>95.2139320471231</v>
      </c>
      <c r="P7" s="9"/>
    </row>
    <row r="8" spans="1:16" ht="15">
      <c r="A8" s="12"/>
      <c r="B8" s="42">
        <v>513</v>
      </c>
      <c r="C8" s="19" t="s">
        <v>21</v>
      </c>
      <c r="D8" s="43">
        <v>720567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720567</v>
      </c>
      <c r="O8" s="44">
        <f t="shared" si="1"/>
        <v>123.02663479597064</v>
      </c>
      <c r="P8" s="9"/>
    </row>
    <row r="9" spans="1:16" ht="15">
      <c r="A9" s="12"/>
      <c r="B9" s="42">
        <v>514</v>
      </c>
      <c r="C9" s="19" t="s">
        <v>22</v>
      </c>
      <c r="D9" s="43">
        <v>185828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185828</v>
      </c>
      <c r="O9" s="44">
        <f t="shared" si="1"/>
        <v>31.727505548915826</v>
      </c>
      <c r="P9" s="9"/>
    </row>
    <row r="10" spans="1:16" ht="15">
      <c r="A10" s="12"/>
      <c r="B10" s="42">
        <v>515</v>
      </c>
      <c r="C10" s="19" t="s">
        <v>23</v>
      </c>
      <c r="D10" s="43">
        <v>227478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227478</v>
      </c>
      <c r="O10" s="44">
        <f t="shared" si="1"/>
        <v>38.83865460133174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858047</v>
      </c>
      <c r="L11" s="43">
        <v>0</v>
      </c>
      <c r="M11" s="43">
        <v>0</v>
      </c>
      <c r="N11" s="43">
        <f t="shared" si="2"/>
        <v>858047</v>
      </c>
      <c r="O11" s="44">
        <f t="shared" si="1"/>
        <v>146.49940242444939</v>
      </c>
      <c r="P11" s="9"/>
    </row>
    <row r="12" spans="1:16" ht="15">
      <c r="A12" s="12"/>
      <c r="B12" s="42">
        <v>519</v>
      </c>
      <c r="C12" s="19" t="s">
        <v>57</v>
      </c>
      <c r="D12" s="43">
        <v>493805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493805</v>
      </c>
      <c r="O12" s="44">
        <f t="shared" si="1"/>
        <v>84.31022707870923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7819502</v>
      </c>
      <c r="E13" s="29">
        <f t="shared" si="3"/>
        <v>227467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8046969</v>
      </c>
      <c r="O13" s="41">
        <f t="shared" si="1"/>
        <v>1373.906266006488</v>
      </c>
      <c r="P13" s="10"/>
    </row>
    <row r="14" spans="1:16" ht="15">
      <c r="A14" s="12"/>
      <c r="B14" s="42">
        <v>521</v>
      </c>
      <c r="C14" s="19" t="s">
        <v>27</v>
      </c>
      <c r="D14" s="43">
        <v>3635676</v>
      </c>
      <c r="E14" s="43">
        <v>227467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3863143</v>
      </c>
      <c r="O14" s="44">
        <f t="shared" si="1"/>
        <v>659.5770872460304</v>
      </c>
      <c r="P14" s="9"/>
    </row>
    <row r="15" spans="1:16" ht="15">
      <c r="A15" s="12"/>
      <c r="B15" s="42">
        <v>522</v>
      </c>
      <c r="C15" s="19" t="s">
        <v>28</v>
      </c>
      <c r="D15" s="43">
        <v>3570305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3570305</v>
      </c>
      <c r="O15" s="44">
        <f t="shared" si="1"/>
        <v>609.5791360764897</v>
      </c>
      <c r="P15" s="9"/>
    </row>
    <row r="16" spans="1:16" ht="15">
      <c r="A16" s="12"/>
      <c r="B16" s="42">
        <v>524</v>
      </c>
      <c r="C16" s="19" t="s">
        <v>46</v>
      </c>
      <c r="D16" s="43">
        <v>613521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613521</v>
      </c>
      <c r="O16" s="44">
        <f t="shared" si="1"/>
        <v>104.7500426839679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5815646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5815646</v>
      </c>
      <c r="O17" s="41">
        <f t="shared" si="1"/>
        <v>992.9393887655797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4648291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4648291</v>
      </c>
      <c r="O18" s="44">
        <f t="shared" si="1"/>
        <v>793.6300153662285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479477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479477</v>
      </c>
      <c r="O19" s="44">
        <f t="shared" si="1"/>
        <v>81.86392351032951</v>
      </c>
      <c r="P19" s="9"/>
    </row>
    <row r="20" spans="1:16" ht="15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687878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687878</v>
      </c>
      <c r="O20" s="44">
        <f t="shared" si="1"/>
        <v>117.44544988902169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1520810</v>
      </c>
      <c r="E21" s="29">
        <f t="shared" si="6"/>
        <v>0</v>
      </c>
      <c r="F21" s="29">
        <f t="shared" si="6"/>
        <v>0</v>
      </c>
      <c r="G21" s="29">
        <f t="shared" si="6"/>
        <v>565411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2086221</v>
      </c>
      <c r="O21" s="41">
        <f t="shared" si="1"/>
        <v>356.19276079904387</v>
      </c>
      <c r="P21" s="10"/>
    </row>
    <row r="22" spans="1:16" ht="15">
      <c r="A22" s="12"/>
      <c r="B22" s="42">
        <v>541</v>
      </c>
      <c r="C22" s="19" t="s">
        <v>60</v>
      </c>
      <c r="D22" s="43">
        <v>1520810</v>
      </c>
      <c r="E22" s="43">
        <v>0</v>
      </c>
      <c r="F22" s="43">
        <v>0</v>
      </c>
      <c r="G22" s="43">
        <v>565411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2086221</v>
      </c>
      <c r="O22" s="44">
        <f t="shared" si="1"/>
        <v>356.19276079904387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745874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745874</v>
      </c>
      <c r="O23" s="41">
        <f t="shared" si="1"/>
        <v>127.34744749871948</v>
      </c>
      <c r="P23" s="9"/>
    </row>
    <row r="24" spans="1:16" ht="15">
      <c r="A24" s="12"/>
      <c r="B24" s="42">
        <v>572</v>
      </c>
      <c r="C24" s="19" t="s">
        <v>61</v>
      </c>
      <c r="D24" s="43">
        <v>745874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745874</v>
      </c>
      <c r="O24" s="44">
        <f t="shared" si="1"/>
        <v>127.34744749871948</v>
      </c>
      <c r="P24" s="9"/>
    </row>
    <row r="25" spans="1:16" ht="15.75">
      <c r="A25" s="26" t="s">
        <v>62</v>
      </c>
      <c r="B25" s="27"/>
      <c r="C25" s="28"/>
      <c r="D25" s="29">
        <f aca="true" t="shared" si="8" ref="D25:M25">SUM(D26:D28)</f>
        <v>740100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223311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963411</v>
      </c>
      <c r="O25" s="41">
        <f t="shared" si="1"/>
        <v>164.48881680040978</v>
      </c>
      <c r="P25" s="9"/>
    </row>
    <row r="26" spans="1:16" ht="15">
      <c r="A26" s="12"/>
      <c r="B26" s="42">
        <v>581</v>
      </c>
      <c r="C26" s="19" t="s">
        <v>63</v>
      </c>
      <c r="D26" s="43">
        <v>740100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740100</v>
      </c>
      <c r="O26" s="44">
        <f t="shared" si="1"/>
        <v>126.36161857606282</v>
      </c>
      <c r="P26" s="9"/>
    </row>
    <row r="27" spans="1:16" ht="15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25537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25537</v>
      </c>
      <c r="O27" s="44">
        <f t="shared" si="1"/>
        <v>4.360081953218371</v>
      </c>
      <c r="P27" s="9"/>
    </row>
    <row r="28" spans="1:16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197774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197774</v>
      </c>
      <c r="O28" s="44">
        <f t="shared" si="1"/>
        <v>33.767116271128565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13059886</v>
      </c>
      <c r="E29" s="14">
        <f aca="true" t="shared" si="9" ref="E29:M29">SUM(E5,E13,E17,E21,E23,E25)</f>
        <v>227467</v>
      </c>
      <c r="F29" s="14">
        <f t="shared" si="9"/>
        <v>0</v>
      </c>
      <c r="G29" s="14">
        <f t="shared" si="9"/>
        <v>565411</v>
      </c>
      <c r="H29" s="14">
        <f t="shared" si="9"/>
        <v>0</v>
      </c>
      <c r="I29" s="14">
        <f t="shared" si="9"/>
        <v>6038957</v>
      </c>
      <c r="J29" s="14">
        <f t="shared" si="9"/>
        <v>0</v>
      </c>
      <c r="K29" s="14">
        <f t="shared" si="9"/>
        <v>858047</v>
      </c>
      <c r="L29" s="14">
        <f t="shared" si="9"/>
        <v>0</v>
      </c>
      <c r="M29" s="14">
        <f t="shared" si="9"/>
        <v>0</v>
      </c>
      <c r="N29" s="14">
        <f t="shared" si="4"/>
        <v>20749768</v>
      </c>
      <c r="O29" s="35">
        <f t="shared" si="1"/>
        <v>3542.7297251152468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78</v>
      </c>
      <c r="M31" s="90"/>
      <c r="N31" s="90"/>
      <c r="O31" s="39">
        <v>5857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2171250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416867</v>
      </c>
      <c r="L5" s="24">
        <f t="shared" si="0"/>
        <v>0</v>
      </c>
      <c r="M5" s="24">
        <f t="shared" si="0"/>
        <v>0</v>
      </c>
      <c r="N5" s="25">
        <f>SUM(D5:M5)</f>
        <v>2588117</v>
      </c>
      <c r="O5" s="30">
        <f aca="true" t="shared" si="1" ref="O5:O29">(N5/O$31)</f>
        <v>451.59954632699356</v>
      </c>
      <c r="P5" s="6"/>
    </row>
    <row r="6" spans="1:16" ht="15">
      <c r="A6" s="12"/>
      <c r="B6" s="42">
        <v>511</v>
      </c>
      <c r="C6" s="19" t="s">
        <v>19</v>
      </c>
      <c r="D6" s="43">
        <v>47917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47917</v>
      </c>
      <c r="O6" s="44">
        <f t="shared" si="1"/>
        <v>8.361019019368348</v>
      </c>
      <c r="P6" s="9"/>
    </row>
    <row r="7" spans="1:16" ht="15">
      <c r="A7" s="12"/>
      <c r="B7" s="42">
        <v>512</v>
      </c>
      <c r="C7" s="19" t="s">
        <v>20</v>
      </c>
      <c r="D7" s="43">
        <v>488957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488957</v>
      </c>
      <c r="O7" s="44">
        <f t="shared" si="1"/>
        <v>85.31792008375501</v>
      </c>
      <c r="P7" s="9"/>
    </row>
    <row r="8" spans="1:16" ht="15">
      <c r="A8" s="12"/>
      <c r="B8" s="42">
        <v>513</v>
      </c>
      <c r="C8" s="19" t="s">
        <v>21</v>
      </c>
      <c r="D8" s="43">
        <v>667022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667022</v>
      </c>
      <c r="O8" s="44">
        <f t="shared" si="1"/>
        <v>116.38841388937358</v>
      </c>
      <c r="P8" s="9"/>
    </row>
    <row r="9" spans="1:16" ht="15">
      <c r="A9" s="12"/>
      <c r="B9" s="42">
        <v>514</v>
      </c>
      <c r="C9" s="19" t="s">
        <v>22</v>
      </c>
      <c r="D9" s="43">
        <v>256490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256490</v>
      </c>
      <c r="O9" s="44">
        <f t="shared" si="1"/>
        <v>44.75484208689583</v>
      </c>
      <c r="P9" s="9"/>
    </row>
    <row r="10" spans="1:16" ht="15">
      <c r="A10" s="12"/>
      <c r="B10" s="42">
        <v>515</v>
      </c>
      <c r="C10" s="19" t="s">
        <v>23</v>
      </c>
      <c r="D10" s="43">
        <v>230039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230039</v>
      </c>
      <c r="O10" s="44">
        <f t="shared" si="1"/>
        <v>40.13941720467632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416867</v>
      </c>
      <c r="L11" s="43">
        <v>0</v>
      </c>
      <c r="M11" s="43">
        <v>0</v>
      </c>
      <c r="N11" s="43">
        <f t="shared" si="2"/>
        <v>416867</v>
      </c>
      <c r="O11" s="44">
        <f t="shared" si="1"/>
        <v>72.73896353166987</v>
      </c>
      <c r="P11" s="9"/>
    </row>
    <row r="12" spans="1:16" ht="15">
      <c r="A12" s="12"/>
      <c r="B12" s="42">
        <v>519</v>
      </c>
      <c r="C12" s="19" t="s">
        <v>57</v>
      </c>
      <c r="D12" s="43">
        <v>480825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480825</v>
      </c>
      <c r="O12" s="44">
        <f t="shared" si="1"/>
        <v>83.89897051125457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7352995</v>
      </c>
      <c r="E13" s="29">
        <f t="shared" si="3"/>
        <v>12173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7365168</v>
      </c>
      <c r="O13" s="41">
        <f t="shared" si="1"/>
        <v>1285.145349851684</v>
      </c>
      <c r="P13" s="10"/>
    </row>
    <row r="14" spans="1:16" ht="15">
      <c r="A14" s="12"/>
      <c r="B14" s="42">
        <v>521</v>
      </c>
      <c r="C14" s="19" t="s">
        <v>27</v>
      </c>
      <c r="D14" s="43">
        <v>3456053</v>
      </c>
      <c r="E14" s="43">
        <v>12173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3468226</v>
      </c>
      <c r="O14" s="44">
        <f t="shared" si="1"/>
        <v>605.1694294189496</v>
      </c>
      <c r="P14" s="9"/>
    </row>
    <row r="15" spans="1:16" ht="15">
      <c r="A15" s="12"/>
      <c r="B15" s="42">
        <v>522</v>
      </c>
      <c r="C15" s="19" t="s">
        <v>28</v>
      </c>
      <c r="D15" s="43">
        <v>3301262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3301262</v>
      </c>
      <c r="O15" s="44">
        <f t="shared" si="1"/>
        <v>576.0359448612808</v>
      </c>
      <c r="P15" s="9"/>
    </row>
    <row r="16" spans="1:16" ht="15">
      <c r="A16" s="12"/>
      <c r="B16" s="42">
        <v>524</v>
      </c>
      <c r="C16" s="19" t="s">
        <v>46</v>
      </c>
      <c r="D16" s="43">
        <v>595680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595680</v>
      </c>
      <c r="O16" s="44">
        <f t="shared" si="1"/>
        <v>103.9399755714535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5662194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5662194</v>
      </c>
      <c r="O17" s="41">
        <f t="shared" si="1"/>
        <v>987.9940673529925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4844157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4844157</v>
      </c>
      <c r="O18" s="44">
        <f t="shared" si="1"/>
        <v>845.2551038213227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479279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479279</v>
      </c>
      <c r="O19" s="44">
        <f t="shared" si="1"/>
        <v>83.62920956203106</v>
      </c>
      <c r="P19" s="9"/>
    </row>
    <row r="20" spans="1:16" ht="15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338758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338758</v>
      </c>
      <c r="O20" s="44">
        <f t="shared" si="1"/>
        <v>59.10975396963881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1382921</v>
      </c>
      <c r="E21" s="29">
        <f t="shared" si="6"/>
        <v>0</v>
      </c>
      <c r="F21" s="29">
        <f t="shared" si="6"/>
        <v>0</v>
      </c>
      <c r="G21" s="29">
        <f t="shared" si="6"/>
        <v>156083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1539004</v>
      </c>
      <c r="O21" s="41">
        <f t="shared" si="1"/>
        <v>268.5402198569185</v>
      </c>
      <c r="P21" s="10"/>
    </row>
    <row r="22" spans="1:16" ht="15">
      <c r="A22" s="12"/>
      <c r="B22" s="42">
        <v>541</v>
      </c>
      <c r="C22" s="19" t="s">
        <v>60</v>
      </c>
      <c r="D22" s="43">
        <v>1382921</v>
      </c>
      <c r="E22" s="43">
        <v>0</v>
      </c>
      <c r="F22" s="43">
        <v>0</v>
      </c>
      <c r="G22" s="43">
        <v>156083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1539004</v>
      </c>
      <c r="O22" s="44">
        <f t="shared" si="1"/>
        <v>268.5402198569185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662014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662014</v>
      </c>
      <c r="O23" s="41">
        <f t="shared" si="1"/>
        <v>115.51456988309195</v>
      </c>
      <c r="P23" s="9"/>
    </row>
    <row r="24" spans="1:16" ht="15">
      <c r="A24" s="12"/>
      <c r="B24" s="42">
        <v>572</v>
      </c>
      <c r="C24" s="19" t="s">
        <v>61</v>
      </c>
      <c r="D24" s="43">
        <v>662014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662014</v>
      </c>
      <c r="O24" s="44">
        <f t="shared" si="1"/>
        <v>115.51456988309195</v>
      </c>
      <c r="P24" s="9"/>
    </row>
    <row r="25" spans="1:16" ht="15.75">
      <c r="A25" s="26" t="s">
        <v>62</v>
      </c>
      <c r="B25" s="27"/>
      <c r="C25" s="28"/>
      <c r="D25" s="29">
        <f aca="true" t="shared" si="8" ref="D25:M25">SUM(D26:D28)</f>
        <v>106000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194582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300582</v>
      </c>
      <c r="O25" s="41">
        <f t="shared" si="1"/>
        <v>52.448438317920086</v>
      </c>
      <c r="P25" s="9"/>
    </row>
    <row r="26" spans="1:16" ht="15">
      <c r="A26" s="12"/>
      <c r="B26" s="42">
        <v>581</v>
      </c>
      <c r="C26" s="19" t="s">
        <v>63</v>
      </c>
      <c r="D26" s="43">
        <v>106000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106000</v>
      </c>
      <c r="O26" s="44">
        <f t="shared" si="1"/>
        <v>18.495899493980108</v>
      </c>
      <c r="P26" s="9"/>
    </row>
    <row r="27" spans="1:16" ht="15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27705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27705</v>
      </c>
      <c r="O27" s="44">
        <f t="shared" si="1"/>
        <v>4.8342348630256495</v>
      </c>
      <c r="P27" s="9"/>
    </row>
    <row r="28" spans="1:16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166877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166877</v>
      </c>
      <c r="O28" s="44">
        <f t="shared" si="1"/>
        <v>29.118303960914325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11675180</v>
      </c>
      <c r="E29" s="14">
        <f aca="true" t="shared" si="9" ref="E29:M29">SUM(E5,E13,E17,E21,E23,E25)</f>
        <v>12173</v>
      </c>
      <c r="F29" s="14">
        <f t="shared" si="9"/>
        <v>0</v>
      </c>
      <c r="G29" s="14">
        <f t="shared" si="9"/>
        <v>156083</v>
      </c>
      <c r="H29" s="14">
        <f t="shared" si="9"/>
        <v>0</v>
      </c>
      <c r="I29" s="14">
        <f t="shared" si="9"/>
        <v>5856776</v>
      </c>
      <c r="J29" s="14">
        <f t="shared" si="9"/>
        <v>0</v>
      </c>
      <c r="K29" s="14">
        <f t="shared" si="9"/>
        <v>416867</v>
      </c>
      <c r="L29" s="14">
        <f t="shared" si="9"/>
        <v>0</v>
      </c>
      <c r="M29" s="14">
        <f t="shared" si="9"/>
        <v>0</v>
      </c>
      <c r="N29" s="14">
        <f t="shared" si="4"/>
        <v>18117079</v>
      </c>
      <c r="O29" s="35">
        <f t="shared" si="1"/>
        <v>3161.2421915896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76</v>
      </c>
      <c r="M31" s="90"/>
      <c r="N31" s="90"/>
      <c r="O31" s="39">
        <v>5731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1824372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740156</v>
      </c>
      <c r="L5" s="24">
        <f t="shared" si="0"/>
        <v>0</v>
      </c>
      <c r="M5" s="24">
        <f t="shared" si="0"/>
        <v>0</v>
      </c>
      <c r="N5" s="25">
        <f>SUM(D5:M5)</f>
        <v>2564528</v>
      </c>
      <c r="O5" s="30">
        <f aca="true" t="shared" si="1" ref="O5:O29">(N5/O$31)</f>
        <v>449.99613967362694</v>
      </c>
      <c r="P5" s="6"/>
    </row>
    <row r="6" spans="1:16" ht="15">
      <c r="A6" s="12"/>
      <c r="B6" s="42">
        <v>511</v>
      </c>
      <c r="C6" s="19" t="s">
        <v>19</v>
      </c>
      <c r="D6" s="43">
        <v>32871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32871</v>
      </c>
      <c r="O6" s="44">
        <f t="shared" si="1"/>
        <v>5.7678540094753465</v>
      </c>
      <c r="P6" s="9"/>
    </row>
    <row r="7" spans="1:16" ht="15">
      <c r="A7" s="12"/>
      <c r="B7" s="42">
        <v>512</v>
      </c>
      <c r="C7" s="19" t="s">
        <v>20</v>
      </c>
      <c r="D7" s="43">
        <v>427903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427903</v>
      </c>
      <c r="O7" s="44">
        <f t="shared" si="1"/>
        <v>75.0838743639235</v>
      </c>
      <c r="P7" s="9"/>
    </row>
    <row r="8" spans="1:16" ht="15">
      <c r="A8" s="12"/>
      <c r="B8" s="42">
        <v>513</v>
      </c>
      <c r="C8" s="19" t="s">
        <v>21</v>
      </c>
      <c r="D8" s="43">
        <v>620181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620181</v>
      </c>
      <c r="O8" s="44">
        <f t="shared" si="1"/>
        <v>108.82277592560098</v>
      </c>
      <c r="P8" s="9"/>
    </row>
    <row r="9" spans="1:16" ht="15">
      <c r="A9" s="12"/>
      <c r="B9" s="42">
        <v>514</v>
      </c>
      <c r="C9" s="19" t="s">
        <v>22</v>
      </c>
      <c r="D9" s="43">
        <v>202798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202798</v>
      </c>
      <c r="O9" s="44">
        <f t="shared" si="1"/>
        <v>35.58483944551676</v>
      </c>
      <c r="P9" s="9"/>
    </row>
    <row r="10" spans="1:16" ht="15">
      <c r="A10" s="12"/>
      <c r="B10" s="42">
        <v>515</v>
      </c>
      <c r="C10" s="19" t="s">
        <v>23</v>
      </c>
      <c r="D10" s="43">
        <v>191143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191143</v>
      </c>
      <c r="O10" s="44">
        <f t="shared" si="1"/>
        <v>33.53974381470434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740156</v>
      </c>
      <c r="L11" s="43">
        <v>0</v>
      </c>
      <c r="M11" s="43">
        <v>0</v>
      </c>
      <c r="N11" s="43">
        <f t="shared" si="2"/>
        <v>740156</v>
      </c>
      <c r="O11" s="44">
        <f t="shared" si="1"/>
        <v>129.87471486225652</v>
      </c>
      <c r="P11" s="9"/>
    </row>
    <row r="12" spans="1:16" ht="15">
      <c r="A12" s="12"/>
      <c r="B12" s="42">
        <v>519</v>
      </c>
      <c r="C12" s="19" t="s">
        <v>57</v>
      </c>
      <c r="D12" s="43">
        <v>349476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349476</v>
      </c>
      <c r="O12" s="44">
        <f t="shared" si="1"/>
        <v>61.3223372521495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6881107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6881107</v>
      </c>
      <c r="O13" s="41">
        <f t="shared" si="1"/>
        <v>1207.4235830847517</v>
      </c>
      <c r="P13" s="10"/>
    </row>
    <row r="14" spans="1:16" ht="15">
      <c r="A14" s="12"/>
      <c r="B14" s="42">
        <v>521</v>
      </c>
      <c r="C14" s="19" t="s">
        <v>27</v>
      </c>
      <c r="D14" s="43">
        <v>3249098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3249098</v>
      </c>
      <c r="O14" s="44">
        <f t="shared" si="1"/>
        <v>570.1172135462361</v>
      </c>
      <c r="P14" s="9"/>
    </row>
    <row r="15" spans="1:16" ht="15">
      <c r="A15" s="12"/>
      <c r="B15" s="42">
        <v>522</v>
      </c>
      <c r="C15" s="19" t="s">
        <v>28</v>
      </c>
      <c r="D15" s="43">
        <v>3139733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3139733</v>
      </c>
      <c r="O15" s="44">
        <f t="shared" si="1"/>
        <v>550.9270047376733</v>
      </c>
      <c r="P15" s="9"/>
    </row>
    <row r="16" spans="1:16" ht="15">
      <c r="A16" s="12"/>
      <c r="B16" s="42">
        <v>524</v>
      </c>
      <c r="C16" s="19" t="s">
        <v>46</v>
      </c>
      <c r="D16" s="43">
        <v>492276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492276</v>
      </c>
      <c r="O16" s="44">
        <f t="shared" si="1"/>
        <v>86.37936480084225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5481792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5481792</v>
      </c>
      <c r="O17" s="41">
        <f t="shared" si="1"/>
        <v>961.8866467801369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4501514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4501514</v>
      </c>
      <c r="O18" s="44">
        <f t="shared" si="1"/>
        <v>789.8778733111072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489874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489874</v>
      </c>
      <c r="O19" s="44">
        <f t="shared" si="1"/>
        <v>85.95788734865766</v>
      </c>
      <c r="P19" s="9"/>
    </row>
    <row r="20" spans="1:16" ht="15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490404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490404</v>
      </c>
      <c r="O20" s="44">
        <f t="shared" si="1"/>
        <v>86.050886120372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1072544</v>
      </c>
      <c r="E21" s="29">
        <f t="shared" si="6"/>
        <v>0</v>
      </c>
      <c r="F21" s="29">
        <f t="shared" si="6"/>
        <v>0</v>
      </c>
      <c r="G21" s="29">
        <f t="shared" si="6"/>
        <v>223009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1295553</v>
      </c>
      <c r="O21" s="41">
        <f t="shared" si="1"/>
        <v>227.329882435515</v>
      </c>
      <c r="P21" s="10"/>
    </row>
    <row r="22" spans="1:16" ht="15">
      <c r="A22" s="12"/>
      <c r="B22" s="42">
        <v>541</v>
      </c>
      <c r="C22" s="19" t="s">
        <v>60</v>
      </c>
      <c r="D22" s="43">
        <v>1072544</v>
      </c>
      <c r="E22" s="43">
        <v>0</v>
      </c>
      <c r="F22" s="43">
        <v>0</v>
      </c>
      <c r="G22" s="43">
        <v>223009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1295553</v>
      </c>
      <c r="O22" s="44">
        <f t="shared" si="1"/>
        <v>227.329882435515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640514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640514</v>
      </c>
      <c r="O23" s="41">
        <f t="shared" si="1"/>
        <v>112.39059484120021</v>
      </c>
      <c r="P23" s="9"/>
    </row>
    <row r="24" spans="1:16" ht="15">
      <c r="A24" s="12"/>
      <c r="B24" s="42">
        <v>572</v>
      </c>
      <c r="C24" s="19" t="s">
        <v>61</v>
      </c>
      <c r="D24" s="43">
        <v>640514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640514</v>
      </c>
      <c r="O24" s="44">
        <f t="shared" si="1"/>
        <v>112.39059484120021</v>
      </c>
      <c r="P24" s="9"/>
    </row>
    <row r="25" spans="1:16" ht="15.75">
      <c r="A25" s="26" t="s">
        <v>62</v>
      </c>
      <c r="B25" s="27"/>
      <c r="C25" s="28"/>
      <c r="D25" s="29">
        <f aca="true" t="shared" si="8" ref="D25:M25">SUM(D26:D28)</f>
        <v>366800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225336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592136</v>
      </c>
      <c r="O25" s="41">
        <f t="shared" si="1"/>
        <v>103.90173714686787</v>
      </c>
      <c r="P25" s="9"/>
    </row>
    <row r="26" spans="1:16" ht="15">
      <c r="A26" s="12"/>
      <c r="B26" s="42">
        <v>581</v>
      </c>
      <c r="C26" s="19" t="s">
        <v>63</v>
      </c>
      <c r="D26" s="43">
        <v>366800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366800</v>
      </c>
      <c r="O26" s="44">
        <f t="shared" si="1"/>
        <v>64.36216880154413</v>
      </c>
      <c r="P26" s="9"/>
    </row>
    <row r="27" spans="1:16" ht="15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44829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44829</v>
      </c>
      <c r="O27" s="44">
        <f t="shared" si="1"/>
        <v>7.866116862607475</v>
      </c>
      <c r="P27" s="9"/>
    </row>
    <row r="28" spans="1:16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180507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180507</v>
      </c>
      <c r="O28" s="44">
        <f t="shared" si="1"/>
        <v>31.673451482716267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10785337</v>
      </c>
      <c r="E29" s="14">
        <f aca="true" t="shared" si="9" ref="E29:M29">SUM(E5,E13,E17,E21,E23,E25)</f>
        <v>0</v>
      </c>
      <c r="F29" s="14">
        <f t="shared" si="9"/>
        <v>0</v>
      </c>
      <c r="G29" s="14">
        <f t="shared" si="9"/>
        <v>223009</v>
      </c>
      <c r="H29" s="14">
        <f t="shared" si="9"/>
        <v>0</v>
      </c>
      <c r="I29" s="14">
        <f t="shared" si="9"/>
        <v>5707128</v>
      </c>
      <c r="J29" s="14">
        <f t="shared" si="9"/>
        <v>0</v>
      </c>
      <c r="K29" s="14">
        <f t="shared" si="9"/>
        <v>740156</v>
      </c>
      <c r="L29" s="14">
        <f t="shared" si="9"/>
        <v>0</v>
      </c>
      <c r="M29" s="14">
        <f t="shared" si="9"/>
        <v>0</v>
      </c>
      <c r="N29" s="14">
        <f t="shared" si="4"/>
        <v>17455630</v>
      </c>
      <c r="O29" s="35">
        <f t="shared" si="1"/>
        <v>3062.9285839620984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74</v>
      </c>
      <c r="M31" s="90"/>
      <c r="N31" s="90"/>
      <c r="O31" s="39">
        <v>5699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1641789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283723</v>
      </c>
      <c r="L5" s="24">
        <f t="shared" si="0"/>
        <v>0</v>
      </c>
      <c r="M5" s="24">
        <f t="shared" si="0"/>
        <v>0</v>
      </c>
      <c r="N5" s="25">
        <f>SUM(D5:M5)</f>
        <v>1925512</v>
      </c>
      <c r="O5" s="30">
        <f aca="true" t="shared" si="1" ref="O5:O29">(N5/O$31)</f>
        <v>339.8962047661077</v>
      </c>
      <c r="P5" s="6"/>
    </row>
    <row r="6" spans="1:16" ht="15">
      <c r="A6" s="12"/>
      <c r="B6" s="42">
        <v>511</v>
      </c>
      <c r="C6" s="19" t="s">
        <v>19</v>
      </c>
      <c r="D6" s="43">
        <v>28971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28971</v>
      </c>
      <c r="O6" s="44">
        <f t="shared" si="1"/>
        <v>5.1140335392762575</v>
      </c>
      <c r="P6" s="9"/>
    </row>
    <row r="7" spans="1:16" ht="15">
      <c r="A7" s="12"/>
      <c r="B7" s="42">
        <v>512</v>
      </c>
      <c r="C7" s="19" t="s">
        <v>20</v>
      </c>
      <c r="D7" s="43">
        <v>423101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423101</v>
      </c>
      <c r="O7" s="44">
        <f t="shared" si="1"/>
        <v>74.68684907325684</v>
      </c>
      <c r="P7" s="9"/>
    </row>
    <row r="8" spans="1:16" ht="15">
      <c r="A8" s="12"/>
      <c r="B8" s="42">
        <v>513</v>
      </c>
      <c r="C8" s="19" t="s">
        <v>21</v>
      </c>
      <c r="D8" s="43">
        <v>565135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565135</v>
      </c>
      <c r="O8" s="44">
        <f t="shared" si="1"/>
        <v>99.75904677846425</v>
      </c>
      <c r="P8" s="9"/>
    </row>
    <row r="9" spans="1:16" ht="15">
      <c r="A9" s="12"/>
      <c r="B9" s="42">
        <v>514</v>
      </c>
      <c r="C9" s="19" t="s">
        <v>22</v>
      </c>
      <c r="D9" s="43">
        <v>125542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125542</v>
      </c>
      <c r="O9" s="44">
        <f t="shared" si="1"/>
        <v>22.16098852603707</v>
      </c>
      <c r="P9" s="9"/>
    </row>
    <row r="10" spans="1:16" ht="15">
      <c r="A10" s="12"/>
      <c r="B10" s="42">
        <v>515</v>
      </c>
      <c r="C10" s="19" t="s">
        <v>23</v>
      </c>
      <c r="D10" s="43">
        <v>179663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179663</v>
      </c>
      <c r="O10" s="44">
        <f t="shared" si="1"/>
        <v>31.714563106796117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283723</v>
      </c>
      <c r="L11" s="43">
        <v>0</v>
      </c>
      <c r="M11" s="43">
        <v>0</v>
      </c>
      <c r="N11" s="43">
        <f t="shared" si="2"/>
        <v>283723</v>
      </c>
      <c r="O11" s="44">
        <f t="shared" si="1"/>
        <v>50.08349514563107</v>
      </c>
      <c r="P11" s="9"/>
    </row>
    <row r="12" spans="1:16" ht="15">
      <c r="A12" s="12"/>
      <c r="B12" s="42">
        <v>519</v>
      </c>
      <c r="C12" s="19" t="s">
        <v>57</v>
      </c>
      <c r="D12" s="43">
        <v>319377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319377</v>
      </c>
      <c r="O12" s="44">
        <f t="shared" si="1"/>
        <v>56.37722859664607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6891939</v>
      </c>
      <c r="E13" s="29">
        <f t="shared" si="3"/>
        <v>65296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6957235</v>
      </c>
      <c r="O13" s="41">
        <f t="shared" si="1"/>
        <v>1228.108561341571</v>
      </c>
      <c r="P13" s="10"/>
    </row>
    <row r="14" spans="1:16" ht="15">
      <c r="A14" s="12"/>
      <c r="B14" s="42">
        <v>521</v>
      </c>
      <c r="C14" s="19" t="s">
        <v>27</v>
      </c>
      <c r="D14" s="43">
        <v>3367135</v>
      </c>
      <c r="E14" s="43">
        <v>65296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3432431</v>
      </c>
      <c r="O14" s="44">
        <f t="shared" si="1"/>
        <v>605.9013239187997</v>
      </c>
      <c r="P14" s="9"/>
    </row>
    <row r="15" spans="1:16" ht="15">
      <c r="A15" s="12"/>
      <c r="B15" s="42">
        <v>522</v>
      </c>
      <c r="C15" s="19" t="s">
        <v>28</v>
      </c>
      <c r="D15" s="43">
        <v>3098132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3098132</v>
      </c>
      <c r="O15" s="44">
        <f t="shared" si="1"/>
        <v>546.890026478376</v>
      </c>
      <c r="P15" s="9"/>
    </row>
    <row r="16" spans="1:16" ht="15">
      <c r="A16" s="12"/>
      <c r="B16" s="42">
        <v>524</v>
      </c>
      <c r="C16" s="19" t="s">
        <v>46</v>
      </c>
      <c r="D16" s="43">
        <v>426672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426672</v>
      </c>
      <c r="O16" s="44">
        <f t="shared" si="1"/>
        <v>75.31721094439541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5439543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5439543</v>
      </c>
      <c r="O17" s="41">
        <f t="shared" si="1"/>
        <v>960.2017652250662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4677460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4677460</v>
      </c>
      <c r="O18" s="44">
        <f t="shared" si="1"/>
        <v>825.6769638128861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499670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499670</v>
      </c>
      <c r="O19" s="44">
        <f t="shared" si="1"/>
        <v>88.20300088261253</v>
      </c>
      <c r="P19" s="9"/>
    </row>
    <row r="20" spans="1:16" ht="15">
      <c r="A20" s="12"/>
      <c r="B20" s="42">
        <v>538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262413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262413</v>
      </c>
      <c r="O20" s="44">
        <f t="shared" si="1"/>
        <v>46.32180052956752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1007755</v>
      </c>
      <c r="E21" s="29">
        <f t="shared" si="6"/>
        <v>0</v>
      </c>
      <c r="F21" s="29">
        <f t="shared" si="6"/>
        <v>0</v>
      </c>
      <c r="G21" s="29">
        <f t="shared" si="6"/>
        <v>78285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1086040</v>
      </c>
      <c r="O21" s="41">
        <f t="shared" si="1"/>
        <v>191.71050308914386</v>
      </c>
      <c r="P21" s="10"/>
    </row>
    <row r="22" spans="1:16" ht="15">
      <c r="A22" s="12"/>
      <c r="B22" s="42">
        <v>541</v>
      </c>
      <c r="C22" s="19" t="s">
        <v>60</v>
      </c>
      <c r="D22" s="43">
        <v>1007755</v>
      </c>
      <c r="E22" s="43">
        <v>0</v>
      </c>
      <c r="F22" s="43">
        <v>0</v>
      </c>
      <c r="G22" s="43">
        <v>78285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1086040</v>
      </c>
      <c r="O22" s="44">
        <f t="shared" si="1"/>
        <v>191.71050308914386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527223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527223</v>
      </c>
      <c r="O23" s="41">
        <f t="shared" si="1"/>
        <v>93.06672550750221</v>
      </c>
      <c r="P23" s="9"/>
    </row>
    <row r="24" spans="1:16" ht="15">
      <c r="A24" s="12"/>
      <c r="B24" s="42">
        <v>572</v>
      </c>
      <c r="C24" s="19" t="s">
        <v>61</v>
      </c>
      <c r="D24" s="43">
        <v>527223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527223</v>
      </c>
      <c r="O24" s="44">
        <f t="shared" si="1"/>
        <v>93.06672550750221</v>
      </c>
      <c r="P24" s="9"/>
    </row>
    <row r="25" spans="1:16" ht="15.75">
      <c r="A25" s="26" t="s">
        <v>62</v>
      </c>
      <c r="B25" s="27"/>
      <c r="C25" s="28"/>
      <c r="D25" s="29">
        <f aca="true" t="shared" si="8" ref="D25:M25">SUM(D26:D28)</f>
        <v>85000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235548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320548</v>
      </c>
      <c r="O25" s="41">
        <f t="shared" si="1"/>
        <v>56.583936451897614</v>
      </c>
      <c r="P25" s="9"/>
    </row>
    <row r="26" spans="1:16" ht="15">
      <c r="A26" s="12"/>
      <c r="B26" s="42">
        <v>581</v>
      </c>
      <c r="C26" s="19" t="s">
        <v>63</v>
      </c>
      <c r="D26" s="43">
        <v>85000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85000</v>
      </c>
      <c r="O26" s="44">
        <f t="shared" si="1"/>
        <v>15.00441306266549</v>
      </c>
      <c r="P26" s="9"/>
    </row>
    <row r="27" spans="1:16" ht="15">
      <c r="A27" s="12"/>
      <c r="B27" s="42">
        <v>590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42887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42887</v>
      </c>
      <c r="O27" s="44">
        <f t="shared" si="1"/>
        <v>7.570520741394528</v>
      </c>
      <c r="P27" s="9"/>
    </row>
    <row r="28" spans="1:16" ht="15.75" thickBot="1">
      <c r="A28" s="12"/>
      <c r="B28" s="42">
        <v>591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192661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192661</v>
      </c>
      <c r="O28" s="44">
        <f t="shared" si="1"/>
        <v>34.0090026478376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10153706</v>
      </c>
      <c r="E29" s="14">
        <f aca="true" t="shared" si="9" ref="E29:M29">SUM(E5,E13,E17,E21,E23,E25)</f>
        <v>65296</v>
      </c>
      <c r="F29" s="14">
        <f t="shared" si="9"/>
        <v>0</v>
      </c>
      <c r="G29" s="14">
        <f t="shared" si="9"/>
        <v>78285</v>
      </c>
      <c r="H29" s="14">
        <f t="shared" si="9"/>
        <v>0</v>
      </c>
      <c r="I29" s="14">
        <f t="shared" si="9"/>
        <v>5675091</v>
      </c>
      <c r="J29" s="14">
        <f t="shared" si="9"/>
        <v>0</v>
      </c>
      <c r="K29" s="14">
        <f t="shared" si="9"/>
        <v>283723</v>
      </c>
      <c r="L29" s="14">
        <f t="shared" si="9"/>
        <v>0</v>
      </c>
      <c r="M29" s="14">
        <f t="shared" si="9"/>
        <v>0</v>
      </c>
      <c r="N29" s="14">
        <f t="shared" si="4"/>
        <v>16256101</v>
      </c>
      <c r="O29" s="35">
        <f t="shared" si="1"/>
        <v>2869.5676963812884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72</v>
      </c>
      <c r="M31" s="90"/>
      <c r="N31" s="90"/>
      <c r="O31" s="39">
        <v>5665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1627200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255369</v>
      </c>
      <c r="L5" s="56">
        <f t="shared" si="0"/>
        <v>0</v>
      </c>
      <c r="M5" s="56">
        <f t="shared" si="0"/>
        <v>0</v>
      </c>
      <c r="N5" s="57">
        <f>SUM(D5:M5)</f>
        <v>1882569</v>
      </c>
      <c r="O5" s="58">
        <f aca="true" t="shared" si="1" ref="O5:O29">(N5/O$31)</f>
        <v>334.44110854503464</v>
      </c>
      <c r="P5" s="59"/>
    </row>
    <row r="6" spans="1:16" ht="15">
      <c r="A6" s="61"/>
      <c r="B6" s="62">
        <v>511</v>
      </c>
      <c r="C6" s="63" t="s">
        <v>19</v>
      </c>
      <c r="D6" s="64">
        <v>23372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23372</v>
      </c>
      <c r="O6" s="65">
        <f t="shared" si="1"/>
        <v>4.152069639367561</v>
      </c>
      <c r="P6" s="66"/>
    </row>
    <row r="7" spans="1:16" ht="15">
      <c r="A7" s="61"/>
      <c r="B7" s="62">
        <v>512</v>
      </c>
      <c r="C7" s="63" t="s">
        <v>20</v>
      </c>
      <c r="D7" s="64">
        <v>396558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396558</v>
      </c>
      <c r="O7" s="65">
        <f t="shared" si="1"/>
        <v>70.4491028601883</v>
      </c>
      <c r="P7" s="66"/>
    </row>
    <row r="8" spans="1:16" ht="15">
      <c r="A8" s="61"/>
      <c r="B8" s="62">
        <v>513</v>
      </c>
      <c r="C8" s="63" t="s">
        <v>21</v>
      </c>
      <c r="D8" s="64">
        <v>530922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530922</v>
      </c>
      <c r="O8" s="65">
        <f t="shared" si="1"/>
        <v>94.3190620003553</v>
      </c>
      <c r="P8" s="66"/>
    </row>
    <row r="9" spans="1:16" ht="15">
      <c r="A9" s="61"/>
      <c r="B9" s="62">
        <v>514</v>
      </c>
      <c r="C9" s="63" t="s">
        <v>22</v>
      </c>
      <c r="D9" s="64">
        <v>197372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197372</v>
      </c>
      <c r="O9" s="65">
        <f t="shared" si="1"/>
        <v>35.06342156688577</v>
      </c>
      <c r="P9" s="66"/>
    </row>
    <row r="10" spans="1:16" ht="15">
      <c r="A10" s="61"/>
      <c r="B10" s="62">
        <v>515</v>
      </c>
      <c r="C10" s="63" t="s">
        <v>23</v>
      </c>
      <c r="D10" s="64">
        <v>202681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202681</v>
      </c>
      <c r="O10" s="65">
        <f t="shared" si="1"/>
        <v>36.006573103570794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255369</v>
      </c>
      <c r="L11" s="64">
        <v>0</v>
      </c>
      <c r="M11" s="64">
        <v>0</v>
      </c>
      <c r="N11" s="64">
        <f t="shared" si="2"/>
        <v>255369</v>
      </c>
      <c r="O11" s="65">
        <f t="shared" si="1"/>
        <v>45.3666725883816</v>
      </c>
      <c r="P11" s="66"/>
    </row>
    <row r="12" spans="1:16" ht="15">
      <c r="A12" s="61"/>
      <c r="B12" s="62">
        <v>519</v>
      </c>
      <c r="C12" s="63" t="s">
        <v>57</v>
      </c>
      <c r="D12" s="64">
        <v>276295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276295</v>
      </c>
      <c r="O12" s="65">
        <f t="shared" si="1"/>
        <v>49.08420678628531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7151654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9">SUM(D13:M13)</f>
        <v>7151654</v>
      </c>
      <c r="O13" s="72">
        <f t="shared" si="1"/>
        <v>1270.5016876887546</v>
      </c>
      <c r="P13" s="73"/>
    </row>
    <row r="14" spans="1:16" ht="15">
      <c r="A14" s="61"/>
      <c r="B14" s="62">
        <v>521</v>
      </c>
      <c r="C14" s="63" t="s">
        <v>27</v>
      </c>
      <c r="D14" s="64">
        <v>3384249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3384249</v>
      </c>
      <c r="O14" s="65">
        <f t="shared" si="1"/>
        <v>601.2167347663883</v>
      </c>
      <c r="P14" s="66"/>
    </row>
    <row r="15" spans="1:16" ht="15">
      <c r="A15" s="61"/>
      <c r="B15" s="62">
        <v>522</v>
      </c>
      <c r="C15" s="63" t="s">
        <v>28</v>
      </c>
      <c r="D15" s="64">
        <v>3481489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3481489</v>
      </c>
      <c r="O15" s="65">
        <f t="shared" si="1"/>
        <v>618.4915615562267</v>
      </c>
      <c r="P15" s="66"/>
    </row>
    <row r="16" spans="1:16" ht="15">
      <c r="A16" s="61"/>
      <c r="B16" s="62">
        <v>524</v>
      </c>
      <c r="C16" s="63" t="s">
        <v>46</v>
      </c>
      <c r="D16" s="64">
        <v>285916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285916</v>
      </c>
      <c r="O16" s="65">
        <f t="shared" si="1"/>
        <v>50.79339136613964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SUM(D18:D20)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5306733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5306733</v>
      </c>
      <c r="O17" s="72">
        <f t="shared" si="1"/>
        <v>942.748800852727</v>
      </c>
      <c r="P17" s="73"/>
    </row>
    <row r="18" spans="1:16" ht="15">
      <c r="A18" s="61"/>
      <c r="B18" s="62">
        <v>533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4537705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4537705</v>
      </c>
      <c r="O18" s="65">
        <f t="shared" si="1"/>
        <v>806.1298632083851</v>
      </c>
      <c r="P18" s="66"/>
    </row>
    <row r="19" spans="1:16" ht="15">
      <c r="A19" s="61"/>
      <c r="B19" s="62">
        <v>534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489977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489977</v>
      </c>
      <c r="O19" s="65">
        <f t="shared" si="1"/>
        <v>87.04512346775626</v>
      </c>
      <c r="P19" s="66"/>
    </row>
    <row r="20" spans="1:16" ht="15">
      <c r="A20" s="61"/>
      <c r="B20" s="62">
        <v>538</v>
      </c>
      <c r="C20" s="63" t="s">
        <v>59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279051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279051</v>
      </c>
      <c r="O20" s="65">
        <f t="shared" si="1"/>
        <v>49.573814176585536</v>
      </c>
      <c r="P20" s="66"/>
    </row>
    <row r="21" spans="1:16" ht="15.75">
      <c r="A21" s="67" t="s">
        <v>33</v>
      </c>
      <c r="B21" s="68"/>
      <c r="C21" s="69"/>
      <c r="D21" s="70">
        <f aca="true" t="shared" si="6" ref="D21:M21">SUM(D22:D22)</f>
        <v>858787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858787</v>
      </c>
      <c r="O21" s="72">
        <f t="shared" si="1"/>
        <v>152.56475395274472</v>
      </c>
      <c r="P21" s="73"/>
    </row>
    <row r="22" spans="1:16" ht="15">
      <c r="A22" s="61"/>
      <c r="B22" s="62">
        <v>541</v>
      </c>
      <c r="C22" s="63" t="s">
        <v>60</v>
      </c>
      <c r="D22" s="64">
        <v>858787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858787</v>
      </c>
      <c r="O22" s="65">
        <f t="shared" si="1"/>
        <v>152.56475395274472</v>
      </c>
      <c r="P22" s="66"/>
    </row>
    <row r="23" spans="1:16" ht="15.75">
      <c r="A23" s="67" t="s">
        <v>35</v>
      </c>
      <c r="B23" s="68"/>
      <c r="C23" s="69"/>
      <c r="D23" s="70">
        <f aca="true" t="shared" si="7" ref="D23:M23">SUM(D24:D24)</f>
        <v>508269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508269</v>
      </c>
      <c r="O23" s="72">
        <f t="shared" si="1"/>
        <v>90.29472375199857</v>
      </c>
      <c r="P23" s="66"/>
    </row>
    <row r="24" spans="1:16" ht="15">
      <c r="A24" s="61"/>
      <c r="B24" s="62">
        <v>572</v>
      </c>
      <c r="C24" s="63" t="s">
        <v>61</v>
      </c>
      <c r="D24" s="64">
        <v>508269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508269</v>
      </c>
      <c r="O24" s="65">
        <f t="shared" si="1"/>
        <v>90.29472375199857</v>
      </c>
      <c r="P24" s="66"/>
    </row>
    <row r="25" spans="1:16" ht="15.75">
      <c r="A25" s="67" t="s">
        <v>62</v>
      </c>
      <c r="B25" s="68"/>
      <c r="C25" s="69"/>
      <c r="D25" s="70">
        <f aca="true" t="shared" si="8" ref="D25:M25">SUM(D26:D28)</f>
        <v>0</v>
      </c>
      <c r="E25" s="70">
        <f t="shared" si="8"/>
        <v>0</v>
      </c>
      <c r="F25" s="70">
        <f t="shared" si="8"/>
        <v>0</v>
      </c>
      <c r="G25" s="70">
        <f t="shared" si="8"/>
        <v>150000</v>
      </c>
      <c r="H25" s="70">
        <f t="shared" si="8"/>
        <v>0</v>
      </c>
      <c r="I25" s="70">
        <f t="shared" si="8"/>
        <v>244317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4"/>
        <v>394317</v>
      </c>
      <c r="O25" s="72">
        <f t="shared" si="1"/>
        <v>70.05098596553562</v>
      </c>
      <c r="P25" s="66"/>
    </row>
    <row r="26" spans="1:16" ht="15">
      <c r="A26" s="61"/>
      <c r="B26" s="62">
        <v>581</v>
      </c>
      <c r="C26" s="63" t="s">
        <v>63</v>
      </c>
      <c r="D26" s="64">
        <v>0</v>
      </c>
      <c r="E26" s="64">
        <v>0</v>
      </c>
      <c r="F26" s="64">
        <v>0</v>
      </c>
      <c r="G26" s="64">
        <v>150000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150000</v>
      </c>
      <c r="O26" s="65">
        <f t="shared" si="1"/>
        <v>26.647717178895007</v>
      </c>
      <c r="P26" s="66"/>
    </row>
    <row r="27" spans="1:16" ht="15">
      <c r="A27" s="61"/>
      <c r="B27" s="62">
        <v>590</v>
      </c>
      <c r="C27" s="63" t="s">
        <v>64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39562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39562</v>
      </c>
      <c r="O27" s="65">
        <f t="shared" si="1"/>
        <v>7.028246580209629</v>
      </c>
      <c r="P27" s="66"/>
    </row>
    <row r="28" spans="1:16" ht="15.75" thickBot="1">
      <c r="A28" s="61"/>
      <c r="B28" s="62">
        <v>591</v>
      </c>
      <c r="C28" s="63" t="s">
        <v>65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204755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204755</v>
      </c>
      <c r="O28" s="65">
        <f t="shared" si="1"/>
        <v>36.375022206430984</v>
      </c>
      <c r="P28" s="66"/>
    </row>
    <row r="29" spans="1:119" ht="16.5" thickBot="1">
      <c r="A29" s="74" t="s">
        <v>10</v>
      </c>
      <c r="B29" s="75"/>
      <c r="C29" s="76"/>
      <c r="D29" s="77">
        <f>SUM(D5,D13,D17,D21,D23,D25)</f>
        <v>10145910</v>
      </c>
      <c r="E29" s="77">
        <f aca="true" t="shared" si="9" ref="E29:M29">SUM(E5,E13,E17,E21,E23,E25)</f>
        <v>0</v>
      </c>
      <c r="F29" s="77">
        <f t="shared" si="9"/>
        <v>0</v>
      </c>
      <c r="G29" s="77">
        <f t="shared" si="9"/>
        <v>150000</v>
      </c>
      <c r="H29" s="77">
        <f t="shared" si="9"/>
        <v>0</v>
      </c>
      <c r="I29" s="77">
        <f t="shared" si="9"/>
        <v>5551050</v>
      </c>
      <c r="J29" s="77">
        <f t="shared" si="9"/>
        <v>0</v>
      </c>
      <c r="K29" s="77">
        <f t="shared" si="9"/>
        <v>255369</v>
      </c>
      <c r="L29" s="77">
        <f t="shared" si="9"/>
        <v>0</v>
      </c>
      <c r="M29" s="77">
        <f t="shared" si="9"/>
        <v>0</v>
      </c>
      <c r="N29" s="77">
        <f t="shared" si="4"/>
        <v>16102329</v>
      </c>
      <c r="O29" s="78">
        <f t="shared" si="1"/>
        <v>2860.6020607567953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5" ht="15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5" ht="15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66</v>
      </c>
      <c r="M31" s="114"/>
      <c r="N31" s="114"/>
      <c r="O31" s="88">
        <v>5629</v>
      </c>
    </row>
    <row r="32" spans="1:15" ht="1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1548485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250160</v>
      </c>
      <c r="L5" s="24">
        <f t="shared" si="0"/>
        <v>0</v>
      </c>
      <c r="M5" s="24">
        <f t="shared" si="0"/>
        <v>0</v>
      </c>
      <c r="N5" s="25">
        <f>SUM(D5:M5)</f>
        <v>1798645</v>
      </c>
      <c r="O5" s="30">
        <f aca="true" t="shared" si="1" ref="O5:O29">(N5/O$31)</f>
        <v>318.4006018764383</v>
      </c>
      <c r="P5" s="6"/>
    </row>
    <row r="6" spans="1:16" ht="15">
      <c r="A6" s="12"/>
      <c r="B6" s="42">
        <v>511</v>
      </c>
      <c r="C6" s="19" t="s">
        <v>19</v>
      </c>
      <c r="D6" s="43">
        <v>23190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23190</v>
      </c>
      <c r="O6" s="44">
        <f t="shared" si="1"/>
        <v>4.105151354221986</v>
      </c>
      <c r="P6" s="9"/>
    </row>
    <row r="7" spans="1:16" ht="15">
      <c r="A7" s="12"/>
      <c r="B7" s="42">
        <v>512</v>
      </c>
      <c r="C7" s="19" t="s">
        <v>20</v>
      </c>
      <c r="D7" s="43">
        <v>413956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413956</v>
      </c>
      <c r="O7" s="44">
        <f t="shared" si="1"/>
        <v>73.27951849884936</v>
      </c>
      <c r="P7" s="9"/>
    </row>
    <row r="8" spans="1:16" ht="15">
      <c r="A8" s="12"/>
      <c r="B8" s="42">
        <v>513</v>
      </c>
      <c r="C8" s="19" t="s">
        <v>21</v>
      </c>
      <c r="D8" s="43">
        <v>523394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523394</v>
      </c>
      <c r="O8" s="44">
        <f t="shared" si="1"/>
        <v>92.65250486811826</v>
      </c>
      <c r="P8" s="9"/>
    </row>
    <row r="9" spans="1:16" ht="15">
      <c r="A9" s="12"/>
      <c r="B9" s="42">
        <v>514</v>
      </c>
      <c r="C9" s="19" t="s">
        <v>22</v>
      </c>
      <c r="D9" s="43">
        <v>159313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159313</v>
      </c>
      <c r="O9" s="44">
        <f t="shared" si="1"/>
        <v>28.20198265179678</v>
      </c>
      <c r="P9" s="9"/>
    </row>
    <row r="10" spans="1:16" ht="15">
      <c r="A10" s="12"/>
      <c r="B10" s="42">
        <v>515</v>
      </c>
      <c r="C10" s="19" t="s">
        <v>23</v>
      </c>
      <c r="D10" s="43">
        <v>156005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156005</v>
      </c>
      <c r="O10" s="44">
        <f t="shared" si="1"/>
        <v>27.61639228181979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250160</v>
      </c>
      <c r="L11" s="43">
        <v>0</v>
      </c>
      <c r="M11" s="43">
        <v>0</v>
      </c>
      <c r="N11" s="43">
        <f t="shared" si="2"/>
        <v>250160</v>
      </c>
      <c r="O11" s="44">
        <f t="shared" si="1"/>
        <v>44.283944060895735</v>
      </c>
      <c r="P11" s="9"/>
    </row>
    <row r="12" spans="1:16" ht="15">
      <c r="A12" s="12"/>
      <c r="B12" s="42">
        <v>519</v>
      </c>
      <c r="C12" s="19" t="s">
        <v>25</v>
      </c>
      <c r="D12" s="43">
        <v>272627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272627</v>
      </c>
      <c r="O12" s="44">
        <f t="shared" si="1"/>
        <v>48.26110816073641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6386439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6387439</v>
      </c>
      <c r="O13" s="41">
        <f t="shared" si="1"/>
        <v>1130.7203044786688</v>
      </c>
      <c r="P13" s="10"/>
    </row>
    <row r="14" spans="1:16" ht="15">
      <c r="A14" s="12"/>
      <c r="B14" s="42">
        <v>521</v>
      </c>
      <c r="C14" s="19" t="s">
        <v>27</v>
      </c>
      <c r="D14" s="43">
        <v>3180231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3181231</v>
      </c>
      <c r="O14" s="44">
        <f t="shared" si="1"/>
        <v>563.1494069746858</v>
      </c>
      <c r="P14" s="9"/>
    </row>
    <row r="15" spans="1:16" ht="15">
      <c r="A15" s="12"/>
      <c r="B15" s="42">
        <v>522</v>
      </c>
      <c r="C15" s="19" t="s">
        <v>28</v>
      </c>
      <c r="D15" s="43">
        <v>2869326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2869326</v>
      </c>
      <c r="O15" s="44">
        <f t="shared" si="1"/>
        <v>507.935209771641</v>
      </c>
      <c r="P15" s="9"/>
    </row>
    <row r="16" spans="1:16" ht="15">
      <c r="A16" s="12"/>
      <c r="B16" s="42">
        <v>524</v>
      </c>
      <c r="C16" s="19" t="s">
        <v>46</v>
      </c>
      <c r="D16" s="43">
        <v>336882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336882</v>
      </c>
      <c r="O16" s="44">
        <f t="shared" si="1"/>
        <v>59.63568773234201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4633151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4633151</v>
      </c>
      <c r="O17" s="41">
        <f t="shared" si="1"/>
        <v>820.1718888298814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3927703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3927703</v>
      </c>
      <c r="O18" s="44">
        <f t="shared" si="1"/>
        <v>695.2917330500974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484165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484165</v>
      </c>
      <c r="O19" s="44">
        <f t="shared" si="1"/>
        <v>85.70808992742079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221283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221283</v>
      </c>
      <c r="O20" s="44">
        <f t="shared" si="1"/>
        <v>39.172065852363254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800959</v>
      </c>
      <c r="E21" s="29">
        <f t="shared" si="6"/>
        <v>0</v>
      </c>
      <c r="F21" s="29">
        <f t="shared" si="6"/>
        <v>0</v>
      </c>
      <c r="G21" s="29">
        <f t="shared" si="6"/>
        <v>78210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879169</v>
      </c>
      <c r="O21" s="41">
        <f t="shared" si="1"/>
        <v>155.63267835015046</v>
      </c>
      <c r="P21" s="10"/>
    </row>
    <row r="22" spans="1:16" ht="15">
      <c r="A22" s="12"/>
      <c r="B22" s="42">
        <v>541</v>
      </c>
      <c r="C22" s="19" t="s">
        <v>34</v>
      </c>
      <c r="D22" s="43">
        <v>800959</v>
      </c>
      <c r="E22" s="43">
        <v>0</v>
      </c>
      <c r="F22" s="43">
        <v>0</v>
      </c>
      <c r="G22" s="43">
        <v>78210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879169</v>
      </c>
      <c r="O22" s="44">
        <f t="shared" si="1"/>
        <v>155.63267835015046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561939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561939</v>
      </c>
      <c r="O23" s="41">
        <f t="shared" si="1"/>
        <v>99.47583643122677</v>
      </c>
      <c r="P23" s="9"/>
    </row>
    <row r="24" spans="1:16" ht="15">
      <c r="A24" s="12"/>
      <c r="B24" s="42">
        <v>572</v>
      </c>
      <c r="C24" s="19" t="s">
        <v>36</v>
      </c>
      <c r="D24" s="43">
        <v>561939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561939</v>
      </c>
      <c r="O24" s="44">
        <f t="shared" si="1"/>
        <v>99.47583643122677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SUM(D26:D28)</f>
        <v>0</v>
      </c>
      <c r="E25" s="29">
        <f t="shared" si="8"/>
        <v>50000</v>
      </c>
      <c r="F25" s="29">
        <f t="shared" si="8"/>
        <v>0</v>
      </c>
      <c r="G25" s="29">
        <f t="shared" si="8"/>
        <v>370440</v>
      </c>
      <c r="H25" s="29">
        <f t="shared" si="8"/>
        <v>0</v>
      </c>
      <c r="I25" s="29">
        <f t="shared" si="8"/>
        <v>277251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697691</v>
      </c>
      <c r="O25" s="41">
        <f t="shared" si="1"/>
        <v>123.50699238803328</v>
      </c>
      <c r="P25" s="9"/>
    </row>
    <row r="26" spans="1:16" ht="15">
      <c r="A26" s="12"/>
      <c r="B26" s="42">
        <v>581</v>
      </c>
      <c r="C26" s="19" t="s">
        <v>37</v>
      </c>
      <c r="D26" s="43">
        <v>0</v>
      </c>
      <c r="E26" s="43">
        <v>50000</v>
      </c>
      <c r="F26" s="43">
        <v>0</v>
      </c>
      <c r="G26" s="43">
        <v>370440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420440</v>
      </c>
      <c r="O26" s="44">
        <f t="shared" si="1"/>
        <v>74.42733227119844</v>
      </c>
      <c r="P26" s="9"/>
    </row>
    <row r="27" spans="1:16" ht="15">
      <c r="A27" s="12"/>
      <c r="B27" s="42">
        <v>590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60832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60832</v>
      </c>
      <c r="O27" s="44">
        <f t="shared" si="1"/>
        <v>10.76863161621526</v>
      </c>
      <c r="P27" s="9"/>
    </row>
    <row r="28" spans="1:16" ht="15.75" thickBot="1">
      <c r="A28" s="12"/>
      <c r="B28" s="42">
        <v>591</v>
      </c>
      <c r="C28" s="19" t="s">
        <v>43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216419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216419</v>
      </c>
      <c r="O28" s="44">
        <f t="shared" si="1"/>
        <v>38.31102850061958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SUM(D5,D13,D17,D21,D23,D25)</f>
        <v>9297822</v>
      </c>
      <c r="E29" s="14">
        <f aca="true" t="shared" si="9" ref="E29:M29">SUM(E5,E13,E17,E21,E23,E25)</f>
        <v>51000</v>
      </c>
      <c r="F29" s="14">
        <f t="shared" si="9"/>
        <v>0</v>
      </c>
      <c r="G29" s="14">
        <f t="shared" si="9"/>
        <v>448650</v>
      </c>
      <c r="H29" s="14">
        <f t="shared" si="9"/>
        <v>0</v>
      </c>
      <c r="I29" s="14">
        <f t="shared" si="9"/>
        <v>4910402</v>
      </c>
      <c r="J29" s="14">
        <f t="shared" si="9"/>
        <v>0</v>
      </c>
      <c r="K29" s="14">
        <f t="shared" si="9"/>
        <v>250160</v>
      </c>
      <c r="L29" s="14">
        <f t="shared" si="9"/>
        <v>0</v>
      </c>
      <c r="M29" s="14">
        <f t="shared" si="9"/>
        <v>0</v>
      </c>
      <c r="N29" s="14">
        <f t="shared" si="4"/>
        <v>14958034</v>
      </c>
      <c r="O29" s="35">
        <f t="shared" si="1"/>
        <v>2647.908302354399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5649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2022-04-27T20:29:36Z</cp:lastPrinted>
  <dcterms:created xsi:type="dcterms:W3CDTF">2000-08-31T21:26:31Z</dcterms:created>
  <dcterms:modified xsi:type="dcterms:W3CDTF">2022-04-27T20:29:47Z</dcterms:modified>
  <cp:category/>
  <cp:version/>
  <cp:contentType/>
  <cp:contentStatus/>
</cp:coreProperties>
</file>