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'2007'!$A$1:$O$29</definedName>
    <definedName name="_xlnm.Print_Area" localSheetId="13">'2008'!$A$1:$O$31</definedName>
    <definedName name="_xlnm.Print_Area" localSheetId="12">'2009'!$A$1:$O$32</definedName>
    <definedName name="_xlnm.Print_Area" localSheetId="11">'2010'!$A$1:$O$33</definedName>
    <definedName name="_xlnm.Print_Area" localSheetId="10">'2011'!$A$1:$O$33</definedName>
    <definedName name="_xlnm.Print_Area" localSheetId="9">'2012'!$A$1:$O$33</definedName>
    <definedName name="_xlnm.Print_Area" localSheetId="8">'2013'!$A$1:$O$33</definedName>
    <definedName name="_xlnm.Print_Area" localSheetId="7">'2014'!$A$1:$O$34</definedName>
    <definedName name="_xlnm.Print_Area" localSheetId="6">'2015'!$A$1:$O$35</definedName>
    <definedName name="_xlnm.Print_Area" localSheetId="5">'2016'!$A$1:$O$35</definedName>
    <definedName name="_xlnm.Print_Area" localSheetId="4">'2017'!$A$1:$O$34</definedName>
    <definedName name="_xlnm.Print_Area" localSheetId="3">'2018'!$A$1:$O$34</definedName>
    <definedName name="_xlnm.Print_Area" localSheetId="2">'2019'!$A$1:$O$34</definedName>
    <definedName name="_xlnm.Print_Area" localSheetId="1">'2020'!$A$1:$O$34</definedName>
    <definedName name="_xlnm.Print_Area" localSheetId="0">'2021'!$A$1:$P$34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<sst xmlns="http://schemas.openxmlformats.org/spreadsheetml/2006/main" count="679" uniqueCount="90">
  <si>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</si>
  <si>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</si>
  <si>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</si>
  <si>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</si>
  <si>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</si>
  <si>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</si>
  <si>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</si>
  <si>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</si>
  <si>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</si>
  <si>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</si>
  <si>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</si>
  <si>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</si>
  <si>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</si>
  <si>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</si>
  <si>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</si>
  <si>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</si>
  <si>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</si>
  <si>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</si>
  <si>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</si>
  <si>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</si>
  <si>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</si>
  <si>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</si>
  <si>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</si>
  <si>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</si>
  <si>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</si>
  <si>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</si>
  <si>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</si>
  <si>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</si>
  <si>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</si>
  <si>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</si>
  <si>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</si>
  <si>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</si>
  <si>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</si>
  <si>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</si>
  <si>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</si>
  <si>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</si>
  <si>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</si>
  <si>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</si>
  <si>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</si>
  <si>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</si>
  <si>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</si>
  <si>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</si>
  <si>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Tavares Expenditures Reported by Account Code and Fund Type</t>
  </si>
  <si>
    <t>Local Fiscal Year Ended September 30, 2010</t>
  </si>
  <si>
    <t>Water Transportation Systems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</si>
  <si>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</si>
  <si>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</si>
  <si>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</si>
  <si>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</si>
  <si>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</si>
  <si>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</si>
  <si>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</si>
  <si>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</si>
  <si>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</si>
  <si>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</si>
  <si>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</si>
  <si>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</si>
  <si>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</si>
  <si>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</si>
  <si>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</si>
  <si>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</si>
  <si>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Water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</si>
  <si>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</si>
  <si>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</si>
  <si>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</si>
  <si>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</si>
  <si>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</si>
  <si>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</si>
  <si>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Sewer / Wastewater Services</t>
  </si>
  <si>
    <t>2007 Municipal Population:</t>
  </si>
  <si>
    <t>Local Fiscal Year Ended September 30, 2015</t>
  </si>
  <si>
    <t>Pension Benefits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</si>
  <si>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</si>
  <si>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</si>
  <si>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</si>
  <si>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</si>
  <si>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</si>
  <si>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</si>
  <si>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</si>
  <si>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</si>
  <si>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</si>
  <si>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</si>
  <si>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</si>
  <si>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</si>
  <si>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</si>
  <si>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</si>
  <si>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</si>
  <si>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</si>
  <si>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Special Recreation Facilities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</si>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</sst>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SUM(D6:D10)</f>
        <v>4215564</v>
      </c>
      <c r="E5" s="26">
        <f>SUM(E6:E10)</f>
        <v>193632</v>
      </c>
      <c r="F5" s="26">
        <f>SUM(F6:F10)</f>
        <v>1196077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993153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6598426</v>
      </c>
      <c r="P5" s="32">
        <f>(O5/P$32)</f>
        <v>336.65438775510205</v>
      </c>
      <c r="Q5" s="6"/>
    </row>
    <row r="6" spans="1:17" ht="15">
      <c r="A6" s="12"/>
      <c r="B6" s="44">
        <v>511</v>
      </c>
      <c r="C6" s="20" t="s">
        <v>19</v>
      </c>
      <c r="D6" s="46">
        <v>94955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94955</v>
      </c>
      <c r="P6" s="47">
        <f>(O6/P$32)</f>
        <v>4.8446428571428575</v>
      </c>
      <c r="Q6" s="9"/>
    </row>
    <row r="7" spans="1:17" ht="15">
      <c r="A7" s="12"/>
      <c r="B7" s="44">
        <v>512</v>
      </c>
      <c r="C7" s="20" t="s">
        <v>20</v>
      </c>
      <c r="D7" s="46">
        <v>800249</v>
      </c>
      <c r="E7" s="46">
        <v>192000</v>
      </c>
      <c r="F7" s="46">
        <v>1196077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2188326</v>
      </c>
      <c r="P7" s="47">
        <f>(O7/P$32)</f>
        <v>111.64928571428571</v>
      </c>
      <c r="Q7" s="9"/>
    </row>
    <row r="8" spans="1:17" ht="15">
      <c r="A8" s="12"/>
      <c r="B8" s="44">
        <v>513</v>
      </c>
      <c r="C8" s="20" t="s">
        <v>21</v>
      </c>
      <c r="D8" s="46">
        <v>2154812</v>
      </c>
      <c r="E8" s="46">
        <v>1632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2156444</v>
      </c>
      <c r="P8" s="47">
        <f>(O8/P$32)</f>
        <v>110.02265306122449</v>
      </c>
      <c r="Q8" s="9"/>
    </row>
    <row r="9" spans="1:17" ht="15">
      <c r="A9" s="12"/>
      <c r="B9" s="44">
        <v>514</v>
      </c>
      <c r="C9" s="20" t="s">
        <v>22</v>
      </c>
      <c r="D9" s="46">
        <v>118935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118935</v>
      </c>
      <c r="P9" s="47">
        <f>(O9/P$32)</f>
        <v>6.068112244897959</v>
      </c>
      <c r="Q9" s="9"/>
    </row>
    <row r="10" spans="1:17" ht="15">
      <c r="A10" s="12"/>
      <c r="B10" s="44">
        <v>519</v>
      </c>
      <c r="C10" s="20" t="s">
        <v>23</v>
      </c>
      <c r="D10" s="46">
        <v>1046613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993153</v>
      </c>
      <c r="L10" s="46">
        <v>0</v>
      </c>
      <c r="M10" s="46">
        <v>0</v>
      </c>
      <c r="N10" s="46">
        <v>0</v>
      </c>
      <c r="O10" s="46">
        <f>SUM(D10:N10)</f>
        <v>2039766</v>
      </c>
      <c r="P10" s="47">
        <f>(O10/P$32)</f>
        <v>104.06969387755102</v>
      </c>
      <c r="Q10" s="9"/>
    </row>
    <row r="11" spans="1:17" ht="15.75">
      <c r="A11" s="28" t="s">
        <v>24</v>
      </c>
      <c r="B11" s="29"/>
      <c r="C11" s="30"/>
      <c r="D11" s="31">
        <f>SUM(D12:D13)</f>
        <v>7973864</v>
      </c>
      <c r="E11" s="31">
        <f>SUM(E12:E13)</f>
        <v>1381855</v>
      </c>
      <c r="F11" s="31">
        <f>SUM(F12:F13)</f>
        <v>0</v>
      </c>
      <c r="G11" s="31">
        <f>SUM(G12:G13)</f>
        <v>214956</v>
      </c>
      <c r="H11" s="31">
        <f>SUM(H12:H13)</f>
        <v>0</v>
      </c>
      <c r="I11" s="31">
        <f>SUM(I12:I13)</f>
        <v>0</v>
      </c>
      <c r="J11" s="31">
        <f>SUM(J12:J13)</f>
        <v>0</v>
      </c>
      <c r="K11" s="31">
        <f>SUM(K12:K13)</f>
        <v>0</v>
      </c>
      <c r="L11" s="31">
        <f>SUM(L12:L13)</f>
        <v>0</v>
      </c>
      <c r="M11" s="31">
        <f>SUM(M12:M13)</f>
        <v>0</v>
      </c>
      <c r="N11" s="31">
        <f>SUM(N12:N13)</f>
        <v>0</v>
      </c>
      <c r="O11" s="42">
        <f>SUM(D11:N11)</f>
        <v>9570675</v>
      </c>
      <c r="P11" s="43">
        <f>(O11/P$32)</f>
        <v>488.29974489795916</v>
      </c>
      <c r="Q11" s="10"/>
    </row>
    <row r="12" spans="1:17" ht="15">
      <c r="A12" s="12"/>
      <c r="B12" s="44">
        <v>521</v>
      </c>
      <c r="C12" s="20" t="s">
        <v>25</v>
      </c>
      <c r="D12" s="46">
        <v>4291692</v>
      </c>
      <c r="E12" s="46">
        <v>90974</v>
      </c>
      <c r="F12" s="46">
        <v>0</v>
      </c>
      <c r="G12" s="46">
        <v>214956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4597622</v>
      </c>
      <c r="P12" s="47">
        <f>(O12/P$32)</f>
        <v>234.57255102040816</v>
      </c>
      <c r="Q12" s="9"/>
    </row>
    <row r="13" spans="1:17" ht="15">
      <c r="A13" s="12"/>
      <c r="B13" s="44">
        <v>522</v>
      </c>
      <c r="C13" s="20" t="s">
        <v>26</v>
      </c>
      <c r="D13" s="46">
        <v>3682172</v>
      </c>
      <c r="E13" s="46">
        <v>1290881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4973053</v>
      </c>
      <c r="P13" s="47">
        <f>(O13/P$32)</f>
        <v>253.72719387755103</v>
      </c>
      <c r="Q13" s="9"/>
    </row>
    <row r="14" spans="1:17" ht="15.75">
      <c r="A14" s="28" t="s">
        <v>27</v>
      </c>
      <c r="B14" s="29"/>
      <c r="C14" s="30"/>
      <c r="D14" s="31">
        <f>SUM(D15:D18)</f>
        <v>1201323</v>
      </c>
      <c r="E14" s="31">
        <f>SUM(E15:E18)</f>
        <v>46794</v>
      </c>
      <c r="F14" s="31">
        <f>SUM(F15:F18)</f>
        <v>0</v>
      </c>
      <c r="G14" s="31">
        <f>SUM(G15:G18)</f>
        <v>0</v>
      </c>
      <c r="H14" s="31">
        <f>SUM(H15:H18)</f>
        <v>0</v>
      </c>
      <c r="I14" s="31">
        <f>SUM(I15:I18)</f>
        <v>11930563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13178680</v>
      </c>
      <c r="P14" s="43">
        <f>(O14/P$32)</f>
        <v>672.3816326530613</v>
      </c>
      <c r="Q14" s="10"/>
    </row>
    <row r="15" spans="1:17" ht="15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2386957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2386957</v>
      </c>
      <c r="P15" s="47">
        <f>(O15/P$32)</f>
        <v>121.78352040816327</v>
      </c>
      <c r="Q15" s="9"/>
    </row>
    <row r="16" spans="1:17" ht="15">
      <c r="A16" s="12"/>
      <c r="B16" s="44">
        <v>536</v>
      </c>
      <c r="C16" s="20" t="s">
        <v>29</v>
      </c>
      <c r="D16" s="46">
        <v>0</v>
      </c>
      <c r="E16" s="46">
        <v>46794</v>
      </c>
      <c r="F16" s="46">
        <v>0</v>
      </c>
      <c r="G16" s="46">
        <v>0</v>
      </c>
      <c r="H16" s="46">
        <v>0</v>
      </c>
      <c r="I16" s="46">
        <v>8286951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8333745</v>
      </c>
      <c r="P16" s="47">
        <f>(O16/P$32)</f>
        <v>425.19107142857143</v>
      </c>
      <c r="Q16" s="9"/>
    </row>
    <row r="17" spans="1:17" ht="15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1256655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1256655</v>
      </c>
      <c r="P17" s="47">
        <f>(O17/P$32)</f>
        <v>64.11505102040816</v>
      </c>
      <c r="Q17" s="9"/>
    </row>
    <row r="18" spans="1:17" ht="15">
      <c r="A18" s="12"/>
      <c r="B18" s="44">
        <v>539</v>
      </c>
      <c r="C18" s="20" t="s">
        <v>31</v>
      </c>
      <c r="D18" s="46">
        <v>1201323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1201323</v>
      </c>
      <c r="P18" s="47">
        <f>(O18/P$32)</f>
        <v>61.29198979591837</v>
      </c>
      <c r="Q18" s="9"/>
    </row>
    <row r="19" spans="1:17" ht="15.75">
      <c r="A19" s="28" t="s">
        <v>32</v>
      </c>
      <c r="B19" s="29"/>
      <c r="C19" s="30"/>
      <c r="D19" s="31">
        <f>SUM(D20:D21)</f>
        <v>2061489</v>
      </c>
      <c r="E19" s="31">
        <f>SUM(E20:E21)</f>
        <v>248541</v>
      </c>
      <c r="F19" s="31">
        <f>SUM(F20:F21)</f>
        <v>0</v>
      </c>
      <c r="G19" s="31">
        <f>SUM(G20:G21)</f>
        <v>6265313</v>
      </c>
      <c r="H19" s="31">
        <f>SUM(H20:H21)</f>
        <v>0</v>
      </c>
      <c r="I19" s="31">
        <f>SUM(I20:I21)</f>
        <v>660035</v>
      </c>
      <c r="J19" s="31">
        <f>SUM(J20:J21)</f>
        <v>0</v>
      </c>
      <c r="K19" s="31">
        <f>SUM(K20:K21)</f>
        <v>0</v>
      </c>
      <c r="L19" s="31">
        <f>SUM(L20:L21)</f>
        <v>0</v>
      </c>
      <c r="M19" s="31">
        <f>SUM(M20:M21)</f>
        <v>0</v>
      </c>
      <c r="N19" s="31">
        <f>SUM(N20:N21)</f>
        <v>0</v>
      </c>
      <c r="O19" s="31">
        <f>SUM(D19:N19)</f>
        <v>9235378</v>
      </c>
      <c r="P19" s="43">
        <f>(O19/P$32)</f>
        <v>471.1927551020408</v>
      </c>
      <c r="Q19" s="10"/>
    </row>
    <row r="20" spans="1:17" ht="15">
      <c r="A20" s="12"/>
      <c r="B20" s="44">
        <v>541</v>
      </c>
      <c r="C20" s="20" t="s">
        <v>33</v>
      </c>
      <c r="D20" s="46">
        <v>2061489</v>
      </c>
      <c r="E20" s="46">
        <v>248541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2310030</v>
      </c>
      <c r="P20" s="47">
        <f>(O20/P$32)</f>
        <v>117.85867346938775</v>
      </c>
      <c r="Q20" s="9"/>
    </row>
    <row r="21" spans="1:17" ht="15">
      <c r="A21" s="12"/>
      <c r="B21" s="44">
        <v>543</v>
      </c>
      <c r="C21" s="20" t="s">
        <v>44</v>
      </c>
      <c r="D21" s="46">
        <v>0</v>
      </c>
      <c r="E21" s="46">
        <v>0</v>
      </c>
      <c r="F21" s="46">
        <v>0</v>
      </c>
      <c r="G21" s="46">
        <v>6265313</v>
      </c>
      <c r="H21" s="46">
        <v>0</v>
      </c>
      <c r="I21" s="46">
        <v>660035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6925348</v>
      </c>
      <c r="P21" s="47">
        <f>(O21/P$32)</f>
        <v>353.33408163265307</v>
      </c>
      <c r="Q21" s="9"/>
    </row>
    <row r="22" spans="1:17" ht="15.75">
      <c r="A22" s="28" t="s">
        <v>34</v>
      </c>
      <c r="B22" s="29"/>
      <c r="C22" s="30"/>
      <c r="D22" s="31">
        <f>SUM(D23:D23)</f>
        <v>278051</v>
      </c>
      <c r="E22" s="31">
        <f>SUM(E23:E23)</f>
        <v>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230540</v>
      </c>
      <c r="O22" s="31">
        <f>SUM(D22:N22)</f>
        <v>508591</v>
      </c>
      <c r="P22" s="43">
        <f>(O22/P$32)</f>
        <v>25.948520408163265</v>
      </c>
      <c r="Q22" s="10"/>
    </row>
    <row r="23" spans="1:17" ht="15">
      <c r="A23" s="13"/>
      <c r="B23" s="45">
        <v>559</v>
      </c>
      <c r="C23" s="21" t="s">
        <v>35</v>
      </c>
      <c r="D23" s="46">
        <v>278051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230540</v>
      </c>
      <c r="O23" s="46">
        <f>SUM(D23:N23)</f>
        <v>508591</v>
      </c>
      <c r="P23" s="47">
        <f>(O23/P$32)</f>
        <v>25.948520408163265</v>
      </c>
      <c r="Q23" s="9"/>
    </row>
    <row r="24" spans="1:17" ht="15.75">
      <c r="A24" s="28" t="s">
        <v>36</v>
      </c>
      <c r="B24" s="29"/>
      <c r="C24" s="30"/>
      <c r="D24" s="31">
        <f>SUM(D25:D27)</f>
        <v>2977483</v>
      </c>
      <c r="E24" s="31">
        <f>SUM(E25:E27)</f>
        <v>658727</v>
      </c>
      <c r="F24" s="31">
        <f>SUM(F25:F27)</f>
        <v>0</v>
      </c>
      <c r="G24" s="31">
        <f>SUM(G25:G27)</f>
        <v>168786</v>
      </c>
      <c r="H24" s="31">
        <f>SUM(H25:H27)</f>
        <v>0</v>
      </c>
      <c r="I24" s="31">
        <f>SUM(I25:I27)</f>
        <v>0</v>
      </c>
      <c r="J24" s="31">
        <f>SUM(J25:J27)</f>
        <v>0</v>
      </c>
      <c r="K24" s="31">
        <f>SUM(K25:K27)</f>
        <v>0</v>
      </c>
      <c r="L24" s="31">
        <f>SUM(L25:L27)</f>
        <v>0</v>
      </c>
      <c r="M24" s="31">
        <f>SUM(M25:M27)</f>
        <v>0</v>
      </c>
      <c r="N24" s="31">
        <f>SUM(N25:N27)</f>
        <v>0</v>
      </c>
      <c r="O24" s="31">
        <f>SUM(D24:N24)</f>
        <v>3804996</v>
      </c>
      <c r="P24" s="43">
        <f>(O24/P$32)</f>
        <v>194.13244897959183</v>
      </c>
      <c r="Q24" s="9"/>
    </row>
    <row r="25" spans="1:17" ht="15">
      <c r="A25" s="12"/>
      <c r="B25" s="44">
        <v>571</v>
      </c>
      <c r="C25" s="20" t="s">
        <v>37</v>
      </c>
      <c r="D25" s="46">
        <v>1310003</v>
      </c>
      <c r="E25" s="46">
        <v>11179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1321182</v>
      </c>
      <c r="P25" s="47">
        <f>(O25/P$32)</f>
        <v>67.40724489795919</v>
      </c>
      <c r="Q25" s="9"/>
    </row>
    <row r="26" spans="1:17" ht="15">
      <c r="A26" s="12"/>
      <c r="B26" s="44">
        <v>572</v>
      </c>
      <c r="C26" s="20" t="s">
        <v>38</v>
      </c>
      <c r="D26" s="46">
        <v>1667480</v>
      </c>
      <c r="E26" s="46">
        <v>0</v>
      </c>
      <c r="F26" s="46">
        <v>0</v>
      </c>
      <c r="G26" s="46">
        <v>168786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1836266</v>
      </c>
      <c r="P26" s="47">
        <f>(O26/P$32)</f>
        <v>93.68704081632653</v>
      </c>
      <c r="Q26" s="9"/>
    </row>
    <row r="27" spans="1:17" ht="15">
      <c r="A27" s="12"/>
      <c r="B27" s="44">
        <v>575</v>
      </c>
      <c r="C27" s="20" t="s">
        <v>88</v>
      </c>
      <c r="D27" s="46">
        <v>0</v>
      </c>
      <c r="E27" s="46">
        <v>647548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647548</v>
      </c>
      <c r="P27" s="47">
        <f>(O27/P$32)</f>
        <v>33.038163265306125</v>
      </c>
      <c r="Q27" s="9"/>
    </row>
    <row r="28" spans="1:17" ht="15.75">
      <c r="A28" s="28" t="s">
        <v>40</v>
      </c>
      <c r="B28" s="29"/>
      <c r="C28" s="30"/>
      <c r="D28" s="31">
        <f>SUM(D29:D29)</f>
        <v>2013770</v>
      </c>
      <c r="E28" s="31">
        <f>SUM(E29:E29)</f>
        <v>1814715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3603659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141529</v>
      </c>
      <c r="O28" s="31">
        <f>SUM(D28:N28)</f>
        <v>7573673</v>
      </c>
      <c r="P28" s="43">
        <f>(O28/P$32)</f>
        <v>386.41188775510204</v>
      </c>
      <c r="Q28" s="9"/>
    </row>
    <row r="29" spans="1:17" ht="15.75" thickBot="1">
      <c r="A29" s="12"/>
      <c r="B29" s="44">
        <v>581</v>
      </c>
      <c r="C29" s="20" t="s">
        <v>89</v>
      </c>
      <c r="D29" s="46">
        <v>2013770</v>
      </c>
      <c r="E29" s="46">
        <v>1814715</v>
      </c>
      <c r="F29" s="46">
        <v>0</v>
      </c>
      <c r="G29" s="46">
        <v>0</v>
      </c>
      <c r="H29" s="46">
        <v>0</v>
      </c>
      <c r="I29" s="46">
        <v>3603659</v>
      </c>
      <c r="J29" s="46">
        <v>0</v>
      </c>
      <c r="K29" s="46">
        <v>0</v>
      </c>
      <c r="L29" s="46">
        <v>0</v>
      </c>
      <c r="M29" s="46">
        <v>0</v>
      </c>
      <c r="N29" s="46">
        <v>141529</v>
      </c>
      <c r="O29" s="46">
        <f>SUM(D29:N29)</f>
        <v>7573673</v>
      </c>
      <c r="P29" s="47">
        <f>(O29/P$32)</f>
        <v>386.41188775510204</v>
      </c>
      <c r="Q29" s="9"/>
    </row>
    <row r="30" spans="1:120" ht="16.5" thickBot="1">
      <c r="A30" s="14" t="s">
        <v>10</v>
      </c>
      <c r="B30" s="23"/>
      <c r="C30" s="22"/>
      <c r="D30" s="15">
        <f>SUM(D5,D11,D14,D19,D22,D24,D28)</f>
        <v>20721544</v>
      </c>
      <c r="E30" s="15">
        <f aca="true" t="shared" si="0" ref="E30:N30">SUM(E5,E11,E14,E19,E22,E24,E28)</f>
        <v>4344264</v>
      </c>
      <c r="F30" s="15">
        <f t="shared" si="0"/>
        <v>1196077</v>
      </c>
      <c r="G30" s="15">
        <f t="shared" si="0"/>
        <v>6649055</v>
      </c>
      <c r="H30" s="15">
        <f t="shared" si="0"/>
        <v>0</v>
      </c>
      <c r="I30" s="15">
        <f t="shared" si="0"/>
        <v>16194257</v>
      </c>
      <c r="J30" s="15">
        <f t="shared" si="0"/>
        <v>0</v>
      </c>
      <c r="K30" s="15">
        <f t="shared" si="0"/>
        <v>993153</v>
      </c>
      <c r="L30" s="15">
        <f t="shared" si="0"/>
        <v>0</v>
      </c>
      <c r="M30" s="15">
        <f t="shared" si="0"/>
        <v>0</v>
      </c>
      <c r="N30" s="15">
        <f t="shared" si="0"/>
        <v>372069</v>
      </c>
      <c r="O30" s="15">
        <f>SUM(D30:N30)</f>
        <v>50470419</v>
      </c>
      <c r="P30" s="37">
        <f>(O30/P$32)</f>
        <v>2575.0213775510206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6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84</v>
      </c>
      <c r="N32" s="93"/>
      <c r="O32" s="93"/>
      <c r="P32" s="41">
        <v>19600</v>
      </c>
    </row>
    <row r="33" spans="1:16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9162020</v>
      </c>
      <c r="E5" s="26">
        <f t="shared" si="0"/>
        <v>1425313</v>
      </c>
      <c r="F5" s="26">
        <f t="shared" si="0"/>
        <v>262273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624648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11474254</v>
      </c>
      <c r="O5" s="32">
        <f aca="true" t="shared" si="2" ref="O5:O29">(N5/O$31)</f>
        <v>816.4404440017076</v>
      </c>
      <c r="P5" s="6"/>
    </row>
    <row r="6" spans="1:16" ht="15">
      <c r="A6" s="12"/>
      <c r="B6" s="44">
        <v>511</v>
      </c>
      <c r="C6" s="20" t="s">
        <v>19</v>
      </c>
      <c r="D6" s="46">
        <v>30227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30227</v>
      </c>
      <c r="O6" s="47">
        <f t="shared" si="2"/>
        <v>2.1507755799060764</v>
      </c>
      <c r="P6" s="9"/>
    </row>
    <row r="7" spans="1:16" ht="15">
      <c r="A7" s="12"/>
      <c r="B7" s="44">
        <v>512</v>
      </c>
      <c r="C7" s="20" t="s">
        <v>20</v>
      </c>
      <c r="D7" s="46">
        <v>7269424</v>
      </c>
      <c r="E7" s="46">
        <v>1425313</v>
      </c>
      <c r="F7" s="46">
        <v>262273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8957010</v>
      </c>
      <c r="O7" s="47">
        <f t="shared" si="2"/>
        <v>637.3281628006262</v>
      </c>
      <c r="P7" s="9"/>
    </row>
    <row r="8" spans="1:16" ht="15">
      <c r="A8" s="12"/>
      <c r="B8" s="44">
        <v>513</v>
      </c>
      <c r="C8" s="20" t="s">
        <v>21</v>
      </c>
      <c r="D8" s="46">
        <v>1228690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1228690</v>
      </c>
      <c r="O8" s="47">
        <f t="shared" si="2"/>
        <v>87.42635548598264</v>
      </c>
      <c r="P8" s="9"/>
    </row>
    <row r="9" spans="1:16" ht="15">
      <c r="A9" s="12"/>
      <c r="B9" s="44">
        <v>514</v>
      </c>
      <c r="C9" s="20" t="s">
        <v>22</v>
      </c>
      <c r="D9" s="46">
        <v>118051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118051</v>
      </c>
      <c r="O9" s="47">
        <f t="shared" si="2"/>
        <v>8.39981499928846</v>
      </c>
      <c r="P9" s="9"/>
    </row>
    <row r="10" spans="1:16" ht="15">
      <c r="A10" s="12"/>
      <c r="B10" s="44">
        <v>519</v>
      </c>
      <c r="C10" s="20" t="s">
        <v>23</v>
      </c>
      <c r="D10" s="46">
        <v>515628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624648</v>
      </c>
      <c r="L10" s="46">
        <v>0</v>
      </c>
      <c r="M10" s="46">
        <v>0</v>
      </c>
      <c r="N10" s="46">
        <f t="shared" si="1"/>
        <v>1140276</v>
      </c>
      <c r="O10" s="47">
        <f t="shared" si="2"/>
        <v>81.13533513590437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5295231</v>
      </c>
      <c r="E11" s="31">
        <f t="shared" si="3"/>
        <v>24641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5319872</v>
      </c>
      <c r="O11" s="43">
        <f t="shared" si="2"/>
        <v>378.5308097338836</v>
      </c>
      <c r="P11" s="10"/>
    </row>
    <row r="12" spans="1:16" ht="15">
      <c r="A12" s="12"/>
      <c r="B12" s="44">
        <v>521</v>
      </c>
      <c r="C12" s="20" t="s">
        <v>25</v>
      </c>
      <c r="D12" s="46">
        <v>3115958</v>
      </c>
      <c r="E12" s="46">
        <v>23401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3139359</v>
      </c>
      <c r="O12" s="47">
        <f t="shared" si="2"/>
        <v>223.37832645510176</v>
      </c>
      <c r="P12" s="9"/>
    </row>
    <row r="13" spans="1:16" ht="15">
      <c r="A13" s="12"/>
      <c r="B13" s="44">
        <v>522</v>
      </c>
      <c r="C13" s="20" t="s">
        <v>26</v>
      </c>
      <c r="D13" s="46">
        <v>2179273</v>
      </c>
      <c r="E13" s="46">
        <v>1240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2180513</v>
      </c>
      <c r="O13" s="47">
        <f t="shared" si="2"/>
        <v>155.15248327878183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599145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9018120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9617265</v>
      </c>
      <c r="O14" s="43">
        <f t="shared" si="2"/>
        <v>684.3080261847161</v>
      </c>
      <c r="P14" s="10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1597423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1597423</v>
      </c>
      <c r="O15" s="47">
        <f t="shared" si="2"/>
        <v>113.66322755087519</v>
      </c>
      <c r="P15" s="9"/>
    </row>
    <row r="16" spans="1:16" ht="15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7113633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7113633</v>
      </c>
      <c r="O16" s="47">
        <f t="shared" si="2"/>
        <v>506.16429486267253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307064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307064</v>
      </c>
      <c r="O17" s="47">
        <f t="shared" si="2"/>
        <v>21.848868649494804</v>
      </c>
      <c r="P17" s="9"/>
    </row>
    <row r="18" spans="1:16" ht="15">
      <c r="A18" s="12"/>
      <c r="B18" s="44">
        <v>539</v>
      </c>
      <c r="C18" s="20" t="s">
        <v>31</v>
      </c>
      <c r="D18" s="46">
        <v>599145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599145</v>
      </c>
      <c r="O18" s="47">
        <f t="shared" si="2"/>
        <v>42.63163512167355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SUM(D20:D21)</f>
        <v>1269661</v>
      </c>
      <c r="E19" s="31">
        <f t="shared" si="5"/>
        <v>62194</v>
      </c>
      <c r="F19" s="31">
        <f t="shared" si="5"/>
        <v>0</v>
      </c>
      <c r="G19" s="31">
        <f t="shared" si="5"/>
        <v>122354</v>
      </c>
      <c r="H19" s="31">
        <f t="shared" si="5"/>
        <v>0</v>
      </c>
      <c r="I19" s="31">
        <f t="shared" si="5"/>
        <v>612208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2066417</v>
      </c>
      <c r="O19" s="43">
        <f t="shared" si="2"/>
        <v>147.03408282339547</v>
      </c>
      <c r="P19" s="10"/>
    </row>
    <row r="20" spans="1:16" ht="15">
      <c r="A20" s="12"/>
      <c r="B20" s="44">
        <v>541</v>
      </c>
      <c r="C20" s="20" t="s">
        <v>33</v>
      </c>
      <c r="D20" s="46">
        <v>1269661</v>
      </c>
      <c r="E20" s="46">
        <v>62194</v>
      </c>
      <c r="F20" s="46">
        <v>0</v>
      </c>
      <c r="G20" s="46">
        <v>122354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1454209</v>
      </c>
      <c r="O20" s="47">
        <f t="shared" si="2"/>
        <v>103.47296143446705</v>
      </c>
      <c r="P20" s="9"/>
    </row>
    <row r="21" spans="1:16" ht="15">
      <c r="A21" s="12"/>
      <c r="B21" s="44">
        <v>543</v>
      </c>
      <c r="C21" s="20" t="s">
        <v>44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612208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612208</v>
      </c>
      <c r="O21" s="47">
        <f t="shared" si="2"/>
        <v>43.56112138892842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178100</v>
      </c>
      <c r="E22" s="31">
        <f t="shared" si="6"/>
        <v>0</v>
      </c>
      <c r="F22" s="31">
        <f t="shared" si="6"/>
        <v>0</v>
      </c>
      <c r="G22" s="31">
        <f t="shared" si="6"/>
        <v>39318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114010</v>
      </c>
      <c r="N22" s="31">
        <f t="shared" si="1"/>
        <v>331428</v>
      </c>
      <c r="O22" s="43">
        <f t="shared" si="2"/>
        <v>23.58246762487548</v>
      </c>
      <c r="P22" s="10"/>
    </row>
    <row r="23" spans="1:16" ht="15">
      <c r="A23" s="13"/>
      <c r="B23" s="45">
        <v>559</v>
      </c>
      <c r="C23" s="21" t="s">
        <v>35</v>
      </c>
      <c r="D23" s="46">
        <v>178100</v>
      </c>
      <c r="E23" s="46">
        <v>0</v>
      </c>
      <c r="F23" s="46">
        <v>0</v>
      </c>
      <c r="G23" s="46">
        <v>39318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114010</v>
      </c>
      <c r="N23" s="46">
        <f t="shared" si="1"/>
        <v>331428</v>
      </c>
      <c r="O23" s="47">
        <f t="shared" si="2"/>
        <v>23.58246762487548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SUM(D25:D26)</f>
        <v>1915025</v>
      </c>
      <c r="E24" s="31">
        <f t="shared" si="7"/>
        <v>326532</v>
      </c>
      <c r="F24" s="31">
        <f t="shared" si="7"/>
        <v>0</v>
      </c>
      <c r="G24" s="31">
        <f t="shared" si="7"/>
        <v>2746618</v>
      </c>
      <c r="H24" s="31">
        <f t="shared" si="7"/>
        <v>100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4988275</v>
      </c>
      <c r="O24" s="43">
        <f t="shared" si="2"/>
        <v>354.93631706275795</v>
      </c>
      <c r="P24" s="9"/>
    </row>
    <row r="25" spans="1:16" ht="15">
      <c r="A25" s="12"/>
      <c r="B25" s="44">
        <v>571</v>
      </c>
      <c r="C25" s="20" t="s">
        <v>37</v>
      </c>
      <c r="D25" s="46">
        <v>475676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475676</v>
      </c>
      <c r="O25" s="47">
        <f t="shared" si="2"/>
        <v>33.84630710118116</v>
      </c>
      <c r="P25" s="9"/>
    </row>
    <row r="26" spans="1:16" ht="15">
      <c r="A26" s="12"/>
      <c r="B26" s="44">
        <v>572</v>
      </c>
      <c r="C26" s="20" t="s">
        <v>38</v>
      </c>
      <c r="D26" s="46">
        <v>1439349</v>
      </c>
      <c r="E26" s="46">
        <v>326532</v>
      </c>
      <c r="F26" s="46">
        <v>0</v>
      </c>
      <c r="G26" s="46">
        <v>2746618</v>
      </c>
      <c r="H26" s="46">
        <v>100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4512599</v>
      </c>
      <c r="O26" s="47">
        <f t="shared" si="2"/>
        <v>321.09000996157675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3766647</v>
      </c>
      <c r="E27" s="31">
        <f t="shared" si="8"/>
        <v>96437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1988251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48476</v>
      </c>
      <c r="N27" s="31">
        <f t="shared" si="1"/>
        <v>5899811</v>
      </c>
      <c r="O27" s="43">
        <f t="shared" si="2"/>
        <v>419.7958588302263</v>
      </c>
      <c r="P27" s="9"/>
    </row>
    <row r="28" spans="1:16" ht="15.75" thickBot="1">
      <c r="A28" s="12"/>
      <c r="B28" s="44">
        <v>581</v>
      </c>
      <c r="C28" s="20" t="s">
        <v>39</v>
      </c>
      <c r="D28" s="46">
        <v>3766647</v>
      </c>
      <c r="E28" s="46">
        <v>96437</v>
      </c>
      <c r="F28" s="46">
        <v>0</v>
      </c>
      <c r="G28" s="46">
        <v>0</v>
      </c>
      <c r="H28" s="46">
        <v>0</v>
      </c>
      <c r="I28" s="46">
        <v>1988251</v>
      </c>
      <c r="J28" s="46">
        <v>0</v>
      </c>
      <c r="K28" s="46">
        <v>0</v>
      </c>
      <c r="L28" s="46">
        <v>0</v>
      </c>
      <c r="M28" s="46">
        <v>48476</v>
      </c>
      <c r="N28" s="46">
        <f t="shared" si="1"/>
        <v>5899811</v>
      </c>
      <c r="O28" s="47">
        <f t="shared" si="2"/>
        <v>419.7958588302263</v>
      </c>
      <c r="P28" s="9"/>
    </row>
    <row r="29" spans="1:119" ht="16.5" thickBot="1">
      <c r="A29" s="14" t="s">
        <v>10</v>
      </c>
      <c r="B29" s="23"/>
      <c r="C29" s="22"/>
      <c r="D29" s="15">
        <f>SUM(D5,D11,D14,D19,D22,D24,D27)</f>
        <v>22185829</v>
      </c>
      <c r="E29" s="15">
        <f aca="true" t="shared" si="9" ref="E29:M29">SUM(E5,E11,E14,E19,E22,E24,E27)</f>
        <v>1935117</v>
      </c>
      <c r="F29" s="15">
        <f t="shared" si="9"/>
        <v>262273</v>
      </c>
      <c r="G29" s="15">
        <f t="shared" si="9"/>
        <v>2908290</v>
      </c>
      <c r="H29" s="15">
        <f t="shared" si="9"/>
        <v>100</v>
      </c>
      <c r="I29" s="15">
        <f t="shared" si="9"/>
        <v>11618579</v>
      </c>
      <c r="J29" s="15">
        <f t="shared" si="9"/>
        <v>0</v>
      </c>
      <c r="K29" s="15">
        <f t="shared" si="9"/>
        <v>624648</v>
      </c>
      <c r="L29" s="15">
        <f t="shared" si="9"/>
        <v>0</v>
      </c>
      <c r="M29" s="15">
        <f t="shared" si="9"/>
        <v>162486</v>
      </c>
      <c r="N29" s="15">
        <f t="shared" si="1"/>
        <v>39697322</v>
      </c>
      <c r="O29" s="37">
        <f t="shared" si="2"/>
        <v>2824.6280062615624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50</v>
      </c>
      <c r="M31" s="93"/>
      <c r="N31" s="93"/>
      <c r="O31" s="41">
        <v>14054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2452012</v>
      </c>
      <c r="E5" s="26">
        <f t="shared" si="0"/>
        <v>1345328</v>
      </c>
      <c r="F5" s="26">
        <f t="shared" si="0"/>
        <v>156888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437716</v>
      </c>
      <c r="L5" s="26">
        <f t="shared" si="0"/>
        <v>0</v>
      </c>
      <c r="M5" s="26">
        <f t="shared" si="0"/>
        <v>389</v>
      </c>
      <c r="N5" s="27">
        <f aca="true" t="shared" si="1" ref="N5:N29">SUM(D5:M5)</f>
        <v>4392333</v>
      </c>
      <c r="O5" s="32">
        <f aca="true" t="shared" si="2" ref="O5:O29">(N5/O$31)</f>
        <v>313.4022832679272</v>
      </c>
      <c r="P5" s="6"/>
    </row>
    <row r="6" spans="1:16" ht="15">
      <c r="A6" s="12"/>
      <c r="B6" s="44">
        <v>511</v>
      </c>
      <c r="C6" s="20" t="s">
        <v>19</v>
      </c>
      <c r="D6" s="46">
        <v>33355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33355</v>
      </c>
      <c r="O6" s="47">
        <f t="shared" si="2"/>
        <v>2.379950053514092</v>
      </c>
      <c r="P6" s="9"/>
    </row>
    <row r="7" spans="1:16" ht="15">
      <c r="A7" s="12"/>
      <c r="B7" s="44">
        <v>512</v>
      </c>
      <c r="C7" s="20" t="s">
        <v>20</v>
      </c>
      <c r="D7" s="46">
        <v>551500</v>
      </c>
      <c r="E7" s="46">
        <v>1345328</v>
      </c>
      <c r="F7" s="46">
        <v>156888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389</v>
      </c>
      <c r="N7" s="46">
        <f t="shared" si="1"/>
        <v>2054105</v>
      </c>
      <c r="O7" s="47">
        <f t="shared" si="2"/>
        <v>146.56475205137352</v>
      </c>
      <c r="P7" s="9"/>
    </row>
    <row r="8" spans="1:16" ht="15">
      <c r="A8" s="12"/>
      <c r="B8" s="44">
        <v>513</v>
      </c>
      <c r="C8" s="20" t="s">
        <v>21</v>
      </c>
      <c r="D8" s="46">
        <v>1255849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1255849</v>
      </c>
      <c r="O8" s="47">
        <f t="shared" si="2"/>
        <v>89.6074919728862</v>
      </c>
      <c r="P8" s="9"/>
    </row>
    <row r="9" spans="1:16" ht="15">
      <c r="A9" s="12"/>
      <c r="B9" s="44">
        <v>514</v>
      </c>
      <c r="C9" s="20" t="s">
        <v>22</v>
      </c>
      <c r="D9" s="46">
        <v>122657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122657</v>
      </c>
      <c r="O9" s="47">
        <f t="shared" si="2"/>
        <v>8.751837317160186</v>
      </c>
      <c r="P9" s="9"/>
    </row>
    <row r="10" spans="1:16" ht="15">
      <c r="A10" s="12"/>
      <c r="B10" s="44">
        <v>519</v>
      </c>
      <c r="C10" s="20" t="s">
        <v>23</v>
      </c>
      <c r="D10" s="46">
        <v>488651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437716</v>
      </c>
      <c r="L10" s="46">
        <v>0</v>
      </c>
      <c r="M10" s="46">
        <v>0</v>
      </c>
      <c r="N10" s="46">
        <f t="shared" si="1"/>
        <v>926367</v>
      </c>
      <c r="O10" s="47">
        <f t="shared" si="2"/>
        <v>66.09825187299322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5202404</v>
      </c>
      <c r="E11" s="31">
        <f t="shared" si="3"/>
        <v>353145</v>
      </c>
      <c r="F11" s="31">
        <f t="shared" si="3"/>
        <v>116545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5672094</v>
      </c>
      <c r="O11" s="43">
        <f t="shared" si="2"/>
        <v>404.7159471994292</v>
      </c>
      <c r="P11" s="10"/>
    </row>
    <row r="12" spans="1:16" ht="15">
      <c r="A12" s="12"/>
      <c r="B12" s="44">
        <v>521</v>
      </c>
      <c r="C12" s="20" t="s">
        <v>25</v>
      </c>
      <c r="D12" s="46">
        <v>3049801</v>
      </c>
      <c r="E12" s="46">
        <v>353145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3402946</v>
      </c>
      <c r="O12" s="47">
        <f t="shared" si="2"/>
        <v>242.80742062076348</v>
      </c>
      <c r="P12" s="9"/>
    </row>
    <row r="13" spans="1:16" ht="15">
      <c r="A13" s="12"/>
      <c r="B13" s="44">
        <v>522</v>
      </c>
      <c r="C13" s="20" t="s">
        <v>26</v>
      </c>
      <c r="D13" s="46">
        <v>2152603</v>
      </c>
      <c r="E13" s="46">
        <v>0</v>
      </c>
      <c r="F13" s="46">
        <v>116545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2269148</v>
      </c>
      <c r="O13" s="47">
        <f t="shared" si="2"/>
        <v>161.90852657866571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563036</v>
      </c>
      <c r="E14" s="31">
        <f t="shared" si="4"/>
        <v>24877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7668863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8256776</v>
      </c>
      <c r="O14" s="43">
        <f t="shared" si="2"/>
        <v>589.1384944702105</v>
      </c>
      <c r="P14" s="10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1565724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1565724</v>
      </c>
      <c r="O15" s="47">
        <f t="shared" si="2"/>
        <v>111.71773100249733</v>
      </c>
      <c r="P15" s="9"/>
    </row>
    <row r="16" spans="1:16" ht="15">
      <c r="A16" s="12"/>
      <c r="B16" s="44">
        <v>536</v>
      </c>
      <c r="C16" s="20" t="s">
        <v>29</v>
      </c>
      <c r="D16" s="46">
        <v>0</v>
      </c>
      <c r="E16" s="46">
        <v>22758</v>
      </c>
      <c r="F16" s="46">
        <v>0</v>
      </c>
      <c r="G16" s="46">
        <v>0</v>
      </c>
      <c r="H16" s="46">
        <v>0</v>
      </c>
      <c r="I16" s="46">
        <v>5687892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5710650</v>
      </c>
      <c r="O16" s="47">
        <f t="shared" si="2"/>
        <v>407.4669996432394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415247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415247</v>
      </c>
      <c r="O17" s="47">
        <f t="shared" si="2"/>
        <v>29.628754905458436</v>
      </c>
      <c r="P17" s="9"/>
    </row>
    <row r="18" spans="1:16" ht="15">
      <c r="A18" s="12"/>
      <c r="B18" s="44">
        <v>539</v>
      </c>
      <c r="C18" s="20" t="s">
        <v>31</v>
      </c>
      <c r="D18" s="46">
        <v>563036</v>
      </c>
      <c r="E18" s="46">
        <v>2119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565155</v>
      </c>
      <c r="O18" s="47">
        <f t="shared" si="2"/>
        <v>40.32500891901534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SUM(D20:D21)</f>
        <v>1206044</v>
      </c>
      <c r="E19" s="31">
        <f t="shared" si="5"/>
        <v>22518</v>
      </c>
      <c r="F19" s="31">
        <f t="shared" si="5"/>
        <v>0</v>
      </c>
      <c r="G19" s="31">
        <f t="shared" si="5"/>
        <v>167320</v>
      </c>
      <c r="H19" s="31">
        <f t="shared" si="5"/>
        <v>0</v>
      </c>
      <c r="I19" s="31">
        <f t="shared" si="5"/>
        <v>557946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1953828</v>
      </c>
      <c r="O19" s="43">
        <f t="shared" si="2"/>
        <v>139.40977524081342</v>
      </c>
      <c r="P19" s="10"/>
    </row>
    <row r="20" spans="1:16" ht="15">
      <c r="A20" s="12"/>
      <c r="B20" s="44">
        <v>541</v>
      </c>
      <c r="C20" s="20" t="s">
        <v>33</v>
      </c>
      <c r="D20" s="46">
        <v>1206044</v>
      </c>
      <c r="E20" s="46">
        <v>22518</v>
      </c>
      <c r="F20" s="46">
        <v>0</v>
      </c>
      <c r="G20" s="46">
        <v>167320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1395882</v>
      </c>
      <c r="O20" s="47">
        <f t="shared" si="2"/>
        <v>99.59914377452729</v>
      </c>
      <c r="P20" s="9"/>
    </row>
    <row r="21" spans="1:16" ht="15">
      <c r="A21" s="12"/>
      <c r="B21" s="44">
        <v>543</v>
      </c>
      <c r="C21" s="20" t="s">
        <v>44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557946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557946</v>
      </c>
      <c r="O21" s="47">
        <f t="shared" si="2"/>
        <v>39.810631466286125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280182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133495</v>
      </c>
      <c r="N22" s="31">
        <f t="shared" si="1"/>
        <v>413677</v>
      </c>
      <c r="O22" s="43">
        <f t="shared" si="2"/>
        <v>29.516732072779167</v>
      </c>
      <c r="P22" s="10"/>
    </row>
    <row r="23" spans="1:16" ht="15">
      <c r="A23" s="13"/>
      <c r="B23" s="45">
        <v>559</v>
      </c>
      <c r="C23" s="21" t="s">
        <v>35</v>
      </c>
      <c r="D23" s="46">
        <v>280182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133495</v>
      </c>
      <c r="N23" s="46">
        <f t="shared" si="1"/>
        <v>413677</v>
      </c>
      <c r="O23" s="47">
        <f t="shared" si="2"/>
        <v>29.516732072779167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SUM(D25:D26)</f>
        <v>1972599</v>
      </c>
      <c r="E24" s="31">
        <f t="shared" si="7"/>
        <v>239820</v>
      </c>
      <c r="F24" s="31">
        <f t="shared" si="7"/>
        <v>0</v>
      </c>
      <c r="G24" s="31">
        <f t="shared" si="7"/>
        <v>169692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40</v>
      </c>
      <c r="N24" s="31">
        <f t="shared" si="1"/>
        <v>2382151</v>
      </c>
      <c r="O24" s="43">
        <f t="shared" si="2"/>
        <v>169.97153050303245</v>
      </c>
      <c r="P24" s="9"/>
    </row>
    <row r="25" spans="1:16" ht="15">
      <c r="A25" s="12"/>
      <c r="B25" s="44">
        <v>571</v>
      </c>
      <c r="C25" s="20" t="s">
        <v>37</v>
      </c>
      <c r="D25" s="46">
        <v>489775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489775</v>
      </c>
      <c r="O25" s="47">
        <f t="shared" si="2"/>
        <v>34.94648590795576</v>
      </c>
      <c r="P25" s="9"/>
    </row>
    <row r="26" spans="1:16" ht="15">
      <c r="A26" s="12"/>
      <c r="B26" s="44">
        <v>572</v>
      </c>
      <c r="C26" s="20" t="s">
        <v>38</v>
      </c>
      <c r="D26" s="46">
        <v>1482824</v>
      </c>
      <c r="E26" s="46">
        <v>239820</v>
      </c>
      <c r="F26" s="46">
        <v>0</v>
      </c>
      <c r="G26" s="46">
        <v>169692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40</v>
      </c>
      <c r="N26" s="46">
        <f t="shared" si="1"/>
        <v>1892376</v>
      </c>
      <c r="O26" s="47">
        <f t="shared" si="2"/>
        <v>135.0250445950767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289805</v>
      </c>
      <c r="E27" s="31">
        <f t="shared" si="8"/>
        <v>136593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1985330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136000</v>
      </c>
      <c r="N27" s="31">
        <f t="shared" si="1"/>
        <v>2547728</v>
      </c>
      <c r="O27" s="43">
        <f t="shared" si="2"/>
        <v>181.78580092757758</v>
      </c>
      <c r="P27" s="9"/>
    </row>
    <row r="28" spans="1:16" ht="15.75" thickBot="1">
      <c r="A28" s="12"/>
      <c r="B28" s="44">
        <v>581</v>
      </c>
      <c r="C28" s="20" t="s">
        <v>39</v>
      </c>
      <c r="D28" s="46">
        <v>289805</v>
      </c>
      <c r="E28" s="46">
        <v>136593</v>
      </c>
      <c r="F28" s="46">
        <v>0</v>
      </c>
      <c r="G28" s="46">
        <v>0</v>
      </c>
      <c r="H28" s="46">
        <v>0</v>
      </c>
      <c r="I28" s="46">
        <v>1985330</v>
      </c>
      <c r="J28" s="46">
        <v>0</v>
      </c>
      <c r="K28" s="46">
        <v>0</v>
      </c>
      <c r="L28" s="46">
        <v>0</v>
      </c>
      <c r="M28" s="46">
        <v>136000</v>
      </c>
      <c r="N28" s="46">
        <f t="shared" si="1"/>
        <v>2547728</v>
      </c>
      <c r="O28" s="47">
        <f t="shared" si="2"/>
        <v>181.78580092757758</v>
      </c>
      <c r="P28" s="9"/>
    </row>
    <row r="29" spans="1:119" ht="16.5" thickBot="1">
      <c r="A29" s="14" t="s">
        <v>10</v>
      </c>
      <c r="B29" s="23"/>
      <c r="C29" s="22"/>
      <c r="D29" s="15">
        <f>SUM(D5,D11,D14,D19,D22,D24,D27)</f>
        <v>11966082</v>
      </c>
      <c r="E29" s="15">
        <f aca="true" t="shared" si="9" ref="E29:M29">SUM(E5,E11,E14,E19,E22,E24,E27)</f>
        <v>2122281</v>
      </c>
      <c r="F29" s="15">
        <f t="shared" si="9"/>
        <v>273433</v>
      </c>
      <c r="G29" s="15">
        <f t="shared" si="9"/>
        <v>337012</v>
      </c>
      <c r="H29" s="15">
        <f t="shared" si="9"/>
        <v>0</v>
      </c>
      <c r="I29" s="15">
        <f t="shared" si="9"/>
        <v>10212139</v>
      </c>
      <c r="J29" s="15">
        <f t="shared" si="9"/>
        <v>0</v>
      </c>
      <c r="K29" s="15">
        <f t="shared" si="9"/>
        <v>437716</v>
      </c>
      <c r="L29" s="15">
        <f t="shared" si="9"/>
        <v>0</v>
      </c>
      <c r="M29" s="15">
        <f t="shared" si="9"/>
        <v>269924</v>
      </c>
      <c r="N29" s="15">
        <f t="shared" si="1"/>
        <v>25618587</v>
      </c>
      <c r="O29" s="37">
        <f t="shared" si="2"/>
        <v>1827.9405636817696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48</v>
      </c>
      <c r="M31" s="93"/>
      <c r="N31" s="93"/>
      <c r="O31" s="41">
        <v>14015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2441601</v>
      </c>
      <c r="E5" s="26">
        <f t="shared" si="0"/>
        <v>1290532</v>
      </c>
      <c r="F5" s="26">
        <f t="shared" si="0"/>
        <v>157530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463876</v>
      </c>
      <c r="L5" s="26">
        <f t="shared" si="0"/>
        <v>0</v>
      </c>
      <c r="M5" s="26">
        <f t="shared" si="0"/>
        <v>8223</v>
      </c>
      <c r="N5" s="27">
        <f aca="true" t="shared" si="1" ref="N5:N29">SUM(D5:M5)</f>
        <v>4361762</v>
      </c>
      <c r="O5" s="32">
        <f aca="true" t="shared" si="2" ref="O5:O29">(N5/O$31)</f>
        <v>312.64869901799153</v>
      </c>
      <c r="P5" s="6"/>
    </row>
    <row r="6" spans="1:16" ht="15">
      <c r="A6" s="12"/>
      <c r="B6" s="44">
        <v>511</v>
      </c>
      <c r="C6" s="20" t="s">
        <v>19</v>
      </c>
      <c r="D6" s="46">
        <v>31623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31623</v>
      </c>
      <c r="O6" s="47">
        <f t="shared" si="2"/>
        <v>2.2667192315963014</v>
      </c>
      <c r="P6" s="9"/>
    </row>
    <row r="7" spans="1:16" ht="15">
      <c r="A7" s="12"/>
      <c r="B7" s="44">
        <v>512</v>
      </c>
      <c r="C7" s="20" t="s">
        <v>20</v>
      </c>
      <c r="D7" s="46">
        <v>652986</v>
      </c>
      <c r="E7" s="46">
        <v>6500</v>
      </c>
      <c r="F7" s="46">
        <v>157530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8223</v>
      </c>
      <c r="N7" s="46">
        <f t="shared" si="1"/>
        <v>825239</v>
      </c>
      <c r="O7" s="47">
        <f t="shared" si="2"/>
        <v>59.15267722743889</v>
      </c>
      <c r="P7" s="9"/>
    </row>
    <row r="8" spans="1:16" ht="15">
      <c r="A8" s="12"/>
      <c r="B8" s="44">
        <v>513</v>
      </c>
      <c r="C8" s="20" t="s">
        <v>21</v>
      </c>
      <c r="D8" s="46">
        <v>1261492</v>
      </c>
      <c r="E8" s="46">
        <v>30138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1291630</v>
      </c>
      <c r="O8" s="47">
        <f t="shared" si="2"/>
        <v>92.58332736004587</v>
      </c>
      <c r="P8" s="9"/>
    </row>
    <row r="9" spans="1:16" ht="15">
      <c r="A9" s="12"/>
      <c r="B9" s="44">
        <v>514</v>
      </c>
      <c r="C9" s="20" t="s">
        <v>22</v>
      </c>
      <c r="D9" s="46">
        <v>122563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122563</v>
      </c>
      <c r="O9" s="47">
        <f t="shared" si="2"/>
        <v>8.785248369292523</v>
      </c>
      <c r="P9" s="9"/>
    </row>
    <row r="10" spans="1:16" ht="15">
      <c r="A10" s="12"/>
      <c r="B10" s="44">
        <v>519</v>
      </c>
      <c r="C10" s="20" t="s">
        <v>23</v>
      </c>
      <c r="D10" s="46">
        <v>372937</v>
      </c>
      <c r="E10" s="46">
        <v>1253894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463876</v>
      </c>
      <c r="L10" s="46">
        <v>0</v>
      </c>
      <c r="M10" s="46">
        <v>0</v>
      </c>
      <c r="N10" s="46">
        <f t="shared" si="1"/>
        <v>2090707</v>
      </c>
      <c r="O10" s="47">
        <f t="shared" si="2"/>
        <v>149.86072682961796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4899652</v>
      </c>
      <c r="E11" s="31">
        <f t="shared" si="3"/>
        <v>244943</v>
      </c>
      <c r="F11" s="31">
        <f t="shared" si="3"/>
        <v>114206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6531</v>
      </c>
      <c r="N11" s="42">
        <f t="shared" si="1"/>
        <v>5265332</v>
      </c>
      <c r="O11" s="43">
        <f t="shared" si="2"/>
        <v>377.4160992043581</v>
      </c>
      <c r="P11" s="10"/>
    </row>
    <row r="12" spans="1:16" ht="15">
      <c r="A12" s="12"/>
      <c r="B12" s="44">
        <v>521</v>
      </c>
      <c r="C12" s="20" t="s">
        <v>25</v>
      </c>
      <c r="D12" s="46">
        <v>2910242</v>
      </c>
      <c r="E12" s="46">
        <v>175668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4504</v>
      </c>
      <c r="N12" s="46">
        <f t="shared" si="1"/>
        <v>3090414</v>
      </c>
      <c r="O12" s="47">
        <f t="shared" si="2"/>
        <v>221.51917425274175</v>
      </c>
      <c r="P12" s="9"/>
    </row>
    <row r="13" spans="1:16" ht="15">
      <c r="A13" s="12"/>
      <c r="B13" s="44">
        <v>522</v>
      </c>
      <c r="C13" s="20" t="s">
        <v>26</v>
      </c>
      <c r="D13" s="46">
        <v>1989410</v>
      </c>
      <c r="E13" s="46">
        <v>69275</v>
      </c>
      <c r="F13" s="46">
        <v>114206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2027</v>
      </c>
      <c r="N13" s="46">
        <f t="shared" si="1"/>
        <v>2174918</v>
      </c>
      <c r="O13" s="47">
        <f t="shared" si="2"/>
        <v>155.89692495161637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673088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7565423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8238511</v>
      </c>
      <c r="O14" s="43">
        <f t="shared" si="2"/>
        <v>590.531933194753</v>
      </c>
      <c r="P14" s="10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1632796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1632796</v>
      </c>
      <c r="O15" s="47">
        <f t="shared" si="2"/>
        <v>117.03791842878647</v>
      </c>
      <c r="P15" s="9"/>
    </row>
    <row r="16" spans="1:16" ht="15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5647753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5647753</v>
      </c>
      <c r="O16" s="47">
        <f t="shared" si="2"/>
        <v>404.82782596229663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284874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284874</v>
      </c>
      <c r="O17" s="47">
        <f t="shared" si="2"/>
        <v>20.4196114973837</v>
      </c>
      <c r="P17" s="9"/>
    </row>
    <row r="18" spans="1:16" ht="15">
      <c r="A18" s="12"/>
      <c r="B18" s="44">
        <v>539</v>
      </c>
      <c r="C18" s="20" t="s">
        <v>31</v>
      </c>
      <c r="D18" s="46">
        <v>673088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673088</v>
      </c>
      <c r="O18" s="47">
        <f t="shared" si="2"/>
        <v>48.24657730628629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SUM(D20:D21)</f>
        <v>989936</v>
      </c>
      <c r="E19" s="31">
        <f t="shared" si="5"/>
        <v>126868</v>
      </c>
      <c r="F19" s="31">
        <f t="shared" si="5"/>
        <v>50040</v>
      </c>
      <c r="G19" s="31">
        <f t="shared" si="5"/>
        <v>826189</v>
      </c>
      <c r="H19" s="31">
        <f t="shared" si="5"/>
        <v>0</v>
      </c>
      <c r="I19" s="31">
        <f t="shared" si="5"/>
        <v>233718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2226751</v>
      </c>
      <c r="O19" s="43">
        <f t="shared" si="2"/>
        <v>159.61228585764462</v>
      </c>
      <c r="P19" s="10"/>
    </row>
    <row r="20" spans="1:16" ht="15">
      <c r="A20" s="12"/>
      <c r="B20" s="44">
        <v>541</v>
      </c>
      <c r="C20" s="20" t="s">
        <v>33</v>
      </c>
      <c r="D20" s="46">
        <v>989936</v>
      </c>
      <c r="E20" s="46">
        <v>126868</v>
      </c>
      <c r="F20" s="46">
        <v>50040</v>
      </c>
      <c r="G20" s="46">
        <v>826189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1993033</v>
      </c>
      <c r="O20" s="47">
        <f t="shared" si="2"/>
        <v>142.85950827897642</v>
      </c>
      <c r="P20" s="9"/>
    </row>
    <row r="21" spans="1:16" ht="15">
      <c r="A21" s="12"/>
      <c r="B21" s="44">
        <v>543</v>
      </c>
      <c r="C21" s="20" t="s">
        <v>44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233718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233718</v>
      </c>
      <c r="O21" s="47">
        <f t="shared" si="2"/>
        <v>16.752777578668194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198436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175372</v>
      </c>
      <c r="N22" s="31">
        <f t="shared" si="1"/>
        <v>373808</v>
      </c>
      <c r="O22" s="43">
        <f t="shared" si="2"/>
        <v>26.794351659379256</v>
      </c>
      <c r="P22" s="10"/>
    </row>
    <row r="23" spans="1:16" ht="15">
      <c r="A23" s="13"/>
      <c r="B23" s="45">
        <v>559</v>
      </c>
      <c r="C23" s="21" t="s">
        <v>35</v>
      </c>
      <c r="D23" s="46">
        <v>198436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175372</v>
      </c>
      <c r="N23" s="46">
        <f t="shared" si="1"/>
        <v>373808</v>
      </c>
      <c r="O23" s="47">
        <f t="shared" si="2"/>
        <v>26.794351659379256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SUM(D25:D26)</f>
        <v>1883850</v>
      </c>
      <c r="E24" s="31">
        <f t="shared" si="7"/>
        <v>628967</v>
      </c>
      <c r="F24" s="31">
        <f t="shared" si="7"/>
        <v>0</v>
      </c>
      <c r="G24" s="31">
        <f t="shared" si="7"/>
        <v>4015973</v>
      </c>
      <c r="H24" s="31">
        <f t="shared" si="7"/>
        <v>499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5096</v>
      </c>
      <c r="N24" s="31">
        <f t="shared" si="1"/>
        <v>6534385</v>
      </c>
      <c r="O24" s="43">
        <f t="shared" si="2"/>
        <v>468.3811196330012</v>
      </c>
      <c r="P24" s="9"/>
    </row>
    <row r="25" spans="1:16" ht="15">
      <c r="A25" s="12"/>
      <c r="B25" s="44">
        <v>571</v>
      </c>
      <c r="C25" s="20" t="s">
        <v>37</v>
      </c>
      <c r="D25" s="46">
        <v>488704</v>
      </c>
      <c r="E25" s="46">
        <v>1152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489856</v>
      </c>
      <c r="O25" s="47">
        <f t="shared" si="2"/>
        <v>35.11260841516737</v>
      </c>
      <c r="P25" s="9"/>
    </row>
    <row r="26" spans="1:16" ht="15">
      <c r="A26" s="12"/>
      <c r="B26" s="44">
        <v>572</v>
      </c>
      <c r="C26" s="20" t="s">
        <v>38</v>
      </c>
      <c r="D26" s="46">
        <v>1395146</v>
      </c>
      <c r="E26" s="46">
        <v>627815</v>
      </c>
      <c r="F26" s="46">
        <v>0</v>
      </c>
      <c r="G26" s="46">
        <v>4015973</v>
      </c>
      <c r="H26" s="46">
        <v>499</v>
      </c>
      <c r="I26" s="46">
        <v>0</v>
      </c>
      <c r="J26" s="46">
        <v>0</v>
      </c>
      <c r="K26" s="46">
        <v>0</v>
      </c>
      <c r="L26" s="46">
        <v>0</v>
      </c>
      <c r="M26" s="46">
        <v>5096</v>
      </c>
      <c r="N26" s="46">
        <f t="shared" si="1"/>
        <v>6044529</v>
      </c>
      <c r="O26" s="47">
        <f t="shared" si="2"/>
        <v>433.26851121783386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155251</v>
      </c>
      <c r="E27" s="31">
        <f t="shared" si="8"/>
        <v>116321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1760800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152345</v>
      </c>
      <c r="N27" s="31">
        <f t="shared" si="1"/>
        <v>2184717</v>
      </c>
      <c r="O27" s="43">
        <f t="shared" si="2"/>
        <v>156.59931187728478</v>
      </c>
      <c r="P27" s="9"/>
    </row>
    <row r="28" spans="1:16" ht="15.75" thickBot="1">
      <c r="A28" s="12"/>
      <c r="B28" s="44">
        <v>581</v>
      </c>
      <c r="C28" s="20" t="s">
        <v>39</v>
      </c>
      <c r="D28" s="46">
        <v>155251</v>
      </c>
      <c r="E28" s="46">
        <v>116321</v>
      </c>
      <c r="F28" s="46">
        <v>0</v>
      </c>
      <c r="G28" s="46">
        <v>0</v>
      </c>
      <c r="H28" s="46">
        <v>0</v>
      </c>
      <c r="I28" s="46">
        <v>1760800</v>
      </c>
      <c r="J28" s="46">
        <v>0</v>
      </c>
      <c r="K28" s="46">
        <v>0</v>
      </c>
      <c r="L28" s="46">
        <v>0</v>
      </c>
      <c r="M28" s="46">
        <v>152345</v>
      </c>
      <c r="N28" s="46">
        <f t="shared" si="1"/>
        <v>2184717</v>
      </c>
      <c r="O28" s="47">
        <f t="shared" si="2"/>
        <v>156.59931187728478</v>
      </c>
      <c r="P28" s="9"/>
    </row>
    <row r="29" spans="1:119" ht="16.5" thickBot="1">
      <c r="A29" s="14" t="s">
        <v>10</v>
      </c>
      <c r="B29" s="23"/>
      <c r="C29" s="22"/>
      <c r="D29" s="15">
        <f>SUM(D5,D11,D14,D19,D22,D24,D27)</f>
        <v>11241814</v>
      </c>
      <c r="E29" s="15">
        <f aca="true" t="shared" si="9" ref="E29:M29">SUM(E5,E11,E14,E19,E22,E24,E27)</f>
        <v>2407631</v>
      </c>
      <c r="F29" s="15">
        <f t="shared" si="9"/>
        <v>321776</v>
      </c>
      <c r="G29" s="15">
        <f t="shared" si="9"/>
        <v>4842162</v>
      </c>
      <c r="H29" s="15">
        <f t="shared" si="9"/>
        <v>499</v>
      </c>
      <c r="I29" s="15">
        <f t="shared" si="9"/>
        <v>9559941</v>
      </c>
      <c r="J29" s="15">
        <f t="shared" si="9"/>
        <v>0</v>
      </c>
      <c r="K29" s="15">
        <f t="shared" si="9"/>
        <v>463876</v>
      </c>
      <c r="L29" s="15">
        <f t="shared" si="9"/>
        <v>0</v>
      </c>
      <c r="M29" s="15">
        <f t="shared" si="9"/>
        <v>347567</v>
      </c>
      <c r="N29" s="15">
        <f t="shared" si="1"/>
        <v>29185266</v>
      </c>
      <c r="O29" s="37">
        <f t="shared" si="2"/>
        <v>2091.9838004444127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45</v>
      </c>
      <c r="M31" s="93"/>
      <c r="N31" s="93"/>
      <c r="O31" s="41">
        <v>13951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2591381</v>
      </c>
      <c r="E5" s="26">
        <f t="shared" si="0"/>
        <v>786644</v>
      </c>
      <c r="F5" s="26">
        <f t="shared" si="0"/>
        <v>456931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415793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4250749</v>
      </c>
      <c r="O5" s="32">
        <f aca="true" t="shared" si="2" ref="O5:O28">(N5/O$30)</f>
        <v>318.9098206917248</v>
      </c>
      <c r="P5" s="6"/>
    </row>
    <row r="6" spans="1:16" ht="15">
      <c r="A6" s="12"/>
      <c r="B6" s="44">
        <v>511</v>
      </c>
      <c r="C6" s="20" t="s">
        <v>19</v>
      </c>
      <c r="D6" s="46">
        <v>33104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33104</v>
      </c>
      <c r="O6" s="47">
        <f t="shared" si="2"/>
        <v>2.4836071723310074</v>
      </c>
      <c r="P6" s="9"/>
    </row>
    <row r="7" spans="1:16" ht="15">
      <c r="A7" s="12"/>
      <c r="B7" s="44">
        <v>512</v>
      </c>
      <c r="C7" s="20" t="s">
        <v>20</v>
      </c>
      <c r="D7" s="46">
        <v>658428</v>
      </c>
      <c r="E7" s="46">
        <v>10360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668788</v>
      </c>
      <c r="O7" s="47">
        <f t="shared" si="2"/>
        <v>50.175407007277364</v>
      </c>
      <c r="P7" s="9"/>
    </row>
    <row r="8" spans="1:16" ht="15">
      <c r="A8" s="12"/>
      <c r="B8" s="44">
        <v>513</v>
      </c>
      <c r="C8" s="20" t="s">
        <v>21</v>
      </c>
      <c r="D8" s="46">
        <v>1335739</v>
      </c>
      <c r="E8" s="46">
        <v>33275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1369014</v>
      </c>
      <c r="O8" s="47">
        <f t="shared" si="2"/>
        <v>102.7094305649336</v>
      </c>
      <c r="P8" s="9"/>
    </row>
    <row r="9" spans="1:16" ht="15">
      <c r="A9" s="12"/>
      <c r="B9" s="44">
        <v>514</v>
      </c>
      <c r="C9" s="20" t="s">
        <v>22</v>
      </c>
      <c r="D9" s="46">
        <v>131572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131572</v>
      </c>
      <c r="O9" s="47">
        <f t="shared" si="2"/>
        <v>9.871108110135793</v>
      </c>
      <c r="P9" s="9"/>
    </row>
    <row r="10" spans="1:16" ht="15">
      <c r="A10" s="12"/>
      <c r="B10" s="44">
        <v>519</v>
      </c>
      <c r="C10" s="20" t="s">
        <v>23</v>
      </c>
      <c r="D10" s="46">
        <v>432538</v>
      </c>
      <c r="E10" s="46">
        <v>743009</v>
      </c>
      <c r="F10" s="46">
        <v>456931</v>
      </c>
      <c r="G10" s="46">
        <v>0</v>
      </c>
      <c r="H10" s="46">
        <v>0</v>
      </c>
      <c r="I10" s="46">
        <v>0</v>
      </c>
      <c r="J10" s="46">
        <v>0</v>
      </c>
      <c r="K10" s="46">
        <v>415793</v>
      </c>
      <c r="L10" s="46">
        <v>0</v>
      </c>
      <c r="M10" s="46">
        <v>0</v>
      </c>
      <c r="N10" s="46">
        <f t="shared" si="1"/>
        <v>2048271</v>
      </c>
      <c r="O10" s="47">
        <f t="shared" si="2"/>
        <v>153.67026783704705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5528023</v>
      </c>
      <c r="E11" s="31">
        <f t="shared" si="3"/>
        <v>114287</v>
      </c>
      <c r="F11" s="31">
        <f t="shared" si="3"/>
        <v>111827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5754137</v>
      </c>
      <c r="O11" s="43">
        <f t="shared" si="2"/>
        <v>431.70057768774853</v>
      </c>
      <c r="P11" s="10"/>
    </row>
    <row r="12" spans="1:16" ht="15">
      <c r="A12" s="12"/>
      <c r="B12" s="44">
        <v>521</v>
      </c>
      <c r="C12" s="20" t="s">
        <v>25</v>
      </c>
      <c r="D12" s="46">
        <v>3312803</v>
      </c>
      <c r="E12" s="46">
        <v>57783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3370586</v>
      </c>
      <c r="O12" s="47">
        <f t="shared" si="2"/>
        <v>252.87613474379174</v>
      </c>
      <c r="P12" s="9"/>
    </row>
    <row r="13" spans="1:16" ht="15">
      <c r="A13" s="12"/>
      <c r="B13" s="44">
        <v>522</v>
      </c>
      <c r="C13" s="20" t="s">
        <v>26</v>
      </c>
      <c r="D13" s="46">
        <v>2215220</v>
      </c>
      <c r="E13" s="46">
        <v>56504</v>
      </c>
      <c r="F13" s="46">
        <v>111827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2383551</v>
      </c>
      <c r="O13" s="47">
        <f t="shared" si="2"/>
        <v>178.8244429439568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825085</v>
      </c>
      <c r="E14" s="31">
        <f t="shared" si="4"/>
        <v>208162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7679551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8712798</v>
      </c>
      <c r="O14" s="43">
        <f t="shared" si="2"/>
        <v>653.672293495386</v>
      </c>
      <c r="P14" s="10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108162</v>
      </c>
      <c r="F15" s="46">
        <v>0</v>
      </c>
      <c r="G15" s="46">
        <v>0</v>
      </c>
      <c r="H15" s="46">
        <v>0</v>
      </c>
      <c r="I15" s="46">
        <v>1693286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1801448</v>
      </c>
      <c r="O15" s="47">
        <f t="shared" si="2"/>
        <v>135.1525245704854</v>
      </c>
      <c r="P15" s="9"/>
    </row>
    <row r="16" spans="1:16" ht="15">
      <c r="A16" s="12"/>
      <c r="B16" s="44">
        <v>536</v>
      </c>
      <c r="C16" s="20" t="s">
        <v>29</v>
      </c>
      <c r="D16" s="46">
        <v>0</v>
      </c>
      <c r="E16" s="46">
        <v>100000</v>
      </c>
      <c r="F16" s="46">
        <v>0</v>
      </c>
      <c r="G16" s="46">
        <v>0</v>
      </c>
      <c r="H16" s="46">
        <v>0</v>
      </c>
      <c r="I16" s="46">
        <v>5657303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5757303</v>
      </c>
      <c r="O16" s="47">
        <f t="shared" si="2"/>
        <v>431.93810488408735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328962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328962</v>
      </c>
      <c r="O17" s="47">
        <f t="shared" si="2"/>
        <v>24.680171055593068</v>
      </c>
      <c r="P17" s="9"/>
    </row>
    <row r="18" spans="1:16" ht="15">
      <c r="A18" s="12"/>
      <c r="B18" s="44">
        <v>539</v>
      </c>
      <c r="C18" s="20" t="s">
        <v>31</v>
      </c>
      <c r="D18" s="46">
        <v>825085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825085</v>
      </c>
      <c r="O18" s="47">
        <f t="shared" si="2"/>
        <v>61.901492985220194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1142953</v>
      </c>
      <c r="E19" s="31">
        <f t="shared" si="5"/>
        <v>260192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1403145</v>
      </c>
      <c r="O19" s="43">
        <f t="shared" si="2"/>
        <v>105.27008777852802</v>
      </c>
      <c r="P19" s="10"/>
    </row>
    <row r="20" spans="1:16" ht="15">
      <c r="A20" s="12"/>
      <c r="B20" s="44">
        <v>541</v>
      </c>
      <c r="C20" s="20" t="s">
        <v>33</v>
      </c>
      <c r="D20" s="46">
        <v>1142953</v>
      </c>
      <c r="E20" s="46">
        <v>260192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1403145</v>
      </c>
      <c r="O20" s="47">
        <f t="shared" si="2"/>
        <v>105.27008777852802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188982</v>
      </c>
      <c r="E21" s="31">
        <f t="shared" si="6"/>
        <v>6139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229333</v>
      </c>
      <c r="N21" s="31">
        <f t="shared" si="1"/>
        <v>424454</v>
      </c>
      <c r="O21" s="43">
        <f t="shared" si="2"/>
        <v>31.84439942981469</v>
      </c>
      <c r="P21" s="10"/>
    </row>
    <row r="22" spans="1:16" ht="15">
      <c r="A22" s="13"/>
      <c r="B22" s="45">
        <v>559</v>
      </c>
      <c r="C22" s="21" t="s">
        <v>35</v>
      </c>
      <c r="D22" s="46">
        <v>188982</v>
      </c>
      <c r="E22" s="46">
        <v>6139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229333</v>
      </c>
      <c r="N22" s="46">
        <f t="shared" si="1"/>
        <v>424454</v>
      </c>
      <c r="O22" s="47">
        <f t="shared" si="2"/>
        <v>31.84439942981469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SUM(D24:D25)</f>
        <v>1997236</v>
      </c>
      <c r="E23" s="31">
        <f t="shared" si="7"/>
        <v>372344</v>
      </c>
      <c r="F23" s="31">
        <f t="shared" si="7"/>
        <v>0</v>
      </c>
      <c r="G23" s="31">
        <f t="shared" si="7"/>
        <v>1512598</v>
      </c>
      <c r="H23" s="31">
        <f t="shared" si="7"/>
        <v>1451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3883629</v>
      </c>
      <c r="O23" s="43">
        <f t="shared" si="2"/>
        <v>291.36686923250056</v>
      </c>
      <c r="P23" s="9"/>
    </row>
    <row r="24" spans="1:16" ht="15">
      <c r="A24" s="12"/>
      <c r="B24" s="44">
        <v>571</v>
      </c>
      <c r="C24" s="20" t="s">
        <v>37</v>
      </c>
      <c r="D24" s="46">
        <v>515143</v>
      </c>
      <c r="E24" s="46">
        <v>3048</v>
      </c>
      <c r="F24" s="46">
        <v>0</v>
      </c>
      <c r="G24" s="46">
        <v>0</v>
      </c>
      <c r="H24" s="46">
        <v>463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518654</v>
      </c>
      <c r="O24" s="47">
        <f t="shared" si="2"/>
        <v>38.91169630129792</v>
      </c>
      <c r="P24" s="9"/>
    </row>
    <row r="25" spans="1:16" ht="15">
      <c r="A25" s="12"/>
      <c r="B25" s="44">
        <v>572</v>
      </c>
      <c r="C25" s="20" t="s">
        <v>38</v>
      </c>
      <c r="D25" s="46">
        <v>1482093</v>
      </c>
      <c r="E25" s="46">
        <v>369296</v>
      </c>
      <c r="F25" s="46">
        <v>0</v>
      </c>
      <c r="G25" s="46">
        <v>1512598</v>
      </c>
      <c r="H25" s="46">
        <v>988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3364975</v>
      </c>
      <c r="O25" s="47">
        <f t="shared" si="2"/>
        <v>252.45517293120264</v>
      </c>
      <c r="P25" s="9"/>
    </row>
    <row r="26" spans="1:16" ht="15.75">
      <c r="A26" s="28" t="s">
        <v>40</v>
      </c>
      <c r="B26" s="29"/>
      <c r="C26" s="30"/>
      <c r="D26" s="31">
        <f aca="true" t="shared" si="8" ref="D26:M26">SUM(D27:D27)</f>
        <v>572173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1772718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2344891</v>
      </c>
      <c r="O26" s="43">
        <f t="shared" si="2"/>
        <v>175.92400030009753</v>
      </c>
      <c r="P26" s="9"/>
    </row>
    <row r="27" spans="1:16" ht="15.75" thickBot="1">
      <c r="A27" s="12"/>
      <c r="B27" s="44">
        <v>581</v>
      </c>
      <c r="C27" s="20" t="s">
        <v>39</v>
      </c>
      <c r="D27" s="46">
        <v>572173</v>
      </c>
      <c r="E27" s="46">
        <v>0</v>
      </c>
      <c r="F27" s="46">
        <v>0</v>
      </c>
      <c r="G27" s="46">
        <v>0</v>
      </c>
      <c r="H27" s="46">
        <v>0</v>
      </c>
      <c r="I27" s="46">
        <v>1772718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2344891</v>
      </c>
      <c r="O27" s="47">
        <f t="shared" si="2"/>
        <v>175.92400030009753</v>
      </c>
      <c r="P27" s="9"/>
    </row>
    <row r="28" spans="1:119" ht="16.5" thickBot="1">
      <c r="A28" s="14" t="s">
        <v>10</v>
      </c>
      <c r="B28" s="23"/>
      <c r="C28" s="22"/>
      <c r="D28" s="15">
        <f>SUM(D5,D11,D14,D19,D21,D23,D26)</f>
        <v>12845833</v>
      </c>
      <c r="E28" s="15">
        <f aca="true" t="shared" si="9" ref="E28:M28">SUM(E5,E11,E14,E19,E21,E23,E26)</f>
        <v>1747768</v>
      </c>
      <c r="F28" s="15">
        <f t="shared" si="9"/>
        <v>568758</v>
      </c>
      <c r="G28" s="15">
        <f t="shared" si="9"/>
        <v>1512598</v>
      </c>
      <c r="H28" s="15">
        <f t="shared" si="9"/>
        <v>1451</v>
      </c>
      <c r="I28" s="15">
        <f t="shared" si="9"/>
        <v>9452269</v>
      </c>
      <c r="J28" s="15">
        <f t="shared" si="9"/>
        <v>0</v>
      </c>
      <c r="K28" s="15">
        <f t="shared" si="9"/>
        <v>415793</v>
      </c>
      <c r="L28" s="15">
        <f t="shared" si="9"/>
        <v>0</v>
      </c>
      <c r="M28" s="15">
        <f t="shared" si="9"/>
        <v>229333</v>
      </c>
      <c r="N28" s="15">
        <f t="shared" si="1"/>
        <v>26773803</v>
      </c>
      <c r="O28" s="37">
        <f t="shared" si="2"/>
        <v>2008.6880486158002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41</v>
      </c>
      <c r="M30" s="93"/>
      <c r="N30" s="93"/>
      <c r="O30" s="41">
        <v>13329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2527141</v>
      </c>
      <c r="E5" s="26">
        <f t="shared" si="0"/>
        <v>709966</v>
      </c>
      <c r="F5" s="26">
        <f t="shared" si="0"/>
        <v>299997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293905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3831009</v>
      </c>
      <c r="O5" s="32">
        <f aca="true" t="shared" si="2" ref="O5:O27">(N5/O$29)</f>
        <v>287.0959982014389</v>
      </c>
      <c r="P5" s="6"/>
    </row>
    <row r="6" spans="1:16" ht="15">
      <c r="A6" s="12"/>
      <c r="B6" s="44">
        <v>511</v>
      </c>
      <c r="C6" s="20" t="s">
        <v>19</v>
      </c>
      <c r="D6" s="46">
        <v>30253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30253</v>
      </c>
      <c r="O6" s="47">
        <f t="shared" si="2"/>
        <v>2.2671612709832134</v>
      </c>
      <c r="P6" s="9"/>
    </row>
    <row r="7" spans="1:16" ht="15">
      <c r="A7" s="12"/>
      <c r="B7" s="44">
        <v>512</v>
      </c>
      <c r="C7" s="20" t="s">
        <v>20</v>
      </c>
      <c r="D7" s="46">
        <v>1052910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1052910</v>
      </c>
      <c r="O7" s="47">
        <f t="shared" si="2"/>
        <v>78.90512589928058</v>
      </c>
      <c r="P7" s="9"/>
    </row>
    <row r="8" spans="1:16" ht="15">
      <c r="A8" s="12"/>
      <c r="B8" s="44">
        <v>513</v>
      </c>
      <c r="C8" s="20" t="s">
        <v>21</v>
      </c>
      <c r="D8" s="46">
        <v>1031921</v>
      </c>
      <c r="E8" s="46">
        <v>73737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1105658</v>
      </c>
      <c r="O8" s="47">
        <f t="shared" si="2"/>
        <v>82.85806354916068</v>
      </c>
      <c r="P8" s="9"/>
    </row>
    <row r="9" spans="1:16" ht="15">
      <c r="A9" s="12"/>
      <c r="B9" s="44">
        <v>519</v>
      </c>
      <c r="C9" s="20" t="s">
        <v>23</v>
      </c>
      <c r="D9" s="46">
        <v>412057</v>
      </c>
      <c r="E9" s="46">
        <v>636229</v>
      </c>
      <c r="F9" s="46">
        <v>299997</v>
      </c>
      <c r="G9" s="46">
        <v>0</v>
      </c>
      <c r="H9" s="46">
        <v>0</v>
      </c>
      <c r="I9" s="46">
        <v>0</v>
      </c>
      <c r="J9" s="46">
        <v>0</v>
      </c>
      <c r="K9" s="46">
        <v>293905</v>
      </c>
      <c r="L9" s="46">
        <v>0</v>
      </c>
      <c r="M9" s="46">
        <v>0</v>
      </c>
      <c r="N9" s="46">
        <f t="shared" si="1"/>
        <v>1642188</v>
      </c>
      <c r="O9" s="47">
        <f t="shared" si="2"/>
        <v>123.06564748201438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SUM(D11:D12)</f>
        <v>5216709</v>
      </c>
      <c r="E10" s="31">
        <f t="shared" si="3"/>
        <v>450629</v>
      </c>
      <c r="F10" s="31">
        <f t="shared" si="3"/>
        <v>114194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5781532</v>
      </c>
      <c r="O10" s="43">
        <f t="shared" si="2"/>
        <v>433.26828537170263</v>
      </c>
      <c r="P10" s="10"/>
    </row>
    <row r="11" spans="1:16" ht="15">
      <c r="A11" s="12"/>
      <c r="B11" s="44">
        <v>521</v>
      </c>
      <c r="C11" s="20" t="s">
        <v>25</v>
      </c>
      <c r="D11" s="46">
        <v>3273954</v>
      </c>
      <c r="E11" s="46">
        <v>96524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3370478</v>
      </c>
      <c r="O11" s="47">
        <f t="shared" si="2"/>
        <v>252.5837829736211</v>
      </c>
      <c r="P11" s="9"/>
    </row>
    <row r="12" spans="1:16" ht="15">
      <c r="A12" s="12"/>
      <c r="B12" s="44">
        <v>522</v>
      </c>
      <c r="C12" s="20" t="s">
        <v>26</v>
      </c>
      <c r="D12" s="46">
        <v>1942755</v>
      </c>
      <c r="E12" s="46">
        <v>354105</v>
      </c>
      <c r="F12" s="46">
        <v>114194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2411054</v>
      </c>
      <c r="O12" s="47">
        <f t="shared" si="2"/>
        <v>180.68450239808155</v>
      </c>
      <c r="P12" s="9"/>
    </row>
    <row r="13" spans="1:16" ht="15.75">
      <c r="A13" s="28" t="s">
        <v>27</v>
      </c>
      <c r="B13" s="29"/>
      <c r="C13" s="30"/>
      <c r="D13" s="31">
        <f aca="true" t="shared" si="4" ref="D13:M13">SUM(D14:D17)</f>
        <v>823112</v>
      </c>
      <c r="E13" s="31">
        <f t="shared" si="4"/>
        <v>32687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7626575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14861</v>
      </c>
      <c r="N13" s="42">
        <f t="shared" si="1"/>
        <v>8497235</v>
      </c>
      <c r="O13" s="43">
        <f t="shared" si="2"/>
        <v>636.783198441247</v>
      </c>
      <c r="P13" s="10"/>
    </row>
    <row r="14" spans="1:16" ht="15">
      <c r="A14" s="12"/>
      <c r="B14" s="44">
        <v>534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1753303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1753303</v>
      </c>
      <c r="O14" s="47">
        <f t="shared" si="2"/>
        <v>131.392610911271</v>
      </c>
      <c r="P14" s="9"/>
    </row>
    <row r="15" spans="1:16" ht="15">
      <c r="A15" s="12"/>
      <c r="B15" s="44">
        <v>536</v>
      </c>
      <c r="C15" s="20" t="s">
        <v>29</v>
      </c>
      <c r="D15" s="46">
        <v>0</v>
      </c>
      <c r="E15" s="46">
        <v>1500</v>
      </c>
      <c r="F15" s="46">
        <v>0</v>
      </c>
      <c r="G15" s="46">
        <v>0</v>
      </c>
      <c r="H15" s="46">
        <v>0</v>
      </c>
      <c r="I15" s="46">
        <v>5593341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5594841</v>
      </c>
      <c r="O15" s="47">
        <f t="shared" si="2"/>
        <v>419.27765287769785</v>
      </c>
      <c r="P15" s="9"/>
    </row>
    <row r="16" spans="1:16" ht="15">
      <c r="A16" s="12"/>
      <c r="B16" s="44">
        <v>538</v>
      </c>
      <c r="C16" s="20" t="s">
        <v>30</v>
      </c>
      <c r="D16" s="46">
        <v>0</v>
      </c>
      <c r="E16" s="46">
        <v>17500</v>
      </c>
      <c r="F16" s="46">
        <v>0</v>
      </c>
      <c r="G16" s="46">
        <v>0</v>
      </c>
      <c r="H16" s="46">
        <v>0</v>
      </c>
      <c r="I16" s="46">
        <v>279931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297431</v>
      </c>
      <c r="O16" s="47">
        <f t="shared" si="2"/>
        <v>22.289493405275778</v>
      </c>
      <c r="P16" s="9"/>
    </row>
    <row r="17" spans="1:16" ht="15">
      <c r="A17" s="12"/>
      <c r="B17" s="44">
        <v>539</v>
      </c>
      <c r="C17" s="20" t="s">
        <v>31</v>
      </c>
      <c r="D17" s="46">
        <v>823112</v>
      </c>
      <c r="E17" s="46">
        <v>13687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14861</v>
      </c>
      <c r="N17" s="46">
        <f t="shared" si="1"/>
        <v>851660</v>
      </c>
      <c r="O17" s="47">
        <f t="shared" si="2"/>
        <v>63.8234412470024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1328145</v>
      </c>
      <c r="E18" s="31">
        <f t="shared" si="5"/>
        <v>750230</v>
      </c>
      <c r="F18" s="31">
        <f t="shared" si="5"/>
        <v>0</v>
      </c>
      <c r="G18" s="31">
        <f t="shared" si="5"/>
        <v>108644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2187019</v>
      </c>
      <c r="O18" s="43">
        <f t="shared" si="2"/>
        <v>163.8953087529976</v>
      </c>
      <c r="P18" s="10"/>
    </row>
    <row r="19" spans="1:16" ht="15">
      <c r="A19" s="12"/>
      <c r="B19" s="44">
        <v>541</v>
      </c>
      <c r="C19" s="20" t="s">
        <v>33</v>
      </c>
      <c r="D19" s="46">
        <v>1328145</v>
      </c>
      <c r="E19" s="46">
        <v>750230</v>
      </c>
      <c r="F19" s="46">
        <v>0</v>
      </c>
      <c r="G19" s="46">
        <v>108644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2187019</v>
      </c>
      <c r="O19" s="47">
        <f t="shared" si="2"/>
        <v>163.8953087529976</v>
      </c>
      <c r="P19" s="9"/>
    </row>
    <row r="20" spans="1:16" ht="15.75">
      <c r="A20" s="28" t="s">
        <v>34</v>
      </c>
      <c r="B20" s="29"/>
      <c r="C20" s="30"/>
      <c r="D20" s="31">
        <f aca="true" t="shared" si="6" ref="D20:M20">SUM(D21:D21)</f>
        <v>167700</v>
      </c>
      <c r="E20" s="31">
        <f t="shared" si="6"/>
        <v>32000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396286</v>
      </c>
      <c r="N20" s="31">
        <f t="shared" si="1"/>
        <v>595986</v>
      </c>
      <c r="O20" s="43">
        <f t="shared" si="2"/>
        <v>44.66321942446043</v>
      </c>
      <c r="P20" s="10"/>
    </row>
    <row r="21" spans="1:16" ht="15">
      <c r="A21" s="13"/>
      <c r="B21" s="45">
        <v>559</v>
      </c>
      <c r="C21" s="21" t="s">
        <v>35</v>
      </c>
      <c r="D21" s="46">
        <v>167700</v>
      </c>
      <c r="E21" s="46">
        <v>32000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396286</v>
      </c>
      <c r="N21" s="46">
        <f t="shared" si="1"/>
        <v>595986</v>
      </c>
      <c r="O21" s="47">
        <f t="shared" si="2"/>
        <v>44.66321942446043</v>
      </c>
      <c r="P21" s="9"/>
    </row>
    <row r="22" spans="1:16" ht="15.75">
      <c r="A22" s="28" t="s">
        <v>36</v>
      </c>
      <c r="B22" s="29"/>
      <c r="C22" s="30"/>
      <c r="D22" s="31">
        <f aca="true" t="shared" si="7" ref="D22:M22">SUM(D23:D24)</f>
        <v>2249711</v>
      </c>
      <c r="E22" s="31">
        <f t="shared" si="7"/>
        <v>218788</v>
      </c>
      <c r="F22" s="31">
        <f t="shared" si="7"/>
        <v>0</v>
      </c>
      <c r="G22" s="31">
        <f t="shared" si="7"/>
        <v>298540</v>
      </c>
      <c r="H22" s="31">
        <f t="shared" si="7"/>
        <v>2127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14020</v>
      </c>
      <c r="N22" s="31">
        <f t="shared" si="1"/>
        <v>2783186</v>
      </c>
      <c r="O22" s="43">
        <f t="shared" si="2"/>
        <v>208.57209232613909</v>
      </c>
      <c r="P22" s="9"/>
    </row>
    <row r="23" spans="1:16" ht="15">
      <c r="A23" s="12"/>
      <c r="B23" s="44">
        <v>571</v>
      </c>
      <c r="C23" s="20" t="s">
        <v>37</v>
      </c>
      <c r="D23" s="46">
        <v>563669</v>
      </c>
      <c r="E23" s="46">
        <v>2300</v>
      </c>
      <c r="F23" s="46">
        <v>0</v>
      </c>
      <c r="G23" s="46">
        <v>0</v>
      </c>
      <c r="H23" s="46">
        <v>905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566874</v>
      </c>
      <c r="O23" s="47">
        <f t="shared" si="2"/>
        <v>42.481564748201436</v>
      </c>
      <c r="P23" s="9"/>
    </row>
    <row r="24" spans="1:16" ht="15">
      <c r="A24" s="12"/>
      <c r="B24" s="44">
        <v>572</v>
      </c>
      <c r="C24" s="20" t="s">
        <v>38</v>
      </c>
      <c r="D24" s="46">
        <v>1686042</v>
      </c>
      <c r="E24" s="46">
        <v>216488</v>
      </c>
      <c r="F24" s="46">
        <v>0</v>
      </c>
      <c r="G24" s="46">
        <v>298540</v>
      </c>
      <c r="H24" s="46">
        <v>1222</v>
      </c>
      <c r="I24" s="46">
        <v>0</v>
      </c>
      <c r="J24" s="46">
        <v>0</v>
      </c>
      <c r="K24" s="46">
        <v>0</v>
      </c>
      <c r="L24" s="46">
        <v>0</v>
      </c>
      <c r="M24" s="46">
        <v>14020</v>
      </c>
      <c r="N24" s="46">
        <f t="shared" si="1"/>
        <v>2216312</v>
      </c>
      <c r="O24" s="47">
        <f t="shared" si="2"/>
        <v>166.09052757793765</v>
      </c>
      <c r="P24" s="9"/>
    </row>
    <row r="25" spans="1:16" ht="15.75">
      <c r="A25" s="28" t="s">
        <v>40</v>
      </c>
      <c r="B25" s="29"/>
      <c r="C25" s="30"/>
      <c r="D25" s="31">
        <f aca="true" t="shared" si="8" ref="D25:M25">SUM(D26:D26)</f>
        <v>9432322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1550444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10982766</v>
      </c>
      <c r="O25" s="43">
        <f t="shared" si="2"/>
        <v>823.0490107913669</v>
      </c>
      <c r="P25" s="9"/>
    </row>
    <row r="26" spans="1:16" ht="15.75" thickBot="1">
      <c r="A26" s="12"/>
      <c r="B26" s="44">
        <v>581</v>
      </c>
      <c r="C26" s="20" t="s">
        <v>39</v>
      </c>
      <c r="D26" s="46">
        <v>9432322</v>
      </c>
      <c r="E26" s="46">
        <v>0</v>
      </c>
      <c r="F26" s="46">
        <v>0</v>
      </c>
      <c r="G26" s="46">
        <v>0</v>
      </c>
      <c r="H26" s="46">
        <v>0</v>
      </c>
      <c r="I26" s="46">
        <v>1550444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10982766</v>
      </c>
      <c r="O26" s="47">
        <f t="shared" si="2"/>
        <v>823.0490107913669</v>
      </c>
      <c r="P26" s="9"/>
    </row>
    <row r="27" spans="1:119" ht="16.5" thickBot="1">
      <c r="A27" s="14" t="s">
        <v>10</v>
      </c>
      <c r="B27" s="23"/>
      <c r="C27" s="22"/>
      <c r="D27" s="15">
        <f>SUM(D5,D10,D13,D18,D20,D22,D25)</f>
        <v>21744840</v>
      </c>
      <c r="E27" s="15">
        <f aca="true" t="shared" si="9" ref="E27:M27">SUM(E5,E10,E13,E18,E20,E22,E25)</f>
        <v>2194300</v>
      </c>
      <c r="F27" s="15">
        <f t="shared" si="9"/>
        <v>414191</v>
      </c>
      <c r="G27" s="15">
        <f t="shared" si="9"/>
        <v>407184</v>
      </c>
      <c r="H27" s="15">
        <f t="shared" si="9"/>
        <v>2127</v>
      </c>
      <c r="I27" s="15">
        <f t="shared" si="9"/>
        <v>9177019</v>
      </c>
      <c r="J27" s="15">
        <f t="shared" si="9"/>
        <v>0</v>
      </c>
      <c r="K27" s="15">
        <f t="shared" si="9"/>
        <v>293905</v>
      </c>
      <c r="L27" s="15">
        <f t="shared" si="9"/>
        <v>0</v>
      </c>
      <c r="M27" s="15">
        <f t="shared" si="9"/>
        <v>425167</v>
      </c>
      <c r="N27" s="15">
        <f t="shared" si="1"/>
        <v>34658733</v>
      </c>
      <c r="O27" s="37">
        <f t="shared" si="2"/>
        <v>2597.3271133093526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52</v>
      </c>
      <c r="M29" s="93"/>
      <c r="N29" s="93"/>
      <c r="O29" s="41">
        <v>13344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2186986</v>
      </c>
      <c r="E5" s="26">
        <f t="shared" si="0"/>
        <v>627213</v>
      </c>
      <c r="F5" s="26">
        <f t="shared" si="0"/>
        <v>158046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362224</v>
      </c>
      <c r="L5" s="26">
        <f t="shared" si="0"/>
        <v>0</v>
      </c>
      <c r="M5" s="26">
        <f t="shared" si="0"/>
        <v>0</v>
      </c>
      <c r="N5" s="27">
        <f aca="true" t="shared" si="1" ref="N5:N25">SUM(D5:M5)</f>
        <v>3334469</v>
      </c>
      <c r="O5" s="32">
        <f aca="true" t="shared" si="2" ref="O5:O25">(N5/O$27)</f>
        <v>256.2413740106048</v>
      </c>
      <c r="P5" s="6"/>
    </row>
    <row r="6" spans="1:16" ht="15">
      <c r="A6" s="12"/>
      <c r="B6" s="44">
        <v>512</v>
      </c>
      <c r="C6" s="20" t="s">
        <v>20</v>
      </c>
      <c r="D6" s="46">
        <v>889105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889105</v>
      </c>
      <c r="O6" s="47">
        <f t="shared" si="2"/>
        <v>68.32436793975255</v>
      </c>
      <c r="P6" s="9"/>
    </row>
    <row r="7" spans="1:16" ht="15">
      <c r="A7" s="12"/>
      <c r="B7" s="44">
        <v>513</v>
      </c>
      <c r="C7" s="20" t="s">
        <v>21</v>
      </c>
      <c r="D7" s="46">
        <v>928906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928906</v>
      </c>
      <c r="O7" s="47">
        <f t="shared" si="2"/>
        <v>71.38292476754015</v>
      </c>
      <c r="P7" s="9"/>
    </row>
    <row r="8" spans="1:16" ht="15">
      <c r="A8" s="12"/>
      <c r="B8" s="44">
        <v>519</v>
      </c>
      <c r="C8" s="20" t="s">
        <v>23</v>
      </c>
      <c r="D8" s="46">
        <v>368975</v>
      </c>
      <c r="E8" s="46">
        <v>627213</v>
      </c>
      <c r="F8" s="46">
        <v>158046</v>
      </c>
      <c r="G8" s="46">
        <v>0</v>
      </c>
      <c r="H8" s="46">
        <v>0</v>
      </c>
      <c r="I8" s="46">
        <v>0</v>
      </c>
      <c r="J8" s="46">
        <v>0</v>
      </c>
      <c r="K8" s="46">
        <v>362224</v>
      </c>
      <c r="L8" s="46">
        <v>0</v>
      </c>
      <c r="M8" s="46">
        <v>0</v>
      </c>
      <c r="N8" s="46">
        <f t="shared" si="1"/>
        <v>1516458</v>
      </c>
      <c r="O8" s="47">
        <f t="shared" si="2"/>
        <v>116.53408130331208</v>
      </c>
      <c r="P8" s="9"/>
    </row>
    <row r="9" spans="1:16" ht="15.75">
      <c r="A9" s="28" t="s">
        <v>24</v>
      </c>
      <c r="B9" s="29"/>
      <c r="C9" s="30"/>
      <c r="D9" s="31">
        <f aca="true" t="shared" si="3" ref="D9:M9">SUM(D10:D11)</f>
        <v>5017574</v>
      </c>
      <c r="E9" s="31">
        <f t="shared" si="3"/>
        <v>557098</v>
      </c>
      <c r="F9" s="31">
        <f t="shared" si="3"/>
        <v>111453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5686125</v>
      </c>
      <c r="O9" s="43">
        <f t="shared" si="2"/>
        <v>436.957273495735</v>
      </c>
      <c r="P9" s="10"/>
    </row>
    <row r="10" spans="1:16" ht="15">
      <c r="A10" s="12"/>
      <c r="B10" s="44">
        <v>521</v>
      </c>
      <c r="C10" s="20" t="s">
        <v>25</v>
      </c>
      <c r="D10" s="46">
        <v>3374547</v>
      </c>
      <c r="E10" s="46">
        <v>231658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3606205</v>
      </c>
      <c r="O10" s="47">
        <f t="shared" si="2"/>
        <v>277.1232613540306</v>
      </c>
      <c r="P10" s="9"/>
    </row>
    <row r="11" spans="1:16" ht="15">
      <c r="A11" s="12"/>
      <c r="B11" s="44">
        <v>522</v>
      </c>
      <c r="C11" s="20" t="s">
        <v>26</v>
      </c>
      <c r="D11" s="46">
        <v>1643027</v>
      </c>
      <c r="E11" s="46">
        <v>325440</v>
      </c>
      <c r="F11" s="46">
        <v>111453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2079920</v>
      </c>
      <c r="O11" s="47">
        <f t="shared" si="2"/>
        <v>159.83401214170445</v>
      </c>
      <c r="P11" s="9"/>
    </row>
    <row r="12" spans="1:16" ht="15.75">
      <c r="A12" s="28" t="s">
        <v>27</v>
      </c>
      <c r="B12" s="29"/>
      <c r="C12" s="30"/>
      <c r="D12" s="31">
        <f aca="true" t="shared" si="4" ref="D12:M12">SUM(D13:D17)</f>
        <v>873446</v>
      </c>
      <c r="E12" s="31">
        <f t="shared" si="4"/>
        <v>323123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7433754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25268</v>
      </c>
      <c r="N12" s="42">
        <f t="shared" si="1"/>
        <v>8655591</v>
      </c>
      <c r="O12" s="43">
        <f t="shared" si="2"/>
        <v>665.1495427649273</v>
      </c>
      <c r="P12" s="10"/>
    </row>
    <row r="13" spans="1:16" ht="15">
      <c r="A13" s="12"/>
      <c r="B13" s="44">
        <v>534</v>
      </c>
      <c r="C13" s="20" t="s">
        <v>28</v>
      </c>
      <c r="D13" s="46">
        <v>0</v>
      </c>
      <c r="E13" s="46">
        <v>153479</v>
      </c>
      <c r="F13" s="46">
        <v>0</v>
      </c>
      <c r="G13" s="46">
        <v>0</v>
      </c>
      <c r="H13" s="46">
        <v>0</v>
      </c>
      <c r="I13" s="46">
        <v>1664716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1818195</v>
      </c>
      <c r="O13" s="47">
        <f t="shared" si="2"/>
        <v>139.7214324137401</v>
      </c>
      <c r="P13" s="9"/>
    </row>
    <row r="14" spans="1:16" ht="15">
      <c r="A14" s="12"/>
      <c r="B14" s="44">
        <v>535</v>
      </c>
      <c r="C14" s="20" t="s">
        <v>68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9556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9556</v>
      </c>
      <c r="O14" s="47">
        <f t="shared" si="2"/>
        <v>0.7343425804964266</v>
      </c>
      <c r="P14" s="9"/>
    </row>
    <row r="15" spans="1:16" ht="15">
      <c r="A15" s="12"/>
      <c r="B15" s="44">
        <v>536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5542551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5542551</v>
      </c>
      <c r="O15" s="47">
        <f t="shared" si="2"/>
        <v>425.9241527703066</v>
      </c>
      <c r="P15" s="9"/>
    </row>
    <row r="16" spans="1:16" ht="15">
      <c r="A16" s="12"/>
      <c r="B16" s="44">
        <v>538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216931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216931</v>
      </c>
      <c r="O16" s="47">
        <f t="shared" si="2"/>
        <v>16.67032967032967</v>
      </c>
      <c r="P16" s="9"/>
    </row>
    <row r="17" spans="1:16" ht="15">
      <c r="A17" s="12"/>
      <c r="B17" s="44">
        <v>539</v>
      </c>
      <c r="C17" s="20" t="s">
        <v>31</v>
      </c>
      <c r="D17" s="46">
        <v>873446</v>
      </c>
      <c r="E17" s="46">
        <v>169644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25268</v>
      </c>
      <c r="N17" s="46">
        <f t="shared" si="1"/>
        <v>1068358</v>
      </c>
      <c r="O17" s="47">
        <f t="shared" si="2"/>
        <v>82.09928533005456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2499174</v>
      </c>
      <c r="E18" s="31">
        <f t="shared" si="5"/>
        <v>804353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3303527</v>
      </c>
      <c r="O18" s="43">
        <f t="shared" si="2"/>
        <v>253.863597940521</v>
      </c>
      <c r="P18" s="10"/>
    </row>
    <row r="19" spans="1:16" ht="15">
      <c r="A19" s="12"/>
      <c r="B19" s="44">
        <v>541</v>
      </c>
      <c r="C19" s="20" t="s">
        <v>33</v>
      </c>
      <c r="D19" s="46">
        <v>2499174</v>
      </c>
      <c r="E19" s="46">
        <v>804353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3303527</v>
      </c>
      <c r="O19" s="47">
        <f t="shared" si="2"/>
        <v>253.863597940521</v>
      </c>
      <c r="P19" s="9"/>
    </row>
    <row r="20" spans="1:16" ht="15.75">
      <c r="A20" s="28" t="s">
        <v>36</v>
      </c>
      <c r="B20" s="29"/>
      <c r="C20" s="30"/>
      <c r="D20" s="31">
        <f aca="true" t="shared" si="6" ref="D20:M20">SUM(D21:D22)</f>
        <v>2170904</v>
      </c>
      <c r="E20" s="31">
        <f t="shared" si="6"/>
        <v>38372</v>
      </c>
      <c r="F20" s="31">
        <f t="shared" si="6"/>
        <v>0</v>
      </c>
      <c r="G20" s="31">
        <f t="shared" si="6"/>
        <v>0</v>
      </c>
      <c r="H20" s="31">
        <f t="shared" si="6"/>
        <v>816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2210092</v>
      </c>
      <c r="O20" s="43">
        <f t="shared" si="2"/>
        <v>169.83723968339353</v>
      </c>
      <c r="P20" s="9"/>
    </row>
    <row r="21" spans="1:16" ht="15">
      <c r="A21" s="12"/>
      <c r="B21" s="44">
        <v>571</v>
      </c>
      <c r="C21" s="20" t="s">
        <v>37</v>
      </c>
      <c r="D21" s="46">
        <v>531010</v>
      </c>
      <c r="E21" s="46">
        <v>2352</v>
      </c>
      <c r="F21" s="46">
        <v>0</v>
      </c>
      <c r="G21" s="46">
        <v>0</v>
      </c>
      <c r="H21" s="46">
        <v>816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534178</v>
      </c>
      <c r="O21" s="47">
        <f t="shared" si="2"/>
        <v>41.04956581879659</v>
      </c>
      <c r="P21" s="9"/>
    </row>
    <row r="22" spans="1:16" ht="15">
      <c r="A22" s="12"/>
      <c r="B22" s="44">
        <v>572</v>
      </c>
      <c r="C22" s="20" t="s">
        <v>38</v>
      </c>
      <c r="D22" s="46">
        <v>1639894</v>
      </c>
      <c r="E22" s="46">
        <v>36020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1675914</v>
      </c>
      <c r="O22" s="47">
        <f t="shared" si="2"/>
        <v>128.78767386459694</v>
      </c>
      <c r="P22" s="9"/>
    </row>
    <row r="23" spans="1:16" ht="15.75">
      <c r="A23" s="28" t="s">
        <v>40</v>
      </c>
      <c r="B23" s="29"/>
      <c r="C23" s="30"/>
      <c r="D23" s="31">
        <f aca="true" t="shared" si="7" ref="D23:M23">SUM(D24:D24)</f>
        <v>264834</v>
      </c>
      <c r="E23" s="31">
        <f t="shared" si="7"/>
        <v>6253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1118331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1389418</v>
      </c>
      <c r="O23" s="43">
        <f t="shared" si="2"/>
        <v>106.77153615615154</v>
      </c>
      <c r="P23" s="9"/>
    </row>
    <row r="24" spans="1:16" ht="15.75" thickBot="1">
      <c r="A24" s="12"/>
      <c r="B24" s="44">
        <v>581</v>
      </c>
      <c r="C24" s="20" t="s">
        <v>39</v>
      </c>
      <c r="D24" s="46">
        <v>264834</v>
      </c>
      <c r="E24" s="46">
        <v>6253</v>
      </c>
      <c r="F24" s="46">
        <v>0</v>
      </c>
      <c r="G24" s="46">
        <v>0</v>
      </c>
      <c r="H24" s="46">
        <v>0</v>
      </c>
      <c r="I24" s="46">
        <v>1118331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1389418</v>
      </c>
      <c r="O24" s="47">
        <f t="shared" si="2"/>
        <v>106.77153615615154</v>
      </c>
      <c r="P24" s="9"/>
    </row>
    <row r="25" spans="1:119" ht="16.5" thickBot="1">
      <c r="A25" s="14" t="s">
        <v>10</v>
      </c>
      <c r="B25" s="23"/>
      <c r="C25" s="22"/>
      <c r="D25" s="15">
        <f>SUM(D5,D9,D12,D18,D20,D23)</f>
        <v>13012918</v>
      </c>
      <c r="E25" s="15">
        <f aca="true" t="shared" si="8" ref="E25:M25">SUM(E5,E9,E12,E18,E20,E23)</f>
        <v>2356412</v>
      </c>
      <c r="F25" s="15">
        <f t="shared" si="8"/>
        <v>269499</v>
      </c>
      <c r="G25" s="15">
        <f t="shared" si="8"/>
        <v>0</v>
      </c>
      <c r="H25" s="15">
        <f t="shared" si="8"/>
        <v>816</v>
      </c>
      <c r="I25" s="15">
        <f t="shared" si="8"/>
        <v>8552085</v>
      </c>
      <c r="J25" s="15">
        <f t="shared" si="8"/>
        <v>0</v>
      </c>
      <c r="K25" s="15">
        <f t="shared" si="8"/>
        <v>362224</v>
      </c>
      <c r="L25" s="15">
        <f t="shared" si="8"/>
        <v>0</v>
      </c>
      <c r="M25" s="15">
        <f t="shared" si="8"/>
        <v>25268</v>
      </c>
      <c r="N25" s="15">
        <f t="shared" si="1"/>
        <v>24579222</v>
      </c>
      <c r="O25" s="37">
        <f t="shared" si="2"/>
        <v>1888.8205640513333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69</v>
      </c>
      <c r="M27" s="93"/>
      <c r="N27" s="93"/>
      <c r="O27" s="41">
        <v>13013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3973161</v>
      </c>
      <c r="E5" s="26">
        <f t="shared" si="0"/>
        <v>108100</v>
      </c>
      <c r="F5" s="26">
        <f t="shared" si="0"/>
        <v>1199084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921276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6201621</v>
      </c>
      <c r="O5" s="32">
        <f aca="true" t="shared" si="2" ref="O5:O30">(N5/O$32)</f>
        <v>356.51744754239724</v>
      </c>
      <c r="P5" s="6"/>
    </row>
    <row r="6" spans="1:16" ht="15">
      <c r="A6" s="12"/>
      <c r="B6" s="44">
        <v>511</v>
      </c>
      <c r="C6" s="20" t="s">
        <v>19</v>
      </c>
      <c r="D6" s="46">
        <v>80626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80626</v>
      </c>
      <c r="O6" s="47">
        <f t="shared" si="2"/>
        <v>4.635010060362173</v>
      </c>
      <c r="P6" s="9"/>
    </row>
    <row r="7" spans="1:16" ht="15">
      <c r="A7" s="12"/>
      <c r="B7" s="44">
        <v>512</v>
      </c>
      <c r="C7" s="20" t="s">
        <v>20</v>
      </c>
      <c r="D7" s="46">
        <v>815888</v>
      </c>
      <c r="E7" s="46">
        <v>64104</v>
      </c>
      <c r="F7" s="46">
        <v>1199084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2079076</v>
      </c>
      <c r="O7" s="47">
        <f t="shared" si="2"/>
        <v>119.52147168726646</v>
      </c>
      <c r="P7" s="9"/>
    </row>
    <row r="8" spans="1:16" ht="15">
      <c r="A8" s="12"/>
      <c r="B8" s="44">
        <v>513</v>
      </c>
      <c r="C8" s="20" t="s">
        <v>21</v>
      </c>
      <c r="D8" s="46">
        <v>2384387</v>
      </c>
      <c r="E8" s="46">
        <v>43996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2428383</v>
      </c>
      <c r="O8" s="47">
        <f t="shared" si="2"/>
        <v>139.6023569991377</v>
      </c>
      <c r="P8" s="9"/>
    </row>
    <row r="9" spans="1:16" ht="15">
      <c r="A9" s="12"/>
      <c r="B9" s="44">
        <v>514</v>
      </c>
      <c r="C9" s="20" t="s">
        <v>22</v>
      </c>
      <c r="D9" s="46">
        <v>111210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111210</v>
      </c>
      <c r="O9" s="47">
        <f t="shared" si="2"/>
        <v>6.39321644150618</v>
      </c>
      <c r="P9" s="9"/>
    </row>
    <row r="10" spans="1:16" ht="15">
      <c r="A10" s="12"/>
      <c r="B10" s="44">
        <v>519</v>
      </c>
      <c r="C10" s="20" t="s">
        <v>56</v>
      </c>
      <c r="D10" s="46">
        <v>581050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921276</v>
      </c>
      <c r="L10" s="46">
        <v>0</v>
      </c>
      <c r="M10" s="46">
        <v>0</v>
      </c>
      <c r="N10" s="46">
        <f t="shared" si="1"/>
        <v>1502326</v>
      </c>
      <c r="O10" s="47">
        <f t="shared" si="2"/>
        <v>86.36539235412475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7528814</v>
      </c>
      <c r="E11" s="31">
        <f t="shared" si="3"/>
        <v>1571648</v>
      </c>
      <c r="F11" s="31">
        <f t="shared" si="3"/>
        <v>0</v>
      </c>
      <c r="G11" s="31">
        <f t="shared" si="3"/>
        <v>3737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9104199</v>
      </c>
      <c r="O11" s="43">
        <f t="shared" si="2"/>
        <v>523.380224202357</v>
      </c>
      <c r="P11" s="10"/>
    </row>
    <row r="12" spans="1:16" ht="15">
      <c r="A12" s="12"/>
      <c r="B12" s="44">
        <v>521</v>
      </c>
      <c r="C12" s="20" t="s">
        <v>25</v>
      </c>
      <c r="D12" s="46">
        <v>4092194</v>
      </c>
      <c r="E12" s="46">
        <v>184657</v>
      </c>
      <c r="F12" s="46">
        <v>0</v>
      </c>
      <c r="G12" s="46">
        <v>3737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4280588</v>
      </c>
      <c r="O12" s="47">
        <f t="shared" si="2"/>
        <v>246.08151767749354</v>
      </c>
      <c r="P12" s="9"/>
    </row>
    <row r="13" spans="1:16" ht="15">
      <c r="A13" s="12"/>
      <c r="B13" s="44">
        <v>522</v>
      </c>
      <c r="C13" s="20" t="s">
        <v>26</v>
      </c>
      <c r="D13" s="46">
        <v>3436620</v>
      </c>
      <c r="E13" s="46">
        <v>1386991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4823611</v>
      </c>
      <c r="O13" s="47">
        <f t="shared" si="2"/>
        <v>277.29870652486346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853721</v>
      </c>
      <c r="E14" s="31">
        <f t="shared" si="4"/>
        <v>111863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11462836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12428420</v>
      </c>
      <c r="O14" s="43">
        <f t="shared" si="2"/>
        <v>714.4823225064674</v>
      </c>
      <c r="P14" s="10"/>
    </row>
    <row r="15" spans="1:16" ht="15">
      <c r="A15" s="12"/>
      <c r="B15" s="44">
        <v>534</v>
      </c>
      <c r="C15" s="20" t="s">
        <v>57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2247012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2247012</v>
      </c>
      <c r="O15" s="47">
        <f t="shared" si="2"/>
        <v>129.17574015521703</v>
      </c>
      <c r="P15" s="9"/>
    </row>
    <row r="16" spans="1:16" ht="15">
      <c r="A16" s="12"/>
      <c r="B16" s="44">
        <v>536</v>
      </c>
      <c r="C16" s="20" t="s">
        <v>58</v>
      </c>
      <c r="D16" s="46">
        <v>0</v>
      </c>
      <c r="E16" s="46">
        <v>111863</v>
      </c>
      <c r="F16" s="46">
        <v>0</v>
      </c>
      <c r="G16" s="46">
        <v>0</v>
      </c>
      <c r="H16" s="46">
        <v>0</v>
      </c>
      <c r="I16" s="46">
        <v>8390496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8502359</v>
      </c>
      <c r="O16" s="47">
        <f t="shared" si="2"/>
        <v>488.7817763725208</v>
      </c>
      <c r="P16" s="9"/>
    </row>
    <row r="17" spans="1:16" ht="15">
      <c r="A17" s="12"/>
      <c r="B17" s="44">
        <v>538</v>
      </c>
      <c r="C17" s="20" t="s">
        <v>59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825328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825328</v>
      </c>
      <c r="O17" s="47">
        <f t="shared" si="2"/>
        <v>47.44627766599598</v>
      </c>
      <c r="P17" s="9"/>
    </row>
    <row r="18" spans="1:16" ht="15">
      <c r="A18" s="12"/>
      <c r="B18" s="44">
        <v>539</v>
      </c>
      <c r="C18" s="20" t="s">
        <v>31</v>
      </c>
      <c r="D18" s="46">
        <v>853721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853721</v>
      </c>
      <c r="O18" s="47">
        <f t="shared" si="2"/>
        <v>49.078528312733546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SUM(D20:D21)</f>
        <v>1473176</v>
      </c>
      <c r="E19" s="31">
        <f t="shared" si="5"/>
        <v>687707</v>
      </c>
      <c r="F19" s="31">
        <f t="shared" si="5"/>
        <v>0</v>
      </c>
      <c r="G19" s="31">
        <f t="shared" si="5"/>
        <v>1755752</v>
      </c>
      <c r="H19" s="31">
        <f t="shared" si="5"/>
        <v>0</v>
      </c>
      <c r="I19" s="31">
        <f t="shared" si="5"/>
        <v>792538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4709173</v>
      </c>
      <c r="O19" s="43">
        <f t="shared" si="2"/>
        <v>270.7199195171026</v>
      </c>
      <c r="P19" s="10"/>
    </row>
    <row r="20" spans="1:16" ht="15">
      <c r="A20" s="12"/>
      <c r="B20" s="44">
        <v>541</v>
      </c>
      <c r="C20" s="20" t="s">
        <v>60</v>
      </c>
      <c r="D20" s="46">
        <v>1473176</v>
      </c>
      <c r="E20" s="46">
        <v>687707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2160883</v>
      </c>
      <c r="O20" s="47">
        <f t="shared" si="2"/>
        <v>124.22437482035068</v>
      </c>
      <c r="P20" s="9"/>
    </row>
    <row r="21" spans="1:16" ht="15">
      <c r="A21" s="12"/>
      <c r="B21" s="44">
        <v>543</v>
      </c>
      <c r="C21" s="20" t="s">
        <v>61</v>
      </c>
      <c r="D21" s="46">
        <v>0</v>
      </c>
      <c r="E21" s="46">
        <v>0</v>
      </c>
      <c r="F21" s="46">
        <v>0</v>
      </c>
      <c r="G21" s="46">
        <v>1755752</v>
      </c>
      <c r="H21" s="46">
        <v>0</v>
      </c>
      <c r="I21" s="46">
        <v>792538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2548290</v>
      </c>
      <c r="O21" s="47">
        <f t="shared" si="2"/>
        <v>146.49554469675195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261799</v>
      </c>
      <c r="E22" s="31">
        <f t="shared" si="6"/>
        <v>153902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415701</v>
      </c>
      <c r="O22" s="43">
        <f t="shared" si="2"/>
        <v>23.897729232538087</v>
      </c>
      <c r="P22" s="10"/>
    </row>
    <row r="23" spans="1:16" ht="15">
      <c r="A23" s="13"/>
      <c r="B23" s="45">
        <v>559</v>
      </c>
      <c r="C23" s="21" t="s">
        <v>35</v>
      </c>
      <c r="D23" s="46">
        <v>261799</v>
      </c>
      <c r="E23" s="46">
        <v>153902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415701</v>
      </c>
      <c r="O23" s="47">
        <f t="shared" si="2"/>
        <v>23.897729232538087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SUM(D25:D27)</f>
        <v>2826553</v>
      </c>
      <c r="E24" s="31">
        <f t="shared" si="7"/>
        <v>743528</v>
      </c>
      <c r="F24" s="31">
        <f t="shared" si="7"/>
        <v>0</v>
      </c>
      <c r="G24" s="31">
        <f t="shared" si="7"/>
        <v>14189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3584270</v>
      </c>
      <c r="O24" s="43">
        <f t="shared" si="2"/>
        <v>206.05173900546134</v>
      </c>
      <c r="P24" s="9"/>
    </row>
    <row r="25" spans="1:16" ht="15">
      <c r="A25" s="12"/>
      <c r="B25" s="44">
        <v>571</v>
      </c>
      <c r="C25" s="20" t="s">
        <v>37</v>
      </c>
      <c r="D25" s="46">
        <v>771290</v>
      </c>
      <c r="E25" s="46">
        <v>1055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772345</v>
      </c>
      <c r="O25" s="47">
        <f t="shared" si="2"/>
        <v>44.40040241448692</v>
      </c>
      <c r="P25" s="9"/>
    </row>
    <row r="26" spans="1:16" ht="15">
      <c r="A26" s="12"/>
      <c r="B26" s="44">
        <v>572</v>
      </c>
      <c r="C26" s="20" t="s">
        <v>62</v>
      </c>
      <c r="D26" s="46">
        <v>2055263</v>
      </c>
      <c r="E26" s="46">
        <v>93343</v>
      </c>
      <c r="F26" s="46">
        <v>0</v>
      </c>
      <c r="G26" s="46">
        <v>14189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2162795</v>
      </c>
      <c r="O26" s="47">
        <f t="shared" si="2"/>
        <v>124.3342914630641</v>
      </c>
      <c r="P26" s="9"/>
    </row>
    <row r="27" spans="1:16" ht="15">
      <c r="A27" s="12"/>
      <c r="B27" s="44">
        <v>575</v>
      </c>
      <c r="C27" s="20" t="s">
        <v>63</v>
      </c>
      <c r="D27" s="46">
        <v>0</v>
      </c>
      <c r="E27" s="46">
        <v>649130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649130</v>
      </c>
      <c r="O27" s="47">
        <f t="shared" si="2"/>
        <v>37.31704512791032</v>
      </c>
      <c r="P27" s="9"/>
    </row>
    <row r="28" spans="1:16" ht="15.75">
      <c r="A28" s="28" t="s">
        <v>64</v>
      </c>
      <c r="B28" s="29"/>
      <c r="C28" s="30"/>
      <c r="D28" s="31">
        <f aca="true" t="shared" si="8" ref="D28:M28">SUM(D29:D29)</f>
        <v>3662438</v>
      </c>
      <c r="E28" s="31">
        <f t="shared" si="8"/>
        <v>1816671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3444469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8923578</v>
      </c>
      <c r="O28" s="43">
        <f t="shared" si="2"/>
        <v>512.9967231963208</v>
      </c>
      <c r="P28" s="9"/>
    </row>
    <row r="29" spans="1:16" ht="15.75" thickBot="1">
      <c r="A29" s="12"/>
      <c r="B29" s="44">
        <v>581</v>
      </c>
      <c r="C29" s="20" t="s">
        <v>65</v>
      </c>
      <c r="D29" s="46">
        <v>3662438</v>
      </c>
      <c r="E29" s="46">
        <v>1816671</v>
      </c>
      <c r="F29" s="46">
        <v>0</v>
      </c>
      <c r="G29" s="46">
        <v>0</v>
      </c>
      <c r="H29" s="46">
        <v>0</v>
      </c>
      <c r="I29" s="46">
        <v>3444469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8923578</v>
      </c>
      <c r="O29" s="47">
        <f t="shared" si="2"/>
        <v>512.9967231963208</v>
      </c>
      <c r="P29" s="9"/>
    </row>
    <row r="30" spans="1:119" ht="16.5" thickBot="1">
      <c r="A30" s="14" t="s">
        <v>10</v>
      </c>
      <c r="B30" s="23"/>
      <c r="C30" s="22"/>
      <c r="D30" s="15">
        <f>SUM(D5,D11,D14,D19,D22,D24,D28)</f>
        <v>20579662</v>
      </c>
      <c r="E30" s="15">
        <f aca="true" t="shared" si="9" ref="E30:M30">SUM(E5,E11,E14,E19,E22,E24,E28)</f>
        <v>5193419</v>
      </c>
      <c r="F30" s="15">
        <f t="shared" si="9"/>
        <v>1199084</v>
      </c>
      <c r="G30" s="15">
        <f t="shared" si="9"/>
        <v>1773678</v>
      </c>
      <c r="H30" s="15">
        <f t="shared" si="9"/>
        <v>0</v>
      </c>
      <c r="I30" s="15">
        <f t="shared" si="9"/>
        <v>15699843</v>
      </c>
      <c r="J30" s="15">
        <f t="shared" si="9"/>
        <v>0</v>
      </c>
      <c r="K30" s="15">
        <f t="shared" si="9"/>
        <v>921276</v>
      </c>
      <c r="L30" s="15">
        <f t="shared" si="9"/>
        <v>0</v>
      </c>
      <c r="M30" s="15">
        <f t="shared" si="9"/>
        <v>0</v>
      </c>
      <c r="N30" s="15">
        <f t="shared" si="1"/>
        <v>45366962</v>
      </c>
      <c r="O30" s="37">
        <f t="shared" si="2"/>
        <v>2608.0461052026444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82</v>
      </c>
      <c r="M32" s="93"/>
      <c r="N32" s="93"/>
      <c r="O32" s="41">
        <v>17395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3607821</v>
      </c>
      <c r="E5" s="26">
        <f t="shared" si="0"/>
        <v>19584</v>
      </c>
      <c r="F5" s="26">
        <f t="shared" si="0"/>
        <v>1181603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947601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5756609</v>
      </c>
      <c r="O5" s="32">
        <f aca="true" t="shared" si="2" ref="O5:O30">(N5/O$32)</f>
        <v>323.82342352477923</v>
      </c>
      <c r="P5" s="6"/>
    </row>
    <row r="6" spans="1:16" ht="15">
      <c r="A6" s="12"/>
      <c r="B6" s="44">
        <v>511</v>
      </c>
      <c r="C6" s="20" t="s">
        <v>19</v>
      </c>
      <c r="D6" s="46">
        <v>65105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65105</v>
      </c>
      <c r="O6" s="47">
        <f t="shared" si="2"/>
        <v>3.6623164763458402</v>
      </c>
      <c r="P6" s="9"/>
    </row>
    <row r="7" spans="1:16" ht="15">
      <c r="A7" s="12"/>
      <c r="B7" s="44">
        <v>512</v>
      </c>
      <c r="C7" s="20" t="s">
        <v>20</v>
      </c>
      <c r="D7" s="46">
        <v>735768</v>
      </c>
      <c r="E7" s="46">
        <v>0</v>
      </c>
      <c r="F7" s="46">
        <v>1181603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1917371</v>
      </c>
      <c r="O7" s="47">
        <f t="shared" si="2"/>
        <v>107.85683748664005</v>
      </c>
      <c r="P7" s="9"/>
    </row>
    <row r="8" spans="1:16" ht="15">
      <c r="A8" s="12"/>
      <c r="B8" s="44">
        <v>513</v>
      </c>
      <c r="C8" s="20" t="s">
        <v>21</v>
      </c>
      <c r="D8" s="46">
        <v>2053424</v>
      </c>
      <c r="E8" s="46">
        <v>19584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2073008</v>
      </c>
      <c r="O8" s="47">
        <f t="shared" si="2"/>
        <v>116.61180176632728</v>
      </c>
      <c r="P8" s="9"/>
    </row>
    <row r="9" spans="1:16" ht="15">
      <c r="A9" s="12"/>
      <c r="B9" s="44">
        <v>514</v>
      </c>
      <c r="C9" s="20" t="s">
        <v>22</v>
      </c>
      <c r="D9" s="46">
        <v>129496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129496</v>
      </c>
      <c r="O9" s="47">
        <f t="shared" si="2"/>
        <v>7.284468695505429</v>
      </c>
      <c r="P9" s="9"/>
    </row>
    <row r="10" spans="1:16" ht="15">
      <c r="A10" s="12"/>
      <c r="B10" s="44">
        <v>519</v>
      </c>
      <c r="C10" s="20" t="s">
        <v>56</v>
      </c>
      <c r="D10" s="46">
        <v>624028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947601</v>
      </c>
      <c r="L10" s="46">
        <v>0</v>
      </c>
      <c r="M10" s="46">
        <v>0</v>
      </c>
      <c r="N10" s="46">
        <f t="shared" si="1"/>
        <v>1571629</v>
      </c>
      <c r="O10" s="47">
        <f t="shared" si="2"/>
        <v>88.40799909996062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7563208</v>
      </c>
      <c r="E11" s="31">
        <f t="shared" si="3"/>
        <v>11577967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19141175</v>
      </c>
      <c r="O11" s="43">
        <f t="shared" si="2"/>
        <v>1076.7382010462957</v>
      </c>
      <c r="P11" s="10"/>
    </row>
    <row r="12" spans="1:16" ht="15">
      <c r="A12" s="12"/>
      <c r="B12" s="44">
        <v>521</v>
      </c>
      <c r="C12" s="20" t="s">
        <v>25</v>
      </c>
      <c r="D12" s="46">
        <v>3981264</v>
      </c>
      <c r="E12" s="46">
        <v>5093490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9074754</v>
      </c>
      <c r="O12" s="47">
        <f t="shared" si="2"/>
        <v>510.4772458795072</v>
      </c>
      <c r="P12" s="9"/>
    </row>
    <row r="13" spans="1:16" ht="15">
      <c r="A13" s="12"/>
      <c r="B13" s="44">
        <v>522</v>
      </c>
      <c r="C13" s="20" t="s">
        <v>26</v>
      </c>
      <c r="D13" s="46">
        <v>3581944</v>
      </c>
      <c r="E13" s="46">
        <v>6484477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10066421</v>
      </c>
      <c r="O13" s="47">
        <f t="shared" si="2"/>
        <v>566.2609551667886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813216</v>
      </c>
      <c r="E14" s="31">
        <f t="shared" si="4"/>
        <v>301676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10905407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12020299</v>
      </c>
      <c r="O14" s="43">
        <f t="shared" si="2"/>
        <v>676.1714012488046</v>
      </c>
      <c r="P14" s="10"/>
    </row>
    <row r="15" spans="1:16" ht="15">
      <c r="A15" s="12"/>
      <c r="B15" s="44">
        <v>534</v>
      </c>
      <c r="C15" s="20" t="s">
        <v>57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2140411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2140411</v>
      </c>
      <c r="O15" s="47">
        <f t="shared" si="2"/>
        <v>120.40338639815492</v>
      </c>
      <c r="P15" s="9"/>
    </row>
    <row r="16" spans="1:16" ht="15">
      <c r="A16" s="12"/>
      <c r="B16" s="44">
        <v>536</v>
      </c>
      <c r="C16" s="20" t="s">
        <v>58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8242600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8242600</v>
      </c>
      <c r="O16" s="47">
        <f t="shared" si="2"/>
        <v>463.6665354109242</v>
      </c>
      <c r="P16" s="9"/>
    </row>
    <row r="17" spans="1:16" ht="15">
      <c r="A17" s="12"/>
      <c r="B17" s="44">
        <v>538</v>
      </c>
      <c r="C17" s="20" t="s">
        <v>59</v>
      </c>
      <c r="D17" s="46">
        <v>0</v>
      </c>
      <c r="E17" s="46">
        <v>301676</v>
      </c>
      <c r="F17" s="46">
        <v>0</v>
      </c>
      <c r="G17" s="46">
        <v>0</v>
      </c>
      <c r="H17" s="46">
        <v>0</v>
      </c>
      <c r="I17" s="46">
        <v>522396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824072</v>
      </c>
      <c r="O17" s="47">
        <f t="shared" si="2"/>
        <v>46.35607807841593</v>
      </c>
      <c r="P17" s="9"/>
    </row>
    <row r="18" spans="1:16" ht="15">
      <c r="A18" s="12"/>
      <c r="B18" s="44">
        <v>539</v>
      </c>
      <c r="C18" s="20" t="s">
        <v>31</v>
      </c>
      <c r="D18" s="46">
        <v>813216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813216</v>
      </c>
      <c r="O18" s="47">
        <f t="shared" si="2"/>
        <v>45.745401361309554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SUM(D20:D21)</f>
        <v>1527802</v>
      </c>
      <c r="E19" s="31">
        <f t="shared" si="5"/>
        <v>313936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886445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2728183</v>
      </c>
      <c r="O19" s="43">
        <f t="shared" si="2"/>
        <v>153.467007931597</v>
      </c>
      <c r="P19" s="10"/>
    </row>
    <row r="20" spans="1:16" ht="15">
      <c r="A20" s="12"/>
      <c r="B20" s="44">
        <v>541</v>
      </c>
      <c r="C20" s="20" t="s">
        <v>60</v>
      </c>
      <c r="D20" s="46">
        <v>1527802</v>
      </c>
      <c r="E20" s="46">
        <v>313936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1841738</v>
      </c>
      <c r="O20" s="47">
        <f t="shared" si="2"/>
        <v>103.60229510041064</v>
      </c>
      <c r="P20" s="9"/>
    </row>
    <row r="21" spans="1:16" ht="15">
      <c r="A21" s="12"/>
      <c r="B21" s="44">
        <v>543</v>
      </c>
      <c r="C21" s="20" t="s">
        <v>61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886445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886445</v>
      </c>
      <c r="O21" s="47">
        <f t="shared" si="2"/>
        <v>49.86471283118637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258504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198746</v>
      </c>
      <c r="N22" s="31">
        <f t="shared" si="1"/>
        <v>457250</v>
      </c>
      <c r="O22" s="43">
        <f t="shared" si="2"/>
        <v>25.721437812904316</v>
      </c>
      <c r="P22" s="10"/>
    </row>
    <row r="23" spans="1:16" ht="15">
      <c r="A23" s="13"/>
      <c r="B23" s="45">
        <v>559</v>
      </c>
      <c r="C23" s="21" t="s">
        <v>35</v>
      </c>
      <c r="D23" s="46">
        <v>258504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198746</v>
      </c>
      <c r="N23" s="46">
        <f t="shared" si="1"/>
        <v>457250</v>
      </c>
      <c r="O23" s="47">
        <f t="shared" si="2"/>
        <v>25.721437812904316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SUM(D25:D27)</f>
        <v>2646230</v>
      </c>
      <c r="E24" s="31">
        <f t="shared" si="7"/>
        <v>797123</v>
      </c>
      <c r="F24" s="31">
        <f t="shared" si="7"/>
        <v>0</v>
      </c>
      <c r="G24" s="31">
        <f t="shared" si="7"/>
        <v>510137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14569</v>
      </c>
      <c r="N24" s="31">
        <f t="shared" si="1"/>
        <v>3968059</v>
      </c>
      <c r="O24" s="43">
        <f t="shared" si="2"/>
        <v>223.2130843224391</v>
      </c>
      <c r="P24" s="9"/>
    </row>
    <row r="25" spans="1:16" ht="15">
      <c r="A25" s="12"/>
      <c r="B25" s="44">
        <v>571</v>
      </c>
      <c r="C25" s="20" t="s">
        <v>37</v>
      </c>
      <c r="D25" s="46">
        <v>580083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580083</v>
      </c>
      <c r="O25" s="47">
        <f t="shared" si="2"/>
        <v>32.63109636046577</v>
      </c>
      <c r="P25" s="9"/>
    </row>
    <row r="26" spans="1:16" ht="15">
      <c r="A26" s="12"/>
      <c r="B26" s="44">
        <v>572</v>
      </c>
      <c r="C26" s="20" t="s">
        <v>62</v>
      </c>
      <c r="D26" s="46">
        <v>2066147</v>
      </c>
      <c r="E26" s="46">
        <v>153200</v>
      </c>
      <c r="F26" s="46">
        <v>0</v>
      </c>
      <c r="G26" s="46">
        <v>510137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14569</v>
      </c>
      <c r="N26" s="46">
        <f t="shared" si="1"/>
        <v>2744053</v>
      </c>
      <c r="O26" s="47">
        <f t="shared" si="2"/>
        <v>154.35973448838388</v>
      </c>
      <c r="P26" s="9"/>
    </row>
    <row r="27" spans="1:16" ht="15">
      <c r="A27" s="12"/>
      <c r="B27" s="44">
        <v>575</v>
      </c>
      <c r="C27" s="20" t="s">
        <v>63</v>
      </c>
      <c r="D27" s="46">
        <v>0</v>
      </c>
      <c r="E27" s="46">
        <v>643923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643923</v>
      </c>
      <c r="O27" s="47">
        <f t="shared" si="2"/>
        <v>36.22225347358947</v>
      </c>
      <c r="P27" s="9"/>
    </row>
    <row r="28" spans="1:16" ht="15.75">
      <c r="A28" s="28" t="s">
        <v>64</v>
      </c>
      <c r="B28" s="29"/>
      <c r="C28" s="30"/>
      <c r="D28" s="31">
        <f aca="true" t="shared" si="8" ref="D28:M28">SUM(D29:D29)</f>
        <v>1555231</v>
      </c>
      <c r="E28" s="31">
        <f t="shared" si="8"/>
        <v>1693273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3150726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113694</v>
      </c>
      <c r="N28" s="31">
        <f t="shared" si="1"/>
        <v>6512924</v>
      </c>
      <c r="O28" s="43">
        <f t="shared" si="2"/>
        <v>366.3680036001575</v>
      </c>
      <c r="P28" s="9"/>
    </row>
    <row r="29" spans="1:16" ht="15.75" thickBot="1">
      <c r="A29" s="12"/>
      <c r="B29" s="44">
        <v>581</v>
      </c>
      <c r="C29" s="20" t="s">
        <v>65</v>
      </c>
      <c r="D29" s="46">
        <v>1555231</v>
      </c>
      <c r="E29" s="46">
        <v>1693273</v>
      </c>
      <c r="F29" s="46">
        <v>0</v>
      </c>
      <c r="G29" s="46">
        <v>0</v>
      </c>
      <c r="H29" s="46">
        <v>0</v>
      </c>
      <c r="I29" s="46">
        <v>3150726</v>
      </c>
      <c r="J29" s="46">
        <v>0</v>
      </c>
      <c r="K29" s="46">
        <v>0</v>
      </c>
      <c r="L29" s="46">
        <v>0</v>
      </c>
      <c r="M29" s="46">
        <v>113694</v>
      </c>
      <c r="N29" s="46">
        <f t="shared" si="1"/>
        <v>6512924</v>
      </c>
      <c r="O29" s="47">
        <f t="shared" si="2"/>
        <v>366.3680036001575</v>
      </c>
      <c r="P29" s="9"/>
    </row>
    <row r="30" spans="1:119" ht="16.5" thickBot="1">
      <c r="A30" s="14" t="s">
        <v>10</v>
      </c>
      <c r="B30" s="23"/>
      <c r="C30" s="22"/>
      <c r="D30" s="15">
        <f>SUM(D5,D11,D14,D19,D22,D24,D28)</f>
        <v>17972012</v>
      </c>
      <c r="E30" s="15">
        <f aca="true" t="shared" si="9" ref="E30:M30">SUM(E5,E11,E14,E19,E22,E24,E28)</f>
        <v>14703559</v>
      </c>
      <c r="F30" s="15">
        <f t="shared" si="9"/>
        <v>1181603</v>
      </c>
      <c r="G30" s="15">
        <f t="shared" si="9"/>
        <v>510137</v>
      </c>
      <c r="H30" s="15">
        <f t="shared" si="9"/>
        <v>0</v>
      </c>
      <c r="I30" s="15">
        <f t="shared" si="9"/>
        <v>14942578</v>
      </c>
      <c r="J30" s="15">
        <f t="shared" si="9"/>
        <v>0</v>
      </c>
      <c r="K30" s="15">
        <f t="shared" si="9"/>
        <v>947601</v>
      </c>
      <c r="L30" s="15">
        <f t="shared" si="9"/>
        <v>0</v>
      </c>
      <c r="M30" s="15">
        <f t="shared" si="9"/>
        <v>327009</v>
      </c>
      <c r="N30" s="15">
        <f t="shared" si="1"/>
        <v>50584499</v>
      </c>
      <c r="O30" s="37">
        <f t="shared" si="2"/>
        <v>2845.5025594869776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80</v>
      </c>
      <c r="M32" s="93"/>
      <c r="N32" s="93"/>
      <c r="O32" s="41">
        <v>17777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3375993</v>
      </c>
      <c r="E5" s="26">
        <f t="shared" si="0"/>
        <v>71505</v>
      </c>
      <c r="F5" s="26">
        <f t="shared" si="0"/>
        <v>1132411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921027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5500936</v>
      </c>
      <c r="O5" s="32">
        <f aca="true" t="shared" si="2" ref="O5:O30">(N5/O$32)</f>
        <v>317.00201694231544</v>
      </c>
      <c r="P5" s="6"/>
    </row>
    <row r="6" spans="1:16" ht="15">
      <c r="A6" s="12"/>
      <c r="B6" s="44">
        <v>511</v>
      </c>
      <c r="C6" s="20" t="s">
        <v>19</v>
      </c>
      <c r="D6" s="46">
        <v>64905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64905</v>
      </c>
      <c r="O6" s="47">
        <f t="shared" si="2"/>
        <v>3.740275456693367</v>
      </c>
      <c r="P6" s="9"/>
    </row>
    <row r="7" spans="1:16" ht="15">
      <c r="A7" s="12"/>
      <c r="B7" s="44">
        <v>512</v>
      </c>
      <c r="C7" s="20" t="s">
        <v>20</v>
      </c>
      <c r="D7" s="46">
        <v>792350</v>
      </c>
      <c r="E7" s="46">
        <v>71505</v>
      </c>
      <c r="F7" s="46">
        <v>1132411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1996266</v>
      </c>
      <c r="O7" s="47">
        <f t="shared" si="2"/>
        <v>115.03866766553334</v>
      </c>
      <c r="P7" s="9"/>
    </row>
    <row r="8" spans="1:16" ht="15">
      <c r="A8" s="12"/>
      <c r="B8" s="44">
        <v>513</v>
      </c>
      <c r="C8" s="20" t="s">
        <v>21</v>
      </c>
      <c r="D8" s="46">
        <v>1875896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1875896</v>
      </c>
      <c r="O8" s="47">
        <f t="shared" si="2"/>
        <v>108.10211490808506</v>
      </c>
      <c r="P8" s="9"/>
    </row>
    <row r="9" spans="1:16" ht="15">
      <c r="A9" s="12"/>
      <c r="B9" s="44">
        <v>514</v>
      </c>
      <c r="C9" s="20" t="s">
        <v>22</v>
      </c>
      <c r="D9" s="46">
        <v>127303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127303</v>
      </c>
      <c r="O9" s="47">
        <f t="shared" si="2"/>
        <v>7.336080216677232</v>
      </c>
      <c r="P9" s="9"/>
    </row>
    <row r="10" spans="1:16" ht="15">
      <c r="A10" s="12"/>
      <c r="B10" s="44">
        <v>519</v>
      </c>
      <c r="C10" s="20" t="s">
        <v>56</v>
      </c>
      <c r="D10" s="46">
        <v>515539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921027</v>
      </c>
      <c r="L10" s="46">
        <v>0</v>
      </c>
      <c r="M10" s="46">
        <v>0</v>
      </c>
      <c r="N10" s="46">
        <f t="shared" si="1"/>
        <v>1436566</v>
      </c>
      <c r="O10" s="47">
        <f t="shared" si="2"/>
        <v>82.78487869532646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6249556</v>
      </c>
      <c r="E11" s="31">
        <f t="shared" si="3"/>
        <v>5487272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11736828</v>
      </c>
      <c r="O11" s="43">
        <f t="shared" si="2"/>
        <v>676.3572869244512</v>
      </c>
      <c r="P11" s="10"/>
    </row>
    <row r="12" spans="1:16" ht="15">
      <c r="A12" s="12"/>
      <c r="B12" s="44">
        <v>521</v>
      </c>
      <c r="C12" s="20" t="s">
        <v>25</v>
      </c>
      <c r="D12" s="46">
        <v>3342761</v>
      </c>
      <c r="E12" s="46">
        <v>2766888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6109649</v>
      </c>
      <c r="O12" s="47">
        <f t="shared" si="2"/>
        <v>352.0802743041549</v>
      </c>
      <c r="P12" s="9"/>
    </row>
    <row r="13" spans="1:16" ht="15">
      <c r="A13" s="12"/>
      <c r="B13" s="44">
        <v>522</v>
      </c>
      <c r="C13" s="20" t="s">
        <v>26</v>
      </c>
      <c r="D13" s="46">
        <v>2906795</v>
      </c>
      <c r="E13" s="46">
        <v>2720384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5627179</v>
      </c>
      <c r="O13" s="47">
        <f t="shared" si="2"/>
        <v>324.2770126202962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732239</v>
      </c>
      <c r="E14" s="31">
        <f t="shared" si="4"/>
        <v>962587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10854015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12548841</v>
      </c>
      <c r="O14" s="43">
        <f t="shared" si="2"/>
        <v>723.1510977928889</v>
      </c>
      <c r="P14" s="10"/>
    </row>
    <row r="15" spans="1:16" ht="15">
      <c r="A15" s="12"/>
      <c r="B15" s="44">
        <v>534</v>
      </c>
      <c r="C15" s="20" t="s">
        <v>57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2072946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2072946</v>
      </c>
      <c r="O15" s="47">
        <f t="shared" si="2"/>
        <v>119.45750014406731</v>
      </c>
      <c r="P15" s="9"/>
    </row>
    <row r="16" spans="1:16" ht="15">
      <c r="A16" s="12"/>
      <c r="B16" s="44">
        <v>536</v>
      </c>
      <c r="C16" s="20" t="s">
        <v>58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8161242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8161242</v>
      </c>
      <c r="O16" s="47">
        <f t="shared" si="2"/>
        <v>470.30726675502797</v>
      </c>
      <c r="P16" s="9"/>
    </row>
    <row r="17" spans="1:16" ht="15">
      <c r="A17" s="12"/>
      <c r="B17" s="44">
        <v>538</v>
      </c>
      <c r="C17" s="20" t="s">
        <v>59</v>
      </c>
      <c r="D17" s="46">
        <v>0</v>
      </c>
      <c r="E17" s="46">
        <v>962587</v>
      </c>
      <c r="F17" s="46">
        <v>0</v>
      </c>
      <c r="G17" s="46">
        <v>0</v>
      </c>
      <c r="H17" s="46">
        <v>0</v>
      </c>
      <c r="I17" s="46">
        <v>619827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1582414</v>
      </c>
      <c r="O17" s="47">
        <f t="shared" si="2"/>
        <v>91.18965020457557</v>
      </c>
      <c r="P17" s="9"/>
    </row>
    <row r="18" spans="1:16" ht="15">
      <c r="A18" s="12"/>
      <c r="B18" s="44">
        <v>539</v>
      </c>
      <c r="C18" s="20" t="s">
        <v>31</v>
      </c>
      <c r="D18" s="46">
        <v>732239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732239</v>
      </c>
      <c r="O18" s="47">
        <f t="shared" si="2"/>
        <v>42.196680689218006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SUM(D20:D21)</f>
        <v>1959409</v>
      </c>
      <c r="E19" s="31">
        <f t="shared" si="5"/>
        <v>419452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790392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3169253</v>
      </c>
      <c r="O19" s="43">
        <f t="shared" si="2"/>
        <v>182.6342995447473</v>
      </c>
      <c r="P19" s="10"/>
    </row>
    <row r="20" spans="1:16" ht="15">
      <c r="A20" s="12"/>
      <c r="B20" s="44">
        <v>541</v>
      </c>
      <c r="C20" s="20" t="s">
        <v>60</v>
      </c>
      <c r="D20" s="46">
        <v>1959409</v>
      </c>
      <c r="E20" s="46">
        <v>419452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2378861</v>
      </c>
      <c r="O20" s="47">
        <f t="shared" si="2"/>
        <v>137.08644038494785</v>
      </c>
      <c r="P20" s="9"/>
    </row>
    <row r="21" spans="1:16" ht="15">
      <c r="A21" s="12"/>
      <c r="B21" s="44">
        <v>543</v>
      </c>
      <c r="C21" s="20" t="s">
        <v>61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790392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790392</v>
      </c>
      <c r="O21" s="47">
        <f t="shared" si="2"/>
        <v>45.54785915979946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238914</v>
      </c>
      <c r="E22" s="31">
        <f t="shared" si="6"/>
        <v>6000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176307</v>
      </c>
      <c r="N22" s="31">
        <f t="shared" si="1"/>
        <v>421221</v>
      </c>
      <c r="O22" s="43">
        <f t="shared" si="2"/>
        <v>24.273670258744886</v>
      </c>
      <c r="P22" s="10"/>
    </row>
    <row r="23" spans="1:16" ht="15">
      <c r="A23" s="13"/>
      <c r="B23" s="45">
        <v>559</v>
      </c>
      <c r="C23" s="21" t="s">
        <v>35</v>
      </c>
      <c r="D23" s="46">
        <v>238914</v>
      </c>
      <c r="E23" s="46">
        <v>6000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176307</v>
      </c>
      <c r="N23" s="46">
        <f t="shared" si="1"/>
        <v>421221</v>
      </c>
      <c r="O23" s="47">
        <f t="shared" si="2"/>
        <v>24.273670258744886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SUM(D25:D27)</f>
        <v>2260142</v>
      </c>
      <c r="E24" s="31">
        <f t="shared" si="7"/>
        <v>3198463</v>
      </c>
      <c r="F24" s="31">
        <f t="shared" si="7"/>
        <v>0</v>
      </c>
      <c r="G24" s="31">
        <f t="shared" si="7"/>
        <v>202677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5661282</v>
      </c>
      <c r="O24" s="43">
        <f t="shared" si="2"/>
        <v>326.24226358554716</v>
      </c>
      <c r="P24" s="9"/>
    </row>
    <row r="25" spans="1:16" ht="15">
      <c r="A25" s="12"/>
      <c r="B25" s="44">
        <v>571</v>
      </c>
      <c r="C25" s="20" t="s">
        <v>37</v>
      </c>
      <c r="D25" s="46">
        <v>536631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536631</v>
      </c>
      <c r="O25" s="47">
        <f t="shared" si="2"/>
        <v>30.924393476632282</v>
      </c>
      <c r="P25" s="9"/>
    </row>
    <row r="26" spans="1:16" ht="15">
      <c r="A26" s="12"/>
      <c r="B26" s="44">
        <v>572</v>
      </c>
      <c r="C26" s="20" t="s">
        <v>62</v>
      </c>
      <c r="D26" s="46">
        <v>1723511</v>
      </c>
      <c r="E26" s="46">
        <v>110544</v>
      </c>
      <c r="F26" s="46">
        <v>0</v>
      </c>
      <c r="G26" s="46">
        <v>202677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2036732</v>
      </c>
      <c r="O26" s="47">
        <f t="shared" si="2"/>
        <v>117.37059874373307</v>
      </c>
      <c r="P26" s="9"/>
    </row>
    <row r="27" spans="1:16" ht="15">
      <c r="A27" s="12"/>
      <c r="B27" s="44">
        <v>575</v>
      </c>
      <c r="C27" s="20" t="s">
        <v>63</v>
      </c>
      <c r="D27" s="46">
        <v>0</v>
      </c>
      <c r="E27" s="46">
        <v>3087919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3087919</v>
      </c>
      <c r="O27" s="47">
        <f t="shared" si="2"/>
        <v>177.94727136518182</v>
      </c>
      <c r="P27" s="9"/>
    </row>
    <row r="28" spans="1:16" ht="15.75">
      <c r="A28" s="28" t="s">
        <v>64</v>
      </c>
      <c r="B28" s="29"/>
      <c r="C28" s="30"/>
      <c r="D28" s="31">
        <f aca="true" t="shared" si="8" ref="D28:M28">SUM(D29:D29)</f>
        <v>1276186</v>
      </c>
      <c r="E28" s="31">
        <f t="shared" si="8"/>
        <v>1612592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2754906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118500</v>
      </c>
      <c r="N28" s="31">
        <f t="shared" si="1"/>
        <v>5762184</v>
      </c>
      <c r="O28" s="43">
        <f t="shared" si="2"/>
        <v>332.056935400219</v>
      </c>
      <c r="P28" s="9"/>
    </row>
    <row r="29" spans="1:16" ht="15.75" thickBot="1">
      <c r="A29" s="12"/>
      <c r="B29" s="44">
        <v>581</v>
      </c>
      <c r="C29" s="20" t="s">
        <v>65</v>
      </c>
      <c r="D29" s="46">
        <v>1276186</v>
      </c>
      <c r="E29" s="46">
        <v>1612592</v>
      </c>
      <c r="F29" s="46">
        <v>0</v>
      </c>
      <c r="G29" s="46">
        <v>0</v>
      </c>
      <c r="H29" s="46">
        <v>0</v>
      </c>
      <c r="I29" s="46">
        <v>2754906</v>
      </c>
      <c r="J29" s="46">
        <v>0</v>
      </c>
      <c r="K29" s="46">
        <v>0</v>
      </c>
      <c r="L29" s="46">
        <v>0</v>
      </c>
      <c r="M29" s="46">
        <v>118500</v>
      </c>
      <c r="N29" s="46">
        <f t="shared" si="1"/>
        <v>5762184</v>
      </c>
      <c r="O29" s="47">
        <f t="shared" si="2"/>
        <v>332.056935400219</v>
      </c>
      <c r="P29" s="9"/>
    </row>
    <row r="30" spans="1:119" ht="16.5" thickBot="1">
      <c r="A30" s="14" t="s">
        <v>10</v>
      </c>
      <c r="B30" s="23"/>
      <c r="C30" s="22"/>
      <c r="D30" s="15">
        <f>SUM(D5,D11,D14,D19,D22,D24,D28)</f>
        <v>16092439</v>
      </c>
      <c r="E30" s="15">
        <f aca="true" t="shared" si="9" ref="E30:M30">SUM(E5,E11,E14,E19,E22,E24,E28)</f>
        <v>11757871</v>
      </c>
      <c r="F30" s="15">
        <f t="shared" si="9"/>
        <v>1132411</v>
      </c>
      <c r="G30" s="15">
        <f t="shared" si="9"/>
        <v>202677</v>
      </c>
      <c r="H30" s="15">
        <f t="shared" si="9"/>
        <v>0</v>
      </c>
      <c r="I30" s="15">
        <f t="shared" si="9"/>
        <v>14399313</v>
      </c>
      <c r="J30" s="15">
        <f t="shared" si="9"/>
        <v>0</v>
      </c>
      <c r="K30" s="15">
        <f t="shared" si="9"/>
        <v>921027</v>
      </c>
      <c r="L30" s="15">
        <f t="shared" si="9"/>
        <v>0</v>
      </c>
      <c r="M30" s="15">
        <f t="shared" si="9"/>
        <v>294807</v>
      </c>
      <c r="N30" s="15">
        <f t="shared" si="1"/>
        <v>44800545</v>
      </c>
      <c r="O30" s="37">
        <f t="shared" si="2"/>
        <v>2581.7175704489136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78</v>
      </c>
      <c r="M32" s="93"/>
      <c r="N32" s="93"/>
      <c r="O32" s="41">
        <v>17353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3024948</v>
      </c>
      <c r="E5" s="26">
        <f t="shared" si="0"/>
        <v>564170</v>
      </c>
      <c r="F5" s="26">
        <f t="shared" si="0"/>
        <v>928581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1121217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5638916</v>
      </c>
      <c r="O5" s="32">
        <f aca="true" t="shared" si="2" ref="O5:O30">(N5/O$32)</f>
        <v>345.5853404424833</v>
      </c>
      <c r="P5" s="6"/>
    </row>
    <row r="6" spans="1:16" ht="15">
      <c r="A6" s="12"/>
      <c r="B6" s="44">
        <v>511</v>
      </c>
      <c r="C6" s="20" t="s">
        <v>19</v>
      </c>
      <c r="D6" s="46">
        <v>56640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56640</v>
      </c>
      <c r="O6" s="47">
        <f t="shared" si="2"/>
        <v>3.4712263283691853</v>
      </c>
      <c r="P6" s="9"/>
    </row>
    <row r="7" spans="1:16" ht="15">
      <c r="A7" s="12"/>
      <c r="B7" s="44">
        <v>512</v>
      </c>
      <c r="C7" s="20" t="s">
        <v>20</v>
      </c>
      <c r="D7" s="46">
        <v>607548</v>
      </c>
      <c r="E7" s="46">
        <v>564170</v>
      </c>
      <c r="F7" s="46">
        <v>928581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2100299</v>
      </c>
      <c r="O7" s="47">
        <f t="shared" si="2"/>
        <v>128.71845314702458</v>
      </c>
      <c r="P7" s="9"/>
    </row>
    <row r="8" spans="1:16" ht="15">
      <c r="A8" s="12"/>
      <c r="B8" s="44">
        <v>513</v>
      </c>
      <c r="C8" s="20" t="s">
        <v>21</v>
      </c>
      <c r="D8" s="46">
        <v>1763775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1763775</v>
      </c>
      <c r="O8" s="47">
        <f t="shared" si="2"/>
        <v>108.09431880860453</v>
      </c>
      <c r="P8" s="9"/>
    </row>
    <row r="9" spans="1:16" ht="15">
      <c r="A9" s="12"/>
      <c r="B9" s="44">
        <v>514</v>
      </c>
      <c r="C9" s="20" t="s">
        <v>22</v>
      </c>
      <c r="D9" s="46">
        <v>97729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97729</v>
      </c>
      <c r="O9" s="47">
        <f t="shared" si="2"/>
        <v>5.9893975608261325</v>
      </c>
      <c r="P9" s="9"/>
    </row>
    <row r="10" spans="1:16" ht="15">
      <c r="A10" s="12"/>
      <c r="B10" s="44">
        <v>519</v>
      </c>
      <c r="C10" s="20" t="s">
        <v>56</v>
      </c>
      <c r="D10" s="46">
        <v>499256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1121217</v>
      </c>
      <c r="L10" s="46">
        <v>0</v>
      </c>
      <c r="M10" s="46">
        <v>0</v>
      </c>
      <c r="N10" s="46">
        <f t="shared" si="1"/>
        <v>1620473</v>
      </c>
      <c r="O10" s="47">
        <f t="shared" si="2"/>
        <v>99.31194459765888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6090161</v>
      </c>
      <c r="E11" s="31">
        <f t="shared" si="3"/>
        <v>439188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6529349</v>
      </c>
      <c r="O11" s="43">
        <f t="shared" si="2"/>
        <v>400.15621744193174</v>
      </c>
      <c r="P11" s="10"/>
    </row>
    <row r="12" spans="1:16" ht="15">
      <c r="A12" s="12"/>
      <c r="B12" s="44">
        <v>521</v>
      </c>
      <c r="C12" s="20" t="s">
        <v>25</v>
      </c>
      <c r="D12" s="46">
        <v>3272265</v>
      </c>
      <c r="E12" s="46">
        <v>222594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3494859</v>
      </c>
      <c r="O12" s="47">
        <f t="shared" si="2"/>
        <v>214.18514432800148</v>
      </c>
      <c r="P12" s="9"/>
    </row>
    <row r="13" spans="1:16" ht="15">
      <c r="A13" s="12"/>
      <c r="B13" s="44">
        <v>522</v>
      </c>
      <c r="C13" s="20" t="s">
        <v>26</v>
      </c>
      <c r="D13" s="46">
        <v>2817896</v>
      </c>
      <c r="E13" s="46">
        <v>216594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3034490</v>
      </c>
      <c r="O13" s="47">
        <f t="shared" si="2"/>
        <v>185.97107311393026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1328640</v>
      </c>
      <c r="E14" s="31">
        <f t="shared" si="4"/>
        <v>1759282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10030074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13117996</v>
      </c>
      <c r="O14" s="43">
        <f t="shared" si="2"/>
        <v>803.9465588037017</v>
      </c>
      <c r="P14" s="10"/>
    </row>
    <row r="15" spans="1:16" ht="15">
      <c r="A15" s="12"/>
      <c r="B15" s="44">
        <v>534</v>
      </c>
      <c r="C15" s="20" t="s">
        <v>57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2001336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2001336</v>
      </c>
      <c r="O15" s="47">
        <f t="shared" si="2"/>
        <v>122.65342893914323</v>
      </c>
      <c r="P15" s="9"/>
    </row>
    <row r="16" spans="1:16" ht="15">
      <c r="A16" s="12"/>
      <c r="B16" s="44">
        <v>536</v>
      </c>
      <c r="C16" s="20" t="s">
        <v>58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7489129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7489129</v>
      </c>
      <c r="O16" s="47">
        <f t="shared" si="2"/>
        <v>458.97707911993626</v>
      </c>
      <c r="P16" s="9"/>
    </row>
    <row r="17" spans="1:16" ht="15">
      <c r="A17" s="12"/>
      <c r="B17" s="44">
        <v>538</v>
      </c>
      <c r="C17" s="20" t="s">
        <v>59</v>
      </c>
      <c r="D17" s="46">
        <v>0</v>
      </c>
      <c r="E17" s="46">
        <v>1759282</v>
      </c>
      <c r="F17" s="46">
        <v>0</v>
      </c>
      <c r="G17" s="46">
        <v>0</v>
      </c>
      <c r="H17" s="46">
        <v>0</v>
      </c>
      <c r="I17" s="46">
        <v>539609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2298891</v>
      </c>
      <c r="O17" s="47">
        <f t="shared" si="2"/>
        <v>140.88931788931788</v>
      </c>
      <c r="P17" s="9"/>
    </row>
    <row r="18" spans="1:16" ht="15">
      <c r="A18" s="12"/>
      <c r="B18" s="44">
        <v>539</v>
      </c>
      <c r="C18" s="20" t="s">
        <v>31</v>
      </c>
      <c r="D18" s="46">
        <v>1328640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1328640</v>
      </c>
      <c r="O18" s="47">
        <f t="shared" si="2"/>
        <v>81.42673285530428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SUM(D20:D21)</f>
        <v>2147798</v>
      </c>
      <c r="E19" s="31">
        <f t="shared" si="5"/>
        <v>77489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910312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3135599</v>
      </c>
      <c r="O19" s="43">
        <f t="shared" si="2"/>
        <v>192.16761659618803</v>
      </c>
      <c r="P19" s="10"/>
    </row>
    <row r="20" spans="1:16" ht="15">
      <c r="A20" s="12"/>
      <c r="B20" s="44">
        <v>541</v>
      </c>
      <c r="C20" s="20" t="s">
        <v>60</v>
      </c>
      <c r="D20" s="46">
        <v>2147798</v>
      </c>
      <c r="E20" s="46">
        <v>77489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2225287</v>
      </c>
      <c r="O20" s="47">
        <f t="shared" si="2"/>
        <v>136.37843966415394</v>
      </c>
      <c r="P20" s="9"/>
    </row>
    <row r="21" spans="1:16" ht="15">
      <c r="A21" s="12"/>
      <c r="B21" s="44">
        <v>543</v>
      </c>
      <c r="C21" s="20" t="s">
        <v>61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910312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910312</v>
      </c>
      <c r="O21" s="47">
        <f t="shared" si="2"/>
        <v>55.789176932034074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226316</v>
      </c>
      <c r="E22" s="31">
        <f t="shared" si="6"/>
        <v>6563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89085</v>
      </c>
      <c r="N22" s="31">
        <f t="shared" si="1"/>
        <v>321964</v>
      </c>
      <c r="O22" s="43">
        <f t="shared" si="2"/>
        <v>19.73181344609916</v>
      </c>
      <c r="P22" s="10"/>
    </row>
    <row r="23" spans="1:16" ht="15">
      <c r="A23" s="13"/>
      <c r="B23" s="45">
        <v>559</v>
      </c>
      <c r="C23" s="21" t="s">
        <v>35</v>
      </c>
      <c r="D23" s="46">
        <v>226316</v>
      </c>
      <c r="E23" s="46">
        <v>6563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89085</v>
      </c>
      <c r="N23" s="46">
        <f t="shared" si="1"/>
        <v>321964</v>
      </c>
      <c r="O23" s="47">
        <f t="shared" si="2"/>
        <v>19.73181344609916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SUM(D25:D27)</f>
        <v>2390214</v>
      </c>
      <c r="E24" s="31">
        <f t="shared" si="7"/>
        <v>945974</v>
      </c>
      <c r="F24" s="31">
        <f t="shared" si="7"/>
        <v>0</v>
      </c>
      <c r="G24" s="31">
        <f t="shared" si="7"/>
        <v>486115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3822303</v>
      </c>
      <c r="O24" s="43">
        <f t="shared" si="2"/>
        <v>234.2528038242324</v>
      </c>
      <c r="P24" s="9"/>
    </row>
    <row r="25" spans="1:16" ht="15">
      <c r="A25" s="12"/>
      <c r="B25" s="44">
        <v>571</v>
      </c>
      <c r="C25" s="20" t="s">
        <v>37</v>
      </c>
      <c r="D25" s="46">
        <v>521985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521985</v>
      </c>
      <c r="O25" s="47">
        <f t="shared" si="2"/>
        <v>31.990255561684133</v>
      </c>
      <c r="P25" s="9"/>
    </row>
    <row r="26" spans="1:16" ht="15">
      <c r="A26" s="12"/>
      <c r="B26" s="44">
        <v>572</v>
      </c>
      <c r="C26" s="20" t="s">
        <v>62</v>
      </c>
      <c r="D26" s="46">
        <v>1868229</v>
      </c>
      <c r="E26" s="46">
        <v>323194</v>
      </c>
      <c r="F26" s="46">
        <v>0</v>
      </c>
      <c r="G26" s="46">
        <v>486115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2677538</v>
      </c>
      <c r="O26" s="47">
        <f t="shared" si="2"/>
        <v>164.0949929521358</v>
      </c>
      <c r="P26" s="9"/>
    </row>
    <row r="27" spans="1:16" ht="15">
      <c r="A27" s="12"/>
      <c r="B27" s="44">
        <v>575</v>
      </c>
      <c r="C27" s="20" t="s">
        <v>63</v>
      </c>
      <c r="D27" s="46">
        <v>0</v>
      </c>
      <c r="E27" s="46">
        <v>622780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622780</v>
      </c>
      <c r="O27" s="47">
        <f t="shared" si="2"/>
        <v>38.16755531041245</v>
      </c>
      <c r="P27" s="9"/>
    </row>
    <row r="28" spans="1:16" ht="15.75">
      <c r="A28" s="28" t="s">
        <v>64</v>
      </c>
      <c r="B28" s="29"/>
      <c r="C28" s="30"/>
      <c r="D28" s="31">
        <f aca="true" t="shared" si="8" ref="D28:M28">SUM(D29:D29)</f>
        <v>1052403</v>
      </c>
      <c r="E28" s="31">
        <f t="shared" si="8"/>
        <v>1523213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2469458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107303</v>
      </c>
      <c r="N28" s="31">
        <f t="shared" si="1"/>
        <v>5152377</v>
      </c>
      <c r="O28" s="43">
        <f t="shared" si="2"/>
        <v>315.7674204817062</v>
      </c>
      <c r="P28" s="9"/>
    </row>
    <row r="29" spans="1:16" ht="15.75" thickBot="1">
      <c r="A29" s="12"/>
      <c r="B29" s="44">
        <v>581</v>
      </c>
      <c r="C29" s="20" t="s">
        <v>65</v>
      </c>
      <c r="D29" s="46">
        <v>1052403</v>
      </c>
      <c r="E29" s="46">
        <v>1523213</v>
      </c>
      <c r="F29" s="46">
        <v>0</v>
      </c>
      <c r="G29" s="46">
        <v>0</v>
      </c>
      <c r="H29" s="46">
        <v>0</v>
      </c>
      <c r="I29" s="46">
        <v>2469458</v>
      </c>
      <c r="J29" s="46">
        <v>0</v>
      </c>
      <c r="K29" s="46">
        <v>0</v>
      </c>
      <c r="L29" s="46">
        <v>0</v>
      </c>
      <c r="M29" s="46">
        <v>107303</v>
      </c>
      <c r="N29" s="46">
        <f t="shared" si="1"/>
        <v>5152377</v>
      </c>
      <c r="O29" s="47">
        <f t="shared" si="2"/>
        <v>315.7674204817062</v>
      </c>
      <c r="P29" s="9"/>
    </row>
    <row r="30" spans="1:119" ht="16.5" thickBot="1">
      <c r="A30" s="14" t="s">
        <v>10</v>
      </c>
      <c r="B30" s="23"/>
      <c r="C30" s="22"/>
      <c r="D30" s="15">
        <f>SUM(D5,D11,D14,D19,D22,D24,D28)</f>
        <v>16260480</v>
      </c>
      <c r="E30" s="15">
        <f aca="true" t="shared" si="9" ref="E30:M30">SUM(E5,E11,E14,E19,E22,E24,E28)</f>
        <v>5315879</v>
      </c>
      <c r="F30" s="15">
        <f t="shared" si="9"/>
        <v>928581</v>
      </c>
      <c r="G30" s="15">
        <f t="shared" si="9"/>
        <v>486115</v>
      </c>
      <c r="H30" s="15">
        <f t="shared" si="9"/>
        <v>0</v>
      </c>
      <c r="I30" s="15">
        <f t="shared" si="9"/>
        <v>13409844</v>
      </c>
      <c r="J30" s="15">
        <f t="shared" si="9"/>
        <v>0</v>
      </c>
      <c r="K30" s="15">
        <f t="shared" si="9"/>
        <v>1121217</v>
      </c>
      <c r="L30" s="15">
        <f t="shared" si="9"/>
        <v>0</v>
      </c>
      <c r="M30" s="15">
        <f t="shared" si="9"/>
        <v>196388</v>
      </c>
      <c r="N30" s="15">
        <f t="shared" si="1"/>
        <v>37718504</v>
      </c>
      <c r="O30" s="37">
        <f t="shared" si="2"/>
        <v>2311.6077710363425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76</v>
      </c>
      <c r="M32" s="93"/>
      <c r="N32" s="93"/>
      <c r="O32" s="41">
        <v>16317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3072555</v>
      </c>
      <c r="E5" s="26">
        <f t="shared" si="0"/>
        <v>1595637</v>
      </c>
      <c r="F5" s="26">
        <f t="shared" si="0"/>
        <v>276828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732617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5677637</v>
      </c>
      <c r="O5" s="32">
        <f aca="true" t="shared" si="2" ref="O5:O31">(N5/O$33)</f>
        <v>354.94104776194047</v>
      </c>
      <c r="P5" s="6"/>
    </row>
    <row r="6" spans="1:16" ht="15">
      <c r="A6" s="12"/>
      <c r="B6" s="44">
        <v>511</v>
      </c>
      <c r="C6" s="20" t="s">
        <v>19</v>
      </c>
      <c r="D6" s="46">
        <v>66422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66422</v>
      </c>
      <c r="O6" s="47">
        <f t="shared" si="2"/>
        <v>4.152413103275819</v>
      </c>
      <c r="P6" s="9"/>
    </row>
    <row r="7" spans="1:16" ht="15">
      <c r="A7" s="12"/>
      <c r="B7" s="44">
        <v>512</v>
      </c>
      <c r="C7" s="20" t="s">
        <v>20</v>
      </c>
      <c r="D7" s="46">
        <v>711737</v>
      </c>
      <c r="E7" s="46">
        <v>1595637</v>
      </c>
      <c r="F7" s="46">
        <v>276828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2584202</v>
      </c>
      <c r="O7" s="47">
        <f t="shared" si="2"/>
        <v>161.55301325331334</v>
      </c>
      <c r="P7" s="9"/>
    </row>
    <row r="8" spans="1:16" ht="15">
      <c r="A8" s="12"/>
      <c r="B8" s="44">
        <v>513</v>
      </c>
      <c r="C8" s="20" t="s">
        <v>21</v>
      </c>
      <c r="D8" s="46">
        <v>1677242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1677242</v>
      </c>
      <c r="O8" s="47">
        <f t="shared" si="2"/>
        <v>104.8538384596149</v>
      </c>
      <c r="P8" s="9"/>
    </row>
    <row r="9" spans="1:16" ht="15">
      <c r="A9" s="12"/>
      <c r="B9" s="44">
        <v>514</v>
      </c>
      <c r="C9" s="20" t="s">
        <v>22</v>
      </c>
      <c r="D9" s="46">
        <v>115472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115472</v>
      </c>
      <c r="O9" s="47">
        <f t="shared" si="2"/>
        <v>7.218804701175293</v>
      </c>
      <c r="P9" s="9"/>
    </row>
    <row r="10" spans="1:16" ht="15">
      <c r="A10" s="12"/>
      <c r="B10" s="44">
        <v>518</v>
      </c>
      <c r="C10" s="20" t="s">
        <v>71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616747</v>
      </c>
      <c r="L10" s="46">
        <v>0</v>
      </c>
      <c r="M10" s="46">
        <v>0</v>
      </c>
      <c r="N10" s="46">
        <f t="shared" si="1"/>
        <v>616747</v>
      </c>
      <c r="O10" s="47">
        <f t="shared" si="2"/>
        <v>38.556326581645415</v>
      </c>
      <c r="P10" s="9"/>
    </row>
    <row r="11" spans="1:16" ht="15">
      <c r="A11" s="12"/>
      <c r="B11" s="44">
        <v>519</v>
      </c>
      <c r="C11" s="20" t="s">
        <v>56</v>
      </c>
      <c r="D11" s="46">
        <v>501682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115870</v>
      </c>
      <c r="L11" s="46">
        <v>0</v>
      </c>
      <c r="M11" s="46">
        <v>0</v>
      </c>
      <c r="N11" s="46">
        <f t="shared" si="1"/>
        <v>617552</v>
      </c>
      <c r="O11" s="47">
        <f t="shared" si="2"/>
        <v>38.60665166291573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SUM(D13:D14)</f>
        <v>6399302</v>
      </c>
      <c r="E12" s="31">
        <f t="shared" si="3"/>
        <v>190262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6589564</v>
      </c>
      <c r="O12" s="43">
        <f t="shared" si="2"/>
        <v>411.9507376844211</v>
      </c>
      <c r="P12" s="10"/>
    </row>
    <row r="13" spans="1:16" ht="15">
      <c r="A13" s="12"/>
      <c r="B13" s="44">
        <v>521</v>
      </c>
      <c r="C13" s="20" t="s">
        <v>25</v>
      </c>
      <c r="D13" s="46">
        <v>3140255</v>
      </c>
      <c r="E13" s="46">
        <v>100430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3240685</v>
      </c>
      <c r="O13" s="47">
        <f t="shared" si="2"/>
        <v>202.59346086521631</v>
      </c>
      <c r="P13" s="9"/>
    </row>
    <row r="14" spans="1:16" ht="15">
      <c r="A14" s="12"/>
      <c r="B14" s="44">
        <v>522</v>
      </c>
      <c r="C14" s="20" t="s">
        <v>26</v>
      </c>
      <c r="D14" s="46">
        <v>3259047</v>
      </c>
      <c r="E14" s="46">
        <v>89832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3348879</v>
      </c>
      <c r="O14" s="47">
        <f t="shared" si="2"/>
        <v>209.3572768192048</v>
      </c>
      <c r="P14" s="9"/>
    </row>
    <row r="15" spans="1:16" ht="15.75">
      <c r="A15" s="28" t="s">
        <v>27</v>
      </c>
      <c r="B15" s="29"/>
      <c r="C15" s="30"/>
      <c r="D15" s="31">
        <f aca="true" t="shared" si="4" ref="D15:M15">SUM(D16:D19)</f>
        <v>735013</v>
      </c>
      <c r="E15" s="31">
        <f t="shared" si="4"/>
        <v>158412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9193600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10087025</v>
      </c>
      <c r="O15" s="43">
        <f t="shared" si="2"/>
        <v>630.5967116779195</v>
      </c>
      <c r="P15" s="10"/>
    </row>
    <row r="16" spans="1:16" ht="15">
      <c r="A16" s="12"/>
      <c r="B16" s="44">
        <v>534</v>
      </c>
      <c r="C16" s="20" t="s">
        <v>57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1858449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1858449</v>
      </c>
      <c r="O16" s="47">
        <f t="shared" si="2"/>
        <v>116.18210802700675</v>
      </c>
      <c r="P16" s="9"/>
    </row>
    <row r="17" spans="1:16" ht="15">
      <c r="A17" s="12"/>
      <c r="B17" s="44">
        <v>536</v>
      </c>
      <c r="C17" s="20" t="s">
        <v>58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6856155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6856155</v>
      </c>
      <c r="O17" s="47">
        <f t="shared" si="2"/>
        <v>428.6168417104276</v>
      </c>
      <c r="P17" s="9"/>
    </row>
    <row r="18" spans="1:16" ht="15">
      <c r="A18" s="12"/>
      <c r="B18" s="44">
        <v>538</v>
      </c>
      <c r="C18" s="20" t="s">
        <v>59</v>
      </c>
      <c r="D18" s="46">
        <v>0</v>
      </c>
      <c r="E18" s="46">
        <v>125548</v>
      </c>
      <c r="F18" s="46">
        <v>0</v>
      </c>
      <c r="G18" s="46">
        <v>0</v>
      </c>
      <c r="H18" s="46">
        <v>0</v>
      </c>
      <c r="I18" s="46">
        <v>478996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604544</v>
      </c>
      <c r="O18" s="47">
        <f t="shared" si="2"/>
        <v>37.79344836209052</v>
      </c>
      <c r="P18" s="9"/>
    </row>
    <row r="19" spans="1:16" ht="15">
      <c r="A19" s="12"/>
      <c r="B19" s="44">
        <v>539</v>
      </c>
      <c r="C19" s="20" t="s">
        <v>31</v>
      </c>
      <c r="D19" s="46">
        <v>735013</v>
      </c>
      <c r="E19" s="46">
        <v>32864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767877</v>
      </c>
      <c r="O19" s="47">
        <f t="shared" si="2"/>
        <v>48.0043135783946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SUM(D21:D22)</f>
        <v>1610792</v>
      </c>
      <c r="E20" s="31">
        <f t="shared" si="5"/>
        <v>839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672184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2283815</v>
      </c>
      <c r="O20" s="43">
        <f t="shared" si="2"/>
        <v>142.7741310327582</v>
      </c>
      <c r="P20" s="10"/>
    </row>
    <row r="21" spans="1:16" ht="15">
      <c r="A21" s="12"/>
      <c r="B21" s="44">
        <v>541</v>
      </c>
      <c r="C21" s="20" t="s">
        <v>60</v>
      </c>
      <c r="D21" s="46">
        <v>1610792</v>
      </c>
      <c r="E21" s="46">
        <v>839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1611631</v>
      </c>
      <c r="O21" s="47">
        <f t="shared" si="2"/>
        <v>100.75212553138284</v>
      </c>
      <c r="P21" s="9"/>
    </row>
    <row r="22" spans="1:16" ht="15">
      <c r="A22" s="12"/>
      <c r="B22" s="44">
        <v>543</v>
      </c>
      <c r="C22" s="20" t="s">
        <v>61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672184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672184</v>
      </c>
      <c r="O22" s="47">
        <f t="shared" si="2"/>
        <v>42.02200550137535</v>
      </c>
      <c r="P22" s="9"/>
    </row>
    <row r="23" spans="1:16" ht="15.75">
      <c r="A23" s="28" t="s">
        <v>34</v>
      </c>
      <c r="B23" s="29"/>
      <c r="C23" s="30"/>
      <c r="D23" s="31">
        <f aca="true" t="shared" si="6" ref="D23:M23">SUM(D24:D24)</f>
        <v>260856</v>
      </c>
      <c r="E23" s="31">
        <f t="shared" si="6"/>
        <v>44438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104199</v>
      </c>
      <c r="N23" s="31">
        <f t="shared" si="1"/>
        <v>409493</v>
      </c>
      <c r="O23" s="43">
        <f t="shared" si="2"/>
        <v>25.599712428107026</v>
      </c>
      <c r="P23" s="10"/>
    </row>
    <row r="24" spans="1:16" ht="15">
      <c r="A24" s="13"/>
      <c r="B24" s="45">
        <v>559</v>
      </c>
      <c r="C24" s="21" t="s">
        <v>35</v>
      </c>
      <c r="D24" s="46">
        <v>260856</v>
      </c>
      <c r="E24" s="46">
        <v>44438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104199</v>
      </c>
      <c r="N24" s="46">
        <f t="shared" si="1"/>
        <v>409493</v>
      </c>
      <c r="O24" s="47">
        <f t="shared" si="2"/>
        <v>25.599712428107026</v>
      </c>
      <c r="P24" s="9"/>
    </row>
    <row r="25" spans="1:16" ht="15.75">
      <c r="A25" s="28" t="s">
        <v>36</v>
      </c>
      <c r="B25" s="29"/>
      <c r="C25" s="30"/>
      <c r="D25" s="31">
        <f aca="true" t="shared" si="7" ref="D25:M25">SUM(D26:D28)</f>
        <v>2418073</v>
      </c>
      <c r="E25" s="31">
        <f t="shared" si="7"/>
        <v>924631</v>
      </c>
      <c r="F25" s="31">
        <f t="shared" si="7"/>
        <v>0</v>
      </c>
      <c r="G25" s="31">
        <f t="shared" si="7"/>
        <v>84584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3427288</v>
      </c>
      <c r="O25" s="43">
        <f t="shared" si="2"/>
        <v>214.25906476619156</v>
      </c>
      <c r="P25" s="9"/>
    </row>
    <row r="26" spans="1:16" ht="15">
      <c r="A26" s="12"/>
      <c r="B26" s="44">
        <v>571</v>
      </c>
      <c r="C26" s="20" t="s">
        <v>37</v>
      </c>
      <c r="D26" s="46">
        <v>523847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523847</v>
      </c>
      <c r="O26" s="47">
        <f t="shared" si="2"/>
        <v>32.74862465616404</v>
      </c>
      <c r="P26" s="9"/>
    </row>
    <row r="27" spans="1:16" ht="15">
      <c r="A27" s="12"/>
      <c r="B27" s="44">
        <v>572</v>
      </c>
      <c r="C27" s="20" t="s">
        <v>62</v>
      </c>
      <c r="D27" s="46">
        <v>1894226</v>
      </c>
      <c r="E27" s="46">
        <v>399393</v>
      </c>
      <c r="F27" s="46">
        <v>0</v>
      </c>
      <c r="G27" s="46">
        <v>84584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2378203</v>
      </c>
      <c r="O27" s="47">
        <f t="shared" si="2"/>
        <v>148.6748562140535</v>
      </c>
      <c r="P27" s="9"/>
    </row>
    <row r="28" spans="1:16" ht="15">
      <c r="A28" s="12"/>
      <c r="B28" s="44">
        <v>575</v>
      </c>
      <c r="C28" s="20" t="s">
        <v>63</v>
      </c>
      <c r="D28" s="46">
        <v>0</v>
      </c>
      <c r="E28" s="46">
        <v>525238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525238</v>
      </c>
      <c r="O28" s="47">
        <f t="shared" si="2"/>
        <v>32.835583895974</v>
      </c>
      <c r="P28" s="9"/>
    </row>
    <row r="29" spans="1:16" ht="15.75">
      <c r="A29" s="28" t="s">
        <v>64</v>
      </c>
      <c r="B29" s="29"/>
      <c r="C29" s="30"/>
      <c r="D29" s="31">
        <f aca="true" t="shared" si="8" ref="D29:M29">SUM(D30:D30)</f>
        <v>879727</v>
      </c>
      <c r="E29" s="31">
        <f t="shared" si="8"/>
        <v>1668487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2255809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76000</v>
      </c>
      <c r="N29" s="31">
        <f t="shared" si="1"/>
        <v>4880023</v>
      </c>
      <c r="O29" s="43">
        <f t="shared" si="2"/>
        <v>305.0777069267317</v>
      </c>
      <c r="P29" s="9"/>
    </row>
    <row r="30" spans="1:16" ht="15.75" thickBot="1">
      <c r="A30" s="12"/>
      <c r="B30" s="44">
        <v>581</v>
      </c>
      <c r="C30" s="20" t="s">
        <v>65</v>
      </c>
      <c r="D30" s="46">
        <v>879727</v>
      </c>
      <c r="E30" s="46">
        <v>1668487</v>
      </c>
      <c r="F30" s="46">
        <v>0</v>
      </c>
      <c r="G30" s="46">
        <v>0</v>
      </c>
      <c r="H30" s="46">
        <v>0</v>
      </c>
      <c r="I30" s="46">
        <v>2255809</v>
      </c>
      <c r="J30" s="46">
        <v>0</v>
      </c>
      <c r="K30" s="46">
        <v>0</v>
      </c>
      <c r="L30" s="46">
        <v>0</v>
      </c>
      <c r="M30" s="46">
        <v>76000</v>
      </c>
      <c r="N30" s="46">
        <f t="shared" si="1"/>
        <v>4880023</v>
      </c>
      <c r="O30" s="47">
        <f t="shared" si="2"/>
        <v>305.0777069267317</v>
      </c>
      <c r="P30" s="9"/>
    </row>
    <row r="31" spans="1:119" ht="16.5" thickBot="1">
      <c r="A31" s="14" t="s">
        <v>10</v>
      </c>
      <c r="B31" s="23"/>
      <c r="C31" s="22"/>
      <c r="D31" s="15">
        <f>SUM(D5,D12,D15,D20,D23,D25,D29)</f>
        <v>15376318</v>
      </c>
      <c r="E31" s="15">
        <f aca="true" t="shared" si="9" ref="E31:M31">SUM(E5,E12,E15,E20,E23,E25,E29)</f>
        <v>4582706</v>
      </c>
      <c r="F31" s="15">
        <f t="shared" si="9"/>
        <v>276828</v>
      </c>
      <c r="G31" s="15">
        <f t="shared" si="9"/>
        <v>84584</v>
      </c>
      <c r="H31" s="15">
        <f t="shared" si="9"/>
        <v>0</v>
      </c>
      <c r="I31" s="15">
        <f t="shared" si="9"/>
        <v>12121593</v>
      </c>
      <c r="J31" s="15">
        <f t="shared" si="9"/>
        <v>0</v>
      </c>
      <c r="K31" s="15">
        <f t="shared" si="9"/>
        <v>732617</v>
      </c>
      <c r="L31" s="15">
        <f t="shared" si="9"/>
        <v>0</v>
      </c>
      <c r="M31" s="15">
        <f t="shared" si="9"/>
        <v>180199</v>
      </c>
      <c r="N31" s="15">
        <f t="shared" si="1"/>
        <v>33354845</v>
      </c>
      <c r="O31" s="37">
        <f t="shared" si="2"/>
        <v>2085.1991122780696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74</v>
      </c>
      <c r="M33" s="93"/>
      <c r="N33" s="93"/>
      <c r="O33" s="41">
        <v>15996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2954910</v>
      </c>
      <c r="E5" s="26">
        <f t="shared" si="0"/>
        <v>1342985</v>
      </c>
      <c r="F5" s="26">
        <f t="shared" si="0"/>
        <v>272383</v>
      </c>
      <c r="G5" s="26">
        <f t="shared" si="0"/>
        <v>1085922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633237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6289437</v>
      </c>
      <c r="O5" s="32">
        <f aca="true" t="shared" si="2" ref="O5:O31">(N5/O$33)</f>
        <v>416.35356811862835</v>
      </c>
      <c r="P5" s="6"/>
    </row>
    <row r="6" spans="1:16" ht="15">
      <c r="A6" s="12"/>
      <c r="B6" s="44">
        <v>511</v>
      </c>
      <c r="C6" s="20" t="s">
        <v>19</v>
      </c>
      <c r="D6" s="46">
        <v>47742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47742</v>
      </c>
      <c r="O6" s="47">
        <f t="shared" si="2"/>
        <v>3.1604660399841125</v>
      </c>
      <c r="P6" s="9"/>
    </row>
    <row r="7" spans="1:16" ht="15">
      <c r="A7" s="12"/>
      <c r="B7" s="44">
        <v>512</v>
      </c>
      <c r="C7" s="20" t="s">
        <v>20</v>
      </c>
      <c r="D7" s="46">
        <v>653158</v>
      </c>
      <c r="E7" s="46">
        <v>1342985</v>
      </c>
      <c r="F7" s="46">
        <v>272383</v>
      </c>
      <c r="G7" s="46">
        <v>1085922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3354448</v>
      </c>
      <c r="O7" s="47">
        <f t="shared" si="2"/>
        <v>222.0606381570237</v>
      </c>
      <c r="P7" s="9"/>
    </row>
    <row r="8" spans="1:16" ht="15">
      <c r="A8" s="12"/>
      <c r="B8" s="44">
        <v>513</v>
      </c>
      <c r="C8" s="20" t="s">
        <v>21</v>
      </c>
      <c r="D8" s="46">
        <v>1562089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1562089</v>
      </c>
      <c r="O8" s="47">
        <f t="shared" si="2"/>
        <v>103.40851317357341</v>
      </c>
      <c r="P8" s="9"/>
    </row>
    <row r="9" spans="1:16" ht="15">
      <c r="A9" s="12"/>
      <c r="B9" s="44">
        <v>514</v>
      </c>
      <c r="C9" s="20" t="s">
        <v>22</v>
      </c>
      <c r="D9" s="46">
        <v>94372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94372</v>
      </c>
      <c r="O9" s="47">
        <f t="shared" si="2"/>
        <v>6.2473189461141265</v>
      </c>
      <c r="P9" s="9"/>
    </row>
    <row r="10" spans="1:16" ht="15">
      <c r="A10" s="12"/>
      <c r="B10" s="44">
        <v>518</v>
      </c>
      <c r="C10" s="20" t="s">
        <v>71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547826</v>
      </c>
      <c r="L10" s="46">
        <v>0</v>
      </c>
      <c r="M10" s="46">
        <v>0</v>
      </c>
      <c r="N10" s="46">
        <f t="shared" si="1"/>
        <v>547826</v>
      </c>
      <c r="O10" s="47">
        <f t="shared" si="2"/>
        <v>36.26545743413213</v>
      </c>
      <c r="P10" s="9"/>
    </row>
    <row r="11" spans="1:16" ht="15">
      <c r="A11" s="12"/>
      <c r="B11" s="44">
        <v>519</v>
      </c>
      <c r="C11" s="20" t="s">
        <v>56</v>
      </c>
      <c r="D11" s="46">
        <v>597549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85411</v>
      </c>
      <c r="L11" s="46">
        <v>0</v>
      </c>
      <c r="M11" s="46">
        <v>0</v>
      </c>
      <c r="N11" s="46">
        <f t="shared" si="1"/>
        <v>682960</v>
      </c>
      <c r="O11" s="47">
        <f t="shared" si="2"/>
        <v>45.21117436780087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SUM(D13:D14)</f>
        <v>5701699</v>
      </c>
      <c r="E12" s="31">
        <f t="shared" si="3"/>
        <v>34639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5736338</v>
      </c>
      <c r="O12" s="43">
        <f t="shared" si="2"/>
        <v>379.7390440884417</v>
      </c>
      <c r="P12" s="10"/>
    </row>
    <row r="13" spans="1:16" ht="15">
      <c r="A13" s="12"/>
      <c r="B13" s="44">
        <v>521</v>
      </c>
      <c r="C13" s="20" t="s">
        <v>25</v>
      </c>
      <c r="D13" s="46">
        <v>3138245</v>
      </c>
      <c r="E13" s="46">
        <v>6742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3144987</v>
      </c>
      <c r="O13" s="47">
        <f t="shared" si="2"/>
        <v>208.1945584535946</v>
      </c>
      <c r="P13" s="9"/>
    </row>
    <row r="14" spans="1:16" ht="15">
      <c r="A14" s="12"/>
      <c r="B14" s="44">
        <v>522</v>
      </c>
      <c r="C14" s="20" t="s">
        <v>26</v>
      </c>
      <c r="D14" s="46">
        <v>2563454</v>
      </c>
      <c r="E14" s="46">
        <v>27897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2591351</v>
      </c>
      <c r="O14" s="47">
        <f t="shared" si="2"/>
        <v>171.5444856348471</v>
      </c>
      <c r="P14" s="9"/>
    </row>
    <row r="15" spans="1:16" ht="15.75">
      <c r="A15" s="28" t="s">
        <v>27</v>
      </c>
      <c r="B15" s="29"/>
      <c r="C15" s="30"/>
      <c r="D15" s="31">
        <f aca="true" t="shared" si="4" ref="D15:M15">SUM(D16:D19)</f>
        <v>690080</v>
      </c>
      <c r="E15" s="31">
        <f t="shared" si="4"/>
        <v>23026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8339960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9053066</v>
      </c>
      <c r="O15" s="43">
        <f t="shared" si="2"/>
        <v>599.3026611942274</v>
      </c>
      <c r="P15" s="10"/>
    </row>
    <row r="16" spans="1:16" ht="15">
      <c r="A16" s="12"/>
      <c r="B16" s="44">
        <v>534</v>
      </c>
      <c r="C16" s="20" t="s">
        <v>57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1687934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1687934</v>
      </c>
      <c r="O16" s="47">
        <f t="shared" si="2"/>
        <v>111.73930888388719</v>
      </c>
      <c r="P16" s="9"/>
    </row>
    <row r="17" spans="1:16" ht="15">
      <c r="A17" s="12"/>
      <c r="B17" s="44">
        <v>536</v>
      </c>
      <c r="C17" s="20" t="s">
        <v>58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6190916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6190916</v>
      </c>
      <c r="O17" s="47">
        <f t="shared" si="2"/>
        <v>409.83159009665036</v>
      </c>
      <c r="P17" s="9"/>
    </row>
    <row r="18" spans="1:16" ht="15">
      <c r="A18" s="12"/>
      <c r="B18" s="44">
        <v>538</v>
      </c>
      <c r="C18" s="20" t="s">
        <v>59</v>
      </c>
      <c r="D18" s="46">
        <v>0</v>
      </c>
      <c r="E18" s="46">
        <v>5615</v>
      </c>
      <c r="F18" s="46">
        <v>0</v>
      </c>
      <c r="G18" s="46">
        <v>0</v>
      </c>
      <c r="H18" s="46">
        <v>0</v>
      </c>
      <c r="I18" s="46">
        <v>461110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466725</v>
      </c>
      <c r="O18" s="47">
        <f t="shared" si="2"/>
        <v>30.89666357738647</v>
      </c>
      <c r="P18" s="9"/>
    </row>
    <row r="19" spans="1:16" ht="15">
      <c r="A19" s="12"/>
      <c r="B19" s="44">
        <v>539</v>
      </c>
      <c r="C19" s="20" t="s">
        <v>31</v>
      </c>
      <c r="D19" s="46">
        <v>690080</v>
      </c>
      <c r="E19" s="46">
        <v>17411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707491</v>
      </c>
      <c r="O19" s="47">
        <f t="shared" si="2"/>
        <v>46.83509863630346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SUM(D21:D22)</f>
        <v>1353350</v>
      </c>
      <c r="E20" s="31">
        <f t="shared" si="5"/>
        <v>285445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642806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2281601</v>
      </c>
      <c r="O20" s="43">
        <f t="shared" si="2"/>
        <v>151.03938832252086</v>
      </c>
      <c r="P20" s="10"/>
    </row>
    <row r="21" spans="1:16" ht="15">
      <c r="A21" s="12"/>
      <c r="B21" s="44">
        <v>541</v>
      </c>
      <c r="C21" s="20" t="s">
        <v>60</v>
      </c>
      <c r="D21" s="46">
        <v>1353350</v>
      </c>
      <c r="E21" s="46">
        <v>285445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1638795</v>
      </c>
      <c r="O21" s="47">
        <f t="shared" si="2"/>
        <v>108.48636303455581</v>
      </c>
      <c r="P21" s="9"/>
    </row>
    <row r="22" spans="1:16" ht="15">
      <c r="A22" s="12"/>
      <c r="B22" s="44">
        <v>543</v>
      </c>
      <c r="C22" s="20" t="s">
        <v>61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642806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642806</v>
      </c>
      <c r="O22" s="47">
        <f t="shared" si="2"/>
        <v>42.55302528796505</v>
      </c>
      <c r="P22" s="9"/>
    </row>
    <row r="23" spans="1:16" ht="15.75">
      <c r="A23" s="28" t="s">
        <v>34</v>
      </c>
      <c r="B23" s="29"/>
      <c r="C23" s="30"/>
      <c r="D23" s="31">
        <f aca="true" t="shared" si="6" ref="D23:M23">SUM(D24:D24)</f>
        <v>251460</v>
      </c>
      <c r="E23" s="31">
        <f t="shared" si="6"/>
        <v>197047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88259</v>
      </c>
      <c r="N23" s="31">
        <f t="shared" si="1"/>
        <v>536766</v>
      </c>
      <c r="O23" s="43">
        <f t="shared" si="2"/>
        <v>35.53329802727393</v>
      </c>
      <c r="P23" s="10"/>
    </row>
    <row r="24" spans="1:16" ht="15">
      <c r="A24" s="13"/>
      <c r="B24" s="45">
        <v>559</v>
      </c>
      <c r="C24" s="21" t="s">
        <v>35</v>
      </c>
      <c r="D24" s="46">
        <v>251460</v>
      </c>
      <c r="E24" s="46">
        <v>197047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88259</v>
      </c>
      <c r="N24" s="46">
        <f t="shared" si="1"/>
        <v>536766</v>
      </c>
      <c r="O24" s="47">
        <f t="shared" si="2"/>
        <v>35.53329802727393</v>
      </c>
      <c r="P24" s="9"/>
    </row>
    <row r="25" spans="1:16" ht="15.75">
      <c r="A25" s="28" t="s">
        <v>36</v>
      </c>
      <c r="B25" s="29"/>
      <c r="C25" s="30"/>
      <c r="D25" s="31">
        <f aca="true" t="shared" si="7" ref="D25:M25">SUM(D26:D28)</f>
        <v>2331840</v>
      </c>
      <c r="E25" s="31">
        <f t="shared" si="7"/>
        <v>551690</v>
      </c>
      <c r="F25" s="31">
        <f t="shared" si="7"/>
        <v>0</v>
      </c>
      <c r="G25" s="31">
        <f t="shared" si="7"/>
        <v>122507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3006037</v>
      </c>
      <c r="O25" s="43">
        <f t="shared" si="2"/>
        <v>198.99622666490137</v>
      </c>
      <c r="P25" s="9"/>
    </row>
    <row r="26" spans="1:16" ht="15">
      <c r="A26" s="12"/>
      <c r="B26" s="44">
        <v>571</v>
      </c>
      <c r="C26" s="20" t="s">
        <v>37</v>
      </c>
      <c r="D26" s="46">
        <v>464528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464528</v>
      </c>
      <c r="O26" s="47">
        <f t="shared" si="2"/>
        <v>30.75122467893552</v>
      </c>
      <c r="P26" s="9"/>
    </row>
    <row r="27" spans="1:16" ht="15">
      <c r="A27" s="12"/>
      <c r="B27" s="44">
        <v>572</v>
      </c>
      <c r="C27" s="20" t="s">
        <v>62</v>
      </c>
      <c r="D27" s="46">
        <v>1867312</v>
      </c>
      <c r="E27" s="46">
        <v>75000</v>
      </c>
      <c r="F27" s="46">
        <v>0</v>
      </c>
      <c r="G27" s="46">
        <v>122507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2064819</v>
      </c>
      <c r="O27" s="47">
        <f t="shared" si="2"/>
        <v>136.6886667549318</v>
      </c>
      <c r="P27" s="9"/>
    </row>
    <row r="28" spans="1:16" ht="15">
      <c r="A28" s="12"/>
      <c r="B28" s="44">
        <v>575</v>
      </c>
      <c r="C28" s="20" t="s">
        <v>63</v>
      </c>
      <c r="D28" s="46">
        <v>0</v>
      </c>
      <c r="E28" s="46">
        <v>476690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476690</v>
      </c>
      <c r="O28" s="47">
        <f t="shared" si="2"/>
        <v>31.556335231034026</v>
      </c>
      <c r="P28" s="9"/>
    </row>
    <row r="29" spans="1:16" ht="15.75">
      <c r="A29" s="28" t="s">
        <v>64</v>
      </c>
      <c r="B29" s="29"/>
      <c r="C29" s="30"/>
      <c r="D29" s="31">
        <f aca="true" t="shared" si="8" ref="D29:M29">SUM(D30:D30)</f>
        <v>589806</v>
      </c>
      <c r="E29" s="31">
        <f t="shared" si="8"/>
        <v>3639060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2111293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516034</v>
      </c>
      <c r="N29" s="31">
        <f t="shared" si="1"/>
        <v>6856193</v>
      </c>
      <c r="O29" s="43">
        <f t="shared" si="2"/>
        <v>453.87216999867604</v>
      </c>
      <c r="P29" s="9"/>
    </row>
    <row r="30" spans="1:16" ht="15.75" thickBot="1">
      <c r="A30" s="12"/>
      <c r="B30" s="44">
        <v>581</v>
      </c>
      <c r="C30" s="20" t="s">
        <v>65</v>
      </c>
      <c r="D30" s="46">
        <v>589806</v>
      </c>
      <c r="E30" s="46">
        <v>3639060</v>
      </c>
      <c r="F30" s="46">
        <v>0</v>
      </c>
      <c r="G30" s="46">
        <v>0</v>
      </c>
      <c r="H30" s="46">
        <v>0</v>
      </c>
      <c r="I30" s="46">
        <v>2111293</v>
      </c>
      <c r="J30" s="46">
        <v>0</v>
      </c>
      <c r="K30" s="46">
        <v>0</v>
      </c>
      <c r="L30" s="46">
        <v>0</v>
      </c>
      <c r="M30" s="46">
        <v>516034</v>
      </c>
      <c r="N30" s="46">
        <f t="shared" si="1"/>
        <v>6856193</v>
      </c>
      <c r="O30" s="47">
        <f t="shared" si="2"/>
        <v>453.87216999867604</v>
      </c>
      <c r="P30" s="9"/>
    </row>
    <row r="31" spans="1:119" ht="16.5" thickBot="1">
      <c r="A31" s="14" t="s">
        <v>10</v>
      </c>
      <c r="B31" s="23"/>
      <c r="C31" s="22"/>
      <c r="D31" s="15">
        <f>SUM(D5,D12,D15,D20,D23,D25,D29)</f>
        <v>13873145</v>
      </c>
      <c r="E31" s="15">
        <f aca="true" t="shared" si="9" ref="E31:M31">SUM(E5,E12,E15,E20,E23,E25,E29)</f>
        <v>6073892</v>
      </c>
      <c r="F31" s="15">
        <f t="shared" si="9"/>
        <v>272383</v>
      </c>
      <c r="G31" s="15">
        <f t="shared" si="9"/>
        <v>1208429</v>
      </c>
      <c r="H31" s="15">
        <f t="shared" si="9"/>
        <v>0</v>
      </c>
      <c r="I31" s="15">
        <f t="shared" si="9"/>
        <v>11094059</v>
      </c>
      <c r="J31" s="15">
        <f t="shared" si="9"/>
        <v>0</v>
      </c>
      <c r="K31" s="15">
        <f t="shared" si="9"/>
        <v>633237</v>
      </c>
      <c r="L31" s="15">
        <f t="shared" si="9"/>
        <v>0</v>
      </c>
      <c r="M31" s="15">
        <f t="shared" si="9"/>
        <v>604293</v>
      </c>
      <c r="N31" s="15">
        <f t="shared" si="1"/>
        <v>33759438</v>
      </c>
      <c r="O31" s="37">
        <f t="shared" si="2"/>
        <v>2234.83635641467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72</v>
      </c>
      <c r="M33" s="93"/>
      <c r="N33" s="93"/>
      <c r="O33" s="41">
        <v>15106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SUM(D6:D10)</f>
        <v>2732619</v>
      </c>
      <c r="E5" s="59">
        <f t="shared" si="0"/>
        <v>1248945</v>
      </c>
      <c r="F5" s="59">
        <f t="shared" si="0"/>
        <v>295596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931942</v>
      </c>
      <c r="L5" s="59">
        <f t="shared" si="0"/>
        <v>0</v>
      </c>
      <c r="M5" s="59">
        <f t="shared" si="0"/>
        <v>0</v>
      </c>
      <c r="N5" s="60">
        <f aca="true" t="shared" si="1" ref="N5:N30">SUM(D5:M5)</f>
        <v>5209102</v>
      </c>
      <c r="O5" s="61">
        <f aca="true" t="shared" si="2" ref="O5:O30">(N5/O$32)</f>
        <v>357.22822658071595</v>
      </c>
      <c r="P5" s="62"/>
    </row>
    <row r="6" spans="1:16" ht="15">
      <c r="A6" s="64"/>
      <c r="B6" s="65">
        <v>511</v>
      </c>
      <c r="C6" s="66" t="s">
        <v>19</v>
      </c>
      <c r="D6" s="67">
        <v>38034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38034</v>
      </c>
      <c r="O6" s="68">
        <f t="shared" si="2"/>
        <v>2.6082841859827184</v>
      </c>
      <c r="P6" s="69"/>
    </row>
    <row r="7" spans="1:16" ht="15">
      <c r="A7" s="64"/>
      <c r="B7" s="65">
        <v>512</v>
      </c>
      <c r="C7" s="66" t="s">
        <v>20</v>
      </c>
      <c r="D7" s="67">
        <v>649286</v>
      </c>
      <c r="E7" s="67">
        <v>1248945</v>
      </c>
      <c r="F7" s="67">
        <v>295596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2193827</v>
      </c>
      <c r="O7" s="68">
        <f t="shared" si="2"/>
        <v>150.44760663832122</v>
      </c>
      <c r="P7" s="69"/>
    </row>
    <row r="8" spans="1:16" ht="15">
      <c r="A8" s="64"/>
      <c r="B8" s="65">
        <v>513</v>
      </c>
      <c r="C8" s="66" t="s">
        <v>21</v>
      </c>
      <c r="D8" s="67">
        <v>1343956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1343956</v>
      </c>
      <c r="O8" s="68">
        <f t="shared" si="2"/>
        <v>92.16540940886024</v>
      </c>
      <c r="P8" s="69"/>
    </row>
    <row r="9" spans="1:16" ht="15">
      <c r="A9" s="64"/>
      <c r="B9" s="65">
        <v>514</v>
      </c>
      <c r="C9" s="66" t="s">
        <v>22</v>
      </c>
      <c r="D9" s="67">
        <v>123858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123858</v>
      </c>
      <c r="O9" s="68">
        <f t="shared" si="2"/>
        <v>8.493896584830614</v>
      </c>
      <c r="P9" s="69"/>
    </row>
    <row r="10" spans="1:16" ht="15">
      <c r="A10" s="64"/>
      <c r="B10" s="65">
        <v>519</v>
      </c>
      <c r="C10" s="66" t="s">
        <v>56</v>
      </c>
      <c r="D10" s="67">
        <v>577485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931942</v>
      </c>
      <c r="L10" s="67">
        <v>0</v>
      </c>
      <c r="M10" s="67">
        <v>0</v>
      </c>
      <c r="N10" s="67">
        <f t="shared" si="1"/>
        <v>1509427</v>
      </c>
      <c r="O10" s="68">
        <f t="shared" si="2"/>
        <v>103.51302976272116</v>
      </c>
      <c r="P10" s="69"/>
    </row>
    <row r="11" spans="1:16" ht="15.75">
      <c r="A11" s="70" t="s">
        <v>24</v>
      </c>
      <c r="B11" s="71"/>
      <c r="C11" s="72"/>
      <c r="D11" s="73">
        <f aca="true" t="shared" si="3" ref="D11:M11">SUM(D12:D13)</f>
        <v>5894161</v>
      </c>
      <c r="E11" s="73">
        <f t="shared" si="3"/>
        <v>378464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6272625</v>
      </c>
      <c r="O11" s="75">
        <f t="shared" si="2"/>
        <v>430.1621862570292</v>
      </c>
      <c r="P11" s="76"/>
    </row>
    <row r="12" spans="1:16" ht="15">
      <c r="A12" s="64"/>
      <c r="B12" s="65">
        <v>521</v>
      </c>
      <c r="C12" s="66" t="s">
        <v>25</v>
      </c>
      <c r="D12" s="67">
        <v>3421719</v>
      </c>
      <c r="E12" s="67">
        <v>16616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3438335</v>
      </c>
      <c r="O12" s="68">
        <f t="shared" si="2"/>
        <v>235.79310108352763</v>
      </c>
      <c r="P12" s="69"/>
    </row>
    <row r="13" spans="1:16" ht="15">
      <c r="A13" s="64"/>
      <c r="B13" s="65">
        <v>522</v>
      </c>
      <c r="C13" s="66" t="s">
        <v>26</v>
      </c>
      <c r="D13" s="67">
        <v>2472442</v>
      </c>
      <c r="E13" s="67">
        <v>361848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2834290</v>
      </c>
      <c r="O13" s="68">
        <f t="shared" si="2"/>
        <v>194.3690851735016</v>
      </c>
      <c r="P13" s="69"/>
    </row>
    <row r="14" spans="1:16" ht="15.75">
      <c r="A14" s="70" t="s">
        <v>27</v>
      </c>
      <c r="B14" s="71"/>
      <c r="C14" s="72"/>
      <c r="D14" s="73">
        <f aca="true" t="shared" si="4" ref="D14:M14">SUM(D15:D18)</f>
        <v>555965</v>
      </c>
      <c r="E14" s="73">
        <f t="shared" si="4"/>
        <v>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8496116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9052081</v>
      </c>
      <c r="O14" s="75">
        <f t="shared" si="2"/>
        <v>620.7708819092031</v>
      </c>
      <c r="P14" s="76"/>
    </row>
    <row r="15" spans="1:16" ht="15">
      <c r="A15" s="64"/>
      <c r="B15" s="65">
        <v>534</v>
      </c>
      <c r="C15" s="66" t="s">
        <v>57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1742068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1742068</v>
      </c>
      <c r="O15" s="68">
        <f t="shared" si="2"/>
        <v>119.4670141270059</v>
      </c>
      <c r="P15" s="69"/>
    </row>
    <row r="16" spans="1:16" ht="15">
      <c r="A16" s="64"/>
      <c r="B16" s="65">
        <v>536</v>
      </c>
      <c r="C16" s="66" t="s">
        <v>58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6356680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6356680</v>
      </c>
      <c r="O16" s="68">
        <f t="shared" si="2"/>
        <v>435.92648470717324</v>
      </c>
      <c r="P16" s="69"/>
    </row>
    <row r="17" spans="1:16" ht="15">
      <c r="A17" s="64"/>
      <c r="B17" s="65">
        <v>538</v>
      </c>
      <c r="C17" s="66" t="s">
        <v>59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397368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397368</v>
      </c>
      <c r="O17" s="68">
        <f t="shared" si="2"/>
        <v>27.250582910437526</v>
      </c>
      <c r="P17" s="69"/>
    </row>
    <row r="18" spans="1:16" ht="15">
      <c r="A18" s="64"/>
      <c r="B18" s="65">
        <v>539</v>
      </c>
      <c r="C18" s="66" t="s">
        <v>31</v>
      </c>
      <c r="D18" s="67">
        <v>555965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555965</v>
      </c>
      <c r="O18" s="68">
        <f t="shared" si="2"/>
        <v>38.12680016458648</v>
      </c>
      <c r="P18" s="69"/>
    </row>
    <row r="19" spans="1:16" ht="15.75">
      <c r="A19" s="70" t="s">
        <v>32</v>
      </c>
      <c r="B19" s="71"/>
      <c r="C19" s="72"/>
      <c r="D19" s="73">
        <f aca="true" t="shared" si="5" ref="D19:M19">SUM(D20:D21)</f>
        <v>1135104</v>
      </c>
      <c r="E19" s="73">
        <f t="shared" si="5"/>
        <v>52527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713219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si="1"/>
        <v>1900850</v>
      </c>
      <c r="O19" s="75">
        <f t="shared" si="2"/>
        <v>130.35591825538336</v>
      </c>
      <c r="P19" s="76"/>
    </row>
    <row r="20" spans="1:16" ht="15">
      <c r="A20" s="64"/>
      <c r="B20" s="65">
        <v>541</v>
      </c>
      <c r="C20" s="66" t="s">
        <v>60</v>
      </c>
      <c r="D20" s="67">
        <v>1135104</v>
      </c>
      <c r="E20" s="67">
        <v>52527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1187631</v>
      </c>
      <c r="O20" s="68">
        <f t="shared" si="2"/>
        <v>81.44500068577699</v>
      </c>
      <c r="P20" s="69"/>
    </row>
    <row r="21" spans="1:16" ht="15">
      <c r="A21" s="64"/>
      <c r="B21" s="65">
        <v>543</v>
      </c>
      <c r="C21" s="66" t="s">
        <v>61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713219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713219</v>
      </c>
      <c r="O21" s="68">
        <f t="shared" si="2"/>
        <v>48.91091756960636</v>
      </c>
      <c r="P21" s="69"/>
    </row>
    <row r="22" spans="1:16" ht="15.75">
      <c r="A22" s="70" t="s">
        <v>34</v>
      </c>
      <c r="B22" s="71"/>
      <c r="C22" s="72"/>
      <c r="D22" s="73">
        <f aca="true" t="shared" si="6" ref="D22:M22">SUM(D23:D23)</f>
        <v>303355</v>
      </c>
      <c r="E22" s="73">
        <f t="shared" si="6"/>
        <v>1318436</v>
      </c>
      <c r="F22" s="73">
        <f t="shared" si="6"/>
        <v>0</v>
      </c>
      <c r="G22" s="73">
        <f t="shared" si="6"/>
        <v>1013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84709</v>
      </c>
      <c r="N22" s="73">
        <f t="shared" si="1"/>
        <v>1707513</v>
      </c>
      <c r="O22" s="75">
        <f t="shared" si="2"/>
        <v>117.09731175421753</v>
      </c>
      <c r="P22" s="76"/>
    </row>
    <row r="23" spans="1:16" ht="15">
      <c r="A23" s="64"/>
      <c r="B23" s="65">
        <v>559</v>
      </c>
      <c r="C23" s="66" t="s">
        <v>35</v>
      </c>
      <c r="D23" s="67">
        <v>303355</v>
      </c>
      <c r="E23" s="67">
        <v>1318436</v>
      </c>
      <c r="F23" s="67">
        <v>0</v>
      </c>
      <c r="G23" s="67">
        <v>1013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84709</v>
      </c>
      <c r="N23" s="67">
        <f t="shared" si="1"/>
        <v>1707513</v>
      </c>
      <c r="O23" s="68">
        <f t="shared" si="2"/>
        <v>117.09731175421753</v>
      </c>
      <c r="P23" s="69"/>
    </row>
    <row r="24" spans="1:16" ht="15.75">
      <c r="A24" s="70" t="s">
        <v>36</v>
      </c>
      <c r="B24" s="71"/>
      <c r="C24" s="72"/>
      <c r="D24" s="73">
        <f aca="true" t="shared" si="7" ref="D24:M24">SUM(D25:D27)</f>
        <v>2160348</v>
      </c>
      <c r="E24" s="73">
        <f t="shared" si="7"/>
        <v>196375</v>
      </c>
      <c r="F24" s="73">
        <f t="shared" si="7"/>
        <v>0</v>
      </c>
      <c r="G24" s="73">
        <f t="shared" si="7"/>
        <v>4440194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6796917</v>
      </c>
      <c r="O24" s="75">
        <f t="shared" si="2"/>
        <v>466.1169249759978</v>
      </c>
      <c r="P24" s="69"/>
    </row>
    <row r="25" spans="1:16" ht="15">
      <c r="A25" s="64"/>
      <c r="B25" s="65">
        <v>571</v>
      </c>
      <c r="C25" s="66" t="s">
        <v>37</v>
      </c>
      <c r="D25" s="67">
        <v>457636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457636</v>
      </c>
      <c r="O25" s="68">
        <f t="shared" si="2"/>
        <v>31.383623645590454</v>
      </c>
      <c r="P25" s="69"/>
    </row>
    <row r="26" spans="1:16" ht="15">
      <c r="A26" s="64"/>
      <c r="B26" s="65">
        <v>572</v>
      </c>
      <c r="C26" s="66" t="s">
        <v>62</v>
      </c>
      <c r="D26" s="67">
        <v>1702712</v>
      </c>
      <c r="E26" s="67">
        <v>5000</v>
      </c>
      <c r="F26" s="67">
        <v>0</v>
      </c>
      <c r="G26" s="67">
        <v>4440194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6147906</v>
      </c>
      <c r="O26" s="68">
        <f t="shared" si="2"/>
        <v>421.60924427376216</v>
      </c>
      <c r="P26" s="69"/>
    </row>
    <row r="27" spans="1:16" ht="15">
      <c r="A27" s="64"/>
      <c r="B27" s="65">
        <v>575</v>
      </c>
      <c r="C27" s="66" t="s">
        <v>63</v>
      </c>
      <c r="D27" s="67">
        <v>0</v>
      </c>
      <c r="E27" s="67">
        <v>191375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191375</v>
      </c>
      <c r="O27" s="68">
        <f t="shared" si="2"/>
        <v>13.12405705664518</v>
      </c>
      <c r="P27" s="69"/>
    </row>
    <row r="28" spans="1:16" ht="15.75">
      <c r="A28" s="70" t="s">
        <v>64</v>
      </c>
      <c r="B28" s="71"/>
      <c r="C28" s="72"/>
      <c r="D28" s="73">
        <f aca="true" t="shared" si="8" ref="D28:M28">SUM(D29:D29)</f>
        <v>711916</v>
      </c>
      <c r="E28" s="73">
        <f t="shared" si="8"/>
        <v>1352574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2029644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139988</v>
      </c>
      <c r="N28" s="73">
        <f t="shared" si="1"/>
        <v>4234122</v>
      </c>
      <c r="O28" s="75">
        <f t="shared" si="2"/>
        <v>290.3663420655603</v>
      </c>
      <c r="P28" s="69"/>
    </row>
    <row r="29" spans="1:16" ht="15.75" thickBot="1">
      <c r="A29" s="64"/>
      <c r="B29" s="65">
        <v>581</v>
      </c>
      <c r="C29" s="66" t="s">
        <v>65</v>
      </c>
      <c r="D29" s="67">
        <v>711916</v>
      </c>
      <c r="E29" s="67">
        <v>1352574</v>
      </c>
      <c r="F29" s="67">
        <v>0</v>
      </c>
      <c r="G29" s="67">
        <v>0</v>
      </c>
      <c r="H29" s="67">
        <v>0</v>
      </c>
      <c r="I29" s="67">
        <v>2029644</v>
      </c>
      <c r="J29" s="67">
        <v>0</v>
      </c>
      <c r="K29" s="67">
        <v>0</v>
      </c>
      <c r="L29" s="67">
        <v>0</v>
      </c>
      <c r="M29" s="67">
        <v>139988</v>
      </c>
      <c r="N29" s="67">
        <f t="shared" si="1"/>
        <v>4234122</v>
      </c>
      <c r="O29" s="68">
        <f t="shared" si="2"/>
        <v>290.3663420655603</v>
      </c>
      <c r="P29" s="69"/>
    </row>
    <row r="30" spans="1:119" ht="16.5" thickBot="1">
      <c r="A30" s="77" t="s">
        <v>10</v>
      </c>
      <c r="B30" s="78"/>
      <c r="C30" s="79"/>
      <c r="D30" s="80">
        <f>SUM(D5,D11,D14,D19,D22,D24,D28)</f>
        <v>13493468</v>
      </c>
      <c r="E30" s="80">
        <f aca="true" t="shared" si="9" ref="E30:M30">SUM(E5,E11,E14,E19,E22,E24,E28)</f>
        <v>4547321</v>
      </c>
      <c r="F30" s="80">
        <f t="shared" si="9"/>
        <v>295596</v>
      </c>
      <c r="G30" s="80">
        <f t="shared" si="9"/>
        <v>4441207</v>
      </c>
      <c r="H30" s="80">
        <f t="shared" si="9"/>
        <v>0</v>
      </c>
      <c r="I30" s="80">
        <f t="shared" si="9"/>
        <v>11238979</v>
      </c>
      <c r="J30" s="80">
        <f t="shared" si="9"/>
        <v>0</v>
      </c>
      <c r="K30" s="80">
        <f t="shared" si="9"/>
        <v>931942</v>
      </c>
      <c r="L30" s="80">
        <f t="shared" si="9"/>
        <v>0</v>
      </c>
      <c r="M30" s="80">
        <f t="shared" si="9"/>
        <v>224697</v>
      </c>
      <c r="N30" s="80">
        <f t="shared" si="1"/>
        <v>35173210</v>
      </c>
      <c r="O30" s="81">
        <f t="shared" si="2"/>
        <v>2412.097791798107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5" ht="15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5" ht="15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66</v>
      </c>
      <c r="M32" s="117"/>
      <c r="N32" s="117"/>
      <c r="O32" s="91">
        <v>14582</v>
      </c>
    </row>
    <row r="33" spans="1:15" ht="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2583637</v>
      </c>
      <c r="E5" s="26">
        <f t="shared" si="0"/>
        <v>1085282</v>
      </c>
      <c r="F5" s="26">
        <f t="shared" si="0"/>
        <v>384082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485523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4538524</v>
      </c>
      <c r="O5" s="32">
        <f aca="true" t="shared" si="2" ref="O5:O29">(N5/O$31)</f>
        <v>318.2695652173913</v>
      </c>
      <c r="P5" s="6"/>
    </row>
    <row r="6" spans="1:16" ht="15">
      <c r="A6" s="12"/>
      <c r="B6" s="44">
        <v>511</v>
      </c>
      <c r="C6" s="20" t="s">
        <v>19</v>
      </c>
      <c r="D6" s="46">
        <v>32634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32634</v>
      </c>
      <c r="O6" s="47">
        <f t="shared" si="2"/>
        <v>2.2884992987377277</v>
      </c>
      <c r="P6" s="9"/>
    </row>
    <row r="7" spans="1:16" ht="15">
      <c r="A7" s="12"/>
      <c r="B7" s="44">
        <v>512</v>
      </c>
      <c r="C7" s="20" t="s">
        <v>20</v>
      </c>
      <c r="D7" s="46">
        <v>680927</v>
      </c>
      <c r="E7" s="46">
        <v>1085282</v>
      </c>
      <c r="F7" s="46">
        <v>384082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2150291</v>
      </c>
      <c r="O7" s="47">
        <f t="shared" si="2"/>
        <v>150.79179523141656</v>
      </c>
      <c r="P7" s="9"/>
    </row>
    <row r="8" spans="1:16" ht="15">
      <c r="A8" s="12"/>
      <c r="B8" s="44">
        <v>513</v>
      </c>
      <c r="C8" s="20" t="s">
        <v>21</v>
      </c>
      <c r="D8" s="46">
        <v>1245894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1245894</v>
      </c>
      <c r="O8" s="47">
        <f t="shared" si="2"/>
        <v>87.36984572230014</v>
      </c>
      <c r="P8" s="9"/>
    </row>
    <row r="9" spans="1:16" ht="15">
      <c r="A9" s="12"/>
      <c r="B9" s="44">
        <v>514</v>
      </c>
      <c r="C9" s="20" t="s">
        <v>22</v>
      </c>
      <c r="D9" s="46">
        <v>90176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90176</v>
      </c>
      <c r="O9" s="47">
        <f t="shared" si="2"/>
        <v>6.323702664796634</v>
      </c>
      <c r="P9" s="9"/>
    </row>
    <row r="10" spans="1:16" ht="15">
      <c r="A10" s="12"/>
      <c r="B10" s="44">
        <v>519</v>
      </c>
      <c r="C10" s="20" t="s">
        <v>23</v>
      </c>
      <c r="D10" s="46">
        <v>534006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485523</v>
      </c>
      <c r="L10" s="46">
        <v>0</v>
      </c>
      <c r="M10" s="46">
        <v>0</v>
      </c>
      <c r="N10" s="46">
        <f t="shared" si="1"/>
        <v>1019529</v>
      </c>
      <c r="O10" s="47">
        <f t="shared" si="2"/>
        <v>71.49572230014026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5376736</v>
      </c>
      <c r="E11" s="31">
        <f t="shared" si="3"/>
        <v>232037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5608773</v>
      </c>
      <c r="O11" s="43">
        <f t="shared" si="2"/>
        <v>393.32208976157085</v>
      </c>
      <c r="P11" s="10"/>
    </row>
    <row r="12" spans="1:16" ht="15">
      <c r="A12" s="12"/>
      <c r="B12" s="44">
        <v>521</v>
      </c>
      <c r="C12" s="20" t="s">
        <v>25</v>
      </c>
      <c r="D12" s="46">
        <v>3122208</v>
      </c>
      <c r="E12" s="46">
        <v>111236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3233444</v>
      </c>
      <c r="O12" s="47">
        <f t="shared" si="2"/>
        <v>226.7492286115007</v>
      </c>
      <c r="P12" s="9"/>
    </row>
    <row r="13" spans="1:16" ht="15">
      <c r="A13" s="12"/>
      <c r="B13" s="44">
        <v>522</v>
      </c>
      <c r="C13" s="20" t="s">
        <v>26</v>
      </c>
      <c r="D13" s="46">
        <v>2254528</v>
      </c>
      <c r="E13" s="46">
        <v>120801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2375329</v>
      </c>
      <c r="O13" s="47">
        <f t="shared" si="2"/>
        <v>166.57286115007014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545053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8242255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8787308</v>
      </c>
      <c r="O14" s="43">
        <f t="shared" si="2"/>
        <v>616.2207573632538</v>
      </c>
      <c r="P14" s="10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1574137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1574137</v>
      </c>
      <c r="O15" s="47">
        <f t="shared" si="2"/>
        <v>110.3882889200561</v>
      </c>
      <c r="P15" s="9"/>
    </row>
    <row r="16" spans="1:16" ht="15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6296831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6296831</v>
      </c>
      <c r="O16" s="47">
        <f t="shared" si="2"/>
        <v>441.57300140252454</v>
      </c>
      <c r="P16" s="9"/>
    </row>
    <row r="17" spans="1:16" ht="15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371287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371287</v>
      </c>
      <c r="O17" s="47">
        <f t="shared" si="2"/>
        <v>26.036956521739132</v>
      </c>
      <c r="P17" s="9"/>
    </row>
    <row r="18" spans="1:16" ht="15">
      <c r="A18" s="12"/>
      <c r="B18" s="44">
        <v>539</v>
      </c>
      <c r="C18" s="20" t="s">
        <v>31</v>
      </c>
      <c r="D18" s="46">
        <v>545053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545053</v>
      </c>
      <c r="O18" s="47">
        <f t="shared" si="2"/>
        <v>38.22251051893408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SUM(D20:D21)</f>
        <v>1118762</v>
      </c>
      <c r="E19" s="31">
        <f t="shared" si="5"/>
        <v>52382</v>
      </c>
      <c r="F19" s="31">
        <f t="shared" si="5"/>
        <v>0</v>
      </c>
      <c r="G19" s="31">
        <f t="shared" si="5"/>
        <v>127979</v>
      </c>
      <c r="H19" s="31">
        <f t="shared" si="5"/>
        <v>0</v>
      </c>
      <c r="I19" s="31">
        <f t="shared" si="5"/>
        <v>618676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1917799</v>
      </c>
      <c r="O19" s="43">
        <f t="shared" si="2"/>
        <v>134.48800841514728</v>
      </c>
      <c r="P19" s="10"/>
    </row>
    <row r="20" spans="1:16" ht="15">
      <c r="A20" s="12"/>
      <c r="B20" s="44">
        <v>541</v>
      </c>
      <c r="C20" s="20" t="s">
        <v>33</v>
      </c>
      <c r="D20" s="46">
        <v>1118762</v>
      </c>
      <c r="E20" s="46">
        <v>52382</v>
      </c>
      <c r="F20" s="46">
        <v>0</v>
      </c>
      <c r="G20" s="46">
        <v>127979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1299123</v>
      </c>
      <c r="O20" s="47">
        <f t="shared" si="2"/>
        <v>91.10259467040673</v>
      </c>
      <c r="P20" s="9"/>
    </row>
    <row r="21" spans="1:16" ht="15">
      <c r="A21" s="12"/>
      <c r="B21" s="44">
        <v>543</v>
      </c>
      <c r="C21" s="20" t="s">
        <v>44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618676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618676</v>
      </c>
      <c r="O21" s="47">
        <f t="shared" si="2"/>
        <v>43.38541374474053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238166</v>
      </c>
      <c r="E22" s="31">
        <f t="shared" si="6"/>
        <v>610891</v>
      </c>
      <c r="F22" s="31">
        <f t="shared" si="6"/>
        <v>0</v>
      </c>
      <c r="G22" s="31">
        <f t="shared" si="6"/>
        <v>512867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96088</v>
      </c>
      <c r="N22" s="31">
        <f t="shared" si="1"/>
        <v>1458012</v>
      </c>
      <c r="O22" s="43">
        <f t="shared" si="2"/>
        <v>102.24488078541374</v>
      </c>
      <c r="P22" s="10"/>
    </row>
    <row r="23" spans="1:16" ht="15">
      <c r="A23" s="13"/>
      <c r="B23" s="45">
        <v>559</v>
      </c>
      <c r="C23" s="21" t="s">
        <v>35</v>
      </c>
      <c r="D23" s="46">
        <v>238166</v>
      </c>
      <c r="E23" s="46">
        <v>610891</v>
      </c>
      <c r="F23" s="46">
        <v>0</v>
      </c>
      <c r="G23" s="46">
        <v>512867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96088</v>
      </c>
      <c r="N23" s="46">
        <f t="shared" si="1"/>
        <v>1458012</v>
      </c>
      <c r="O23" s="47">
        <f t="shared" si="2"/>
        <v>102.24488078541374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SUM(D25:D26)</f>
        <v>1984835</v>
      </c>
      <c r="E24" s="31">
        <f t="shared" si="7"/>
        <v>267755</v>
      </c>
      <c r="F24" s="31">
        <f t="shared" si="7"/>
        <v>0</v>
      </c>
      <c r="G24" s="31">
        <f t="shared" si="7"/>
        <v>1786662</v>
      </c>
      <c r="H24" s="31">
        <f t="shared" si="7"/>
        <v>275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4039527</v>
      </c>
      <c r="O24" s="43">
        <f t="shared" si="2"/>
        <v>283.27678821879385</v>
      </c>
      <c r="P24" s="9"/>
    </row>
    <row r="25" spans="1:16" ht="15">
      <c r="A25" s="12"/>
      <c r="B25" s="44">
        <v>571</v>
      </c>
      <c r="C25" s="20" t="s">
        <v>37</v>
      </c>
      <c r="D25" s="46">
        <v>461868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461868</v>
      </c>
      <c r="O25" s="47">
        <f t="shared" si="2"/>
        <v>32.3890603085554</v>
      </c>
      <c r="P25" s="9"/>
    </row>
    <row r="26" spans="1:16" ht="15">
      <c r="A26" s="12"/>
      <c r="B26" s="44">
        <v>572</v>
      </c>
      <c r="C26" s="20" t="s">
        <v>38</v>
      </c>
      <c r="D26" s="46">
        <v>1522967</v>
      </c>
      <c r="E26" s="46">
        <v>267755</v>
      </c>
      <c r="F26" s="46">
        <v>0</v>
      </c>
      <c r="G26" s="46">
        <v>1786662</v>
      </c>
      <c r="H26" s="46">
        <v>275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3577659</v>
      </c>
      <c r="O26" s="47">
        <f t="shared" si="2"/>
        <v>250.88772791023843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3352151</v>
      </c>
      <c r="E27" s="31">
        <f t="shared" si="8"/>
        <v>1407645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2143355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48976</v>
      </c>
      <c r="N27" s="31">
        <f t="shared" si="1"/>
        <v>6952127</v>
      </c>
      <c r="O27" s="43">
        <f t="shared" si="2"/>
        <v>487.52643758765777</v>
      </c>
      <c r="P27" s="9"/>
    </row>
    <row r="28" spans="1:16" ht="15.75" thickBot="1">
      <c r="A28" s="12"/>
      <c r="B28" s="44">
        <v>581</v>
      </c>
      <c r="C28" s="20" t="s">
        <v>39</v>
      </c>
      <c r="D28" s="46">
        <v>3352151</v>
      </c>
      <c r="E28" s="46">
        <v>1407645</v>
      </c>
      <c r="F28" s="46">
        <v>0</v>
      </c>
      <c r="G28" s="46">
        <v>0</v>
      </c>
      <c r="H28" s="46">
        <v>0</v>
      </c>
      <c r="I28" s="46">
        <v>2143355</v>
      </c>
      <c r="J28" s="46">
        <v>0</v>
      </c>
      <c r="K28" s="46">
        <v>0</v>
      </c>
      <c r="L28" s="46">
        <v>0</v>
      </c>
      <c r="M28" s="46">
        <v>48976</v>
      </c>
      <c r="N28" s="46">
        <f t="shared" si="1"/>
        <v>6952127</v>
      </c>
      <c r="O28" s="47">
        <f t="shared" si="2"/>
        <v>487.52643758765777</v>
      </c>
      <c r="P28" s="9"/>
    </row>
    <row r="29" spans="1:119" ht="16.5" thickBot="1">
      <c r="A29" s="14" t="s">
        <v>10</v>
      </c>
      <c r="B29" s="23"/>
      <c r="C29" s="22"/>
      <c r="D29" s="15">
        <f>SUM(D5,D11,D14,D19,D22,D24,D27)</f>
        <v>15199340</v>
      </c>
      <c r="E29" s="15">
        <f aca="true" t="shared" si="9" ref="E29:M29">SUM(E5,E11,E14,E19,E22,E24,E27)</f>
        <v>3655992</v>
      </c>
      <c r="F29" s="15">
        <f t="shared" si="9"/>
        <v>384082</v>
      </c>
      <c r="G29" s="15">
        <f t="shared" si="9"/>
        <v>2427508</v>
      </c>
      <c r="H29" s="15">
        <f t="shared" si="9"/>
        <v>275</v>
      </c>
      <c r="I29" s="15">
        <f t="shared" si="9"/>
        <v>11004286</v>
      </c>
      <c r="J29" s="15">
        <f t="shared" si="9"/>
        <v>0</v>
      </c>
      <c r="K29" s="15">
        <f t="shared" si="9"/>
        <v>485523</v>
      </c>
      <c r="L29" s="15">
        <f t="shared" si="9"/>
        <v>0</v>
      </c>
      <c r="M29" s="15">
        <f t="shared" si="9"/>
        <v>145064</v>
      </c>
      <c r="N29" s="15">
        <f t="shared" si="1"/>
        <v>33302070</v>
      </c>
      <c r="O29" s="37">
        <f t="shared" si="2"/>
        <v>2335.348527349229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54</v>
      </c>
      <c r="M31" s="93"/>
      <c r="N31" s="93"/>
      <c r="O31" s="41">
        <v>14260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2022-10-27T18:53:39Z</cp:lastPrinted>
  <dcterms:created xsi:type="dcterms:W3CDTF">2000-08-31T21:26:31Z</dcterms:created>
  <dcterms:modified xsi:type="dcterms:W3CDTF">2022-10-27T18:53:42Z</dcterms:modified>
  <cp:category/>
  <cp:version/>
  <cp:contentType/>
  <cp:contentStatus/>
</cp:coreProperties>
</file>