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</sheets>
  <definedNames>
    <definedName name="_xlnm.Print_Area" localSheetId="15">'2007'!$A$1:$O$47</definedName>
    <definedName name="_xlnm.Print_Area" localSheetId="14">'2008'!$A$1:$O$48</definedName>
    <definedName name="_xlnm.Print_Area" localSheetId="13">'2009'!$A$1:$O$46</definedName>
    <definedName name="_xlnm.Print_Area" localSheetId="12">'2010'!$A$1:$O$47</definedName>
    <definedName name="_xlnm.Print_Area" localSheetId="11">'2011'!$A$1:$O$42</definedName>
    <definedName name="_xlnm.Print_Area" localSheetId="10">'2012'!$A$1:$O$42</definedName>
    <definedName name="_xlnm.Print_Area" localSheetId="9">'2013'!$A$1:$O$43</definedName>
    <definedName name="_xlnm.Print_Area" localSheetId="8">'2014'!$A$1:$O$41</definedName>
    <definedName name="_xlnm.Print_Area" localSheetId="7">'2015'!$A$1:$O$42</definedName>
    <definedName name="_xlnm.Print_Area" localSheetId="6">'2016'!$A$1:$O$44</definedName>
    <definedName name="_xlnm.Print_Area" localSheetId="5">'2017'!$A$1:$O$44</definedName>
    <definedName name="_xlnm.Print_Area" localSheetId="4">'2018'!$A$1:$O$45</definedName>
    <definedName name="_xlnm.Print_Area" localSheetId="3">'2019'!$A$1:$O$44</definedName>
    <definedName name="_xlnm.Print_Area" localSheetId="2">'2020'!$A$1:$O$45</definedName>
    <definedName name="_xlnm.Print_Area" localSheetId="1">'2021'!$A$1:$P$44</definedName>
    <definedName name="_xlnm.Print_Area" localSheetId="0">'2022'!$A$1:$P$44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fullCalcOnLoad="1"/>
</workbook>
</file>

<file path=xl/sharedStrings.xml><?xml version="1.0" encoding="utf-8"?>
<sst xmlns="http://schemas.openxmlformats.org/spreadsheetml/2006/main" count="902" uniqueCount="111">
  <si>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</si>
  <si>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</si>
  <si>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</si>
  <si>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</si>
  <si>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</si>
  <si>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</si>
  <si>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</si>
  <si>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</si>
  <si>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</si>
  <si>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</si>
  <si>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</si>
  <si>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</si>
  <si>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</si>
  <si>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</si>
  <si>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</si>
  <si>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</si>
  <si>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</si>
  <si>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</si>
  <si>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</si>
  <si>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</si>
  <si>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</si>
  <si>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</si>
  <si>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</si>
  <si>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</si>
  <si>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</si>
  <si>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</si>
  <si>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</si>
  <si>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</si>
  <si>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</si>
  <si>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</si>
  <si>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</si>
  <si>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</si>
  <si>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Other Public Safety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</si>
  <si>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</si>
  <si>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</si>
  <si>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</si>
  <si>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</si>
  <si>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</si>
  <si>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</si>
  <si>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</si>
  <si>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</si>
  <si>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</si>
  <si>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</si>
  <si>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</si>
  <si>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</si>
  <si>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Economic Environment</t>
  </si>
  <si>
    <t>Housing and Urban Development</t>
  </si>
  <si>
    <t>Other Economic Environment</t>
  </si>
  <si>
    <t>Human Services</t>
  </si>
  <si>
    <t>Other Human Services</t>
  </si>
  <si>
    <t>Culture / Recreation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</si>
  <si>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</si>
  <si>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</si>
  <si>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</si>
  <si>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</si>
  <si>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</si>
  <si>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Sunrise Expenditures Reported by Account Code and Fund Type</t>
  </si>
  <si>
    <t>Local Fiscal Year Ended September 30, 2010</t>
  </si>
  <si>
    <t>Extraordinary Items (Loss)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</si>
  <si>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</si>
  <si>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</si>
  <si>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</si>
  <si>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</si>
  <si>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</si>
  <si>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</si>
  <si>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</si>
  <si>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Payment to Refunded Bond Escrow Agent</t>
  </si>
  <si>
    <t>2013 Municipal Population:</t>
  </si>
  <si>
    <t>Local Fiscal Year Ended September 30, 2008</t>
  </si>
  <si>
    <t>Industry Development</t>
  </si>
  <si>
    <t>Proprietary - Other Non-Operating Disbursements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</si>
  <si>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</si>
  <si>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</si>
  <si>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</si>
  <si>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</si>
  <si>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</si>
  <si>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</si>
  <si>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</si>
  <si>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</si>
  <si>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</si>
  <si>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</si>
  <si>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</si>
  <si>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</si>
  <si>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</si>
  <si>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</si>
  <si>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Special Recreation Facilities</t>
  </si>
  <si>
    <t>2007 Municipal Population:</t>
  </si>
  <si>
    <t>Local Fiscal Year Ended September 30, 2015</t>
  </si>
  <si>
    <t>Mass Transit</t>
  </si>
  <si>
    <t>Parking Facilities</t>
  </si>
  <si>
    <t>2015 Municipal Population:</t>
  </si>
  <si>
    <t>Local Fiscal Year Ended September 30, 2016</t>
  </si>
  <si>
    <t>Cultural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</si>
  <si>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</si>
  <si>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</si>
  <si>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</si>
  <si>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</si>
  <si>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Other Non-Operating Disbursements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</si>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</sst>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14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8" ht="24" thickBot="1">
      <c r="A2" s="104" t="s">
        <v>109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8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104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105</v>
      </c>
      <c r="N4" s="34" t="s">
        <v>5</v>
      </c>
      <c r="O4" s="34" t="s">
        <v>106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36870008</v>
      </c>
      <c r="E5" s="26">
        <f>SUM(E6:E13)</f>
        <v>280697</v>
      </c>
      <c r="F5" s="26">
        <f>SUM(F6:F13)</f>
        <v>5587594</v>
      </c>
      <c r="G5" s="26">
        <f>SUM(G6:G13)</f>
        <v>20247802</v>
      </c>
      <c r="H5" s="26">
        <f>SUM(H6:H13)</f>
        <v>0</v>
      </c>
      <c r="I5" s="26">
        <f>SUM(I6:I13)</f>
        <v>0</v>
      </c>
      <c r="J5" s="26">
        <f>SUM(J6:J13)</f>
        <v>33734621</v>
      </c>
      <c r="K5" s="26">
        <f>SUM(K6:K13)</f>
        <v>43785434</v>
      </c>
      <c r="L5" s="26">
        <f>SUM(L6:L13)</f>
        <v>0</v>
      </c>
      <c r="M5" s="26">
        <f>SUM(M6:M13)</f>
        <v>4783695</v>
      </c>
      <c r="N5" s="26">
        <f>SUM(N6:N13)</f>
        <v>0</v>
      </c>
      <c r="O5" s="27">
        <f>SUM(D5:N5)</f>
        <v>145289851</v>
      </c>
      <c r="P5" s="32">
        <f>(O5/P$42)</f>
        <v>1490.473342976436</v>
      </c>
      <c r="Q5" s="6"/>
    </row>
    <row r="6" spans="1:17" ht="15">
      <c r="A6" s="12"/>
      <c r="B6" s="44">
        <v>511</v>
      </c>
      <c r="C6" s="20" t="s">
        <v>19</v>
      </c>
      <c r="D6" s="46">
        <v>1556401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1556401</v>
      </c>
      <c r="P6" s="47">
        <f>(O6/P$42)</f>
        <v>15.966526123575335</v>
      </c>
      <c r="Q6" s="9"/>
    </row>
    <row r="7" spans="1:17" ht="15">
      <c r="A7" s="12"/>
      <c r="B7" s="44">
        <v>512</v>
      </c>
      <c r="C7" s="20" t="s">
        <v>20</v>
      </c>
      <c r="D7" s="46">
        <v>2572415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2572415</v>
      </c>
      <c r="P7" s="47">
        <f>(O7/P$42)</f>
        <v>26.389427466428668</v>
      </c>
      <c r="Q7" s="9"/>
    </row>
    <row r="8" spans="1:17" ht="15">
      <c r="A8" s="12"/>
      <c r="B8" s="44">
        <v>513</v>
      </c>
      <c r="C8" s="20" t="s">
        <v>21</v>
      </c>
      <c r="D8" s="46">
        <v>7665181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7665181</v>
      </c>
      <c r="P8" s="47">
        <f>(O8/P$42)</f>
        <v>78.6341776177433</v>
      </c>
      <c r="Q8" s="9"/>
    </row>
    <row r="9" spans="1:17" ht="15">
      <c r="A9" s="12"/>
      <c r="B9" s="44">
        <v>514</v>
      </c>
      <c r="C9" s="20" t="s">
        <v>22</v>
      </c>
      <c r="D9" s="46">
        <v>1432906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1432906</v>
      </c>
      <c r="P9" s="47">
        <f>(O9/P$42)</f>
        <v>14.699637870720872</v>
      </c>
      <c r="Q9" s="9"/>
    </row>
    <row r="10" spans="1:17" ht="15">
      <c r="A10" s="12"/>
      <c r="B10" s="44">
        <v>515</v>
      </c>
      <c r="C10" s="20" t="s">
        <v>23</v>
      </c>
      <c r="D10" s="46">
        <v>3278736</v>
      </c>
      <c r="E10" s="46">
        <v>11858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3290594</v>
      </c>
      <c r="P10" s="47">
        <f>(O10/P$42)</f>
        <v>33.756952779573034</v>
      </c>
      <c r="Q10" s="9"/>
    </row>
    <row r="11" spans="1:17" ht="15">
      <c r="A11" s="12"/>
      <c r="B11" s="44">
        <v>517</v>
      </c>
      <c r="C11" s="20" t="s">
        <v>24</v>
      </c>
      <c r="D11" s="46">
        <v>303979</v>
      </c>
      <c r="E11" s="46">
        <v>268839</v>
      </c>
      <c r="F11" s="46">
        <v>5587594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6160412</v>
      </c>
      <c r="P11" s="47">
        <f>(O11/P$42)</f>
        <v>63.19732455195478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43785434</v>
      </c>
      <c r="L12" s="46">
        <v>0</v>
      </c>
      <c r="M12" s="46">
        <v>0</v>
      </c>
      <c r="N12" s="46">
        <v>0</v>
      </c>
      <c r="O12" s="46">
        <f t="shared" si="0"/>
        <v>43785434</v>
      </c>
      <c r="P12" s="47">
        <f>(O12/P$42)</f>
        <v>449.1781204156793</v>
      </c>
      <c r="Q12" s="9"/>
    </row>
    <row r="13" spans="1:17" ht="15">
      <c r="A13" s="12"/>
      <c r="B13" s="44">
        <v>519</v>
      </c>
      <c r="C13" s="20" t="s">
        <v>26</v>
      </c>
      <c r="D13" s="46">
        <v>20060390</v>
      </c>
      <c r="E13" s="46">
        <v>0</v>
      </c>
      <c r="F13" s="46">
        <v>0</v>
      </c>
      <c r="G13" s="46">
        <v>20247802</v>
      </c>
      <c r="H13" s="46">
        <v>0</v>
      </c>
      <c r="I13" s="46">
        <v>0</v>
      </c>
      <c r="J13" s="46">
        <v>33734621</v>
      </c>
      <c r="K13" s="46">
        <v>0</v>
      </c>
      <c r="L13" s="46">
        <v>0</v>
      </c>
      <c r="M13" s="46">
        <v>4783695</v>
      </c>
      <c r="N13" s="46">
        <v>0</v>
      </c>
      <c r="O13" s="46">
        <f t="shared" si="0"/>
        <v>78826508</v>
      </c>
      <c r="P13" s="47">
        <f>(O13/P$42)</f>
        <v>808.6511761507606</v>
      </c>
      <c r="Q13" s="9"/>
    </row>
    <row r="14" spans="1:17" ht="15.75">
      <c r="A14" s="28" t="s">
        <v>27</v>
      </c>
      <c r="B14" s="29"/>
      <c r="C14" s="30"/>
      <c r="D14" s="31">
        <f>SUM(D15:D19)</f>
        <v>85782467</v>
      </c>
      <c r="E14" s="31">
        <f>SUM(E15:E19)</f>
        <v>8087017</v>
      </c>
      <c r="F14" s="31">
        <f>SUM(F15:F19)</f>
        <v>0</v>
      </c>
      <c r="G14" s="31">
        <f>SUM(G15:G19)</f>
        <v>0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0</v>
      </c>
      <c r="N14" s="31">
        <f>SUM(N15:N19)</f>
        <v>0</v>
      </c>
      <c r="O14" s="42">
        <f>SUM(D14:N14)</f>
        <v>93869484</v>
      </c>
      <c r="P14" s="43">
        <f>(O14/P$42)</f>
        <v>962.9713476748839</v>
      </c>
      <c r="Q14" s="10"/>
    </row>
    <row r="15" spans="1:17" ht="15">
      <c r="A15" s="12"/>
      <c r="B15" s="44">
        <v>521</v>
      </c>
      <c r="C15" s="20" t="s">
        <v>28</v>
      </c>
      <c r="D15" s="46">
        <v>50346290</v>
      </c>
      <c r="E15" s="46">
        <v>1054600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51400890</v>
      </c>
      <c r="P15" s="47">
        <f>(O15/P$42)</f>
        <v>527.3021881636045</v>
      </c>
      <c r="Q15" s="9"/>
    </row>
    <row r="16" spans="1:17" ht="15">
      <c r="A16" s="12"/>
      <c r="B16" s="44">
        <v>522</v>
      </c>
      <c r="C16" s="20" t="s">
        <v>29</v>
      </c>
      <c r="D16" s="46">
        <v>33059457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33059457</v>
      </c>
      <c r="P16" s="47">
        <f>(O16/P$42)</f>
        <v>339.1444003323793</v>
      </c>
      <c r="Q16" s="9"/>
    </row>
    <row r="17" spans="1:17" ht="15">
      <c r="A17" s="12"/>
      <c r="B17" s="44">
        <v>524</v>
      </c>
      <c r="C17" s="20" t="s">
        <v>30</v>
      </c>
      <c r="D17" s="46">
        <v>1756267</v>
      </c>
      <c r="E17" s="46">
        <v>6959934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8716201</v>
      </c>
      <c r="P17" s="47">
        <f>(O17/P$42)</f>
        <v>89.41619220550068</v>
      </c>
      <c r="Q17" s="9"/>
    </row>
    <row r="18" spans="1:17" ht="15">
      <c r="A18" s="12"/>
      <c r="B18" s="44">
        <v>525</v>
      </c>
      <c r="C18" s="20" t="s">
        <v>31</v>
      </c>
      <c r="D18" s="46">
        <v>620453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620453</v>
      </c>
      <c r="P18" s="47">
        <f>(O18/P$42)</f>
        <v>6.364991434052462</v>
      </c>
      <c r="Q18" s="9"/>
    </row>
    <row r="19" spans="1:17" ht="15">
      <c r="A19" s="12"/>
      <c r="B19" s="44">
        <v>529</v>
      </c>
      <c r="C19" s="20" t="s">
        <v>32</v>
      </c>
      <c r="D19" s="46">
        <v>0</v>
      </c>
      <c r="E19" s="46">
        <v>72483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72483</v>
      </c>
      <c r="P19" s="47">
        <f>(O19/P$42)</f>
        <v>0.7435755393469362</v>
      </c>
      <c r="Q19" s="9"/>
    </row>
    <row r="20" spans="1:17" ht="15.75">
      <c r="A20" s="28" t="s">
        <v>33</v>
      </c>
      <c r="B20" s="29"/>
      <c r="C20" s="30"/>
      <c r="D20" s="31">
        <f>SUM(D21:D27)</f>
        <v>0</v>
      </c>
      <c r="E20" s="31">
        <f>SUM(E21:E27)</f>
        <v>0</v>
      </c>
      <c r="F20" s="31">
        <f>SUM(F21:F27)</f>
        <v>0</v>
      </c>
      <c r="G20" s="31">
        <f>SUM(G21:G27)</f>
        <v>887008</v>
      </c>
      <c r="H20" s="31">
        <f>SUM(H21:H27)</f>
        <v>0</v>
      </c>
      <c r="I20" s="31">
        <f>SUM(I21:I27)</f>
        <v>118379568</v>
      </c>
      <c r="J20" s="31">
        <f>SUM(J21:J27)</f>
        <v>0</v>
      </c>
      <c r="K20" s="31">
        <f>SUM(K21:K27)</f>
        <v>0</v>
      </c>
      <c r="L20" s="31">
        <f>SUM(L21:L27)</f>
        <v>0</v>
      </c>
      <c r="M20" s="31">
        <f>SUM(M21:M27)</f>
        <v>0</v>
      </c>
      <c r="N20" s="31">
        <f>SUM(N21:N27)</f>
        <v>0</v>
      </c>
      <c r="O20" s="42">
        <f>SUM(D20:N20)</f>
        <v>119266576</v>
      </c>
      <c r="P20" s="43">
        <f>(O20/P$42)</f>
        <v>1223.5104586628916</v>
      </c>
      <c r="Q20" s="10"/>
    </row>
    <row r="21" spans="1:17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8344182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8344182</v>
      </c>
      <c r="P21" s="47">
        <f>(O21/P$42)</f>
        <v>85.59979072415597</v>
      </c>
      <c r="Q21" s="9"/>
    </row>
    <row r="22" spans="1:17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1" ref="O22:O27">SUM(D22:N22)</f>
        <v>432</v>
      </c>
      <c r="P22" s="47">
        <f>(O22/P$42)</f>
        <v>0.004431723755885883</v>
      </c>
      <c r="Q22" s="9"/>
    </row>
    <row r="23" spans="1:17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14069620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14069620</v>
      </c>
      <c r="P23" s="47">
        <f>(O23/P$42)</f>
        <v>144.33488238492393</v>
      </c>
      <c r="Q23" s="9"/>
    </row>
    <row r="24" spans="1:17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111722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111722</v>
      </c>
      <c r="P24" s="47">
        <f>(O24/P$42)</f>
        <v>1.1461135218867653</v>
      </c>
      <c r="Q24" s="9"/>
    </row>
    <row r="25" spans="1:17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90933139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90933139</v>
      </c>
      <c r="P25" s="47">
        <f>(O25/P$42)</f>
        <v>932.8485007027155</v>
      </c>
      <c r="Q25" s="9"/>
    </row>
    <row r="26" spans="1:17" ht="15">
      <c r="A26" s="12"/>
      <c r="B26" s="44">
        <v>537</v>
      </c>
      <c r="C26" s="20" t="s">
        <v>39</v>
      </c>
      <c r="D26" s="46">
        <v>0</v>
      </c>
      <c r="E26" s="46">
        <v>0</v>
      </c>
      <c r="F26" s="46">
        <v>0</v>
      </c>
      <c r="G26" s="46">
        <v>887008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887008</v>
      </c>
      <c r="P26" s="47">
        <f>(O26/P$42)</f>
        <v>9.09947783625191</v>
      </c>
      <c r="Q26" s="9"/>
    </row>
    <row r="27" spans="1:17" ht="15">
      <c r="A27" s="12"/>
      <c r="B27" s="44">
        <v>538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4920473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4920473</v>
      </c>
      <c r="P27" s="47">
        <f>(O27/P$42)</f>
        <v>50.47726176920157</v>
      </c>
      <c r="Q27" s="9"/>
    </row>
    <row r="28" spans="1:17" ht="15.75">
      <c r="A28" s="28" t="s">
        <v>42</v>
      </c>
      <c r="B28" s="29"/>
      <c r="C28" s="30"/>
      <c r="D28" s="31">
        <f>SUM(D29:D31)</f>
        <v>656099</v>
      </c>
      <c r="E28" s="31">
        <f>SUM(E29:E31)</f>
        <v>3186051</v>
      </c>
      <c r="F28" s="31">
        <f>SUM(F29:F31)</f>
        <v>0</v>
      </c>
      <c r="G28" s="31">
        <f>SUM(G29:G31)</f>
        <v>1167377</v>
      </c>
      <c r="H28" s="31">
        <f>SUM(H29:H31)</f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aca="true" t="shared" si="2" ref="O28:O33">SUM(D28:N28)</f>
        <v>5009527</v>
      </c>
      <c r="P28" s="43">
        <f>(O28/P$42)</f>
        <v>51.390832897341994</v>
      </c>
      <c r="Q28" s="10"/>
    </row>
    <row r="29" spans="1:17" ht="15">
      <c r="A29" s="12"/>
      <c r="B29" s="44">
        <v>541</v>
      </c>
      <c r="C29" s="20" t="s">
        <v>43</v>
      </c>
      <c r="D29" s="46">
        <v>656099</v>
      </c>
      <c r="E29" s="46">
        <v>2409741</v>
      </c>
      <c r="F29" s="46">
        <v>0</v>
      </c>
      <c r="G29" s="46">
        <v>1166778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4232618</v>
      </c>
      <c r="P29" s="47">
        <f>(O29/P$42)</f>
        <v>43.42081884303286</v>
      </c>
      <c r="Q29" s="9"/>
    </row>
    <row r="30" spans="1:17" ht="15">
      <c r="A30" s="12"/>
      <c r="B30" s="44">
        <v>544</v>
      </c>
      <c r="C30" s="20" t="s">
        <v>44</v>
      </c>
      <c r="D30" s="46">
        <v>0</v>
      </c>
      <c r="E30" s="46">
        <v>776310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776310</v>
      </c>
      <c r="P30" s="47">
        <f>(O30/P$42)</f>
        <v>7.963869141045763</v>
      </c>
      <c r="Q30" s="9"/>
    </row>
    <row r="31" spans="1:17" ht="15">
      <c r="A31" s="12"/>
      <c r="B31" s="44">
        <v>545</v>
      </c>
      <c r="C31" s="20" t="s">
        <v>89</v>
      </c>
      <c r="D31" s="46">
        <v>0</v>
      </c>
      <c r="E31" s="46">
        <v>0</v>
      </c>
      <c r="F31" s="46">
        <v>0</v>
      </c>
      <c r="G31" s="46">
        <v>599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599</v>
      </c>
      <c r="P31" s="47">
        <f>(O31/P$42)</f>
        <v>0.006144913263369546</v>
      </c>
      <c r="Q31" s="9"/>
    </row>
    <row r="32" spans="1:17" ht="15.75">
      <c r="A32" s="28" t="s">
        <v>45</v>
      </c>
      <c r="B32" s="29"/>
      <c r="C32" s="30"/>
      <c r="D32" s="31">
        <f>SUM(D33:D33)</f>
        <v>0</v>
      </c>
      <c r="E32" s="31">
        <f>SUM(E33:E33)</f>
        <v>455258</v>
      </c>
      <c r="F32" s="31">
        <f>SUM(F33:F33)</f>
        <v>0</v>
      </c>
      <c r="G32" s="31">
        <f>SUM(G33:G33)</f>
        <v>0</v>
      </c>
      <c r="H32" s="31">
        <f>SUM(H33:H33)</f>
        <v>0</v>
      </c>
      <c r="I32" s="31">
        <f>SUM(I33:I33)</f>
        <v>0</v>
      </c>
      <c r="J32" s="31">
        <f>SUM(J33:J33)</f>
        <v>0</v>
      </c>
      <c r="K32" s="31">
        <f>SUM(K33:K33)</f>
        <v>0</v>
      </c>
      <c r="L32" s="31">
        <f>SUM(L33:L33)</f>
        <v>0</v>
      </c>
      <c r="M32" s="31">
        <f>SUM(M33:M33)</f>
        <v>0</v>
      </c>
      <c r="N32" s="31">
        <f>SUM(N33:N33)</f>
        <v>0</v>
      </c>
      <c r="O32" s="31">
        <f t="shared" si="2"/>
        <v>455258</v>
      </c>
      <c r="P32" s="43">
        <f>(O32/P$42)</f>
        <v>4.67031873531735</v>
      </c>
      <c r="Q32" s="10"/>
    </row>
    <row r="33" spans="1:17" ht="15">
      <c r="A33" s="13"/>
      <c r="B33" s="45">
        <v>554</v>
      </c>
      <c r="C33" s="21" t="s">
        <v>46</v>
      </c>
      <c r="D33" s="46">
        <v>0</v>
      </c>
      <c r="E33" s="46">
        <v>455258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455258</v>
      </c>
      <c r="P33" s="47">
        <f>(O33/P$42)</f>
        <v>4.67031873531735</v>
      </c>
      <c r="Q33" s="9"/>
    </row>
    <row r="34" spans="1:17" ht="15.75">
      <c r="A34" s="28" t="s">
        <v>50</v>
      </c>
      <c r="B34" s="29"/>
      <c r="C34" s="30"/>
      <c r="D34" s="31">
        <f>SUM(D35:D36)</f>
        <v>15383911</v>
      </c>
      <c r="E34" s="31">
        <f>SUM(E35:E36)</f>
        <v>0</v>
      </c>
      <c r="F34" s="31">
        <f>SUM(F35:F36)</f>
        <v>0</v>
      </c>
      <c r="G34" s="31">
        <f>SUM(G35:G36)</f>
        <v>8153643</v>
      </c>
      <c r="H34" s="31">
        <f>SUM(H35:H36)</f>
        <v>0</v>
      </c>
      <c r="I34" s="31">
        <f>SUM(I35:I36)</f>
        <v>2033116</v>
      </c>
      <c r="J34" s="31">
        <f>SUM(J35:J36)</f>
        <v>0</v>
      </c>
      <c r="K34" s="31">
        <f>SUM(K35:K36)</f>
        <v>0</v>
      </c>
      <c r="L34" s="31">
        <f>SUM(L35:L36)</f>
        <v>0</v>
      </c>
      <c r="M34" s="31">
        <f>SUM(M35:M36)</f>
        <v>0</v>
      </c>
      <c r="N34" s="31">
        <f>SUM(N35:N36)</f>
        <v>0</v>
      </c>
      <c r="O34" s="31">
        <f>SUM(D34:N34)</f>
        <v>25570670</v>
      </c>
      <c r="P34" s="43">
        <f>(O34/P$42)</f>
        <v>262.31978169657054</v>
      </c>
      <c r="Q34" s="9"/>
    </row>
    <row r="35" spans="1:17" ht="15">
      <c r="A35" s="12"/>
      <c r="B35" s="44">
        <v>572</v>
      </c>
      <c r="C35" s="20" t="s">
        <v>51</v>
      </c>
      <c r="D35" s="46">
        <v>14761239</v>
      </c>
      <c r="E35" s="46">
        <v>0</v>
      </c>
      <c r="F35" s="46">
        <v>0</v>
      </c>
      <c r="G35" s="46">
        <v>8153643</v>
      </c>
      <c r="H35" s="46">
        <v>0</v>
      </c>
      <c r="I35" s="46">
        <v>2033116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24947998</v>
      </c>
      <c r="P35" s="47">
        <f>(O35/P$42)</f>
        <v>255.93202638517013</v>
      </c>
      <c r="Q35" s="9"/>
    </row>
    <row r="36" spans="1:17" ht="15">
      <c r="A36" s="12"/>
      <c r="B36" s="44">
        <v>573</v>
      </c>
      <c r="C36" s="20" t="s">
        <v>92</v>
      </c>
      <c r="D36" s="46">
        <v>622672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622672</v>
      </c>
      <c r="P36" s="47">
        <f>(O36/P$42)</f>
        <v>6.387755311400404</v>
      </c>
      <c r="Q36" s="9"/>
    </row>
    <row r="37" spans="1:17" ht="15.75">
      <c r="A37" s="28" t="s">
        <v>54</v>
      </c>
      <c r="B37" s="29"/>
      <c r="C37" s="30"/>
      <c r="D37" s="31">
        <f>SUM(D38:D39)</f>
        <v>9363780</v>
      </c>
      <c r="E37" s="31">
        <f>SUM(E38:E39)</f>
        <v>0</v>
      </c>
      <c r="F37" s="31">
        <f>SUM(F38:F39)</f>
        <v>34911</v>
      </c>
      <c r="G37" s="31">
        <f>SUM(G38:G39)</f>
        <v>0</v>
      </c>
      <c r="H37" s="31">
        <f>SUM(H38:H39)</f>
        <v>0</v>
      </c>
      <c r="I37" s="31">
        <f>SUM(I38:I39)</f>
        <v>8518271</v>
      </c>
      <c r="J37" s="31">
        <f>SUM(J38:J39)</f>
        <v>0</v>
      </c>
      <c r="K37" s="31">
        <f>SUM(K38:K39)</f>
        <v>0</v>
      </c>
      <c r="L37" s="31">
        <f>SUM(L38:L39)</f>
        <v>0</v>
      </c>
      <c r="M37" s="31">
        <f>SUM(M38:M39)</f>
        <v>0</v>
      </c>
      <c r="N37" s="31">
        <f>SUM(N38:N39)</f>
        <v>0</v>
      </c>
      <c r="O37" s="31">
        <f>SUM(D37:N37)</f>
        <v>17916962</v>
      </c>
      <c r="P37" s="43">
        <f>(O37/P$42)</f>
        <v>183.80330122385334</v>
      </c>
      <c r="Q37" s="9"/>
    </row>
    <row r="38" spans="1:17" ht="15">
      <c r="A38" s="12"/>
      <c r="B38" s="44">
        <v>581</v>
      </c>
      <c r="C38" s="20" t="s">
        <v>107</v>
      </c>
      <c r="D38" s="46">
        <v>9363780</v>
      </c>
      <c r="E38" s="46">
        <v>0</v>
      </c>
      <c r="F38" s="46">
        <v>34911</v>
      </c>
      <c r="G38" s="46">
        <v>0</v>
      </c>
      <c r="H38" s="46">
        <v>0</v>
      </c>
      <c r="I38" s="46">
        <v>5280248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14678939</v>
      </c>
      <c r="P38" s="47">
        <f>(O38/P$42)</f>
        <v>150.58565434606427</v>
      </c>
      <c r="Q38" s="9"/>
    </row>
    <row r="39" spans="1:17" ht="15.75" thickBot="1">
      <c r="A39" s="12"/>
      <c r="B39" s="44">
        <v>591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3238023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3238023</v>
      </c>
      <c r="P39" s="47">
        <f>(O39/P$42)</f>
        <v>33.217646877789065</v>
      </c>
      <c r="Q39" s="9"/>
    </row>
    <row r="40" spans="1:120" ht="16.5" thickBot="1">
      <c r="A40" s="14" t="s">
        <v>10</v>
      </c>
      <c r="B40" s="23"/>
      <c r="C40" s="22"/>
      <c r="D40" s="15">
        <f>SUM(D5,D14,D20,D28,D32,D34,D37)</f>
        <v>148056265</v>
      </c>
      <c r="E40" s="15">
        <f aca="true" t="shared" si="3" ref="E40:N40">SUM(E5,E14,E20,E28,E32,E34,E37)</f>
        <v>12009023</v>
      </c>
      <c r="F40" s="15">
        <f t="shared" si="3"/>
        <v>5622505</v>
      </c>
      <c r="G40" s="15">
        <f t="shared" si="3"/>
        <v>30455830</v>
      </c>
      <c r="H40" s="15">
        <f t="shared" si="3"/>
        <v>0</v>
      </c>
      <c r="I40" s="15">
        <f t="shared" si="3"/>
        <v>128930955</v>
      </c>
      <c r="J40" s="15">
        <f t="shared" si="3"/>
        <v>33734621</v>
      </c>
      <c r="K40" s="15">
        <f t="shared" si="3"/>
        <v>43785434</v>
      </c>
      <c r="L40" s="15">
        <f t="shared" si="3"/>
        <v>0</v>
      </c>
      <c r="M40" s="15">
        <f t="shared" si="3"/>
        <v>4783695</v>
      </c>
      <c r="N40" s="15">
        <f t="shared" si="3"/>
        <v>0</v>
      </c>
      <c r="O40" s="15">
        <f>SUM(D40:N40)</f>
        <v>407378328</v>
      </c>
      <c r="P40" s="37">
        <f>(O40/P$42)</f>
        <v>4179.139383867295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6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6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4" t="s">
        <v>110</v>
      </c>
      <c r="N42" s="94"/>
      <c r="O42" s="94"/>
      <c r="P42" s="41">
        <v>97479</v>
      </c>
    </row>
    <row r="43" spans="1:16" ht="1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</row>
    <row r="44" spans="1:16" ht="15.75" customHeight="1" thickBot="1">
      <c r="A44" s="98" t="s">
        <v>62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100"/>
    </row>
  </sheetData>
  <sheetProtection/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20067344</v>
      </c>
      <c r="E5" s="26">
        <f t="shared" si="0"/>
        <v>78672</v>
      </c>
      <c r="F5" s="26">
        <f t="shared" si="0"/>
        <v>3174026</v>
      </c>
      <c r="G5" s="26">
        <f t="shared" si="0"/>
        <v>129380</v>
      </c>
      <c r="H5" s="26">
        <f t="shared" si="0"/>
        <v>0</v>
      </c>
      <c r="I5" s="26">
        <f t="shared" si="0"/>
        <v>0</v>
      </c>
      <c r="J5" s="26">
        <f t="shared" si="0"/>
        <v>1614908</v>
      </c>
      <c r="K5" s="26">
        <f t="shared" si="0"/>
        <v>26582543</v>
      </c>
      <c r="L5" s="26">
        <f t="shared" si="0"/>
        <v>0</v>
      </c>
      <c r="M5" s="26">
        <f t="shared" si="0"/>
        <v>0</v>
      </c>
      <c r="N5" s="27">
        <f>SUM(D5:M5)</f>
        <v>51646873</v>
      </c>
      <c r="O5" s="32">
        <f aca="true" t="shared" si="1" ref="O5:O39">(N5/O$41)</f>
        <v>595.7994231989387</v>
      </c>
      <c r="P5" s="6"/>
    </row>
    <row r="6" spans="1:16" ht="15">
      <c r="A6" s="12"/>
      <c r="B6" s="44">
        <v>511</v>
      </c>
      <c r="C6" s="20" t="s">
        <v>19</v>
      </c>
      <c r="D6" s="46">
        <v>574184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574184</v>
      </c>
      <c r="O6" s="47">
        <f t="shared" si="1"/>
        <v>6.623798811789814</v>
      </c>
      <c r="P6" s="9"/>
    </row>
    <row r="7" spans="1:16" ht="15">
      <c r="A7" s="12"/>
      <c r="B7" s="44">
        <v>512</v>
      </c>
      <c r="C7" s="20" t="s">
        <v>20</v>
      </c>
      <c r="D7" s="46">
        <v>1282019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1282019</v>
      </c>
      <c r="O7" s="47">
        <f t="shared" si="1"/>
        <v>14.78939839649305</v>
      </c>
      <c r="P7" s="9"/>
    </row>
    <row r="8" spans="1:16" ht="15">
      <c r="A8" s="12"/>
      <c r="B8" s="44">
        <v>513</v>
      </c>
      <c r="C8" s="20" t="s">
        <v>21</v>
      </c>
      <c r="D8" s="46">
        <v>5244330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5244330</v>
      </c>
      <c r="O8" s="47">
        <f t="shared" si="1"/>
        <v>60.49870219761204</v>
      </c>
      <c r="P8" s="9"/>
    </row>
    <row r="9" spans="1:16" ht="15">
      <c r="A9" s="12"/>
      <c r="B9" s="44">
        <v>514</v>
      </c>
      <c r="C9" s="20" t="s">
        <v>22</v>
      </c>
      <c r="D9" s="46">
        <v>612319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612319</v>
      </c>
      <c r="O9" s="47">
        <f t="shared" si="1"/>
        <v>7.063724981253966</v>
      </c>
      <c r="P9" s="9"/>
    </row>
    <row r="10" spans="1:16" ht="15">
      <c r="A10" s="12"/>
      <c r="B10" s="44">
        <v>515</v>
      </c>
      <c r="C10" s="20" t="s">
        <v>23</v>
      </c>
      <c r="D10" s="46">
        <v>2387792</v>
      </c>
      <c r="E10" s="46">
        <v>78672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2466464</v>
      </c>
      <c r="O10" s="47">
        <f t="shared" si="1"/>
        <v>28.453181057853147</v>
      </c>
      <c r="P10" s="9"/>
    </row>
    <row r="11" spans="1:16" ht="15">
      <c r="A11" s="12"/>
      <c r="B11" s="44">
        <v>517</v>
      </c>
      <c r="C11" s="20" t="s">
        <v>24</v>
      </c>
      <c r="D11" s="46">
        <v>80996</v>
      </c>
      <c r="E11" s="46">
        <v>0</v>
      </c>
      <c r="F11" s="46">
        <v>3174026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3255022</v>
      </c>
      <c r="O11" s="47">
        <f t="shared" si="1"/>
        <v>37.55000288400531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26582543</v>
      </c>
      <c r="L12" s="46">
        <v>0</v>
      </c>
      <c r="M12" s="46">
        <v>0</v>
      </c>
      <c r="N12" s="46">
        <f t="shared" si="2"/>
        <v>26582543</v>
      </c>
      <c r="O12" s="47">
        <f t="shared" si="1"/>
        <v>306.65678029647574</v>
      </c>
      <c r="P12" s="9"/>
    </row>
    <row r="13" spans="1:16" ht="15">
      <c r="A13" s="12"/>
      <c r="B13" s="44">
        <v>519</v>
      </c>
      <c r="C13" s="20" t="s">
        <v>26</v>
      </c>
      <c r="D13" s="46">
        <v>9885704</v>
      </c>
      <c r="E13" s="46">
        <v>0</v>
      </c>
      <c r="F13" s="46">
        <v>0</v>
      </c>
      <c r="G13" s="46">
        <v>129380</v>
      </c>
      <c r="H13" s="46">
        <v>0</v>
      </c>
      <c r="I13" s="46">
        <v>0</v>
      </c>
      <c r="J13" s="46">
        <v>1614908</v>
      </c>
      <c r="K13" s="46">
        <v>0</v>
      </c>
      <c r="L13" s="46">
        <v>0</v>
      </c>
      <c r="M13" s="46">
        <v>0</v>
      </c>
      <c r="N13" s="46">
        <f t="shared" si="2"/>
        <v>11629992</v>
      </c>
      <c r="O13" s="47">
        <f t="shared" si="1"/>
        <v>134.1638345734556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69794365</v>
      </c>
      <c r="E14" s="31">
        <f t="shared" si="3"/>
        <v>1998808</v>
      </c>
      <c r="F14" s="31">
        <f t="shared" si="3"/>
        <v>0</v>
      </c>
      <c r="G14" s="31">
        <f t="shared" si="3"/>
        <v>88829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71882002</v>
      </c>
      <c r="O14" s="43">
        <f t="shared" si="1"/>
        <v>829.2323008594336</v>
      </c>
      <c r="P14" s="10"/>
    </row>
    <row r="15" spans="1:16" ht="15">
      <c r="A15" s="12"/>
      <c r="B15" s="44">
        <v>521</v>
      </c>
      <c r="C15" s="20" t="s">
        <v>28</v>
      </c>
      <c r="D15" s="46">
        <v>38585418</v>
      </c>
      <c r="E15" s="46">
        <v>1691434</v>
      </c>
      <c r="F15" s="46">
        <v>0</v>
      </c>
      <c r="G15" s="46">
        <v>73587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40350439</v>
      </c>
      <c r="O15" s="47">
        <f t="shared" si="1"/>
        <v>465.4835207936783</v>
      </c>
      <c r="P15" s="9"/>
    </row>
    <row r="16" spans="1:16" ht="15">
      <c r="A16" s="12"/>
      <c r="B16" s="44">
        <v>522</v>
      </c>
      <c r="C16" s="20" t="s">
        <v>29</v>
      </c>
      <c r="D16" s="46">
        <v>27168116</v>
      </c>
      <c r="E16" s="46">
        <v>0</v>
      </c>
      <c r="F16" s="46">
        <v>0</v>
      </c>
      <c r="G16" s="46">
        <v>15242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27183358</v>
      </c>
      <c r="O16" s="47">
        <f t="shared" si="1"/>
        <v>313.5877948895426</v>
      </c>
      <c r="P16" s="9"/>
    </row>
    <row r="17" spans="1:16" ht="15">
      <c r="A17" s="12"/>
      <c r="B17" s="44">
        <v>524</v>
      </c>
      <c r="C17" s="20" t="s">
        <v>30</v>
      </c>
      <c r="D17" s="46">
        <v>4040831</v>
      </c>
      <c r="E17" s="46">
        <v>66343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4107174</v>
      </c>
      <c r="O17" s="47">
        <f t="shared" si="1"/>
        <v>47.38044644402146</v>
      </c>
      <c r="P17" s="9"/>
    </row>
    <row r="18" spans="1:16" ht="15">
      <c r="A18" s="12"/>
      <c r="B18" s="44">
        <v>529</v>
      </c>
      <c r="C18" s="20" t="s">
        <v>32</v>
      </c>
      <c r="D18" s="46">
        <v>0</v>
      </c>
      <c r="E18" s="46">
        <v>241031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241031</v>
      </c>
      <c r="O18" s="47">
        <f t="shared" si="1"/>
        <v>2.780538732191267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SUM(D20:D26)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87176628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87176628</v>
      </c>
      <c r="O19" s="43">
        <f t="shared" si="1"/>
        <v>1005.6714310434331</v>
      </c>
      <c r="P19" s="10"/>
    </row>
    <row r="20" spans="1:16" ht="15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5761205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5761205</v>
      </c>
      <c r="O20" s="47">
        <f t="shared" si="1"/>
        <v>66.46138316894503</v>
      </c>
      <c r="P20" s="9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830373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830373</v>
      </c>
      <c r="O21" s="47">
        <f t="shared" si="1"/>
        <v>9.579200553729018</v>
      </c>
      <c r="P21" s="9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11874659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11874659</v>
      </c>
      <c r="O22" s="47">
        <f t="shared" si="1"/>
        <v>136.98631827882562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442129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442129</v>
      </c>
      <c r="O23" s="47">
        <f t="shared" si="1"/>
        <v>5.1004095287535325</v>
      </c>
      <c r="P23" s="9"/>
    </row>
    <row r="24" spans="1:16" ht="15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65275232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65275232</v>
      </c>
      <c r="O24" s="47">
        <f t="shared" si="1"/>
        <v>753.0164619022898</v>
      </c>
      <c r="P24" s="9"/>
    </row>
    <row r="25" spans="1:16" ht="15">
      <c r="A25" s="12"/>
      <c r="B25" s="44">
        <v>537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926452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926452</v>
      </c>
      <c r="O25" s="47">
        <f t="shared" si="1"/>
        <v>10.687569937128684</v>
      </c>
      <c r="P25" s="9"/>
    </row>
    <row r="26" spans="1:16" ht="15">
      <c r="A26" s="12"/>
      <c r="B26" s="44">
        <v>538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2066578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2066578</v>
      </c>
      <c r="O26" s="47">
        <f t="shared" si="1"/>
        <v>23.84008767376132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SUM(D28:D29)</f>
        <v>2778731</v>
      </c>
      <c r="E27" s="31">
        <f t="shared" si="7"/>
        <v>1326954</v>
      </c>
      <c r="F27" s="31">
        <f t="shared" si="7"/>
        <v>0</v>
      </c>
      <c r="G27" s="31">
        <f t="shared" si="7"/>
        <v>1158184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2">SUM(D27:M27)</f>
        <v>5263869</v>
      </c>
      <c r="O27" s="43">
        <f t="shared" si="1"/>
        <v>60.72410451635231</v>
      </c>
      <c r="P27" s="10"/>
    </row>
    <row r="28" spans="1:16" ht="15">
      <c r="A28" s="12"/>
      <c r="B28" s="44">
        <v>541</v>
      </c>
      <c r="C28" s="20" t="s">
        <v>43</v>
      </c>
      <c r="D28" s="46">
        <v>2778731</v>
      </c>
      <c r="E28" s="46">
        <v>1276133</v>
      </c>
      <c r="F28" s="46">
        <v>0</v>
      </c>
      <c r="G28" s="46">
        <v>1158184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5213048</v>
      </c>
      <c r="O28" s="47">
        <f t="shared" si="1"/>
        <v>60.13783238161158</v>
      </c>
      <c r="P28" s="9"/>
    </row>
    <row r="29" spans="1:16" ht="15">
      <c r="A29" s="12"/>
      <c r="B29" s="44">
        <v>544</v>
      </c>
      <c r="C29" s="20" t="s">
        <v>44</v>
      </c>
      <c r="D29" s="46">
        <v>0</v>
      </c>
      <c r="E29" s="46">
        <v>50821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50821</v>
      </c>
      <c r="O29" s="47">
        <f t="shared" si="1"/>
        <v>0.5862721347407279</v>
      </c>
      <c r="P29" s="9"/>
    </row>
    <row r="30" spans="1:16" ht="15.75">
      <c r="A30" s="28" t="s">
        <v>45</v>
      </c>
      <c r="B30" s="29"/>
      <c r="C30" s="30"/>
      <c r="D30" s="31">
        <f aca="true" t="shared" si="9" ref="D30:M30">SUM(D31:D32)</f>
        <v>0</v>
      </c>
      <c r="E30" s="31">
        <f t="shared" si="9"/>
        <v>2114951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2114951</v>
      </c>
      <c r="O30" s="43">
        <f t="shared" si="1"/>
        <v>24.398119628540115</v>
      </c>
      <c r="P30" s="10"/>
    </row>
    <row r="31" spans="1:16" ht="15">
      <c r="A31" s="13"/>
      <c r="B31" s="45">
        <v>554</v>
      </c>
      <c r="C31" s="21" t="s">
        <v>46</v>
      </c>
      <c r="D31" s="46">
        <v>0</v>
      </c>
      <c r="E31" s="46">
        <v>1090882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1090882</v>
      </c>
      <c r="O31" s="47">
        <f t="shared" si="1"/>
        <v>12.58443790736575</v>
      </c>
      <c r="P31" s="9"/>
    </row>
    <row r="32" spans="1:16" ht="15">
      <c r="A32" s="13"/>
      <c r="B32" s="45">
        <v>559</v>
      </c>
      <c r="C32" s="21" t="s">
        <v>47</v>
      </c>
      <c r="D32" s="46">
        <v>0</v>
      </c>
      <c r="E32" s="46">
        <v>1024069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1024069</v>
      </c>
      <c r="O32" s="47">
        <f t="shared" si="1"/>
        <v>11.813681721174367</v>
      </c>
      <c r="P32" s="9"/>
    </row>
    <row r="33" spans="1:16" ht="15.75">
      <c r="A33" s="28" t="s">
        <v>50</v>
      </c>
      <c r="B33" s="29"/>
      <c r="C33" s="30"/>
      <c r="D33" s="31">
        <f aca="true" t="shared" si="10" ref="D33:M33">SUM(D34:D34)</f>
        <v>9721222</v>
      </c>
      <c r="E33" s="31">
        <f t="shared" si="10"/>
        <v>0</v>
      </c>
      <c r="F33" s="31">
        <f t="shared" si="10"/>
        <v>0</v>
      </c>
      <c r="G33" s="31">
        <f t="shared" si="10"/>
        <v>591970</v>
      </c>
      <c r="H33" s="31">
        <f t="shared" si="10"/>
        <v>0</v>
      </c>
      <c r="I33" s="31">
        <f t="shared" si="10"/>
        <v>1939135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aca="true" t="shared" si="11" ref="N33:N39">SUM(D33:M33)</f>
        <v>12252327</v>
      </c>
      <c r="O33" s="43">
        <f t="shared" si="1"/>
        <v>141.34310434331198</v>
      </c>
      <c r="P33" s="9"/>
    </row>
    <row r="34" spans="1:16" ht="15">
      <c r="A34" s="12"/>
      <c r="B34" s="44">
        <v>572</v>
      </c>
      <c r="C34" s="20" t="s">
        <v>51</v>
      </c>
      <c r="D34" s="46">
        <v>9721222</v>
      </c>
      <c r="E34" s="46">
        <v>0</v>
      </c>
      <c r="F34" s="46">
        <v>0</v>
      </c>
      <c r="G34" s="46">
        <v>591970</v>
      </c>
      <c r="H34" s="46">
        <v>0</v>
      </c>
      <c r="I34" s="46">
        <v>1939135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12252327</v>
      </c>
      <c r="O34" s="47">
        <f t="shared" si="1"/>
        <v>141.34310434331198</v>
      </c>
      <c r="P34" s="9"/>
    </row>
    <row r="35" spans="1:16" ht="15.75">
      <c r="A35" s="28" t="s">
        <v>54</v>
      </c>
      <c r="B35" s="29"/>
      <c r="C35" s="30"/>
      <c r="D35" s="31">
        <f aca="true" t="shared" si="12" ref="D35:M35">SUM(D36:D38)</f>
        <v>36901460</v>
      </c>
      <c r="E35" s="31">
        <f t="shared" si="12"/>
        <v>326000</v>
      </c>
      <c r="F35" s="31">
        <f t="shared" si="12"/>
        <v>11610800</v>
      </c>
      <c r="G35" s="31">
        <f t="shared" si="12"/>
        <v>700000</v>
      </c>
      <c r="H35" s="31">
        <f t="shared" si="12"/>
        <v>0</v>
      </c>
      <c r="I35" s="31">
        <f t="shared" si="12"/>
        <v>22738290</v>
      </c>
      <c r="J35" s="31">
        <f t="shared" si="12"/>
        <v>5750000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78026550</v>
      </c>
      <c r="O35" s="43">
        <f t="shared" si="1"/>
        <v>900.1159370133241</v>
      </c>
      <c r="P35" s="9"/>
    </row>
    <row r="36" spans="1:16" ht="15">
      <c r="A36" s="12"/>
      <c r="B36" s="44">
        <v>581</v>
      </c>
      <c r="C36" s="20" t="s">
        <v>52</v>
      </c>
      <c r="D36" s="46">
        <v>1350631</v>
      </c>
      <c r="E36" s="46">
        <v>326000</v>
      </c>
      <c r="F36" s="46">
        <v>7632466</v>
      </c>
      <c r="G36" s="46">
        <v>700000</v>
      </c>
      <c r="H36" s="46">
        <v>0</v>
      </c>
      <c r="I36" s="46">
        <v>12524952</v>
      </c>
      <c r="J36" s="46">
        <v>5750000</v>
      </c>
      <c r="K36" s="46">
        <v>0</v>
      </c>
      <c r="L36" s="46">
        <v>0</v>
      </c>
      <c r="M36" s="46">
        <v>0</v>
      </c>
      <c r="N36" s="46">
        <f t="shared" si="11"/>
        <v>28284049</v>
      </c>
      <c r="O36" s="47">
        <f t="shared" si="1"/>
        <v>326.28538962911693</v>
      </c>
      <c r="P36" s="9"/>
    </row>
    <row r="37" spans="1:16" ht="15">
      <c r="A37" s="12"/>
      <c r="B37" s="44">
        <v>585</v>
      </c>
      <c r="C37" s="20" t="s">
        <v>66</v>
      </c>
      <c r="D37" s="46">
        <v>35550829</v>
      </c>
      <c r="E37" s="46">
        <v>0</v>
      </c>
      <c r="F37" s="46">
        <v>3978334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39529163</v>
      </c>
      <c r="O37" s="47">
        <f t="shared" si="1"/>
        <v>456.0092634250447</v>
      </c>
      <c r="P37" s="9"/>
    </row>
    <row r="38" spans="1:16" ht="15.75" thickBot="1">
      <c r="A38" s="12"/>
      <c r="B38" s="44">
        <v>591</v>
      </c>
      <c r="C38" s="20" t="s">
        <v>53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10213338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10213338</v>
      </c>
      <c r="O38" s="47">
        <f t="shared" si="1"/>
        <v>117.82128395916249</v>
      </c>
      <c r="P38" s="9"/>
    </row>
    <row r="39" spans="1:119" ht="16.5" thickBot="1">
      <c r="A39" s="14" t="s">
        <v>10</v>
      </c>
      <c r="B39" s="23"/>
      <c r="C39" s="22"/>
      <c r="D39" s="15">
        <f>SUM(D5,D14,D19,D27,D30,D33,D35)</f>
        <v>139263122</v>
      </c>
      <c r="E39" s="15">
        <f aca="true" t="shared" si="13" ref="E39:M39">SUM(E5,E14,E19,E27,E30,E33,E35)</f>
        <v>5845385</v>
      </c>
      <c r="F39" s="15">
        <f t="shared" si="13"/>
        <v>14784826</v>
      </c>
      <c r="G39" s="15">
        <f t="shared" si="13"/>
        <v>2668363</v>
      </c>
      <c r="H39" s="15">
        <f t="shared" si="13"/>
        <v>0</v>
      </c>
      <c r="I39" s="15">
        <f t="shared" si="13"/>
        <v>111854053</v>
      </c>
      <c r="J39" s="15">
        <f t="shared" si="13"/>
        <v>7364908</v>
      </c>
      <c r="K39" s="15">
        <f t="shared" si="13"/>
        <v>26582543</v>
      </c>
      <c r="L39" s="15">
        <f t="shared" si="13"/>
        <v>0</v>
      </c>
      <c r="M39" s="15">
        <f t="shared" si="13"/>
        <v>0</v>
      </c>
      <c r="N39" s="15">
        <f t="shared" si="11"/>
        <v>308363200</v>
      </c>
      <c r="O39" s="37">
        <f t="shared" si="1"/>
        <v>3557.2844206033337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4" t="s">
        <v>67</v>
      </c>
      <c r="M41" s="94"/>
      <c r="N41" s="94"/>
      <c r="O41" s="41">
        <v>86685</v>
      </c>
    </row>
    <row r="42" spans="1:15" ht="1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15.75" customHeight="1" thickBot="1">
      <c r="A43" s="98" t="s">
        <v>62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19705985</v>
      </c>
      <c r="E5" s="26">
        <f t="shared" si="0"/>
        <v>110619</v>
      </c>
      <c r="F5" s="26">
        <f t="shared" si="0"/>
        <v>7521884</v>
      </c>
      <c r="G5" s="26">
        <f t="shared" si="0"/>
        <v>383293</v>
      </c>
      <c r="H5" s="26">
        <f t="shared" si="0"/>
        <v>0</v>
      </c>
      <c r="I5" s="26">
        <f t="shared" si="0"/>
        <v>0</v>
      </c>
      <c r="J5" s="26">
        <f t="shared" si="0"/>
        <v>1594626</v>
      </c>
      <c r="K5" s="26">
        <f t="shared" si="0"/>
        <v>21911303</v>
      </c>
      <c r="L5" s="26">
        <f t="shared" si="0"/>
        <v>0</v>
      </c>
      <c r="M5" s="26">
        <f t="shared" si="0"/>
        <v>0</v>
      </c>
      <c r="N5" s="27">
        <f>SUM(D5:M5)</f>
        <v>51227710</v>
      </c>
      <c r="O5" s="32">
        <f aca="true" t="shared" si="1" ref="O5:O38">(N5/O$40)</f>
        <v>594.6062864173457</v>
      </c>
      <c r="P5" s="6"/>
    </row>
    <row r="6" spans="1:16" ht="15">
      <c r="A6" s="12"/>
      <c r="B6" s="44">
        <v>511</v>
      </c>
      <c r="C6" s="20" t="s">
        <v>19</v>
      </c>
      <c r="D6" s="46">
        <v>608264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608264</v>
      </c>
      <c r="O6" s="47">
        <f t="shared" si="1"/>
        <v>7.060194535366901</v>
      </c>
      <c r="P6" s="9"/>
    </row>
    <row r="7" spans="1:16" ht="15">
      <c r="A7" s="12"/>
      <c r="B7" s="44">
        <v>512</v>
      </c>
      <c r="C7" s="20" t="s">
        <v>20</v>
      </c>
      <c r="D7" s="46">
        <v>1385011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1385011</v>
      </c>
      <c r="O7" s="47">
        <f t="shared" si="1"/>
        <v>16.07599182858602</v>
      </c>
      <c r="P7" s="9"/>
    </row>
    <row r="8" spans="1:16" ht="15">
      <c r="A8" s="12"/>
      <c r="B8" s="44">
        <v>513</v>
      </c>
      <c r="C8" s="20" t="s">
        <v>21</v>
      </c>
      <c r="D8" s="46">
        <v>5338375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5338375</v>
      </c>
      <c r="O8" s="47">
        <f t="shared" si="1"/>
        <v>61.96317060148107</v>
      </c>
      <c r="P8" s="9"/>
    </row>
    <row r="9" spans="1:16" ht="15">
      <c r="A9" s="12"/>
      <c r="B9" s="44">
        <v>514</v>
      </c>
      <c r="C9" s="20" t="s">
        <v>22</v>
      </c>
      <c r="D9" s="46">
        <v>568854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568854</v>
      </c>
      <c r="O9" s="47">
        <f t="shared" si="1"/>
        <v>6.602757852218121</v>
      </c>
      <c r="P9" s="9"/>
    </row>
    <row r="10" spans="1:16" ht="15">
      <c r="A10" s="12"/>
      <c r="B10" s="44">
        <v>515</v>
      </c>
      <c r="C10" s="20" t="s">
        <v>23</v>
      </c>
      <c r="D10" s="46">
        <v>2324739</v>
      </c>
      <c r="E10" s="46">
        <v>110619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2435358</v>
      </c>
      <c r="O10" s="47">
        <f t="shared" si="1"/>
        <v>28.267497736611183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7521884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7521884</v>
      </c>
      <c r="O11" s="47">
        <f t="shared" si="1"/>
        <v>87.30742623673886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21911303</v>
      </c>
      <c r="L12" s="46">
        <v>0</v>
      </c>
      <c r="M12" s="46">
        <v>0</v>
      </c>
      <c r="N12" s="46">
        <f t="shared" si="2"/>
        <v>21911303</v>
      </c>
      <c r="O12" s="47">
        <f t="shared" si="1"/>
        <v>254.32716995148223</v>
      </c>
      <c r="P12" s="9"/>
    </row>
    <row r="13" spans="1:16" ht="15">
      <c r="A13" s="12"/>
      <c r="B13" s="44">
        <v>519</v>
      </c>
      <c r="C13" s="20" t="s">
        <v>26</v>
      </c>
      <c r="D13" s="46">
        <v>9480742</v>
      </c>
      <c r="E13" s="46">
        <v>0</v>
      </c>
      <c r="F13" s="46">
        <v>0</v>
      </c>
      <c r="G13" s="46">
        <v>383293</v>
      </c>
      <c r="H13" s="46">
        <v>0</v>
      </c>
      <c r="I13" s="46">
        <v>0</v>
      </c>
      <c r="J13" s="46">
        <v>1594626</v>
      </c>
      <c r="K13" s="46">
        <v>0</v>
      </c>
      <c r="L13" s="46">
        <v>0</v>
      </c>
      <c r="M13" s="46">
        <v>0</v>
      </c>
      <c r="N13" s="46">
        <f t="shared" si="2"/>
        <v>11458661</v>
      </c>
      <c r="O13" s="47">
        <f t="shared" si="1"/>
        <v>133.00207767486128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68072295</v>
      </c>
      <c r="E14" s="31">
        <f t="shared" si="3"/>
        <v>2176271</v>
      </c>
      <c r="F14" s="31">
        <f t="shared" si="3"/>
        <v>0</v>
      </c>
      <c r="G14" s="31">
        <f t="shared" si="3"/>
        <v>663248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70911814</v>
      </c>
      <c r="O14" s="43">
        <f t="shared" si="1"/>
        <v>823.0820855677043</v>
      </c>
      <c r="P14" s="10"/>
    </row>
    <row r="15" spans="1:16" ht="15">
      <c r="A15" s="12"/>
      <c r="B15" s="44">
        <v>521</v>
      </c>
      <c r="C15" s="20" t="s">
        <v>28</v>
      </c>
      <c r="D15" s="46">
        <v>38311628</v>
      </c>
      <c r="E15" s="46">
        <v>2025717</v>
      </c>
      <c r="F15" s="46">
        <v>0</v>
      </c>
      <c r="G15" s="46">
        <v>628763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40966108</v>
      </c>
      <c r="O15" s="47">
        <f t="shared" si="1"/>
        <v>475.49861875246654</v>
      </c>
      <c r="P15" s="9"/>
    </row>
    <row r="16" spans="1:16" ht="15">
      <c r="A16" s="12"/>
      <c r="B16" s="44">
        <v>522</v>
      </c>
      <c r="C16" s="20" t="s">
        <v>29</v>
      </c>
      <c r="D16" s="46">
        <v>25478858</v>
      </c>
      <c r="E16" s="46">
        <v>0</v>
      </c>
      <c r="F16" s="46">
        <v>0</v>
      </c>
      <c r="G16" s="46">
        <v>34485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25513343</v>
      </c>
      <c r="O16" s="47">
        <f t="shared" si="1"/>
        <v>296.1364881491283</v>
      </c>
      <c r="P16" s="9"/>
    </row>
    <row r="17" spans="1:16" ht="15">
      <c r="A17" s="12"/>
      <c r="B17" s="44">
        <v>524</v>
      </c>
      <c r="C17" s="20" t="s">
        <v>30</v>
      </c>
      <c r="D17" s="46">
        <v>4281809</v>
      </c>
      <c r="E17" s="46">
        <v>66631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4348440</v>
      </c>
      <c r="O17" s="47">
        <f t="shared" si="1"/>
        <v>50.47287415558186</v>
      </c>
      <c r="P17" s="9"/>
    </row>
    <row r="18" spans="1:16" ht="15">
      <c r="A18" s="12"/>
      <c r="B18" s="44">
        <v>529</v>
      </c>
      <c r="C18" s="20" t="s">
        <v>32</v>
      </c>
      <c r="D18" s="46">
        <v>0</v>
      </c>
      <c r="E18" s="46">
        <v>83923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83923</v>
      </c>
      <c r="O18" s="47">
        <f t="shared" si="1"/>
        <v>0.9741045105276598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SUM(D20:D26)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79687747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79687747</v>
      </c>
      <c r="O19" s="43">
        <f t="shared" si="1"/>
        <v>924.945411704622</v>
      </c>
      <c r="P19" s="10"/>
    </row>
    <row r="20" spans="1:16" ht="15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5339490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5339490</v>
      </c>
      <c r="O20" s="47">
        <f t="shared" si="1"/>
        <v>61.976112542656175</v>
      </c>
      <c r="P20" s="9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257425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257425</v>
      </c>
      <c r="O21" s="47">
        <f t="shared" si="1"/>
        <v>2.9879634143510456</v>
      </c>
      <c r="P21" s="9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12252118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12252118</v>
      </c>
      <c r="O22" s="47">
        <f t="shared" si="1"/>
        <v>142.21182997887504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353</v>
      </c>
      <c r="O23" s="47">
        <f t="shared" si="1"/>
        <v>0.004097314111939086</v>
      </c>
      <c r="P23" s="9"/>
    </row>
    <row r="24" spans="1:16" ht="15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59000917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59000917</v>
      </c>
      <c r="O24" s="47">
        <f t="shared" si="1"/>
        <v>684.8308494091975</v>
      </c>
      <c r="P24" s="9"/>
    </row>
    <row r="25" spans="1:16" ht="15">
      <c r="A25" s="12"/>
      <c r="B25" s="44">
        <v>537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521033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521033</v>
      </c>
      <c r="O25" s="47">
        <f t="shared" si="1"/>
        <v>6.0476936648327415</v>
      </c>
      <c r="P25" s="9"/>
    </row>
    <row r="26" spans="1:16" ht="15">
      <c r="A26" s="12"/>
      <c r="B26" s="44">
        <v>538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2316411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2316411</v>
      </c>
      <c r="O26" s="47">
        <f t="shared" si="1"/>
        <v>26.886865380597534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SUM(D28:D29)</f>
        <v>2835537</v>
      </c>
      <c r="E27" s="31">
        <f t="shared" si="7"/>
        <v>1830205</v>
      </c>
      <c r="F27" s="31">
        <f t="shared" si="7"/>
        <v>0</v>
      </c>
      <c r="G27" s="31">
        <f t="shared" si="7"/>
        <v>5345077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2">SUM(D27:M27)</f>
        <v>10010819</v>
      </c>
      <c r="O27" s="43">
        <f t="shared" si="1"/>
        <v>116.19679875571651</v>
      </c>
      <c r="P27" s="10"/>
    </row>
    <row r="28" spans="1:16" ht="15">
      <c r="A28" s="12"/>
      <c r="B28" s="44">
        <v>541</v>
      </c>
      <c r="C28" s="20" t="s">
        <v>43</v>
      </c>
      <c r="D28" s="46">
        <v>2835537</v>
      </c>
      <c r="E28" s="46">
        <v>1778732</v>
      </c>
      <c r="F28" s="46">
        <v>0</v>
      </c>
      <c r="G28" s="46">
        <v>5345077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9959346</v>
      </c>
      <c r="O28" s="47">
        <f t="shared" si="1"/>
        <v>115.59934535831187</v>
      </c>
      <c r="P28" s="9"/>
    </row>
    <row r="29" spans="1:16" ht="15">
      <c r="A29" s="12"/>
      <c r="B29" s="44">
        <v>544</v>
      </c>
      <c r="C29" s="20" t="s">
        <v>44</v>
      </c>
      <c r="D29" s="46">
        <v>0</v>
      </c>
      <c r="E29" s="46">
        <v>51473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51473</v>
      </c>
      <c r="O29" s="47">
        <f t="shared" si="1"/>
        <v>0.5974533974046475</v>
      </c>
      <c r="P29" s="9"/>
    </row>
    <row r="30" spans="1:16" ht="15.75">
      <c r="A30" s="28" t="s">
        <v>45</v>
      </c>
      <c r="B30" s="29"/>
      <c r="C30" s="30"/>
      <c r="D30" s="31">
        <f aca="true" t="shared" si="9" ref="D30:M30">SUM(D31:D32)</f>
        <v>0</v>
      </c>
      <c r="E30" s="31">
        <f t="shared" si="9"/>
        <v>4189888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4189888</v>
      </c>
      <c r="O30" s="43">
        <f t="shared" si="1"/>
        <v>48.63254172760406</v>
      </c>
      <c r="P30" s="10"/>
    </row>
    <row r="31" spans="1:16" ht="15">
      <c r="A31" s="13"/>
      <c r="B31" s="45">
        <v>554</v>
      </c>
      <c r="C31" s="21" t="s">
        <v>46</v>
      </c>
      <c r="D31" s="46">
        <v>0</v>
      </c>
      <c r="E31" s="46">
        <v>2248429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2248429</v>
      </c>
      <c r="O31" s="47">
        <f t="shared" si="1"/>
        <v>26.09779000394642</v>
      </c>
      <c r="P31" s="9"/>
    </row>
    <row r="32" spans="1:16" ht="15">
      <c r="A32" s="13"/>
      <c r="B32" s="45">
        <v>559</v>
      </c>
      <c r="C32" s="21" t="s">
        <v>47</v>
      </c>
      <c r="D32" s="46">
        <v>0</v>
      </c>
      <c r="E32" s="46">
        <v>1941459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1941459</v>
      </c>
      <c r="O32" s="47">
        <f t="shared" si="1"/>
        <v>22.534751723657635</v>
      </c>
      <c r="P32" s="9"/>
    </row>
    <row r="33" spans="1:16" ht="15.75">
      <c r="A33" s="28" t="s">
        <v>50</v>
      </c>
      <c r="B33" s="29"/>
      <c r="C33" s="30"/>
      <c r="D33" s="31">
        <f aca="true" t="shared" si="10" ref="D33:M33">SUM(D34:D34)</f>
        <v>10042715</v>
      </c>
      <c r="E33" s="31">
        <f t="shared" si="10"/>
        <v>0</v>
      </c>
      <c r="F33" s="31">
        <f t="shared" si="10"/>
        <v>0</v>
      </c>
      <c r="G33" s="31">
        <f t="shared" si="10"/>
        <v>2363591</v>
      </c>
      <c r="H33" s="31">
        <f t="shared" si="10"/>
        <v>0</v>
      </c>
      <c r="I33" s="31">
        <f t="shared" si="10"/>
        <v>1893799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aca="true" t="shared" si="11" ref="N33:N38">SUM(D33:M33)</f>
        <v>14300105</v>
      </c>
      <c r="O33" s="43">
        <f t="shared" si="1"/>
        <v>165.98306520881212</v>
      </c>
      <c r="P33" s="9"/>
    </row>
    <row r="34" spans="1:16" ht="15">
      <c r="A34" s="12"/>
      <c r="B34" s="44">
        <v>572</v>
      </c>
      <c r="C34" s="20" t="s">
        <v>51</v>
      </c>
      <c r="D34" s="46">
        <v>10042715</v>
      </c>
      <c r="E34" s="46">
        <v>0</v>
      </c>
      <c r="F34" s="46">
        <v>0</v>
      </c>
      <c r="G34" s="46">
        <v>2363591</v>
      </c>
      <c r="H34" s="46">
        <v>0</v>
      </c>
      <c r="I34" s="46">
        <v>1893799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14300105</v>
      </c>
      <c r="O34" s="47">
        <f t="shared" si="1"/>
        <v>165.98306520881212</v>
      </c>
      <c r="P34" s="9"/>
    </row>
    <row r="35" spans="1:16" ht="15.75">
      <c r="A35" s="28" t="s">
        <v>54</v>
      </c>
      <c r="B35" s="29"/>
      <c r="C35" s="30"/>
      <c r="D35" s="31">
        <f aca="true" t="shared" si="12" ref="D35:M35">SUM(D36:D37)</f>
        <v>2532417</v>
      </c>
      <c r="E35" s="31">
        <f t="shared" si="12"/>
        <v>885000</v>
      </c>
      <c r="F35" s="31">
        <f t="shared" si="12"/>
        <v>7900000</v>
      </c>
      <c r="G35" s="31">
        <f t="shared" si="12"/>
        <v>1690697</v>
      </c>
      <c r="H35" s="31">
        <f t="shared" si="12"/>
        <v>0</v>
      </c>
      <c r="I35" s="31">
        <f t="shared" si="12"/>
        <v>15094594</v>
      </c>
      <c r="J35" s="31">
        <f t="shared" si="12"/>
        <v>1008926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29111634</v>
      </c>
      <c r="O35" s="43">
        <f t="shared" si="1"/>
        <v>337.9022912459085</v>
      </c>
      <c r="P35" s="9"/>
    </row>
    <row r="36" spans="1:16" ht="15">
      <c r="A36" s="12"/>
      <c r="B36" s="44">
        <v>581</v>
      </c>
      <c r="C36" s="20" t="s">
        <v>52</v>
      </c>
      <c r="D36" s="46">
        <v>2532417</v>
      </c>
      <c r="E36" s="46">
        <v>885000</v>
      </c>
      <c r="F36" s="46">
        <v>7900000</v>
      </c>
      <c r="G36" s="46">
        <v>1690697</v>
      </c>
      <c r="H36" s="46">
        <v>0</v>
      </c>
      <c r="I36" s="46">
        <v>3706610</v>
      </c>
      <c r="J36" s="46">
        <v>1008926</v>
      </c>
      <c r="K36" s="46">
        <v>0</v>
      </c>
      <c r="L36" s="46">
        <v>0</v>
      </c>
      <c r="M36" s="46">
        <v>0</v>
      </c>
      <c r="N36" s="46">
        <f t="shared" si="11"/>
        <v>17723650</v>
      </c>
      <c r="O36" s="47">
        <f t="shared" si="1"/>
        <v>205.72057014183903</v>
      </c>
      <c r="P36" s="9"/>
    </row>
    <row r="37" spans="1:16" ht="15.75" thickBot="1">
      <c r="A37" s="12"/>
      <c r="B37" s="44">
        <v>591</v>
      </c>
      <c r="C37" s="20" t="s">
        <v>53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11387984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11387984</v>
      </c>
      <c r="O37" s="47">
        <f t="shared" si="1"/>
        <v>132.18172110406945</v>
      </c>
      <c r="P37" s="9"/>
    </row>
    <row r="38" spans="1:119" ht="16.5" thickBot="1">
      <c r="A38" s="14" t="s">
        <v>10</v>
      </c>
      <c r="B38" s="23"/>
      <c r="C38" s="22"/>
      <c r="D38" s="15">
        <f>SUM(D5,D14,D19,D27,D30,D33,D35)</f>
        <v>103188949</v>
      </c>
      <c r="E38" s="15">
        <f aca="true" t="shared" si="13" ref="E38:M38">SUM(E5,E14,E19,E27,E30,E33,E35)</f>
        <v>9191983</v>
      </c>
      <c r="F38" s="15">
        <f t="shared" si="13"/>
        <v>15421884</v>
      </c>
      <c r="G38" s="15">
        <f t="shared" si="13"/>
        <v>10445906</v>
      </c>
      <c r="H38" s="15">
        <f t="shared" si="13"/>
        <v>0</v>
      </c>
      <c r="I38" s="15">
        <f t="shared" si="13"/>
        <v>96676140</v>
      </c>
      <c r="J38" s="15">
        <f t="shared" si="13"/>
        <v>2603552</v>
      </c>
      <c r="K38" s="15">
        <f t="shared" si="13"/>
        <v>21911303</v>
      </c>
      <c r="L38" s="15">
        <f t="shared" si="13"/>
        <v>0</v>
      </c>
      <c r="M38" s="15">
        <f t="shared" si="13"/>
        <v>0</v>
      </c>
      <c r="N38" s="15">
        <f t="shared" si="11"/>
        <v>259439717</v>
      </c>
      <c r="O38" s="37">
        <f t="shared" si="1"/>
        <v>3011.3484806277133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64</v>
      </c>
      <c r="M40" s="94"/>
      <c r="N40" s="94"/>
      <c r="O40" s="41">
        <v>86154</v>
      </c>
    </row>
    <row r="41" spans="1:15" ht="1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 ht="15.75" customHeight="1" thickBot="1">
      <c r="A42" s="98" t="s">
        <v>62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18613102</v>
      </c>
      <c r="E5" s="26">
        <f t="shared" si="0"/>
        <v>122837</v>
      </c>
      <c r="F5" s="26">
        <f t="shared" si="0"/>
        <v>16769313</v>
      </c>
      <c r="G5" s="26">
        <f t="shared" si="0"/>
        <v>441935</v>
      </c>
      <c r="H5" s="26">
        <f t="shared" si="0"/>
        <v>0</v>
      </c>
      <c r="I5" s="26">
        <f t="shared" si="0"/>
        <v>0</v>
      </c>
      <c r="J5" s="26">
        <f t="shared" si="0"/>
        <v>2068309</v>
      </c>
      <c r="K5" s="26">
        <f t="shared" si="0"/>
        <v>16606568</v>
      </c>
      <c r="L5" s="26">
        <f t="shared" si="0"/>
        <v>0</v>
      </c>
      <c r="M5" s="26">
        <f t="shared" si="0"/>
        <v>0</v>
      </c>
      <c r="N5" s="27">
        <f>SUM(D5:M5)</f>
        <v>54622064</v>
      </c>
      <c r="O5" s="32">
        <f aca="true" t="shared" si="1" ref="O5:O38">(N5/O$40)</f>
        <v>647.3726103703704</v>
      </c>
      <c r="P5" s="6"/>
    </row>
    <row r="6" spans="1:16" ht="15">
      <c r="A6" s="12"/>
      <c r="B6" s="44">
        <v>511</v>
      </c>
      <c r="C6" s="20" t="s">
        <v>19</v>
      </c>
      <c r="D6" s="46">
        <v>645416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645416</v>
      </c>
      <c r="O6" s="47">
        <f t="shared" si="1"/>
        <v>7.649374814814815</v>
      </c>
      <c r="P6" s="9"/>
    </row>
    <row r="7" spans="1:16" ht="15">
      <c r="A7" s="12"/>
      <c r="B7" s="44">
        <v>512</v>
      </c>
      <c r="C7" s="20" t="s">
        <v>20</v>
      </c>
      <c r="D7" s="46">
        <v>1471995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1471995</v>
      </c>
      <c r="O7" s="47">
        <f t="shared" si="1"/>
        <v>17.445866666666667</v>
      </c>
      <c r="P7" s="9"/>
    </row>
    <row r="8" spans="1:16" ht="15">
      <c r="A8" s="12"/>
      <c r="B8" s="44">
        <v>513</v>
      </c>
      <c r="C8" s="20" t="s">
        <v>21</v>
      </c>
      <c r="D8" s="46">
        <v>5441402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5441402</v>
      </c>
      <c r="O8" s="47">
        <f t="shared" si="1"/>
        <v>64.49069037037037</v>
      </c>
      <c r="P8" s="9"/>
    </row>
    <row r="9" spans="1:16" ht="15">
      <c r="A9" s="12"/>
      <c r="B9" s="44">
        <v>514</v>
      </c>
      <c r="C9" s="20" t="s">
        <v>22</v>
      </c>
      <c r="D9" s="46">
        <v>490352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490352</v>
      </c>
      <c r="O9" s="47">
        <f t="shared" si="1"/>
        <v>5.8115792592592594</v>
      </c>
      <c r="P9" s="9"/>
    </row>
    <row r="10" spans="1:16" ht="15">
      <c r="A10" s="12"/>
      <c r="B10" s="44">
        <v>515</v>
      </c>
      <c r="C10" s="20" t="s">
        <v>23</v>
      </c>
      <c r="D10" s="46">
        <v>2007859</v>
      </c>
      <c r="E10" s="46">
        <v>122837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2130696</v>
      </c>
      <c r="O10" s="47">
        <f t="shared" si="1"/>
        <v>25.252693333333333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16769313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16769313</v>
      </c>
      <c r="O11" s="47">
        <f t="shared" si="1"/>
        <v>198.74741333333333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16606568</v>
      </c>
      <c r="L12" s="46">
        <v>0</v>
      </c>
      <c r="M12" s="46">
        <v>0</v>
      </c>
      <c r="N12" s="46">
        <f t="shared" si="2"/>
        <v>16606568</v>
      </c>
      <c r="O12" s="47">
        <f t="shared" si="1"/>
        <v>196.8185837037037</v>
      </c>
      <c r="P12" s="9"/>
    </row>
    <row r="13" spans="1:16" ht="15">
      <c r="A13" s="12"/>
      <c r="B13" s="44">
        <v>519</v>
      </c>
      <c r="C13" s="20" t="s">
        <v>26</v>
      </c>
      <c r="D13" s="46">
        <v>8556078</v>
      </c>
      <c r="E13" s="46">
        <v>0</v>
      </c>
      <c r="F13" s="46">
        <v>0</v>
      </c>
      <c r="G13" s="46">
        <v>441935</v>
      </c>
      <c r="H13" s="46">
        <v>0</v>
      </c>
      <c r="I13" s="46">
        <v>0</v>
      </c>
      <c r="J13" s="46">
        <v>2068309</v>
      </c>
      <c r="K13" s="46">
        <v>0</v>
      </c>
      <c r="L13" s="46">
        <v>0</v>
      </c>
      <c r="M13" s="46">
        <v>0</v>
      </c>
      <c r="N13" s="46">
        <f t="shared" si="2"/>
        <v>11066322</v>
      </c>
      <c r="O13" s="47">
        <f t="shared" si="1"/>
        <v>131.15640888888888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65274743</v>
      </c>
      <c r="E14" s="31">
        <f t="shared" si="3"/>
        <v>2688826</v>
      </c>
      <c r="F14" s="31">
        <f t="shared" si="3"/>
        <v>0</v>
      </c>
      <c r="G14" s="31">
        <f t="shared" si="3"/>
        <v>12792432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0">SUM(D14:M14)</f>
        <v>80756001</v>
      </c>
      <c r="O14" s="43">
        <f t="shared" si="1"/>
        <v>957.10816</v>
      </c>
      <c r="P14" s="10"/>
    </row>
    <row r="15" spans="1:16" ht="15">
      <c r="A15" s="12"/>
      <c r="B15" s="44">
        <v>521</v>
      </c>
      <c r="C15" s="20" t="s">
        <v>28</v>
      </c>
      <c r="D15" s="46">
        <v>37094221</v>
      </c>
      <c r="E15" s="46">
        <v>2333125</v>
      </c>
      <c r="F15" s="46">
        <v>0</v>
      </c>
      <c r="G15" s="46">
        <v>10826808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50254154</v>
      </c>
      <c r="O15" s="47">
        <f t="shared" si="1"/>
        <v>595.6047881481481</v>
      </c>
      <c r="P15" s="9"/>
    </row>
    <row r="16" spans="1:16" ht="15">
      <c r="A16" s="12"/>
      <c r="B16" s="44">
        <v>522</v>
      </c>
      <c r="C16" s="20" t="s">
        <v>29</v>
      </c>
      <c r="D16" s="46">
        <v>23985893</v>
      </c>
      <c r="E16" s="46">
        <v>0</v>
      </c>
      <c r="F16" s="46">
        <v>0</v>
      </c>
      <c r="G16" s="46">
        <v>1965624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25951517</v>
      </c>
      <c r="O16" s="47">
        <f t="shared" si="1"/>
        <v>307.5735348148148</v>
      </c>
      <c r="P16" s="9"/>
    </row>
    <row r="17" spans="1:16" ht="15">
      <c r="A17" s="12"/>
      <c r="B17" s="44">
        <v>524</v>
      </c>
      <c r="C17" s="20" t="s">
        <v>30</v>
      </c>
      <c r="D17" s="46">
        <v>4194629</v>
      </c>
      <c r="E17" s="46">
        <v>66644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4261273</v>
      </c>
      <c r="O17" s="47">
        <f t="shared" si="1"/>
        <v>50.503976296296294</v>
      </c>
      <c r="P17" s="9"/>
    </row>
    <row r="18" spans="1:16" ht="15">
      <c r="A18" s="12"/>
      <c r="B18" s="44">
        <v>529</v>
      </c>
      <c r="C18" s="20" t="s">
        <v>32</v>
      </c>
      <c r="D18" s="46">
        <v>0</v>
      </c>
      <c r="E18" s="46">
        <v>289057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289057</v>
      </c>
      <c r="O18" s="47">
        <f t="shared" si="1"/>
        <v>3.425860740740741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SUM(D20:D26)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80938443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80938443</v>
      </c>
      <c r="O19" s="43">
        <f t="shared" si="1"/>
        <v>959.2704355555555</v>
      </c>
      <c r="P19" s="10"/>
    </row>
    <row r="20" spans="1:16" ht="15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5860106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5860106</v>
      </c>
      <c r="O20" s="47">
        <f t="shared" si="1"/>
        <v>69.45310814814815</v>
      </c>
      <c r="P20" s="9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196928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196928</v>
      </c>
      <c r="O21" s="47">
        <f t="shared" si="1"/>
        <v>2.3339614814814813</v>
      </c>
      <c r="P21" s="9"/>
    </row>
    <row r="22" spans="1:16" ht="15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14047511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14047511</v>
      </c>
      <c r="O22" s="47">
        <f t="shared" si="1"/>
        <v>166.48901925925927</v>
      </c>
      <c r="P22" s="9"/>
    </row>
    <row r="23" spans="1:16" ht="15">
      <c r="A23" s="12"/>
      <c r="B23" s="44">
        <v>535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662</v>
      </c>
      <c r="O23" s="47">
        <f t="shared" si="1"/>
        <v>0.007845925925925926</v>
      </c>
      <c r="P23" s="9"/>
    </row>
    <row r="24" spans="1:16" ht="15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58140149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58140149</v>
      </c>
      <c r="O24" s="47">
        <f t="shared" si="1"/>
        <v>689.0684325925926</v>
      </c>
      <c r="P24" s="9"/>
    </row>
    <row r="25" spans="1:16" ht="15">
      <c r="A25" s="12"/>
      <c r="B25" s="44">
        <v>537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545524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545524</v>
      </c>
      <c r="O25" s="47">
        <f t="shared" si="1"/>
        <v>6.46546962962963</v>
      </c>
      <c r="P25" s="9"/>
    </row>
    <row r="26" spans="1:16" ht="15">
      <c r="A26" s="12"/>
      <c r="B26" s="44">
        <v>538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2147563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2147563</v>
      </c>
      <c r="O26" s="47">
        <f t="shared" si="1"/>
        <v>25.452598518518517</v>
      </c>
      <c r="P26" s="9"/>
    </row>
    <row r="27" spans="1:16" ht="15.75">
      <c r="A27" s="28" t="s">
        <v>42</v>
      </c>
      <c r="B27" s="29"/>
      <c r="C27" s="30"/>
      <c r="D27" s="31">
        <f aca="true" t="shared" si="7" ref="D27:M27">SUM(D28:D29)</f>
        <v>2728818</v>
      </c>
      <c r="E27" s="31">
        <f t="shared" si="7"/>
        <v>1623807</v>
      </c>
      <c r="F27" s="31">
        <f t="shared" si="7"/>
        <v>0</v>
      </c>
      <c r="G27" s="31">
        <f t="shared" si="7"/>
        <v>1836444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aca="true" t="shared" si="8" ref="N27:N32">SUM(D27:M27)</f>
        <v>6189069</v>
      </c>
      <c r="O27" s="43">
        <f t="shared" si="1"/>
        <v>73.35192888888889</v>
      </c>
      <c r="P27" s="10"/>
    </row>
    <row r="28" spans="1:16" ht="15">
      <c r="A28" s="12"/>
      <c r="B28" s="44">
        <v>541</v>
      </c>
      <c r="C28" s="20" t="s">
        <v>43</v>
      </c>
      <c r="D28" s="46">
        <v>2728818</v>
      </c>
      <c r="E28" s="46">
        <v>1571393</v>
      </c>
      <c r="F28" s="46">
        <v>0</v>
      </c>
      <c r="G28" s="46">
        <v>1836444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6136655</v>
      </c>
      <c r="O28" s="47">
        <f t="shared" si="1"/>
        <v>72.73072592592592</v>
      </c>
      <c r="P28" s="9"/>
    </row>
    <row r="29" spans="1:16" ht="15">
      <c r="A29" s="12"/>
      <c r="B29" s="44">
        <v>544</v>
      </c>
      <c r="C29" s="20" t="s">
        <v>44</v>
      </c>
      <c r="D29" s="46">
        <v>0</v>
      </c>
      <c r="E29" s="46">
        <v>52414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52414</v>
      </c>
      <c r="O29" s="47">
        <f t="shared" si="1"/>
        <v>0.621202962962963</v>
      </c>
      <c r="P29" s="9"/>
    </row>
    <row r="30" spans="1:16" ht="15.75">
      <c r="A30" s="28" t="s">
        <v>45</v>
      </c>
      <c r="B30" s="29"/>
      <c r="C30" s="30"/>
      <c r="D30" s="31">
        <f aca="true" t="shared" si="9" ref="D30:M30">SUM(D31:D32)</f>
        <v>0</v>
      </c>
      <c r="E30" s="31">
        <f t="shared" si="9"/>
        <v>3341120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3341120</v>
      </c>
      <c r="O30" s="43">
        <f t="shared" si="1"/>
        <v>39.59845925925926</v>
      </c>
      <c r="P30" s="10"/>
    </row>
    <row r="31" spans="1:16" ht="15">
      <c r="A31" s="13"/>
      <c r="B31" s="45">
        <v>554</v>
      </c>
      <c r="C31" s="21" t="s">
        <v>46</v>
      </c>
      <c r="D31" s="46">
        <v>0</v>
      </c>
      <c r="E31" s="46">
        <v>954782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954782</v>
      </c>
      <c r="O31" s="47">
        <f t="shared" si="1"/>
        <v>11.315934814814815</v>
      </c>
      <c r="P31" s="9"/>
    </row>
    <row r="32" spans="1:16" ht="15">
      <c r="A32" s="13"/>
      <c r="B32" s="45">
        <v>559</v>
      </c>
      <c r="C32" s="21" t="s">
        <v>47</v>
      </c>
      <c r="D32" s="46">
        <v>0</v>
      </c>
      <c r="E32" s="46">
        <v>2386338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2386338</v>
      </c>
      <c r="O32" s="47">
        <f t="shared" si="1"/>
        <v>28.282524444444444</v>
      </c>
      <c r="P32" s="9"/>
    </row>
    <row r="33" spans="1:16" ht="15.75">
      <c r="A33" s="28" t="s">
        <v>50</v>
      </c>
      <c r="B33" s="29"/>
      <c r="C33" s="30"/>
      <c r="D33" s="31">
        <f aca="true" t="shared" si="10" ref="D33:M33">SUM(D34:D34)</f>
        <v>9914088</v>
      </c>
      <c r="E33" s="31">
        <f t="shared" si="10"/>
        <v>0</v>
      </c>
      <c r="F33" s="31">
        <f t="shared" si="10"/>
        <v>0</v>
      </c>
      <c r="G33" s="31">
        <f t="shared" si="10"/>
        <v>2460944</v>
      </c>
      <c r="H33" s="31">
        <f t="shared" si="10"/>
        <v>0</v>
      </c>
      <c r="I33" s="31">
        <f t="shared" si="10"/>
        <v>1848000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aca="true" t="shared" si="11" ref="N33:N38">SUM(D33:M33)</f>
        <v>14223032</v>
      </c>
      <c r="O33" s="43">
        <f t="shared" si="1"/>
        <v>168.56926814814815</v>
      </c>
      <c r="P33" s="9"/>
    </row>
    <row r="34" spans="1:16" ht="15">
      <c r="A34" s="12"/>
      <c r="B34" s="44">
        <v>572</v>
      </c>
      <c r="C34" s="20" t="s">
        <v>51</v>
      </c>
      <c r="D34" s="46">
        <v>9914088</v>
      </c>
      <c r="E34" s="46">
        <v>0</v>
      </c>
      <c r="F34" s="46">
        <v>0</v>
      </c>
      <c r="G34" s="46">
        <v>2460944</v>
      </c>
      <c r="H34" s="46">
        <v>0</v>
      </c>
      <c r="I34" s="46">
        <v>1848000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14223032</v>
      </c>
      <c r="O34" s="47">
        <f t="shared" si="1"/>
        <v>168.56926814814815</v>
      </c>
      <c r="P34" s="9"/>
    </row>
    <row r="35" spans="1:16" ht="15.75">
      <c r="A35" s="28" t="s">
        <v>54</v>
      </c>
      <c r="B35" s="29"/>
      <c r="C35" s="30"/>
      <c r="D35" s="31">
        <f aca="true" t="shared" si="12" ref="D35:M35">SUM(D36:D37)</f>
        <v>13603257</v>
      </c>
      <c r="E35" s="31">
        <f t="shared" si="12"/>
        <v>0</v>
      </c>
      <c r="F35" s="31">
        <f t="shared" si="12"/>
        <v>15587862</v>
      </c>
      <c r="G35" s="31">
        <f t="shared" si="12"/>
        <v>3550939</v>
      </c>
      <c r="H35" s="31">
        <f t="shared" si="12"/>
        <v>0</v>
      </c>
      <c r="I35" s="31">
        <f t="shared" si="12"/>
        <v>13533748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46275806</v>
      </c>
      <c r="O35" s="43">
        <f t="shared" si="1"/>
        <v>548.4539970370371</v>
      </c>
      <c r="P35" s="9"/>
    </row>
    <row r="36" spans="1:16" ht="15">
      <c r="A36" s="12"/>
      <c r="B36" s="44">
        <v>581</v>
      </c>
      <c r="C36" s="20" t="s">
        <v>52</v>
      </c>
      <c r="D36" s="46">
        <v>13603257</v>
      </c>
      <c r="E36" s="46">
        <v>0</v>
      </c>
      <c r="F36" s="46">
        <v>15587862</v>
      </c>
      <c r="G36" s="46">
        <v>3550939</v>
      </c>
      <c r="H36" s="46">
        <v>0</v>
      </c>
      <c r="I36" s="46">
        <v>1337471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34079529</v>
      </c>
      <c r="O36" s="47">
        <f t="shared" si="1"/>
        <v>403.9055288888889</v>
      </c>
      <c r="P36" s="9"/>
    </row>
    <row r="37" spans="1:16" ht="15.75" thickBot="1">
      <c r="A37" s="12"/>
      <c r="B37" s="44">
        <v>591</v>
      </c>
      <c r="C37" s="20" t="s">
        <v>53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12196277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12196277</v>
      </c>
      <c r="O37" s="47">
        <f t="shared" si="1"/>
        <v>144.54846814814815</v>
      </c>
      <c r="P37" s="9"/>
    </row>
    <row r="38" spans="1:119" ht="16.5" thickBot="1">
      <c r="A38" s="14" t="s">
        <v>10</v>
      </c>
      <c r="B38" s="23"/>
      <c r="C38" s="22"/>
      <c r="D38" s="15">
        <f>SUM(D5,D14,D19,D27,D30,D33,D35)</f>
        <v>110134008</v>
      </c>
      <c r="E38" s="15">
        <f aca="true" t="shared" si="13" ref="E38:M38">SUM(E5,E14,E19,E27,E30,E33,E35)</f>
        <v>7776590</v>
      </c>
      <c r="F38" s="15">
        <f t="shared" si="13"/>
        <v>32357175</v>
      </c>
      <c r="G38" s="15">
        <f t="shared" si="13"/>
        <v>21082694</v>
      </c>
      <c r="H38" s="15">
        <f t="shared" si="13"/>
        <v>0</v>
      </c>
      <c r="I38" s="15">
        <f t="shared" si="13"/>
        <v>96320191</v>
      </c>
      <c r="J38" s="15">
        <f t="shared" si="13"/>
        <v>2068309</v>
      </c>
      <c r="K38" s="15">
        <f t="shared" si="13"/>
        <v>16606568</v>
      </c>
      <c r="L38" s="15">
        <f t="shared" si="13"/>
        <v>0</v>
      </c>
      <c r="M38" s="15">
        <f t="shared" si="13"/>
        <v>0</v>
      </c>
      <c r="N38" s="15">
        <f t="shared" si="11"/>
        <v>286345535</v>
      </c>
      <c r="O38" s="37">
        <f t="shared" si="1"/>
        <v>3393.724859259259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61</v>
      </c>
      <c r="M40" s="94"/>
      <c r="N40" s="94"/>
      <c r="O40" s="41">
        <v>84375</v>
      </c>
    </row>
    <row r="41" spans="1:15" ht="1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 ht="15.75" customHeight="1" thickBot="1">
      <c r="A42" s="98" t="s">
        <v>62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18589975</v>
      </c>
      <c r="E5" s="26">
        <f aca="true" t="shared" si="0" ref="E5:M5">SUM(E6:E13)</f>
        <v>335510</v>
      </c>
      <c r="F5" s="26">
        <f t="shared" si="0"/>
        <v>8771548</v>
      </c>
      <c r="G5" s="26">
        <f t="shared" si="0"/>
        <v>47409</v>
      </c>
      <c r="H5" s="26">
        <f t="shared" si="0"/>
        <v>0</v>
      </c>
      <c r="I5" s="26">
        <f t="shared" si="0"/>
        <v>0</v>
      </c>
      <c r="J5" s="26">
        <f t="shared" si="0"/>
        <v>1364608</v>
      </c>
      <c r="K5" s="26">
        <f t="shared" si="0"/>
        <v>17618357</v>
      </c>
      <c r="L5" s="26">
        <f t="shared" si="0"/>
        <v>0</v>
      </c>
      <c r="M5" s="26">
        <f t="shared" si="0"/>
        <v>0</v>
      </c>
      <c r="N5" s="27">
        <f>SUM(D5:M5)</f>
        <v>46727407</v>
      </c>
      <c r="O5" s="32">
        <f aca="true" t="shared" si="1" ref="O5:O43">(N5/O$45)</f>
        <v>553.3865512381719</v>
      </c>
      <c r="P5" s="6"/>
    </row>
    <row r="6" spans="1:16" ht="15">
      <c r="A6" s="12"/>
      <c r="B6" s="44">
        <v>511</v>
      </c>
      <c r="C6" s="20" t="s">
        <v>19</v>
      </c>
      <c r="D6" s="46">
        <v>613960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613960</v>
      </c>
      <c r="O6" s="47">
        <f t="shared" si="1"/>
        <v>7.271047738604199</v>
      </c>
      <c r="P6" s="9"/>
    </row>
    <row r="7" spans="1:16" ht="15">
      <c r="A7" s="12"/>
      <c r="B7" s="44">
        <v>512</v>
      </c>
      <c r="C7" s="20" t="s">
        <v>20</v>
      </c>
      <c r="D7" s="46">
        <v>1398634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1398634</v>
      </c>
      <c r="O7" s="47">
        <f t="shared" si="1"/>
        <v>16.56383898435557</v>
      </c>
      <c r="P7" s="9"/>
    </row>
    <row r="8" spans="1:16" ht="15">
      <c r="A8" s="12"/>
      <c r="B8" s="44">
        <v>513</v>
      </c>
      <c r="C8" s="20" t="s">
        <v>21</v>
      </c>
      <c r="D8" s="46">
        <v>5151837</v>
      </c>
      <c r="E8" s="46">
        <v>0</v>
      </c>
      <c r="F8" s="46">
        <v>0</v>
      </c>
      <c r="G8" s="46">
        <v>47409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5199246</v>
      </c>
      <c r="O8" s="47">
        <f t="shared" si="1"/>
        <v>61.57398832293135</v>
      </c>
      <c r="P8" s="9"/>
    </row>
    <row r="9" spans="1:16" ht="15">
      <c r="A9" s="12"/>
      <c r="B9" s="44">
        <v>514</v>
      </c>
      <c r="C9" s="20" t="s">
        <v>22</v>
      </c>
      <c r="D9" s="46">
        <v>549623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549623</v>
      </c>
      <c r="O9" s="47">
        <f t="shared" si="1"/>
        <v>6.509113087554329</v>
      </c>
      <c r="P9" s="9"/>
    </row>
    <row r="10" spans="1:16" ht="15">
      <c r="A10" s="12"/>
      <c r="B10" s="44">
        <v>515</v>
      </c>
      <c r="C10" s="20" t="s">
        <v>23</v>
      </c>
      <c r="D10" s="46">
        <v>2256212</v>
      </c>
      <c r="E10" s="46">
        <v>261243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2517455</v>
      </c>
      <c r="O10" s="47">
        <f t="shared" si="1"/>
        <v>29.81388931654804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8771548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8771548</v>
      </c>
      <c r="O11" s="47">
        <f t="shared" si="1"/>
        <v>103.88029228200239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17618357</v>
      </c>
      <c r="L12" s="46">
        <v>0</v>
      </c>
      <c r="M12" s="46">
        <v>0</v>
      </c>
      <c r="N12" s="46">
        <f t="shared" si="2"/>
        <v>17618357</v>
      </c>
      <c r="O12" s="47">
        <f t="shared" si="1"/>
        <v>208.65189071400656</v>
      </c>
      <c r="P12" s="9"/>
    </row>
    <row r="13" spans="1:16" ht="15">
      <c r="A13" s="12"/>
      <c r="B13" s="44">
        <v>519</v>
      </c>
      <c r="C13" s="20" t="s">
        <v>26</v>
      </c>
      <c r="D13" s="46">
        <v>8619709</v>
      </c>
      <c r="E13" s="46">
        <v>74267</v>
      </c>
      <c r="F13" s="46">
        <v>0</v>
      </c>
      <c r="G13" s="46">
        <v>0</v>
      </c>
      <c r="H13" s="46">
        <v>0</v>
      </c>
      <c r="I13" s="46">
        <v>0</v>
      </c>
      <c r="J13" s="46">
        <v>1364608</v>
      </c>
      <c r="K13" s="46">
        <v>0</v>
      </c>
      <c r="L13" s="46">
        <v>0</v>
      </c>
      <c r="M13" s="46">
        <v>0</v>
      </c>
      <c r="N13" s="46">
        <f t="shared" si="2"/>
        <v>10058584</v>
      </c>
      <c r="O13" s="47">
        <f t="shared" si="1"/>
        <v>119.1224907921695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61932547</v>
      </c>
      <c r="E14" s="31">
        <f t="shared" si="3"/>
        <v>2481877</v>
      </c>
      <c r="F14" s="31">
        <f t="shared" si="3"/>
        <v>0</v>
      </c>
      <c r="G14" s="31">
        <f t="shared" si="3"/>
        <v>23943311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88357735</v>
      </c>
      <c r="O14" s="43">
        <f t="shared" si="1"/>
        <v>1046.4090645317922</v>
      </c>
      <c r="P14" s="10"/>
    </row>
    <row r="15" spans="1:16" ht="15">
      <c r="A15" s="12"/>
      <c r="B15" s="44">
        <v>521</v>
      </c>
      <c r="C15" s="20" t="s">
        <v>28</v>
      </c>
      <c r="D15" s="46">
        <v>35561250</v>
      </c>
      <c r="E15" s="46">
        <v>1997265</v>
      </c>
      <c r="F15" s="46">
        <v>0</v>
      </c>
      <c r="G15" s="46">
        <v>21171881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58730396</v>
      </c>
      <c r="O15" s="47">
        <f t="shared" si="1"/>
        <v>695.53637537157</v>
      </c>
      <c r="P15" s="9"/>
    </row>
    <row r="16" spans="1:16" ht="15">
      <c r="A16" s="12"/>
      <c r="B16" s="44">
        <v>522</v>
      </c>
      <c r="C16" s="20" t="s">
        <v>29</v>
      </c>
      <c r="D16" s="46">
        <v>22297496</v>
      </c>
      <c r="E16" s="46">
        <v>0</v>
      </c>
      <c r="F16" s="46">
        <v>0</v>
      </c>
      <c r="G16" s="46">
        <v>2771430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25068926</v>
      </c>
      <c r="O16" s="47">
        <f t="shared" si="1"/>
        <v>296.88800198960195</v>
      </c>
      <c r="P16" s="9"/>
    </row>
    <row r="17" spans="1:16" ht="15">
      <c r="A17" s="12"/>
      <c r="B17" s="44">
        <v>524</v>
      </c>
      <c r="C17" s="20" t="s">
        <v>30</v>
      </c>
      <c r="D17" s="46">
        <v>4073801</v>
      </c>
      <c r="E17" s="46">
        <v>64654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4138455</v>
      </c>
      <c r="O17" s="47">
        <f t="shared" si="1"/>
        <v>49.01117966816282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143779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143779</v>
      </c>
      <c r="O18" s="47">
        <f t="shared" si="1"/>
        <v>1.7027558355736094</v>
      </c>
      <c r="P18" s="9"/>
    </row>
    <row r="19" spans="1:16" ht="15">
      <c r="A19" s="12"/>
      <c r="B19" s="44">
        <v>529</v>
      </c>
      <c r="C19" s="20" t="s">
        <v>32</v>
      </c>
      <c r="D19" s="46">
        <v>0</v>
      </c>
      <c r="E19" s="46">
        <v>276179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276179</v>
      </c>
      <c r="O19" s="47">
        <f t="shared" si="1"/>
        <v>3.2707516668837857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SUM(D21:D28)</f>
        <v>0</v>
      </c>
      <c r="E20" s="31">
        <f t="shared" si="5"/>
        <v>0</v>
      </c>
      <c r="F20" s="31">
        <f t="shared" si="5"/>
        <v>0</v>
      </c>
      <c r="G20" s="31">
        <f t="shared" si="5"/>
        <v>1483507</v>
      </c>
      <c r="H20" s="31">
        <f t="shared" si="5"/>
        <v>0</v>
      </c>
      <c r="I20" s="31">
        <f t="shared" si="5"/>
        <v>79293162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80776669</v>
      </c>
      <c r="O20" s="43">
        <f t="shared" si="1"/>
        <v>956.6274944042444</v>
      </c>
      <c r="P20" s="10"/>
    </row>
    <row r="21" spans="1:16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6115681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6115681</v>
      </c>
      <c r="O21" s="47">
        <f t="shared" si="1"/>
        <v>72.42720780681913</v>
      </c>
      <c r="P21" s="9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257622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257622</v>
      </c>
      <c r="O22" s="47">
        <f t="shared" si="1"/>
        <v>3.050983550255214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14506106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14506106</v>
      </c>
      <c r="O23" s="47">
        <f t="shared" si="1"/>
        <v>171.79391039685453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1254972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1254972</v>
      </c>
      <c r="O24" s="47">
        <f t="shared" si="1"/>
        <v>14.862468764433496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54433151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54433151</v>
      </c>
      <c r="O25" s="47">
        <f t="shared" si="1"/>
        <v>644.6446665640285</v>
      </c>
      <c r="P25" s="9"/>
    </row>
    <row r="26" spans="1:16" ht="15">
      <c r="A26" s="12"/>
      <c r="B26" s="44">
        <v>537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559919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559919</v>
      </c>
      <c r="O26" s="47">
        <f t="shared" si="1"/>
        <v>6.631047264889447</v>
      </c>
      <c r="P26" s="9"/>
    </row>
    <row r="27" spans="1:16" ht="15">
      <c r="A27" s="12"/>
      <c r="B27" s="44">
        <v>538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2165711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2165711</v>
      </c>
      <c r="O27" s="47">
        <f t="shared" si="1"/>
        <v>25.64823126754225</v>
      </c>
      <c r="P27" s="9"/>
    </row>
    <row r="28" spans="1:16" ht="15">
      <c r="A28" s="12"/>
      <c r="B28" s="44">
        <v>539</v>
      </c>
      <c r="C28" s="20" t="s">
        <v>41</v>
      </c>
      <c r="D28" s="46">
        <v>0</v>
      </c>
      <c r="E28" s="46">
        <v>0</v>
      </c>
      <c r="F28" s="46">
        <v>0</v>
      </c>
      <c r="G28" s="46">
        <v>1483507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1483507</v>
      </c>
      <c r="O28" s="47">
        <f t="shared" si="1"/>
        <v>17.56897878942195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SUM(D30:D31)</f>
        <v>2702477</v>
      </c>
      <c r="E29" s="31">
        <f t="shared" si="7"/>
        <v>1627725</v>
      </c>
      <c r="F29" s="31">
        <f t="shared" si="7"/>
        <v>0</v>
      </c>
      <c r="G29" s="31">
        <f t="shared" si="7"/>
        <v>2019866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5">SUM(D29:M29)</f>
        <v>6350068</v>
      </c>
      <c r="O29" s="43">
        <f t="shared" si="1"/>
        <v>75.20302230012199</v>
      </c>
      <c r="P29" s="10"/>
    </row>
    <row r="30" spans="1:16" ht="15">
      <c r="A30" s="12"/>
      <c r="B30" s="44">
        <v>541</v>
      </c>
      <c r="C30" s="20" t="s">
        <v>43</v>
      </c>
      <c r="D30" s="46">
        <v>2702477</v>
      </c>
      <c r="E30" s="46">
        <v>1576439</v>
      </c>
      <c r="F30" s="46">
        <v>0</v>
      </c>
      <c r="G30" s="46">
        <v>2019866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6298782</v>
      </c>
      <c r="O30" s="47">
        <f t="shared" si="1"/>
        <v>74.5956489299968</v>
      </c>
      <c r="P30" s="9"/>
    </row>
    <row r="31" spans="1:16" ht="15">
      <c r="A31" s="12"/>
      <c r="B31" s="44">
        <v>544</v>
      </c>
      <c r="C31" s="20" t="s">
        <v>44</v>
      </c>
      <c r="D31" s="46">
        <v>0</v>
      </c>
      <c r="E31" s="46">
        <v>51286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51286</v>
      </c>
      <c r="O31" s="47">
        <f t="shared" si="1"/>
        <v>0.6073733701251791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SUM(D33:D34)</f>
        <v>0</v>
      </c>
      <c r="E32" s="31">
        <f t="shared" si="9"/>
        <v>4387892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4387892</v>
      </c>
      <c r="O32" s="43">
        <f t="shared" si="1"/>
        <v>51.96522933715463</v>
      </c>
      <c r="P32" s="10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2319996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2319996</v>
      </c>
      <c r="O33" s="47">
        <f t="shared" si="1"/>
        <v>27.47540828290245</v>
      </c>
      <c r="P33" s="9"/>
    </row>
    <row r="34" spans="1:16" ht="15">
      <c r="A34" s="13"/>
      <c r="B34" s="45">
        <v>559</v>
      </c>
      <c r="C34" s="21" t="s">
        <v>47</v>
      </c>
      <c r="D34" s="46">
        <v>0</v>
      </c>
      <c r="E34" s="46">
        <v>2067896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2067896</v>
      </c>
      <c r="O34" s="47">
        <f t="shared" si="1"/>
        <v>24.489821054252182</v>
      </c>
      <c r="P34" s="9"/>
    </row>
    <row r="35" spans="1:16" ht="15.75">
      <c r="A35" s="28" t="s">
        <v>48</v>
      </c>
      <c r="B35" s="29"/>
      <c r="C35" s="30"/>
      <c r="D35" s="31">
        <f aca="true" t="shared" si="10" ref="D35:M35">SUM(D36:D36)</f>
        <v>0</v>
      </c>
      <c r="E35" s="31">
        <f t="shared" si="10"/>
        <v>30911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30911</v>
      </c>
      <c r="O35" s="43">
        <f t="shared" si="1"/>
        <v>0.36607491798813346</v>
      </c>
      <c r="P35" s="10"/>
    </row>
    <row r="36" spans="1:16" ht="15">
      <c r="A36" s="12"/>
      <c r="B36" s="44">
        <v>569</v>
      </c>
      <c r="C36" s="20" t="s">
        <v>49</v>
      </c>
      <c r="D36" s="46">
        <v>0</v>
      </c>
      <c r="E36" s="46">
        <v>30911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1" ref="N36:N43">SUM(D36:M36)</f>
        <v>30911</v>
      </c>
      <c r="O36" s="47">
        <f t="shared" si="1"/>
        <v>0.36607491798813346</v>
      </c>
      <c r="P36" s="9"/>
    </row>
    <row r="37" spans="1:16" ht="15.75">
      <c r="A37" s="28" t="s">
        <v>50</v>
      </c>
      <c r="B37" s="29"/>
      <c r="C37" s="30"/>
      <c r="D37" s="31">
        <f aca="true" t="shared" si="12" ref="D37:M37">SUM(D38:D38)</f>
        <v>9745302</v>
      </c>
      <c r="E37" s="31">
        <f t="shared" si="12"/>
        <v>0</v>
      </c>
      <c r="F37" s="31">
        <f t="shared" si="12"/>
        <v>0</v>
      </c>
      <c r="G37" s="31">
        <f t="shared" si="12"/>
        <v>3911147</v>
      </c>
      <c r="H37" s="31">
        <f t="shared" si="12"/>
        <v>0</v>
      </c>
      <c r="I37" s="31">
        <f t="shared" si="12"/>
        <v>830412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1"/>
        <v>14486861</v>
      </c>
      <c r="O37" s="43">
        <f t="shared" si="1"/>
        <v>171.56599438648018</v>
      </c>
      <c r="P37" s="9"/>
    </row>
    <row r="38" spans="1:16" ht="15">
      <c r="A38" s="12"/>
      <c r="B38" s="44">
        <v>572</v>
      </c>
      <c r="C38" s="20" t="s">
        <v>51</v>
      </c>
      <c r="D38" s="46">
        <v>9745302</v>
      </c>
      <c r="E38" s="46">
        <v>0</v>
      </c>
      <c r="F38" s="46">
        <v>0</v>
      </c>
      <c r="G38" s="46">
        <v>3911147</v>
      </c>
      <c r="H38" s="46">
        <v>0</v>
      </c>
      <c r="I38" s="46">
        <v>830412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14486861</v>
      </c>
      <c r="O38" s="47">
        <f t="shared" si="1"/>
        <v>171.56599438648018</v>
      </c>
      <c r="P38" s="9"/>
    </row>
    <row r="39" spans="1:16" ht="15.75">
      <c r="A39" s="28" t="s">
        <v>54</v>
      </c>
      <c r="B39" s="29"/>
      <c r="C39" s="30"/>
      <c r="D39" s="31">
        <f aca="true" t="shared" si="13" ref="D39:M39">SUM(D40:D42)</f>
        <v>3368047</v>
      </c>
      <c r="E39" s="31">
        <f t="shared" si="13"/>
        <v>30738262</v>
      </c>
      <c r="F39" s="31">
        <f t="shared" si="13"/>
        <v>11139271</v>
      </c>
      <c r="G39" s="31">
        <f t="shared" si="13"/>
        <v>10193</v>
      </c>
      <c r="H39" s="31">
        <f t="shared" si="13"/>
        <v>0</v>
      </c>
      <c r="I39" s="31">
        <f t="shared" si="13"/>
        <v>29787319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75043092</v>
      </c>
      <c r="O39" s="43">
        <f t="shared" si="1"/>
        <v>888.7254941437013</v>
      </c>
      <c r="P39" s="9"/>
    </row>
    <row r="40" spans="1:16" ht="15">
      <c r="A40" s="12"/>
      <c r="B40" s="44">
        <v>581</v>
      </c>
      <c r="C40" s="20" t="s">
        <v>52</v>
      </c>
      <c r="D40" s="46">
        <v>3368047</v>
      </c>
      <c r="E40" s="46">
        <v>30738262</v>
      </c>
      <c r="F40" s="46">
        <v>11139271</v>
      </c>
      <c r="G40" s="46">
        <v>10193</v>
      </c>
      <c r="H40" s="46">
        <v>0</v>
      </c>
      <c r="I40" s="46">
        <v>353537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45609310</v>
      </c>
      <c r="O40" s="47">
        <f t="shared" si="1"/>
        <v>540.1450751430026</v>
      </c>
      <c r="P40" s="9"/>
    </row>
    <row r="41" spans="1:16" ht="15">
      <c r="A41" s="12"/>
      <c r="B41" s="44">
        <v>591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10732220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10732220</v>
      </c>
      <c r="O41" s="47">
        <f t="shared" si="1"/>
        <v>127.10027357026966</v>
      </c>
      <c r="P41" s="9"/>
    </row>
    <row r="42" spans="1:16" ht="15.75" thickBot="1">
      <c r="A42" s="12"/>
      <c r="B42" s="44">
        <v>592</v>
      </c>
      <c r="C42" s="20" t="s">
        <v>58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18701562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18701562</v>
      </c>
      <c r="O42" s="47">
        <f t="shared" si="1"/>
        <v>221.48014543042908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4" ref="D43:M43">SUM(D5,D14,D20,D29,D32,D35,D37,D39)</f>
        <v>96338348</v>
      </c>
      <c r="E43" s="15">
        <f t="shared" si="14"/>
        <v>39602177</v>
      </c>
      <c r="F43" s="15">
        <f t="shared" si="14"/>
        <v>19910819</v>
      </c>
      <c r="G43" s="15">
        <f t="shared" si="14"/>
        <v>31415433</v>
      </c>
      <c r="H43" s="15">
        <f t="shared" si="14"/>
        <v>0</v>
      </c>
      <c r="I43" s="15">
        <f t="shared" si="14"/>
        <v>109910893</v>
      </c>
      <c r="J43" s="15">
        <f t="shared" si="14"/>
        <v>1364608</v>
      </c>
      <c r="K43" s="15">
        <f t="shared" si="14"/>
        <v>17618357</v>
      </c>
      <c r="L43" s="15">
        <f t="shared" si="14"/>
        <v>0</v>
      </c>
      <c r="M43" s="15">
        <f t="shared" si="14"/>
        <v>0</v>
      </c>
      <c r="N43" s="15">
        <f t="shared" si="11"/>
        <v>316160635</v>
      </c>
      <c r="O43" s="37">
        <f t="shared" si="1"/>
        <v>3744.2489252596547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59</v>
      </c>
      <c r="M45" s="94"/>
      <c r="N45" s="94"/>
      <c r="O45" s="41">
        <v>84439</v>
      </c>
    </row>
    <row r="46" spans="1:15" ht="15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5" ht="15.75" thickBot="1">
      <c r="A47" s="98" t="s">
        <v>62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sheetProtection/>
  <mergeCells count="10">
    <mergeCell ref="A47:O47"/>
    <mergeCell ref="L45:N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15789610</v>
      </c>
      <c r="E5" s="26">
        <f aca="true" t="shared" si="0" ref="E5:M5">SUM(E6:E13)</f>
        <v>1179553</v>
      </c>
      <c r="F5" s="26">
        <f t="shared" si="0"/>
        <v>8788022</v>
      </c>
      <c r="G5" s="26">
        <f t="shared" si="0"/>
        <v>321011</v>
      </c>
      <c r="H5" s="26">
        <f t="shared" si="0"/>
        <v>0</v>
      </c>
      <c r="I5" s="26">
        <f t="shared" si="0"/>
        <v>0</v>
      </c>
      <c r="J5" s="26">
        <f t="shared" si="0"/>
        <v>2050518</v>
      </c>
      <c r="K5" s="26">
        <f t="shared" si="0"/>
        <v>12979406</v>
      </c>
      <c r="L5" s="26">
        <f t="shared" si="0"/>
        <v>0</v>
      </c>
      <c r="M5" s="26">
        <f t="shared" si="0"/>
        <v>0</v>
      </c>
      <c r="N5" s="27">
        <f>SUM(D5:M5)</f>
        <v>41108120</v>
      </c>
      <c r="O5" s="32">
        <f aca="true" t="shared" si="1" ref="O5:O42">(N5/O$44)</f>
        <v>460.63647161650346</v>
      </c>
      <c r="P5" s="6"/>
    </row>
    <row r="6" spans="1:16" ht="15">
      <c r="A6" s="12"/>
      <c r="B6" s="44">
        <v>511</v>
      </c>
      <c r="C6" s="20" t="s">
        <v>19</v>
      </c>
      <c r="D6" s="46">
        <v>606695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606695</v>
      </c>
      <c r="O6" s="47">
        <f t="shared" si="1"/>
        <v>6.79831245377737</v>
      </c>
      <c r="P6" s="9"/>
    </row>
    <row r="7" spans="1:16" ht="15">
      <c r="A7" s="12"/>
      <c r="B7" s="44">
        <v>512</v>
      </c>
      <c r="C7" s="20" t="s">
        <v>20</v>
      </c>
      <c r="D7" s="46">
        <v>1196991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1196991</v>
      </c>
      <c r="O7" s="47">
        <f t="shared" si="1"/>
        <v>13.412866139261782</v>
      </c>
      <c r="P7" s="9"/>
    </row>
    <row r="8" spans="1:16" ht="15">
      <c r="A8" s="12"/>
      <c r="B8" s="44">
        <v>513</v>
      </c>
      <c r="C8" s="20" t="s">
        <v>21</v>
      </c>
      <c r="D8" s="46">
        <v>4825219</v>
      </c>
      <c r="E8" s="46">
        <v>0</v>
      </c>
      <c r="F8" s="46">
        <v>0</v>
      </c>
      <c r="G8" s="46">
        <v>41802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4867021</v>
      </c>
      <c r="O8" s="47">
        <f t="shared" si="1"/>
        <v>54.53733668003855</v>
      </c>
      <c r="P8" s="9"/>
    </row>
    <row r="9" spans="1:16" ht="15">
      <c r="A9" s="12"/>
      <c r="B9" s="44">
        <v>514</v>
      </c>
      <c r="C9" s="20" t="s">
        <v>22</v>
      </c>
      <c r="D9" s="46">
        <v>690152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690152</v>
      </c>
      <c r="O9" s="47">
        <f t="shared" si="1"/>
        <v>7.7334887160753905</v>
      </c>
      <c r="P9" s="9"/>
    </row>
    <row r="10" spans="1:16" ht="15">
      <c r="A10" s="12"/>
      <c r="B10" s="44">
        <v>515</v>
      </c>
      <c r="C10" s="20" t="s">
        <v>23</v>
      </c>
      <c r="D10" s="46">
        <v>2218614</v>
      </c>
      <c r="E10" s="46">
        <v>208903</v>
      </c>
      <c r="F10" s="46">
        <v>0</v>
      </c>
      <c r="G10" s="46">
        <v>959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2428476</v>
      </c>
      <c r="O10" s="47">
        <f t="shared" si="1"/>
        <v>27.212254319714933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8788022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8788022</v>
      </c>
      <c r="O11" s="47">
        <f t="shared" si="1"/>
        <v>98.47405929943301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12979406</v>
      </c>
      <c r="L12" s="46">
        <v>0</v>
      </c>
      <c r="M12" s="46">
        <v>0</v>
      </c>
      <c r="N12" s="46">
        <f t="shared" si="2"/>
        <v>12979406</v>
      </c>
      <c r="O12" s="47">
        <f t="shared" si="1"/>
        <v>145.4405548956769</v>
      </c>
      <c r="P12" s="9"/>
    </row>
    <row r="13" spans="1:16" ht="15">
      <c r="A13" s="12"/>
      <c r="B13" s="44">
        <v>519</v>
      </c>
      <c r="C13" s="20" t="s">
        <v>26</v>
      </c>
      <c r="D13" s="46">
        <v>6251939</v>
      </c>
      <c r="E13" s="46">
        <v>970650</v>
      </c>
      <c r="F13" s="46">
        <v>0</v>
      </c>
      <c r="G13" s="46">
        <v>278250</v>
      </c>
      <c r="H13" s="46">
        <v>0</v>
      </c>
      <c r="I13" s="46">
        <v>0</v>
      </c>
      <c r="J13" s="46">
        <v>2050518</v>
      </c>
      <c r="K13" s="46">
        <v>0</v>
      </c>
      <c r="L13" s="46">
        <v>0</v>
      </c>
      <c r="M13" s="46">
        <v>0</v>
      </c>
      <c r="N13" s="46">
        <f t="shared" si="2"/>
        <v>9551357</v>
      </c>
      <c r="O13" s="47">
        <f t="shared" si="1"/>
        <v>107.0275991125255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57906761</v>
      </c>
      <c r="E14" s="31">
        <f t="shared" si="3"/>
        <v>3106625</v>
      </c>
      <c r="F14" s="31">
        <f t="shared" si="3"/>
        <v>0</v>
      </c>
      <c r="G14" s="31">
        <f t="shared" si="3"/>
        <v>3286899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64300285</v>
      </c>
      <c r="O14" s="43">
        <f t="shared" si="1"/>
        <v>720.5159566123574</v>
      </c>
      <c r="P14" s="10"/>
    </row>
    <row r="15" spans="1:16" ht="15">
      <c r="A15" s="12"/>
      <c r="B15" s="44">
        <v>521</v>
      </c>
      <c r="C15" s="20" t="s">
        <v>28</v>
      </c>
      <c r="D15" s="46">
        <v>32161287</v>
      </c>
      <c r="E15" s="46">
        <v>2164335</v>
      </c>
      <c r="F15" s="46">
        <v>0</v>
      </c>
      <c r="G15" s="46">
        <v>2979236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37304858</v>
      </c>
      <c r="O15" s="47">
        <f t="shared" si="1"/>
        <v>418.01907173752267</v>
      </c>
      <c r="P15" s="9"/>
    </row>
    <row r="16" spans="1:16" ht="15">
      <c r="A16" s="12"/>
      <c r="B16" s="44">
        <v>522</v>
      </c>
      <c r="C16" s="20" t="s">
        <v>29</v>
      </c>
      <c r="D16" s="46">
        <v>21680151</v>
      </c>
      <c r="E16" s="46">
        <v>0</v>
      </c>
      <c r="F16" s="46">
        <v>0</v>
      </c>
      <c r="G16" s="46">
        <v>307663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21987814</v>
      </c>
      <c r="O16" s="47">
        <f t="shared" si="1"/>
        <v>246.3841464781157</v>
      </c>
      <c r="P16" s="9"/>
    </row>
    <row r="17" spans="1:16" ht="15">
      <c r="A17" s="12"/>
      <c r="B17" s="44">
        <v>524</v>
      </c>
      <c r="C17" s="20" t="s">
        <v>30</v>
      </c>
      <c r="D17" s="46">
        <v>4065323</v>
      </c>
      <c r="E17" s="46">
        <v>61813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4127136</v>
      </c>
      <c r="O17" s="47">
        <f t="shared" si="1"/>
        <v>46.246565518477844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127051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127051</v>
      </c>
      <c r="O18" s="47">
        <f t="shared" si="1"/>
        <v>1.4236682279644113</v>
      </c>
      <c r="P18" s="9"/>
    </row>
    <row r="19" spans="1:16" ht="15">
      <c r="A19" s="12"/>
      <c r="B19" s="44">
        <v>529</v>
      </c>
      <c r="C19" s="20" t="s">
        <v>32</v>
      </c>
      <c r="D19" s="46">
        <v>0</v>
      </c>
      <c r="E19" s="46">
        <v>753426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753426</v>
      </c>
      <c r="O19" s="47">
        <f t="shared" si="1"/>
        <v>8.442504650276776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SUM(D21:D28)</f>
        <v>3721890</v>
      </c>
      <c r="E20" s="31">
        <f t="shared" si="5"/>
        <v>0</v>
      </c>
      <c r="F20" s="31">
        <f t="shared" si="5"/>
        <v>0</v>
      </c>
      <c r="G20" s="31">
        <f t="shared" si="5"/>
        <v>1966269</v>
      </c>
      <c r="H20" s="31">
        <f t="shared" si="5"/>
        <v>0</v>
      </c>
      <c r="I20" s="31">
        <f t="shared" si="5"/>
        <v>72061061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77749220</v>
      </c>
      <c r="O20" s="43">
        <f t="shared" si="1"/>
        <v>871.2178122408732</v>
      </c>
      <c r="P20" s="10"/>
    </row>
    <row r="21" spans="1:16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6002006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6002006</v>
      </c>
      <c r="O21" s="47">
        <f t="shared" si="1"/>
        <v>67.25539544160821</v>
      </c>
      <c r="P21" s="9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2306465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2306465</v>
      </c>
      <c r="O22" s="47">
        <f t="shared" si="1"/>
        <v>25.845061742228996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14698970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14698970</v>
      </c>
      <c r="O23" s="47">
        <f t="shared" si="1"/>
        <v>164.70910557809103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127999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127999</v>
      </c>
      <c r="O24" s="47">
        <f t="shared" si="1"/>
        <v>1.4342910288877435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46421292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46421292</v>
      </c>
      <c r="O25" s="47">
        <f t="shared" si="1"/>
        <v>520.1731471728558</v>
      </c>
      <c r="P25" s="9"/>
    </row>
    <row r="26" spans="1:16" ht="15">
      <c r="A26" s="12"/>
      <c r="B26" s="44">
        <v>537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604604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604604</v>
      </c>
      <c r="O26" s="47">
        <f t="shared" si="1"/>
        <v>6.774881782120526</v>
      </c>
      <c r="P26" s="9"/>
    </row>
    <row r="27" spans="1:16" ht="15">
      <c r="A27" s="12"/>
      <c r="B27" s="44">
        <v>538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1899725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1899725</v>
      </c>
      <c r="O27" s="47">
        <f t="shared" si="1"/>
        <v>21.28734228278165</v>
      </c>
      <c r="P27" s="9"/>
    </row>
    <row r="28" spans="1:16" ht="15">
      <c r="A28" s="12"/>
      <c r="B28" s="44">
        <v>539</v>
      </c>
      <c r="C28" s="20" t="s">
        <v>41</v>
      </c>
      <c r="D28" s="46">
        <v>3721890</v>
      </c>
      <c r="E28" s="46">
        <v>0</v>
      </c>
      <c r="F28" s="46">
        <v>0</v>
      </c>
      <c r="G28" s="46">
        <v>1966269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5688159</v>
      </c>
      <c r="O28" s="47">
        <f t="shared" si="1"/>
        <v>63.738587212299144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SUM(D30:D31)</f>
        <v>0</v>
      </c>
      <c r="E29" s="31">
        <f t="shared" si="7"/>
        <v>2442926</v>
      </c>
      <c r="F29" s="31">
        <f t="shared" si="7"/>
        <v>0</v>
      </c>
      <c r="G29" s="31">
        <f t="shared" si="7"/>
        <v>367573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5">SUM(D29:M29)</f>
        <v>2810499</v>
      </c>
      <c r="O29" s="43">
        <f t="shared" si="1"/>
        <v>31.493007776607428</v>
      </c>
      <c r="P29" s="10"/>
    </row>
    <row r="30" spans="1:16" ht="15">
      <c r="A30" s="12"/>
      <c r="B30" s="44">
        <v>541</v>
      </c>
      <c r="C30" s="20" t="s">
        <v>43</v>
      </c>
      <c r="D30" s="46">
        <v>0</v>
      </c>
      <c r="E30" s="46">
        <v>2393775</v>
      </c>
      <c r="F30" s="46">
        <v>0</v>
      </c>
      <c r="G30" s="46">
        <v>367573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2761348</v>
      </c>
      <c r="O30" s="47">
        <f t="shared" si="1"/>
        <v>30.942246924094036</v>
      </c>
      <c r="P30" s="9"/>
    </row>
    <row r="31" spans="1:16" ht="15">
      <c r="A31" s="12"/>
      <c r="B31" s="44">
        <v>544</v>
      </c>
      <c r="C31" s="20" t="s">
        <v>44</v>
      </c>
      <c r="D31" s="46">
        <v>0</v>
      </c>
      <c r="E31" s="46">
        <v>49151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49151</v>
      </c>
      <c r="O31" s="47">
        <f t="shared" si="1"/>
        <v>0.5507608525133906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SUM(D33:D34)</f>
        <v>0</v>
      </c>
      <c r="E32" s="31">
        <f t="shared" si="9"/>
        <v>3054148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3054148</v>
      </c>
      <c r="O32" s="43">
        <f t="shared" si="1"/>
        <v>34.223213285224446</v>
      </c>
      <c r="P32" s="10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1260589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1260589</v>
      </c>
      <c r="O33" s="47">
        <f t="shared" si="1"/>
        <v>14.125512650993926</v>
      </c>
      <c r="P33" s="9"/>
    </row>
    <row r="34" spans="1:16" ht="15">
      <c r="A34" s="13"/>
      <c r="B34" s="45">
        <v>559</v>
      </c>
      <c r="C34" s="21" t="s">
        <v>47</v>
      </c>
      <c r="D34" s="46">
        <v>0</v>
      </c>
      <c r="E34" s="46">
        <v>1793559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1793559</v>
      </c>
      <c r="O34" s="47">
        <f t="shared" si="1"/>
        <v>20.09770063423052</v>
      </c>
      <c r="P34" s="9"/>
    </row>
    <row r="35" spans="1:16" ht="15.75">
      <c r="A35" s="28" t="s">
        <v>48</v>
      </c>
      <c r="B35" s="29"/>
      <c r="C35" s="30"/>
      <c r="D35" s="31">
        <f aca="true" t="shared" si="10" ref="D35:M35">SUM(D36:D36)</f>
        <v>0</v>
      </c>
      <c r="E35" s="31">
        <f t="shared" si="10"/>
        <v>43625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43625</v>
      </c>
      <c r="O35" s="43">
        <f t="shared" si="1"/>
        <v>0.4888393357387777</v>
      </c>
      <c r="P35" s="10"/>
    </row>
    <row r="36" spans="1:16" ht="15">
      <c r="A36" s="12"/>
      <c r="B36" s="44">
        <v>569</v>
      </c>
      <c r="C36" s="20" t="s">
        <v>49</v>
      </c>
      <c r="D36" s="46">
        <v>0</v>
      </c>
      <c r="E36" s="46">
        <v>43625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1" ref="N36:N42">SUM(D36:M36)</f>
        <v>43625</v>
      </c>
      <c r="O36" s="47">
        <f t="shared" si="1"/>
        <v>0.4888393357387777</v>
      </c>
      <c r="P36" s="9"/>
    </row>
    <row r="37" spans="1:16" ht="15.75">
      <c r="A37" s="28" t="s">
        <v>50</v>
      </c>
      <c r="B37" s="29"/>
      <c r="C37" s="30"/>
      <c r="D37" s="31">
        <f aca="true" t="shared" si="12" ref="D37:M37">SUM(D38:D38)</f>
        <v>10986474</v>
      </c>
      <c r="E37" s="31">
        <f t="shared" si="12"/>
        <v>0</v>
      </c>
      <c r="F37" s="31">
        <f t="shared" si="12"/>
        <v>0</v>
      </c>
      <c r="G37" s="31">
        <f t="shared" si="12"/>
        <v>1390034</v>
      </c>
      <c r="H37" s="31">
        <f t="shared" si="12"/>
        <v>0</v>
      </c>
      <c r="I37" s="31">
        <f t="shared" si="12"/>
        <v>1451692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1"/>
        <v>13828200</v>
      </c>
      <c r="O37" s="43">
        <f t="shared" si="1"/>
        <v>154.95170435445195</v>
      </c>
      <c r="P37" s="9"/>
    </row>
    <row r="38" spans="1:16" ht="15">
      <c r="A38" s="12"/>
      <c r="B38" s="44">
        <v>572</v>
      </c>
      <c r="C38" s="20" t="s">
        <v>51</v>
      </c>
      <c r="D38" s="46">
        <v>10986474</v>
      </c>
      <c r="E38" s="46">
        <v>0</v>
      </c>
      <c r="F38" s="46">
        <v>0</v>
      </c>
      <c r="G38" s="46">
        <v>1390034</v>
      </c>
      <c r="H38" s="46">
        <v>0</v>
      </c>
      <c r="I38" s="46">
        <v>1451692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13828200</v>
      </c>
      <c r="O38" s="47">
        <f t="shared" si="1"/>
        <v>154.95170435445195</v>
      </c>
      <c r="P38" s="9"/>
    </row>
    <row r="39" spans="1:16" ht="15.75">
      <c r="A39" s="28" t="s">
        <v>54</v>
      </c>
      <c r="B39" s="29"/>
      <c r="C39" s="30"/>
      <c r="D39" s="31">
        <f aca="true" t="shared" si="13" ref="D39:M39">SUM(D40:D41)</f>
        <v>15981264</v>
      </c>
      <c r="E39" s="31">
        <f t="shared" si="13"/>
        <v>12390000</v>
      </c>
      <c r="F39" s="31">
        <f t="shared" si="13"/>
        <v>9366201</v>
      </c>
      <c r="G39" s="31">
        <f t="shared" si="13"/>
        <v>2974363</v>
      </c>
      <c r="H39" s="31">
        <f t="shared" si="13"/>
        <v>0</v>
      </c>
      <c r="I39" s="31">
        <f t="shared" si="13"/>
        <v>11818120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52529948</v>
      </c>
      <c r="O39" s="43">
        <f t="shared" si="1"/>
        <v>588.6236077183389</v>
      </c>
      <c r="P39" s="9"/>
    </row>
    <row r="40" spans="1:16" ht="15">
      <c r="A40" s="12"/>
      <c r="B40" s="44">
        <v>581</v>
      </c>
      <c r="C40" s="20" t="s">
        <v>52</v>
      </c>
      <c r="D40" s="46">
        <v>15981264</v>
      </c>
      <c r="E40" s="46">
        <v>12390000</v>
      </c>
      <c r="F40" s="46">
        <v>9366201</v>
      </c>
      <c r="G40" s="46">
        <v>2974363</v>
      </c>
      <c r="H40" s="46">
        <v>0</v>
      </c>
      <c r="I40" s="46">
        <v>395147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41106975</v>
      </c>
      <c r="O40" s="47">
        <f t="shared" si="1"/>
        <v>460.6236413347975</v>
      </c>
      <c r="P40" s="9"/>
    </row>
    <row r="41" spans="1:16" ht="15.75" thickBot="1">
      <c r="A41" s="12"/>
      <c r="B41" s="44">
        <v>591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11422973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11422973</v>
      </c>
      <c r="O41" s="47">
        <f t="shared" si="1"/>
        <v>127.99996638354138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4" ref="D42:M42">SUM(D5,D14,D20,D29,D32,D35,D37,D39)</f>
        <v>104385999</v>
      </c>
      <c r="E42" s="15">
        <f t="shared" si="14"/>
        <v>22216877</v>
      </c>
      <c r="F42" s="15">
        <f t="shared" si="14"/>
        <v>18154223</v>
      </c>
      <c r="G42" s="15">
        <f t="shared" si="14"/>
        <v>10306149</v>
      </c>
      <c r="H42" s="15">
        <f t="shared" si="14"/>
        <v>0</v>
      </c>
      <c r="I42" s="15">
        <f t="shared" si="14"/>
        <v>85330873</v>
      </c>
      <c r="J42" s="15">
        <f t="shared" si="14"/>
        <v>2050518</v>
      </c>
      <c r="K42" s="15">
        <f t="shared" si="14"/>
        <v>12979406</v>
      </c>
      <c r="L42" s="15">
        <f t="shared" si="14"/>
        <v>0</v>
      </c>
      <c r="M42" s="15">
        <f t="shared" si="14"/>
        <v>0</v>
      </c>
      <c r="N42" s="15">
        <f t="shared" si="11"/>
        <v>255424045</v>
      </c>
      <c r="O42" s="37">
        <f t="shared" si="1"/>
        <v>2862.1506129400955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4" t="s">
        <v>55</v>
      </c>
      <c r="M44" s="94"/>
      <c r="N44" s="94"/>
      <c r="O44" s="41">
        <v>89242</v>
      </c>
    </row>
    <row r="45" spans="1:15" ht="1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 ht="15.75" thickBot="1">
      <c r="A46" s="98" t="s">
        <v>62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</sheetData>
  <sheetProtection/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16209952</v>
      </c>
      <c r="E5" s="26">
        <f t="shared" si="0"/>
        <v>108971</v>
      </c>
      <c r="F5" s="26">
        <f t="shared" si="0"/>
        <v>8812049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2289548</v>
      </c>
      <c r="K5" s="26">
        <f t="shared" si="0"/>
        <v>12691469</v>
      </c>
      <c r="L5" s="26">
        <f t="shared" si="0"/>
        <v>0</v>
      </c>
      <c r="M5" s="26">
        <f t="shared" si="0"/>
        <v>0</v>
      </c>
      <c r="N5" s="27">
        <f>SUM(D5:M5)</f>
        <v>40111989</v>
      </c>
      <c r="O5" s="32">
        <f aca="true" t="shared" si="1" ref="O5:O44">(N5/O$46)</f>
        <v>445.2880074599527</v>
      </c>
      <c r="P5" s="6"/>
    </row>
    <row r="6" spans="1:16" ht="15">
      <c r="A6" s="12"/>
      <c r="B6" s="44">
        <v>511</v>
      </c>
      <c r="C6" s="20" t="s">
        <v>19</v>
      </c>
      <c r="D6" s="46">
        <v>630218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630218</v>
      </c>
      <c r="O6" s="47">
        <f t="shared" si="1"/>
        <v>6.996125709084047</v>
      </c>
      <c r="P6" s="9"/>
    </row>
    <row r="7" spans="1:16" ht="15">
      <c r="A7" s="12"/>
      <c r="B7" s="44">
        <v>512</v>
      </c>
      <c r="C7" s="20" t="s">
        <v>20</v>
      </c>
      <c r="D7" s="46">
        <v>1446251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1446251</v>
      </c>
      <c r="O7" s="47">
        <f t="shared" si="1"/>
        <v>16.055006050110457</v>
      </c>
      <c r="P7" s="9"/>
    </row>
    <row r="8" spans="1:16" ht="15">
      <c r="A8" s="12"/>
      <c r="B8" s="44">
        <v>513</v>
      </c>
      <c r="C8" s="20" t="s">
        <v>21</v>
      </c>
      <c r="D8" s="46">
        <v>4561695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4561695</v>
      </c>
      <c r="O8" s="47">
        <f t="shared" si="1"/>
        <v>50.639924068338495</v>
      </c>
      <c r="P8" s="9"/>
    </row>
    <row r="9" spans="1:16" ht="15">
      <c r="A9" s="12"/>
      <c r="B9" s="44">
        <v>514</v>
      </c>
      <c r="C9" s="20" t="s">
        <v>22</v>
      </c>
      <c r="D9" s="46">
        <v>600374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600374</v>
      </c>
      <c r="O9" s="47">
        <f t="shared" si="1"/>
        <v>6.664823880729566</v>
      </c>
      <c r="P9" s="9"/>
    </row>
    <row r="10" spans="1:16" ht="15">
      <c r="A10" s="12"/>
      <c r="B10" s="44">
        <v>515</v>
      </c>
      <c r="C10" s="20" t="s">
        <v>23</v>
      </c>
      <c r="D10" s="46">
        <v>2294205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2294205</v>
      </c>
      <c r="O10" s="47">
        <f t="shared" si="1"/>
        <v>25.468245245945315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8812049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8812049</v>
      </c>
      <c r="O11" s="47">
        <f t="shared" si="1"/>
        <v>97.82361430268314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12691469</v>
      </c>
      <c r="L12" s="46">
        <v>0</v>
      </c>
      <c r="M12" s="46">
        <v>0</v>
      </c>
      <c r="N12" s="46">
        <f t="shared" si="2"/>
        <v>12691469</v>
      </c>
      <c r="O12" s="47">
        <f t="shared" si="1"/>
        <v>140.88952165273477</v>
      </c>
      <c r="P12" s="9"/>
    </row>
    <row r="13" spans="1:16" ht="15">
      <c r="A13" s="12"/>
      <c r="B13" s="44">
        <v>519</v>
      </c>
      <c r="C13" s="20" t="s">
        <v>26</v>
      </c>
      <c r="D13" s="46">
        <v>6677209</v>
      </c>
      <c r="E13" s="46">
        <v>108971</v>
      </c>
      <c r="F13" s="46">
        <v>0</v>
      </c>
      <c r="G13" s="46">
        <v>0</v>
      </c>
      <c r="H13" s="46">
        <v>0</v>
      </c>
      <c r="I13" s="46">
        <v>0</v>
      </c>
      <c r="J13" s="46">
        <v>2289548</v>
      </c>
      <c r="K13" s="46">
        <v>0</v>
      </c>
      <c r="L13" s="46">
        <v>0</v>
      </c>
      <c r="M13" s="46">
        <v>0</v>
      </c>
      <c r="N13" s="46">
        <f t="shared" si="2"/>
        <v>9075728</v>
      </c>
      <c r="O13" s="47">
        <f t="shared" si="1"/>
        <v>100.75074655032692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55819504</v>
      </c>
      <c r="E14" s="31">
        <f t="shared" si="3"/>
        <v>1721180</v>
      </c>
      <c r="F14" s="31">
        <f t="shared" si="3"/>
        <v>0</v>
      </c>
      <c r="G14" s="31">
        <f t="shared" si="3"/>
        <v>596395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58137079</v>
      </c>
      <c r="O14" s="43">
        <f t="shared" si="1"/>
        <v>645.3866964176685</v>
      </c>
      <c r="P14" s="10"/>
    </row>
    <row r="15" spans="1:16" ht="15">
      <c r="A15" s="12"/>
      <c r="B15" s="44">
        <v>521</v>
      </c>
      <c r="C15" s="20" t="s">
        <v>28</v>
      </c>
      <c r="D15" s="46">
        <v>30469878</v>
      </c>
      <c r="E15" s="46">
        <v>1346265</v>
      </c>
      <c r="F15" s="46">
        <v>0</v>
      </c>
      <c r="G15" s="46">
        <v>477373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32293516</v>
      </c>
      <c r="O15" s="47">
        <f t="shared" si="1"/>
        <v>358.4941996647462</v>
      </c>
      <c r="P15" s="9"/>
    </row>
    <row r="16" spans="1:16" ht="15">
      <c r="A16" s="12"/>
      <c r="B16" s="44">
        <v>522</v>
      </c>
      <c r="C16" s="20" t="s">
        <v>29</v>
      </c>
      <c r="D16" s="46">
        <v>21107085</v>
      </c>
      <c r="E16" s="46">
        <v>0</v>
      </c>
      <c r="F16" s="46">
        <v>0</v>
      </c>
      <c r="G16" s="46">
        <v>119022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21226107</v>
      </c>
      <c r="O16" s="47">
        <f t="shared" si="1"/>
        <v>235.63356312651948</v>
      </c>
      <c r="P16" s="9"/>
    </row>
    <row r="17" spans="1:16" ht="15">
      <c r="A17" s="12"/>
      <c r="B17" s="44">
        <v>524</v>
      </c>
      <c r="C17" s="20" t="s">
        <v>30</v>
      </c>
      <c r="D17" s="46">
        <v>4242541</v>
      </c>
      <c r="E17" s="46">
        <v>72240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4314781</v>
      </c>
      <c r="O17" s="47">
        <f t="shared" si="1"/>
        <v>47.898902099221814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223880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223880</v>
      </c>
      <c r="O18" s="47">
        <f t="shared" si="1"/>
        <v>2.4853187686637583</v>
      </c>
      <c r="P18" s="9"/>
    </row>
    <row r="19" spans="1:16" ht="15">
      <c r="A19" s="12"/>
      <c r="B19" s="44">
        <v>529</v>
      </c>
      <c r="C19" s="20" t="s">
        <v>32</v>
      </c>
      <c r="D19" s="46">
        <v>0</v>
      </c>
      <c r="E19" s="46">
        <v>78795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78795</v>
      </c>
      <c r="O19" s="47">
        <f t="shared" si="1"/>
        <v>0.8747127585173344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SUM(D21:D28)</f>
        <v>3873601</v>
      </c>
      <c r="E20" s="31">
        <f t="shared" si="5"/>
        <v>0</v>
      </c>
      <c r="F20" s="31">
        <f t="shared" si="5"/>
        <v>0</v>
      </c>
      <c r="G20" s="31">
        <f t="shared" si="5"/>
        <v>1439565</v>
      </c>
      <c r="H20" s="31">
        <f t="shared" si="5"/>
        <v>0</v>
      </c>
      <c r="I20" s="31">
        <f t="shared" si="5"/>
        <v>91862805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97175971</v>
      </c>
      <c r="O20" s="43">
        <f t="shared" si="1"/>
        <v>1078.7621251984326</v>
      </c>
      <c r="P20" s="10"/>
    </row>
    <row r="21" spans="1:16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8637170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8637170</v>
      </c>
      <c r="O21" s="47">
        <f t="shared" si="1"/>
        <v>95.88226152018738</v>
      </c>
      <c r="P21" s="9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3623693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3623693</v>
      </c>
      <c r="O22" s="47">
        <f t="shared" si="1"/>
        <v>40.227051209467035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14863869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14863869</v>
      </c>
      <c r="O23" s="47">
        <f t="shared" si="1"/>
        <v>165.00559496453192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1006330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1006330</v>
      </c>
      <c r="O24" s="47">
        <f t="shared" si="1"/>
        <v>11.1713901932705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61373802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61373802</v>
      </c>
      <c r="O25" s="47">
        <f t="shared" si="1"/>
        <v>681.3179471808705</v>
      </c>
      <c r="P25" s="9"/>
    </row>
    <row r="26" spans="1:16" ht="15">
      <c r="A26" s="12"/>
      <c r="B26" s="44">
        <v>537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564713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564713</v>
      </c>
      <c r="O26" s="47">
        <f t="shared" si="1"/>
        <v>6.268946836735827</v>
      </c>
      <c r="P26" s="9"/>
    </row>
    <row r="27" spans="1:16" ht="15">
      <c r="A27" s="12"/>
      <c r="B27" s="44">
        <v>538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1793228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1793228</v>
      </c>
      <c r="O27" s="47">
        <f t="shared" si="1"/>
        <v>19.90683940009547</v>
      </c>
      <c r="P27" s="9"/>
    </row>
    <row r="28" spans="1:16" ht="15">
      <c r="A28" s="12"/>
      <c r="B28" s="44">
        <v>539</v>
      </c>
      <c r="C28" s="20" t="s">
        <v>41</v>
      </c>
      <c r="D28" s="46">
        <v>3873601</v>
      </c>
      <c r="E28" s="46">
        <v>0</v>
      </c>
      <c r="F28" s="46">
        <v>0</v>
      </c>
      <c r="G28" s="46">
        <v>1439565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5313166</v>
      </c>
      <c r="O28" s="47">
        <f t="shared" si="1"/>
        <v>58.982093893273834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SUM(D30:D31)</f>
        <v>0</v>
      </c>
      <c r="E29" s="31">
        <f t="shared" si="7"/>
        <v>1561574</v>
      </c>
      <c r="F29" s="31">
        <f t="shared" si="7"/>
        <v>0</v>
      </c>
      <c r="G29" s="31">
        <f t="shared" si="7"/>
        <v>1450293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6">SUM(D29:M29)</f>
        <v>3011867</v>
      </c>
      <c r="O29" s="43">
        <f t="shared" si="1"/>
        <v>33.435097301317704</v>
      </c>
      <c r="P29" s="10"/>
    </row>
    <row r="30" spans="1:16" ht="15">
      <c r="A30" s="12"/>
      <c r="B30" s="44">
        <v>541</v>
      </c>
      <c r="C30" s="20" t="s">
        <v>43</v>
      </c>
      <c r="D30" s="46">
        <v>0</v>
      </c>
      <c r="E30" s="46">
        <v>1508707</v>
      </c>
      <c r="F30" s="46">
        <v>0</v>
      </c>
      <c r="G30" s="46">
        <v>1450293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2959000</v>
      </c>
      <c r="O30" s="47">
        <f t="shared" si="1"/>
        <v>32.84821438483143</v>
      </c>
      <c r="P30" s="9"/>
    </row>
    <row r="31" spans="1:16" ht="15">
      <c r="A31" s="12"/>
      <c r="B31" s="44">
        <v>544</v>
      </c>
      <c r="C31" s="20" t="s">
        <v>44</v>
      </c>
      <c r="D31" s="46">
        <v>0</v>
      </c>
      <c r="E31" s="46">
        <v>52867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52867</v>
      </c>
      <c r="O31" s="47">
        <f t="shared" si="1"/>
        <v>0.5868829164862734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SUM(D33:D35)</f>
        <v>248647</v>
      </c>
      <c r="E32" s="31">
        <f t="shared" si="9"/>
        <v>1881096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2129743</v>
      </c>
      <c r="O32" s="43">
        <f t="shared" si="1"/>
        <v>23.642532831562704</v>
      </c>
      <c r="P32" s="10"/>
    </row>
    <row r="33" spans="1:16" ht="15">
      <c r="A33" s="13"/>
      <c r="B33" s="45">
        <v>552</v>
      </c>
      <c r="C33" s="21" t="s">
        <v>69</v>
      </c>
      <c r="D33" s="46">
        <v>0</v>
      </c>
      <c r="E33" s="46">
        <v>50000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50000</v>
      </c>
      <c r="O33" s="47">
        <f t="shared" si="1"/>
        <v>0.5550560051509197</v>
      </c>
      <c r="P33" s="9"/>
    </row>
    <row r="34" spans="1:16" ht="15">
      <c r="A34" s="13"/>
      <c r="B34" s="45">
        <v>554</v>
      </c>
      <c r="C34" s="21" t="s">
        <v>46</v>
      </c>
      <c r="D34" s="46">
        <v>0</v>
      </c>
      <c r="E34" s="46">
        <v>1831096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1831096</v>
      </c>
      <c r="O34" s="47">
        <f t="shared" si="1"/>
        <v>20.32721661615657</v>
      </c>
      <c r="P34" s="9"/>
    </row>
    <row r="35" spans="1:16" ht="15">
      <c r="A35" s="13"/>
      <c r="B35" s="45">
        <v>559</v>
      </c>
      <c r="C35" s="21" t="s">
        <v>47</v>
      </c>
      <c r="D35" s="46">
        <v>248647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248647</v>
      </c>
      <c r="O35" s="47">
        <f t="shared" si="1"/>
        <v>2.7602602102552147</v>
      </c>
      <c r="P35" s="9"/>
    </row>
    <row r="36" spans="1:16" ht="15.75">
      <c r="A36" s="28" t="s">
        <v>48</v>
      </c>
      <c r="B36" s="29"/>
      <c r="C36" s="30"/>
      <c r="D36" s="31">
        <f aca="true" t="shared" si="10" ref="D36:M36">SUM(D37:D37)</f>
        <v>0</v>
      </c>
      <c r="E36" s="31">
        <f t="shared" si="10"/>
        <v>42441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42441</v>
      </c>
      <c r="O36" s="43">
        <f t="shared" si="1"/>
        <v>0.4711426382922037</v>
      </c>
      <c r="P36" s="10"/>
    </row>
    <row r="37" spans="1:16" ht="15">
      <c r="A37" s="12"/>
      <c r="B37" s="44">
        <v>569</v>
      </c>
      <c r="C37" s="20" t="s">
        <v>49</v>
      </c>
      <c r="D37" s="46">
        <v>0</v>
      </c>
      <c r="E37" s="46">
        <v>42441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1" ref="N37:N44">SUM(D37:M37)</f>
        <v>42441</v>
      </c>
      <c r="O37" s="47">
        <f t="shared" si="1"/>
        <v>0.4711426382922037</v>
      </c>
      <c r="P37" s="9"/>
    </row>
    <row r="38" spans="1:16" ht="15.75">
      <c r="A38" s="28" t="s">
        <v>50</v>
      </c>
      <c r="B38" s="29"/>
      <c r="C38" s="30"/>
      <c r="D38" s="31">
        <f aca="true" t="shared" si="12" ref="D38:M38">SUM(D39:D39)</f>
        <v>10734908</v>
      </c>
      <c r="E38" s="31">
        <f t="shared" si="12"/>
        <v>0</v>
      </c>
      <c r="F38" s="31">
        <f t="shared" si="12"/>
        <v>0</v>
      </c>
      <c r="G38" s="31">
        <f t="shared" si="12"/>
        <v>3499248</v>
      </c>
      <c r="H38" s="31">
        <f t="shared" si="12"/>
        <v>0</v>
      </c>
      <c r="I38" s="31">
        <f t="shared" si="12"/>
        <v>1534557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1"/>
        <v>15768713</v>
      </c>
      <c r="O38" s="43">
        <f t="shared" si="1"/>
        <v>175.0503768830275</v>
      </c>
      <c r="P38" s="9"/>
    </row>
    <row r="39" spans="1:16" ht="15">
      <c r="A39" s="12"/>
      <c r="B39" s="44">
        <v>572</v>
      </c>
      <c r="C39" s="20" t="s">
        <v>51</v>
      </c>
      <c r="D39" s="46">
        <v>10734908</v>
      </c>
      <c r="E39" s="46">
        <v>0</v>
      </c>
      <c r="F39" s="46">
        <v>0</v>
      </c>
      <c r="G39" s="46">
        <v>3499248</v>
      </c>
      <c r="H39" s="46">
        <v>0</v>
      </c>
      <c r="I39" s="46">
        <v>1534557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15768713</v>
      </c>
      <c r="O39" s="47">
        <f t="shared" si="1"/>
        <v>175.0503768830275</v>
      </c>
      <c r="P39" s="9"/>
    </row>
    <row r="40" spans="1:16" ht="15.75">
      <c r="A40" s="28" t="s">
        <v>54</v>
      </c>
      <c r="B40" s="29"/>
      <c r="C40" s="30"/>
      <c r="D40" s="31">
        <f aca="true" t="shared" si="13" ref="D40:M40">SUM(D41:D43)</f>
        <v>5106110</v>
      </c>
      <c r="E40" s="31">
        <f t="shared" si="13"/>
        <v>4750000</v>
      </c>
      <c r="F40" s="31">
        <f t="shared" si="13"/>
        <v>12112981</v>
      </c>
      <c r="G40" s="31">
        <f t="shared" si="13"/>
        <v>1700000</v>
      </c>
      <c r="H40" s="31">
        <f t="shared" si="13"/>
        <v>0</v>
      </c>
      <c r="I40" s="31">
        <f t="shared" si="13"/>
        <v>5617504</v>
      </c>
      <c r="J40" s="31">
        <f t="shared" si="13"/>
        <v>2200000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si="11"/>
        <v>31486595</v>
      </c>
      <c r="O40" s="43">
        <f t="shared" si="1"/>
        <v>349.53647273009847</v>
      </c>
      <c r="P40" s="9"/>
    </row>
    <row r="41" spans="1:16" ht="15">
      <c r="A41" s="12"/>
      <c r="B41" s="44">
        <v>581</v>
      </c>
      <c r="C41" s="20" t="s">
        <v>52</v>
      </c>
      <c r="D41" s="46">
        <v>5106110</v>
      </c>
      <c r="E41" s="46">
        <v>4750000</v>
      </c>
      <c r="F41" s="46">
        <v>12112981</v>
      </c>
      <c r="G41" s="46">
        <v>1700000</v>
      </c>
      <c r="H41" s="46">
        <v>0</v>
      </c>
      <c r="I41" s="46">
        <v>3363445</v>
      </c>
      <c r="J41" s="46">
        <v>2200000</v>
      </c>
      <c r="K41" s="46">
        <v>0</v>
      </c>
      <c r="L41" s="46">
        <v>0</v>
      </c>
      <c r="M41" s="46">
        <v>0</v>
      </c>
      <c r="N41" s="46">
        <f t="shared" si="11"/>
        <v>29232536</v>
      </c>
      <c r="O41" s="47">
        <f t="shared" si="1"/>
        <v>324.5138930518089</v>
      </c>
      <c r="P41" s="9"/>
    </row>
    <row r="42" spans="1:16" ht="15">
      <c r="A42" s="12"/>
      <c r="B42" s="44">
        <v>590</v>
      </c>
      <c r="C42" s="20" t="s">
        <v>70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1133572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1133572</v>
      </c>
      <c r="O42" s="47">
        <f t="shared" si="1"/>
        <v>12.583918917418767</v>
      </c>
      <c r="P42" s="9"/>
    </row>
    <row r="43" spans="1:16" ht="15.75" thickBot="1">
      <c r="A43" s="12"/>
      <c r="B43" s="44">
        <v>591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1120487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1120487</v>
      </c>
      <c r="O43" s="47">
        <f t="shared" si="1"/>
        <v>12.438660760870771</v>
      </c>
      <c r="P43" s="9"/>
    </row>
    <row r="44" spans="1:119" ht="16.5" thickBot="1">
      <c r="A44" s="14" t="s">
        <v>10</v>
      </c>
      <c r="B44" s="23"/>
      <c r="C44" s="22"/>
      <c r="D44" s="15">
        <f aca="true" t="shared" si="14" ref="D44:M44">SUM(D5,D14,D20,D29,D32,D36,D38,D40)</f>
        <v>91992722</v>
      </c>
      <c r="E44" s="15">
        <f t="shared" si="14"/>
        <v>10065262</v>
      </c>
      <c r="F44" s="15">
        <f t="shared" si="14"/>
        <v>20925030</v>
      </c>
      <c r="G44" s="15">
        <f t="shared" si="14"/>
        <v>8685501</v>
      </c>
      <c r="H44" s="15">
        <f t="shared" si="14"/>
        <v>0</v>
      </c>
      <c r="I44" s="15">
        <f t="shared" si="14"/>
        <v>99014866</v>
      </c>
      <c r="J44" s="15">
        <f t="shared" si="14"/>
        <v>4489548</v>
      </c>
      <c r="K44" s="15">
        <f t="shared" si="14"/>
        <v>12691469</v>
      </c>
      <c r="L44" s="15">
        <f t="shared" si="14"/>
        <v>0</v>
      </c>
      <c r="M44" s="15">
        <f t="shared" si="14"/>
        <v>0</v>
      </c>
      <c r="N44" s="15">
        <f t="shared" si="11"/>
        <v>247864398</v>
      </c>
      <c r="O44" s="37">
        <f t="shared" si="1"/>
        <v>2751.5724514603526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4" t="s">
        <v>71</v>
      </c>
      <c r="M46" s="94"/>
      <c r="N46" s="94"/>
      <c r="O46" s="41">
        <v>90081</v>
      </c>
    </row>
    <row r="47" spans="1:15" ht="15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7"/>
    </row>
    <row r="48" spans="1:15" ht="15.75" customHeight="1" thickBot="1">
      <c r="A48" s="98" t="s">
        <v>62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00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16812119</v>
      </c>
      <c r="E5" s="26">
        <f t="shared" si="0"/>
        <v>44640</v>
      </c>
      <c r="F5" s="26">
        <f t="shared" si="0"/>
        <v>5650725</v>
      </c>
      <c r="G5" s="26">
        <f t="shared" si="0"/>
        <v>53855</v>
      </c>
      <c r="H5" s="26">
        <f t="shared" si="0"/>
        <v>0</v>
      </c>
      <c r="I5" s="26">
        <f t="shared" si="0"/>
        <v>0</v>
      </c>
      <c r="J5" s="26">
        <f t="shared" si="0"/>
        <v>475965</v>
      </c>
      <c r="K5" s="26">
        <f t="shared" si="0"/>
        <v>11641325</v>
      </c>
      <c r="L5" s="26">
        <f t="shared" si="0"/>
        <v>0</v>
      </c>
      <c r="M5" s="26">
        <f t="shared" si="0"/>
        <v>0</v>
      </c>
      <c r="N5" s="27">
        <f>SUM(D5:M5)</f>
        <v>34678629</v>
      </c>
      <c r="O5" s="32">
        <f aca="true" t="shared" si="1" ref="O5:O43">(N5/O$45)</f>
        <v>386.89577499358495</v>
      </c>
      <c r="P5" s="6"/>
    </row>
    <row r="6" spans="1:16" ht="15">
      <c r="A6" s="12"/>
      <c r="B6" s="44">
        <v>511</v>
      </c>
      <c r="C6" s="20" t="s">
        <v>19</v>
      </c>
      <c r="D6" s="46">
        <v>563091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563091</v>
      </c>
      <c r="O6" s="47">
        <f t="shared" si="1"/>
        <v>6.2821840170472925</v>
      </c>
      <c r="P6" s="9"/>
    </row>
    <row r="7" spans="1:16" ht="15">
      <c r="A7" s="12"/>
      <c r="B7" s="44">
        <v>512</v>
      </c>
      <c r="C7" s="20" t="s">
        <v>20</v>
      </c>
      <c r="D7" s="46">
        <v>1019202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1019202</v>
      </c>
      <c r="O7" s="47">
        <f t="shared" si="1"/>
        <v>11.370834402508004</v>
      </c>
      <c r="P7" s="9"/>
    </row>
    <row r="8" spans="1:16" ht="15">
      <c r="A8" s="12"/>
      <c r="B8" s="44">
        <v>513</v>
      </c>
      <c r="C8" s="20" t="s">
        <v>21</v>
      </c>
      <c r="D8" s="46">
        <v>4401099</v>
      </c>
      <c r="E8" s="46">
        <v>0</v>
      </c>
      <c r="F8" s="46">
        <v>36175</v>
      </c>
      <c r="G8" s="46">
        <v>51603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4488877</v>
      </c>
      <c r="O8" s="47">
        <f t="shared" si="1"/>
        <v>50.08062878627291</v>
      </c>
      <c r="P8" s="9"/>
    </row>
    <row r="9" spans="1:16" ht="15">
      <c r="A9" s="12"/>
      <c r="B9" s="44">
        <v>514</v>
      </c>
      <c r="C9" s="20" t="s">
        <v>22</v>
      </c>
      <c r="D9" s="46">
        <v>637665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637665</v>
      </c>
      <c r="O9" s="47">
        <f t="shared" si="1"/>
        <v>7.114176698314237</v>
      </c>
      <c r="P9" s="9"/>
    </row>
    <row r="10" spans="1:16" ht="15">
      <c r="A10" s="12"/>
      <c r="B10" s="44">
        <v>515</v>
      </c>
      <c r="C10" s="20" t="s">
        <v>23</v>
      </c>
      <c r="D10" s="46">
        <v>2278115</v>
      </c>
      <c r="E10" s="46">
        <v>0</v>
      </c>
      <c r="F10" s="46">
        <v>0</v>
      </c>
      <c r="G10" s="46">
        <v>2252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2280367</v>
      </c>
      <c r="O10" s="47">
        <f t="shared" si="1"/>
        <v>25.44115448551315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5595655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5595655</v>
      </c>
      <c r="O11" s="47">
        <f t="shared" si="1"/>
        <v>62.42851405174434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11641325</v>
      </c>
      <c r="L12" s="46">
        <v>0</v>
      </c>
      <c r="M12" s="46">
        <v>0</v>
      </c>
      <c r="N12" s="46">
        <f t="shared" si="2"/>
        <v>11641325</v>
      </c>
      <c r="O12" s="47">
        <f t="shared" si="1"/>
        <v>129.87766782323476</v>
      </c>
      <c r="P12" s="9"/>
    </row>
    <row r="13" spans="1:16" ht="15">
      <c r="A13" s="12"/>
      <c r="B13" s="44">
        <v>519</v>
      </c>
      <c r="C13" s="20" t="s">
        <v>26</v>
      </c>
      <c r="D13" s="46">
        <v>7912947</v>
      </c>
      <c r="E13" s="46">
        <v>44640</v>
      </c>
      <c r="F13" s="46">
        <v>18895</v>
      </c>
      <c r="G13" s="46">
        <v>0</v>
      </c>
      <c r="H13" s="46">
        <v>0</v>
      </c>
      <c r="I13" s="46">
        <v>0</v>
      </c>
      <c r="J13" s="46">
        <v>475965</v>
      </c>
      <c r="K13" s="46">
        <v>0</v>
      </c>
      <c r="L13" s="46">
        <v>0</v>
      </c>
      <c r="M13" s="46">
        <v>0</v>
      </c>
      <c r="N13" s="46">
        <f t="shared" si="2"/>
        <v>8452447</v>
      </c>
      <c r="O13" s="47">
        <f t="shared" si="1"/>
        <v>94.30061472895028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50778195</v>
      </c>
      <c r="E14" s="31">
        <f t="shared" si="3"/>
        <v>5484765</v>
      </c>
      <c r="F14" s="31">
        <f t="shared" si="3"/>
        <v>0</v>
      </c>
      <c r="G14" s="31">
        <f t="shared" si="3"/>
        <v>415684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56678644</v>
      </c>
      <c r="O14" s="43">
        <f t="shared" si="1"/>
        <v>632.3412582419421</v>
      </c>
      <c r="P14" s="10"/>
    </row>
    <row r="15" spans="1:16" ht="15">
      <c r="A15" s="12"/>
      <c r="B15" s="44">
        <v>521</v>
      </c>
      <c r="C15" s="20" t="s">
        <v>28</v>
      </c>
      <c r="D15" s="46">
        <v>26783158</v>
      </c>
      <c r="E15" s="46">
        <v>736280</v>
      </c>
      <c r="F15" s="46">
        <v>0</v>
      </c>
      <c r="G15" s="46">
        <v>404648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27924086</v>
      </c>
      <c r="O15" s="47">
        <f t="shared" si="1"/>
        <v>311.5380049758459</v>
      </c>
      <c r="P15" s="9"/>
    </row>
    <row r="16" spans="1:16" ht="15">
      <c r="A16" s="12"/>
      <c r="B16" s="44">
        <v>522</v>
      </c>
      <c r="C16" s="20" t="s">
        <v>29</v>
      </c>
      <c r="D16" s="46">
        <v>19232765</v>
      </c>
      <c r="E16" s="46">
        <v>0</v>
      </c>
      <c r="F16" s="46">
        <v>0</v>
      </c>
      <c r="G16" s="46">
        <v>11036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19243801</v>
      </c>
      <c r="O16" s="47">
        <f t="shared" si="1"/>
        <v>214.69549161581114</v>
      </c>
      <c r="P16" s="9"/>
    </row>
    <row r="17" spans="1:16" ht="15">
      <c r="A17" s="12"/>
      <c r="B17" s="44">
        <v>524</v>
      </c>
      <c r="C17" s="20" t="s">
        <v>30</v>
      </c>
      <c r="D17" s="46">
        <v>4762272</v>
      </c>
      <c r="E17" s="46">
        <v>67528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4829800</v>
      </c>
      <c r="O17" s="47">
        <f t="shared" si="1"/>
        <v>53.88417212410608</v>
      </c>
      <c r="P17" s="9"/>
    </row>
    <row r="18" spans="1:16" ht="15">
      <c r="A18" s="12"/>
      <c r="B18" s="44">
        <v>525</v>
      </c>
      <c r="C18" s="20" t="s">
        <v>31</v>
      </c>
      <c r="D18" s="46">
        <v>0</v>
      </c>
      <c r="E18" s="46">
        <v>4402604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4402604</v>
      </c>
      <c r="O18" s="47">
        <f t="shared" si="1"/>
        <v>49.118114979973896</v>
      </c>
      <c r="P18" s="9"/>
    </row>
    <row r="19" spans="1:16" ht="15">
      <c r="A19" s="12"/>
      <c r="B19" s="44">
        <v>529</v>
      </c>
      <c r="C19" s="20" t="s">
        <v>32</v>
      </c>
      <c r="D19" s="46">
        <v>0</v>
      </c>
      <c r="E19" s="46">
        <v>278353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278353</v>
      </c>
      <c r="O19" s="47">
        <f t="shared" si="1"/>
        <v>3.105474546205081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SUM(D21:D28)</f>
        <v>3518325</v>
      </c>
      <c r="E20" s="31">
        <f t="shared" si="5"/>
        <v>0</v>
      </c>
      <c r="F20" s="31">
        <f t="shared" si="5"/>
        <v>0</v>
      </c>
      <c r="G20" s="31">
        <f t="shared" si="5"/>
        <v>2254525</v>
      </c>
      <c r="H20" s="31">
        <f t="shared" si="5"/>
        <v>0</v>
      </c>
      <c r="I20" s="31">
        <f t="shared" si="5"/>
        <v>86885452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92658302</v>
      </c>
      <c r="O20" s="43">
        <f t="shared" si="1"/>
        <v>1033.7521002309418</v>
      </c>
      <c r="P20" s="10"/>
    </row>
    <row r="21" spans="1:16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7316093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7316093</v>
      </c>
      <c r="O21" s="47">
        <f t="shared" si="1"/>
        <v>81.62276170606808</v>
      </c>
      <c r="P21" s="9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7546327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7546327</v>
      </c>
      <c r="O22" s="47">
        <f t="shared" si="1"/>
        <v>84.19139156337509</v>
      </c>
      <c r="P22" s="9"/>
    </row>
    <row r="23" spans="1:16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15792382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15792382</v>
      </c>
      <c r="O23" s="47">
        <f t="shared" si="1"/>
        <v>176.18937221782156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409735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409735</v>
      </c>
      <c r="O24" s="47">
        <f t="shared" si="1"/>
        <v>4.571251659545034</v>
      </c>
      <c r="P24" s="9"/>
    </row>
    <row r="25" spans="1:16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53679123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53679123</v>
      </c>
      <c r="O25" s="47">
        <f t="shared" si="1"/>
        <v>598.8767864514185</v>
      </c>
      <c r="P25" s="9"/>
    </row>
    <row r="26" spans="1:16" ht="15">
      <c r="A26" s="12"/>
      <c r="B26" s="44">
        <v>537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519640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519640</v>
      </c>
      <c r="O26" s="47">
        <f t="shared" si="1"/>
        <v>5.7974183615409505</v>
      </c>
      <c r="P26" s="9"/>
    </row>
    <row r="27" spans="1:16" ht="15">
      <c r="A27" s="12"/>
      <c r="B27" s="44">
        <v>538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1622152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1622152</v>
      </c>
      <c r="O27" s="47">
        <f t="shared" si="1"/>
        <v>18.09770954893845</v>
      </c>
      <c r="P27" s="9"/>
    </row>
    <row r="28" spans="1:16" ht="15">
      <c r="A28" s="12"/>
      <c r="B28" s="44">
        <v>539</v>
      </c>
      <c r="C28" s="20" t="s">
        <v>41</v>
      </c>
      <c r="D28" s="46">
        <v>3518325</v>
      </c>
      <c r="E28" s="46">
        <v>0</v>
      </c>
      <c r="F28" s="46">
        <v>0</v>
      </c>
      <c r="G28" s="46">
        <v>2254525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5772850</v>
      </c>
      <c r="O28" s="47">
        <f t="shared" si="1"/>
        <v>64.405408722234</v>
      </c>
      <c r="P28" s="9"/>
    </row>
    <row r="29" spans="1:16" ht="15.75">
      <c r="A29" s="28" t="s">
        <v>42</v>
      </c>
      <c r="B29" s="29"/>
      <c r="C29" s="30"/>
      <c r="D29" s="31">
        <f aca="true" t="shared" si="7" ref="D29:M29">SUM(D30:D31)</f>
        <v>0</v>
      </c>
      <c r="E29" s="31">
        <f t="shared" si="7"/>
        <v>2610033</v>
      </c>
      <c r="F29" s="31">
        <f t="shared" si="7"/>
        <v>2604868</v>
      </c>
      <c r="G29" s="31">
        <f t="shared" si="7"/>
        <v>2128948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4">SUM(D29:M29)</f>
        <v>7343849</v>
      </c>
      <c r="O29" s="43">
        <f t="shared" si="1"/>
        <v>81.93242444189082</v>
      </c>
      <c r="P29" s="10"/>
    </row>
    <row r="30" spans="1:16" ht="15">
      <c r="A30" s="12"/>
      <c r="B30" s="44">
        <v>541</v>
      </c>
      <c r="C30" s="20" t="s">
        <v>43</v>
      </c>
      <c r="D30" s="46">
        <v>0</v>
      </c>
      <c r="E30" s="46">
        <v>2566440</v>
      </c>
      <c r="F30" s="46">
        <v>2604868</v>
      </c>
      <c r="G30" s="46">
        <v>2128948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7300256</v>
      </c>
      <c r="O30" s="47">
        <f t="shared" si="1"/>
        <v>81.4460745484364</v>
      </c>
      <c r="P30" s="9"/>
    </row>
    <row r="31" spans="1:16" ht="15">
      <c r="A31" s="12"/>
      <c r="B31" s="44">
        <v>544</v>
      </c>
      <c r="C31" s="20" t="s">
        <v>44</v>
      </c>
      <c r="D31" s="46">
        <v>0</v>
      </c>
      <c r="E31" s="46">
        <v>43593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43593</v>
      </c>
      <c r="O31" s="47">
        <f t="shared" si="1"/>
        <v>0.4863498934544197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0</v>
      </c>
      <c r="E32" s="31">
        <f t="shared" si="9"/>
        <v>1309514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1309514</v>
      </c>
      <c r="O32" s="43">
        <f t="shared" si="1"/>
        <v>14.60973079111488</v>
      </c>
      <c r="P32" s="10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1309514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1309514</v>
      </c>
      <c r="O33" s="47">
        <f t="shared" si="1"/>
        <v>14.60973079111488</v>
      </c>
      <c r="P33" s="9"/>
    </row>
    <row r="34" spans="1:16" ht="15.75">
      <c r="A34" s="28" t="s">
        <v>48</v>
      </c>
      <c r="B34" s="29"/>
      <c r="C34" s="30"/>
      <c r="D34" s="31">
        <f aca="true" t="shared" si="10" ref="D34:M34">SUM(D35:D35)</f>
        <v>0</v>
      </c>
      <c r="E34" s="31">
        <f t="shared" si="10"/>
        <v>5212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5212</v>
      </c>
      <c r="O34" s="43">
        <f t="shared" si="1"/>
        <v>0.05814822665759263</v>
      </c>
      <c r="P34" s="10"/>
    </row>
    <row r="35" spans="1:16" ht="15">
      <c r="A35" s="12"/>
      <c r="B35" s="44">
        <v>569</v>
      </c>
      <c r="C35" s="20" t="s">
        <v>49</v>
      </c>
      <c r="D35" s="46">
        <v>0</v>
      </c>
      <c r="E35" s="46">
        <v>5212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1" ref="N35:N43">SUM(D35:M35)</f>
        <v>5212</v>
      </c>
      <c r="O35" s="47">
        <f t="shared" si="1"/>
        <v>0.05814822665759263</v>
      </c>
      <c r="P35" s="9"/>
    </row>
    <row r="36" spans="1:16" ht="15.75">
      <c r="A36" s="28" t="s">
        <v>50</v>
      </c>
      <c r="B36" s="29"/>
      <c r="C36" s="30"/>
      <c r="D36" s="31">
        <f aca="true" t="shared" si="12" ref="D36:M36">SUM(D37:D38)</f>
        <v>10880131</v>
      </c>
      <c r="E36" s="31">
        <f t="shared" si="12"/>
        <v>0</v>
      </c>
      <c r="F36" s="31">
        <f t="shared" si="12"/>
        <v>565844</v>
      </c>
      <c r="G36" s="31">
        <f t="shared" si="12"/>
        <v>3558316</v>
      </c>
      <c r="H36" s="31">
        <f t="shared" si="12"/>
        <v>0</v>
      </c>
      <c r="I36" s="31">
        <f t="shared" si="12"/>
        <v>1467142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1"/>
        <v>16471433</v>
      </c>
      <c r="O36" s="43">
        <f t="shared" si="1"/>
        <v>183.76527618176343</v>
      </c>
      <c r="P36" s="9"/>
    </row>
    <row r="37" spans="1:16" ht="15">
      <c r="A37" s="12"/>
      <c r="B37" s="44">
        <v>572</v>
      </c>
      <c r="C37" s="20" t="s">
        <v>51</v>
      </c>
      <c r="D37" s="46">
        <v>10880131</v>
      </c>
      <c r="E37" s="46">
        <v>0</v>
      </c>
      <c r="F37" s="46">
        <v>0</v>
      </c>
      <c r="G37" s="46">
        <v>3521916</v>
      </c>
      <c r="H37" s="46">
        <v>0</v>
      </c>
      <c r="I37" s="46">
        <v>1467142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15869189</v>
      </c>
      <c r="O37" s="47">
        <f t="shared" si="1"/>
        <v>177.0462775986523</v>
      </c>
      <c r="P37" s="9"/>
    </row>
    <row r="38" spans="1:16" ht="15">
      <c r="A38" s="12"/>
      <c r="B38" s="44">
        <v>575</v>
      </c>
      <c r="C38" s="20" t="s">
        <v>85</v>
      </c>
      <c r="D38" s="46">
        <v>0</v>
      </c>
      <c r="E38" s="46">
        <v>0</v>
      </c>
      <c r="F38" s="46">
        <v>565844</v>
      </c>
      <c r="G38" s="46">
        <v>36400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602244</v>
      </c>
      <c r="O38" s="47">
        <f t="shared" si="1"/>
        <v>6.718998583111131</v>
      </c>
      <c r="P38" s="9"/>
    </row>
    <row r="39" spans="1:16" ht="15.75">
      <c r="A39" s="28" t="s">
        <v>54</v>
      </c>
      <c r="B39" s="29"/>
      <c r="C39" s="30"/>
      <c r="D39" s="31">
        <f aca="true" t="shared" si="13" ref="D39:M39">SUM(D40:D42)</f>
        <v>9079418</v>
      </c>
      <c r="E39" s="31">
        <f t="shared" si="13"/>
        <v>1289000</v>
      </c>
      <c r="F39" s="31">
        <f t="shared" si="13"/>
        <v>11646051</v>
      </c>
      <c r="G39" s="31">
        <f t="shared" si="13"/>
        <v>0</v>
      </c>
      <c r="H39" s="31">
        <f t="shared" si="13"/>
        <v>0</v>
      </c>
      <c r="I39" s="31">
        <f t="shared" si="13"/>
        <v>2523413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24537882</v>
      </c>
      <c r="O39" s="43">
        <f t="shared" si="1"/>
        <v>273.7594635904187</v>
      </c>
      <c r="P39" s="9"/>
    </row>
    <row r="40" spans="1:16" ht="15">
      <c r="A40" s="12"/>
      <c r="B40" s="44">
        <v>581</v>
      </c>
      <c r="C40" s="20" t="s">
        <v>52</v>
      </c>
      <c r="D40" s="46">
        <v>9079418</v>
      </c>
      <c r="E40" s="46">
        <v>1289000</v>
      </c>
      <c r="F40" s="46">
        <v>11646051</v>
      </c>
      <c r="G40" s="46">
        <v>0</v>
      </c>
      <c r="H40" s="46">
        <v>0</v>
      </c>
      <c r="I40" s="46">
        <v>126414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22140883</v>
      </c>
      <c r="O40" s="47">
        <f t="shared" si="1"/>
        <v>247.0170919192708</v>
      </c>
      <c r="P40" s="9"/>
    </row>
    <row r="41" spans="1:16" ht="15">
      <c r="A41" s="12"/>
      <c r="B41" s="44">
        <v>590</v>
      </c>
      <c r="C41" s="20" t="s">
        <v>70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1167856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1167856</v>
      </c>
      <c r="O41" s="47">
        <f t="shared" si="1"/>
        <v>13.029308402039428</v>
      </c>
      <c r="P41" s="9"/>
    </row>
    <row r="42" spans="1:16" ht="15.75" thickBot="1">
      <c r="A42" s="12"/>
      <c r="B42" s="44">
        <v>591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1229143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1229143</v>
      </c>
      <c r="O42" s="47">
        <f t="shared" si="1"/>
        <v>13.713063269108476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4" ref="D43:M43">SUM(D5,D14,D20,D29,D32,D34,D36,D39)</f>
        <v>91068188</v>
      </c>
      <c r="E43" s="15">
        <f t="shared" si="14"/>
        <v>10743164</v>
      </c>
      <c r="F43" s="15">
        <f t="shared" si="14"/>
        <v>20467488</v>
      </c>
      <c r="G43" s="15">
        <f t="shared" si="14"/>
        <v>8411328</v>
      </c>
      <c r="H43" s="15">
        <f t="shared" si="14"/>
        <v>0</v>
      </c>
      <c r="I43" s="15">
        <f t="shared" si="14"/>
        <v>90876007</v>
      </c>
      <c r="J43" s="15">
        <f t="shared" si="14"/>
        <v>475965</v>
      </c>
      <c r="K43" s="15">
        <f t="shared" si="14"/>
        <v>11641325</v>
      </c>
      <c r="L43" s="15">
        <f t="shared" si="14"/>
        <v>0</v>
      </c>
      <c r="M43" s="15">
        <f t="shared" si="14"/>
        <v>0</v>
      </c>
      <c r="N43" s="15">
        <f t="shared" si="11"/>
        <v>233683465</v>
      </c>
      <c r="O43" s="37">
        <f t="shared" si="1"/>
        <v>2607.114176698314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4" t="s">
        <v>86</v>
      </c>
      <c r="M45" s="94"/>
      <c r="N45" s="94"/>
      <c r="O45" s="41">
        <v>89633</v>
      </c>
    </row>
    <row r="46" spans="1:15" ht="15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</row>
    <row r="47" spans="1:15" ht="15.75" customHeight="1" thickBot="1">
      <c r="A47" s="98" t="s">
        <v>62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8" ht="24" thickBot="1">
      <c r="A2" s="104" t="s">
        <v>103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8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104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105</v>
      </c>
      <c r="N4" s="34" t="s">
        <v>5</v>
      </c>
      <c r="O4" s="34" t="s">
        <v>106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 aca="true" t="shared" si="0" ref="D5:N5">SUM(D6:D13)</f>
        <v>35968516</v>
      </c>
      <c r="E5" s="26">
        <f t="shared" si="0"/>
        <v>0</v>
      </c>
      <c r="F5" s="26">
        <f t="shared" si="0"/>
        <v>7607071</v>
      </c>
      <c r="G5" s="26">
        <f t="shared" si="0"/>
        <v>11971693</v>
      </c>
      <c r="H5" s="26">
        <f t="shared" si="0"/>
        <v>0</v>
      </c>
      <c r="I5" s="26">
        <f t="shared" si="0"/>
        <v>0</v>
      </c>
      <c r="J5" s="26">
        <f t="shared" si="0"/>
        <v>27956556</v>
      </c>
      <c r="K5" s="26">
        <f t="shared" si="0"/>
        <v>42397273</v>
      </c>
      <c r="L5" s="26">
        <f t="shared" si="0"/>
        <v>0</v>
      </c>
      <c r="M5" s="26">
        <f t="shared" si="0"/>
        <v>4782295</v>
      </c>
      <c r="N5" s="26">
        <f t="shared" si="0"/>
        <v>0</v>
      </c>
      <c r="O5" s="27">
        <f>SUM(D5:N5)</f>
        <v>130683404</v>
      </c>
      <c r="P5" s="32">
        <f aca="true" t="shared" si="1" ref="P5:P40">(O5/P$42)</f>
        <v>1342.2837539415975</v>
      </c>
      <c r="Q5" s="6"/>
    </row>
    <row r="6" spans="1:17" ht="15">
      <c r="A6" s="12"/>
      <c r="B6" s="44">
        <v>511</v>
      </c>
      <c r="C6" s="20" t="s">
        <v>19</v>
      </c>
      <c r="D6" s="46">
        <v>1542820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1542820</v>
      </c>
      <c r="P6" s="47">
        <f t="shared" si="1"/>
        <v>15.846711654803357</v>
      </c>
      <c r="Q6" s="9"/>
    </row>
    <row r="7" spans="1:17" ht="15">
      <c r="A7" s="12"/>
      <c r="B7" s="44">
        <v>512</v>
      </c>
      <c r="C7" s="20" t="s">
        <v>20</v>
      </c>
      <c r="D7" s="46">
        <v>2295188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3">SUM(D7:N7)</f>
        <v>2295188</v>
      </c>
      <c r="P7" s="47">
        <f t="shared" si="1"/>
        <v>23.57448207150854</v>
      </c>
      <c r="Q7" s="9"/>
    </row>
    <row r="8" spans="1:17" ht="15">
      <c r="A8" s="12"/>
      <c r="B8" s="44">
        <v>513</v>
      </c>
      <c r="C8" s="20" t="s">
        <v>21</v>
      </c>
      <c r="D8" s="46">
        <v>6985251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6985251</v>
      </c>
      <c r="P8" s="47">
        <f t="shared" si="1"/>
        <v>71.74735771731427</v>
      </c>
      <c r="Q8" s="9"/>
    </row>
    <row r="9" spans="1:17" ht="15">
      <c r="A9" s="12"/>
      <c r="B9" s="44">
        <v>514</v>
      </c>
      <c r="C9" s="20" t="s">
        <v>22</v>
      </c>
      <c r="D9" s="46">
        <v>1224901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1224901</v>
      </c>
      <c r="P9" s="47">
        <f t="shared" si="1"/>
        <v>12.58128164833246</v>
      </c>
      <c r="Q9" s="9"/>
    </row>
    <row r="10" spans="1:17" ht="15">
      <c r="A10" s="12"/>
      <c r="B10" s="44">
        <v>515</v>
      </c>
      <c r="C10" s="20" t="s">
        <v>23</v>
      </c>
      <c r="D10" s="46">
        <v>5039265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5039265</v>
      </c>
      <c r="P10" s="47">
        <f t="shared" si="1"/>
        <v>51.75962160663113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7607071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7607071</v>
      </c>
      <c r="P11" s="47">
        <f t="shared" si="1"/>
        <v>78.13423515031995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42397273</v>
      </c>
      <c r="L12" s="46">
        <v>0</v>
      </c>
      <c r="M12" s="46">
        <v>0</v>
      </c>
      <c r="N12" s="46">
        <v>0</v>
      </c>
      <c r="O12" s="46">
        <f t="shared" si="2"/>
        <v>42397273</v>
      </c>
      <c r="P12" s="47">
        <f t="shared" si="1"/>
        <v>435.4735874444068</v>
      </c>
      <c r="Q12" s="9"/>
    </row>
    <row r="13" spans="1:17" ht="15">
      <c r="A13" s="12"/>
      <c r="B13" s="44">
        <v>519</v>
      </c>
      <c r="C13" s="20" t="s">
        <v>26</v>
      </c>
      <c r="D13" s="46">
        <v>18881091</v>
      </c>
      <c r="E13" s="46">
        <v>0</v>
      </c>
      <c r="F13" s="46">
        <v>0</v>
      </c>
      <c r="G13" s="46">
        <v>11971693</v>
      </c>
      <c r="H13" s="46">
        <v>0</v>
      </c>
      <c r="I13" s="46">
        <v>0</v>
      </c>
      <c r="J13" s="46">
        <v>27956556</v>
      </c>
      <c r="K13" s="46">
        <v>0</v>
      </c>
      <c r="L13" s="46">
        <v>0</v>
      </c>
      <c r="M13" s="46">
        <v>4782295</v>
      </c>
      <c r="N13" s="46">
        <v>0</v>
      </c>
      <c r="O13" s="46">
        <f t="shared" si="2"/>
        <v>63591635</v>
      </c>
      <c r="P13" s="47">
        <f t="shared" si="1"/>
        <v>653.1664766482811</v>
      </c>
      <c r="Q13" s="9"/>
    </row>
    <row r="14" spans="1:17" ht="15.75">
      <c r="A14" s="28" t="s">
        <v>27</v>
      </c>
      <c r="B14" s="29"/>
      <c r="C14" s="30"/>
      <c r="D14" s="31">
        <f aca="true" t="shared" si="3" ref="D14:N14">SUM(D15:D19)</f>
        <v>82314268</v>
      </c>
      <c r="E14" s="31">
        <f t="shared" si="3"/>
        <v>8520827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aca="true" t="shared" si="4" ref="O14:O21">SUM(D14:N14)</f>
        <v>90835095</v>
      </c>
      <c r="P14" s="43">
        <f t="shared" si="1"/>
        <v>932.991248883</v>
      </c>
      <c r="Q14" s="10"/>
    </row>
    <row r="15" spans="1:17" ht="15">
      <c r="A15" s="12"/>
      <c r="B15" s="44">
        <v>521</v>
      </c>
      <c r="C15" s="20" t="s">
        <v>28</v>
      </c>
      <c r="D15" s="46">
        <v>48012213</v>
      </c>
      <c r="E15" s="46">
        <v>958622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48970835</v>
      </c>
      <c r="P15" s="47">
        <f t="shared" si="1"/>
        <v>502.9923787220493</v>
      </c>
      <c r="Q15" s="9"/>
    </row>
    <row r="16" spans="1:17" ht="15">
      <c r="A16" s="12"/>
      <c r="B16" s="44">
        <v>522</v>
      </c>
      <c r="C16" s="20" t="s">
        <v>29</v>
      </c>
      <c r="D16" s="46">
        <v>32039810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32039810</v>
      </c>
      <c r="P16" s="47">
        <f t="shared" si="1"/>
        <v>329.0893497262708</v>
      </c>
      <c r="Q16" s="9"/>
    </row>
    <row r="17" spans="1:17" ht="15">
      <c r="A17" s="12"/>
      <c r="B17" s="44">
        <v>524</v>
      </c>
      <c r="C17" s="20" t="s">
        <v>30</v>
      </c>
      <c r="D17" s="46">
        <v>1745819</v>
      </c>
      <c r="E17" s="46">
        <v>7413021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9158840</v>
      </c>
      <c r="P17" s="47">
        <f t="shared" si="1"/>
        <v>94.07286434741523</v>
      </c>
      <c r="Q17" s="9"/>
    </row>
    <row r="18" spans="1:17" ht="15">
      <c r="A18" s="12"/>
      <c r="B18" s="44">
        <v>525</v>
      </c>
      <c r="C18" s="20" t="s">
        <v>31</v>
      </c>
      <c r="D18" s="46">
        <v>516426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516426</v>
      </c>
      <c r="P18" s="47">
        <f t="shared" si="1"/>
        <v>5.304347826086956</v>
      </c>
      <c r="Q18" s="9"/>
    </row>
    <row r="19" spans="1:17" ht="15">
      <c r="A19" s="12"/>
      <c r="B19" s="44">
        <v>529</v>
      </c>
      <c r="C19" s="20" t="s">
        <v>32</v>
      </c>
      <c r="D19" s="46">
        <v>0</v>
      </c>
      <c r="E19" s="46">
        <v>149184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149184</v>
      </c>
      <c r="P19" s="47">
        <f t="shared" si="1"/>
        <v>1.5323082611777032</v>
      </c>
      <c r="Q19" s="9"/>
    </row>
    <row r="20" spans="1:17" ht="15.75">
      <c r="A20" s="28" t="s">
        <v>33</v>
      </c>
      <c r="B20" s="29"/>
      <c r="C20" s="30"/>
      <c r="D20" s="31">
        <f aca="true" t="shared" si="5" ref="D20:N20">SUM(D21:D27)</f>
        <v>0</v>
      </c>
      <c r="E20" s="31">
        <f t="shared" si="5"/>
        <v>0</v>
      </c>
      <c r="F20" s="31">
        <f t="shared" si="5"/>
        <v>0</v>
      </c>
      <c r="G20" s="31">
        <f t="shared" si="5"/>
        <v>25720</v>
      </c>
      <c r="H20" s="31">
        <f t="shared" si="5"/>
        <v>0</v>
      </c>
      <c r="I20" s="31">
        <f t="shared" si="5"/>
        <v>114737676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114763396</v>
      </c>
      <c r="P20" s="43">
        <f t="shared" si="1"/>
        <v>1178.7651475467085</v>
      </c>
      <c r="Q20" s="10"/>
    </row>
    <row r="21" spans="1:17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6931173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6931173</v>
      </c>
      <c r="P21" s="47">
        <f t="shared" si="1"/>
        <v>71.19190829815426</v>
      </c>
      <c r="Q21" s="9"/>
    </row>
    <row r="22" spans="1:17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1307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6" ref="O22:O27">SUM(D22:N22)</f>
        <v>1307</v>
      </c>
      <c r="P22" s="47">
        <f t="shared" si="1"/>
        <v>0.013424542158403434</v>
      </c>
      <c r="Q22" s="9"/>
    </row>
    <row r="23" spans="1:17" ht="15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13820895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13820895</v>
      </c>
      <c r="P23" s="47">
        <f t="shared" si="1"/>
        <v>141.95806242874312</v>
      </c>
      <c r="Q23" s="9"/>
    </row>
    <row r="24" spans="1:17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57127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57127</v>
      </c>
      <c r="P24" s="47">
        <f t="shared" si="1"/>
        <v>0.5867665033535677</v>
      </c>
      <c r="Q24" s="9"/>
    </row>
    <row r="25" spans="1:17" ht="15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88558217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88558217</v>
      </c>
      <c r="P25" s="47">
        <f t="shared" si="1"/>
        <v>909.6048336568781</v>
      </c>
      <c r="Q25" s="9"/>
    </row>
    <row r="26" spans="1:17" ht="15">
      <c r="A26" s="12"/>
      <c r="B26" s="44">
        <v>537</v>
      </c>
      <c r="C26" s="20" t="s">
        <v>39</v>
      </c>
      <c r="D26" s="46">
        <v>0</v>
      </c>
      <c r="E26" s="46">
        <v>0</v>
      </c>
      <c r="F26" s="46">
        <v>0</v>
      </c>
      <c r="G26" s="46">
        <v>25720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25720</v>
      </c>
      <c r="P26" s="47">
        <f t="shared" si="1"/>
        <v>0.26417691225259093</v>
      </c>
      <c r="Q26" s="9"/>
    </row>
    <row r="27" spans="1:17" ht="15">
      <c r="A27" s="12"/>
      <c r="B27" s="44">
        <v>538</v>
      </c>
      <c r="C27" s="20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5368957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5368957</v>
      </c>
      <c r="P27" s="47">
        <f t="shared" si="1"/>
        <v>55.1459752051685</v>
      </c>
      <c r="Q27" s="9"/>
    </row>
    <row r="28" spans="1:17" ht="15.75">
      <c r="A28" s="28" t="s">
        <v>42</v>
      </c>
      <c r="B28" s="29"/>
      <c r="C28" s="30"/>
      <c r="D28" s="31">
        <f aca="true" t="shared" si="7" ref="D28:N28">SUM(D29:D31)</f>
        <v>896209</v>
      </c>
      <c r="E28" s="31">
        <f t="shared" si="7"/>
        <v>3195330</v>
      </c>
      <c r="F28" s="31">
        <f t="shared" si="7"/>
        <v>0</v>
      </c>
      <c r="G28" s="31">
        <f t="shared" si="7"/>
        <v>142761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aca="true" t="shared" si="8" ref="O28:O33">SUM(D28:N28)</f>
        <v>4234300</v>
      </c>
      <c r="P28" s="43">
        <f t="shared" si="1"/>
        <v>43.49161351287503</v>
      </c>
      <c r="Q28" s="10"/>
    </row>
    <row r="29" spans="1:17" ht="15">
      <c r="A29" s="12"/>
      <c r="B29" s="44">
        <v>541</v>
      </c>
      <c r="C29" s="20" t="s">
        <v>43</v>
      </c>
      <c r="D29" s="46">
        <v>896209</v>
      </c>
      <c r="E29" s="46">
        <v>2423052</v>
      </c>
      <c r="F29" s="46">
        <v>0</v>
      </c>
      <c r="G29" s="46">
        <v>141034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3460295</v>
      </c>
      <c r="P29" s="47">
        <f t="shared" si="1"/>
        <v>35.54160375517415</v>
      </c>
      <c r="Q29" s="9"/>
    </row>
    <row r="30" spans="1:17" ht="15">
      <c r="A30" s="12"/>
      <c r="B30" s="44">
        <v>544</v>
      </c>
      <c r="C30" s="20" t="s">
        <v>44</v>
      </c>
      <c r="D30" s="46">
        <v>0</v>
      </c>
      <c r="E30" s="46">
        <v>772278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772278</v>
      </c>
      <c r="P30" s="47">
        <f t="shared" si="1"/>
        <v>7.932271284626999</v>
      </c>
      <c r="Q30" s="9"/>
    </row>
    <row r="31" spans="1:17" ht="15">
      <c r="A31" s="12"/>
      <c r="B31" s="44">
        <v>545</v>
      </c>
      <c r="C31" s="20" t="s">
        <v>89</v>
      </c>
      <c r="D31" s="46">
        <v>0</v>
      </c>
      <c r="E31" s="46">
        <v>0</v>
      </c>
      <c r="F31" s="46">
        <v>0</v>
      </c>
      <c r="G31" s="46">
        <v>1727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1727</v>
      </c>
      <c r="P31" s="47">
        <f t="shared" si="1"/>
        <v>0.0177384730738812</v>
      </c>
      <c r="Q31" s="9"/>
    </row>
    <row r="32" spans="1:17" ht="15.75">
      <c r="A32" s="28" t="s">
        <v>45</v>
      </c>
      <c r="B32" s="29"/>
      <c r="C32" s="30"/>
      <c r="D32" s="31">
        <f aca="true" t="shared" si="9" ref="D32:N32">SUM(D33:D33)</f>
        <v>0</v>
      </c>
      <c r="E32" s="31">
        <f t="shared" si="9"/>
        <v>178055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8"/>
        <v>178055</v>
      </c>
      <c r="P32" s="43">
        <f t="shared" si="1"/>
        <v>1.8288499265604619</v>
      </c>
      <c r="Q32" s="10"/>
    </row>
    <row r="33" spans="1:17" ht="15">
      <c r="A33" s="13"/>
      <c r="B33" s="45">
        <v>554</v>
      </c>
      <c r="C33" s="21" t="s">
        <v>46</v>
      </c>
      <c r="D33" s="46">
        <v>0</v>
      </c>
      <c r="E33" s="46">
        <v>178055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178055</v>
      </c>
      <c r="P33" s="47">
        <f t="shared" si="1"/>
        <v>1.8288499265604619</v>
      </c>
      <c r="Q33" s="9"/>
    </row>
    <row r="34" spans="1:17" ht="15.75">
      <c r="A34" s="28" t="s">
        <v>50</v>
      </c>
      <c r="B34" s="29"/>
      <c r="C34" s="30"/>
      <c r="D34" s="31">
        <f aca="true" t="shared" si="10" ref="D34:N34">SUM(D35:D36)</f>
        <v>13101320</v>
      </c>
      <c r="E34" s="31">
        <f t="shared" si="10"/>
        <v>0</v>
      </c>
      <c r="F34" s="31">
        <f t="shared" si="10"/>
        <v>0</v>
      </c>
      <c r="G34" s="31">
        <f t="shared" si="10"/>
        <v>15089867</v>
      </c>
      <c r="H34" s="31">
        <f t="shared" si="10"/>
        <v>0</v>
      </c>
      <c r="I34" s="31">
        <f t="shared" si="10"/>
        <v>1896483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aca="true" t="shared" si="11" ref="O34:O40">SUM(D34:N34)</f>
        <v>30087670</v>
      </c>
      <c r="P34" s="43">
        <f t="shared" si="1"/>
        <v>309.0384042564118</v>
      </c>
      <c r="Q34" s="9"/>
    </row>
    <row r="35" spans="1:17" ht="15">
      <c r="A35" s="12"/>
      <c r="B35" s="44">
        <v>572</v>
      </c>
      <c r="C35" s="20" t="s">
        <v>51</v>
      </c>
      <c r="D35" s="46">
        <v>12645522</v>
      </c>
      <c r="E35" s="46">
        <v>0</v>
      </c>
      <c r="F35" s="46">
        <v>0</v>
      </c>
      <c r="G35" s="46">
        <v>15089867</v>
      </c>
      <c r="H35" s="46">
        <v>0</v>
      </c>
      <c r="I35" s="46">
        <v>1896483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1"/>
        <v>29631872</v>
      </c>
      <c r="P35" s="47">
        <f t="shared" si="1"/>
        <v>304.3567826292382</v>
      </c>
      <c r="Q35" s="9"/>
    </row>
    <row r="36" spans="1:17" ht="15">
      <c r="A36" s="12"/>
      <c r="B36" s="44">
        <v>573</v>
      </c>
      <c r="C36" s="20" t="s">
        <v>92</v>
      </c>
      <c r="D36" s="46">
        <v>455798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455798</v>
      </c>
      <c r="P36" s="47">
        <f t="shared" si="1"/>
        <v>4.681621627173656</v>
      </c>
      <c r="Q36" s="9"/>
    </row>
    <row r="37" spans="1:17" ht="15.75">
      <c r="A37" s="28" t="s">
        <v>54</v>
      </c>
      <c r="B37" s="29"/>
      <c r="C37" s="30"/>
      <c r="D37" s="31">
        <f aca="true" t="shared" si="12" ref="D37:N37">SUM(D38:D39)</f>
        <v>6562480</v>
      </c>
      <c r="E37" s="31">
        <f t="shared" si="12"/>
        <v>5673327</v>
      </c>
      <c r="F37" s="31">
        <f t="shared" si="12"/>
        <v>0</v>
      </c>
      <c r="G37" s="31">
        <f t="shared" si="12"/>
        <v>6531467</v>
      </c>
      <c r="H37" s="31">
        <f t="shared" si="12"/>
        <v>0</v>
      </c>
      <c r="I37" s="31">
        <f t="shared" si="12"/>
        <v>9367358</v>
      </c>
      <c r="J37" s="31">
        <f t="shared" si="12"/>
        <v>2000000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1"/>
        <v>30134632</v>
      </c>
      <c r="P37" s="43">
        <f t="shared" si="1"/>
        <v>309.52076336034673</v>
      </c>
      <c r="Q37" s="9"/>
    </row>
    <row r="38" spans="1:17" ht="15">
      <c r="A38" s="12"/>
      <c r="B38" s="44">
        <v>581</v>
      </c>
      <c r="C38" s="20" t="s">
        <v>107</v>
      </c>
      <c r="D38" s="46">
        <v>6562480</v>
      </c>
      <c r="E38" s="46">
        <v>5673327</v>
      </c>
      <c r="F38" s="46">
        <v>0</v>
      </c>
      <c r="G38" s="46">
        <v>6531467</v>
      </c>
      <c r="H38" s="46">
        <v>0</v>
      </c>
      <c r="I38" s="46">
        <v>5785866</v>
      </c>
      <c r="J38" s="46">
        <v>2000000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26553140</v>
      </c>
      <c r="P38" s="47">
        <f t="shared" si="1"/>
        <v>272.734313211927</v>
      </c>
      <c r="Q38" s="9"/>
    </row>
    <row r="39" spans="1:17" ht="15.75" thickBot="1">
      <c r="A39" s="12"/>
      <c r="B39" s="44">
        <v>591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3581492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3581492</v>
      </c>
      <c r="P39" s="47">
        <f t="shared" si="1"/>
        <v>36.78645014841977</v>
      </c>
      <c r="Q39" s="9"/>
    </row>
    <row r="40" spans="1:120" ht="16.5" thickBot="1">
      <c r="A40" s="14" t="s">
        <v>10</v>
      </c>
      <c r="B40" s="23"/>
      <c r="C40" s="22"/>
      <c r="D40" s="15">
        <f>SUM(D5,D14,D20,D28,D32,D34,D37)</f>
        <v>138842793</v>
      </c>
      <c r="E40" s="15">
        <f aca="true" t="shared" si="13" ref="E40:N40">SUM(E5,E14,E20,E28,E32,E34,E37)</f>
        <v>17567539</v>
      </c>
      <c r="F40" s="15">
        <f t="shared" si="13"/>
        <v>7607071</v>
      </c>
      <c r="G40" s="15">
        <f t="shared" si="13"/>
        <v>33761508</v>
      </c>
      <c r="H40" s="15">
        <f t="shared" si="13"/>
        <v>0</v>
      </c>
      <c r="I40" s="15">
        <f t="shared" si="13"/>
        <v>126001517</v>
      </c>
      <c r="J40" s="15">
        <f t="shared" si="13"/>
        <v>29956556</v>
      </c>
      <c r="K40" s="15">
        <f t="shared" si="13"/>
        <v>42397273</v>
      </c>
      <c r="L40" s="15">
        <f t="shared" si="13"/>
        <v>0</v>
      </c>
      <c r="M40" s="15">
        <f t="shared" si="13"/>
        <v>4782295</v>
      </c>
      <c r="N40" s="15">
        <f t="shared" si="13"/>
        <v>0</v>
      </c>
      <c r="O40" s="15">
        <f t="shared" si="11"/>
        <v>400916552</v>
      </c>
      <c r="P40" s="37">
        <f t="shared" si="1"/>
        <v>4117.9197814275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6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6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4" t="s">
        <v>108</v>
      </c>
      <c r="N42" s="94"/>
      <c r="O42" s="94"/>
      <c r="P42" s="41">
        <v>97359</v>
      </c>
    </row>
    <row r="43" spans="1:16" ht="1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7"/>
    </row>
    <row r="44" spans="1:16" ht="15.75" customHeight="1" thickBot="1">
      <c r="A44" s="98" t="s">
        <v>62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100"/>
    </row>
  </sheetData>
  <sheetProtection/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101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31887796</v>
      </c>
      <c r="E5" s="26">
        <f t="shared" si="0"/>
        <v>106419</v>
      </c>
      <c r="F5" s="26">
        <f t="shared" si="0"/>
        <v>5633871</v>
      </c>
      <c r="G5" s="26">
        <f t="shared" si="0"/>
        <v>2456932</v>
      </c>
      <c r="H5" s="26">
        <f t="shared" si="0"/>
        <v>0</v>
      </c>
      <c r="I5" s="26">
        <f t="shared" si="0"/>
        <v>0</v>
      </c>
      <c r="J5" s="26">
        <f t="shared" si="0"/>
        <v>29305749</v>
      </c>
      <c r="K5" s="26">
        <f t="shared" si="0"/>
        <v>41165949</v>
      </c>
      <c r="L5" s="26">
        <f t="shared" si="0"/>
        <v>0</v>
      </c>
      <c r="M5" s="26">
        <f t="shared" si="0"/>
        <v>0</v>
      </c>
      <c r="N5" s="27">
        <f>SUM(D5:M5)</f>
        <v>110556716</v>
      </c>
      <c r="O5" s="32">
        <f aca="true" t="shared" si="1" ref="O5:O41">(N5/O$43)</f>
        <v>1171.9834628390913</v>
      </c>
      <c r="P5" s="6"/>
    </row>
    <row r="6" spans="1:16" ht="15">
      <c r="A6" s="12"/>
      <c r="B6" s="44">
        <v>511</v>
      </c>
      <c r="C6" s="20" t="s">
        <v>19</v>
      </c>
      <c r="D6" s="46">
        <v>1430392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1430392</v>
      </c>
      <c r="O6" s="47">
        <f t="shared" si="1"/>
        <v>15.163219658019994</v>
      </c>
      <c r="P6" s="9"/>
    </row>
    <row r="7" spans="1:16" ht="15">
      <c r="A7" s="12"/>
      <c r="B7" s="44">
        <v>512</v>
      </c>
      <c r="C7" s="20" t="s">
        <v>20</v>
      </c>
      <c r="D7" s="46">
        <v>2549891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2549891</v>
      </c>
      <c r="O7" s="47">
        <f t="shared" si="1"/>
        <v>27.0307421580995</v>
      </c>
      <c r="P7" s="9"/>
    </row>
    <row r="8" spans="1:16" ht="15">
      <c r="A8" s="12"/>
      <c r="B8" s="44">
        <v>513</v>
      </c>
      <c r="C8" s="20" t="s">
        <v>21</v>
      </c>
      <c r="D8" s="46">
        <v>6779014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6779014</v>
      </c>
      <c r="O8" s="47">
        <f t="shared" si="1"/>
        <v>71.86259315403942</v>
      </c>
      <c r="P8" s="9"/>
    </row>
    <row r="9" spans="1:16" ht="15">
      <c r="A9" s="12"/>
      <c r="B9" s="44">
        <v>514</v>
      </c>
      <c r="C9" s="20" t="s">
        <v>22</v>
      </c>
      <c r="D9" s="46">
        <v>1222702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1222702</v>
      </c>
      <c r="O9" s="47">
        <f t="shared" si="1"/>
        <v>12.961551100887283</v>
      </c>
      <c r="P9" s="9"/>
    </row>
    <row r="10" spans="1:16" ht="15">
      <c r="A10" s="12"/>
      <c r="B10" s="44">
        <v>515</v>
      </c>
      <c r="C10" s="20" t="s">
        <v>23</v>
      </c>
      <c r="D10" s="46">
        <v>3940263</v>
      </c>
      <c r="E10" s="46">
        <v>106419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4046682</v>
      </c>
      <c r="O10" s="47">
        <f t="shared" si="1"/>
        <v>42.89784062841211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5633871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5633871</v>
      </c>
      <c r="O11" s="47">
        <f t="shared" si="1"/>
        <v>59.72322517040696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41165949</v>
      </c>
      <c r="L12" s="46">
        <v>0</v>
      </c>
      <c r="M12" s="46">
        <v>0</v>
      </c>
      <c r="N12" s="46">
        <f t="shared" si="2"/>
        <v>41165949</v>
      </c>
      <c r="O12" s="47">
        <f t="shared" si="1"/>
        <v>436.38969395651577</v>
      </c>
      <c r="P12" s="9"/>
    </row>
    <row r="13" spans="1:16" ht="15">
      <c r="A13" s="12"/>
      <c r="B13" s="44">
        <v>519</v>
      </c>
      <c r="C13" s="20" t="s">
        <v>73</v>
      </c>
      <c r="D13" s="46">
        <v>15965534</v>
      </c>
      <c r="E13" s="46">
        <v>0</v>
      </c>
      <c r="F13" s="46">
        <v>0</v>
      </c>
      <c r="G13" s="46">
        <v>2456932</v>
      </c>
      <c r="H13" s="46">
        <v>0</v>
      </c>
      <c r="I13" s="46">
        <v>0</v>
      </c>
      <c r="J13" s="46">
        <v>29305749</v>
      </c>
      <c r="K13" s="46">
        <v>0</v>
      </c>
      <c r="L13" s="46">
        <v>0</v>
      </c>
      <c r="M13" s="46">
        <v>0</v>
      </c>
      <c r="N13" s="46">
        <f t="shared" si="2"/>
        <v>47728215</v>
      </c>
      <c r="O13" s="47">
        <f t="shared" si="1"/>
        <v>505.9545970127103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80201765</v>
      </c>
      <c r="E14" s="31">
        <f t="shared" si="3"/>
        <v>8024107</v>
      </c>
      <c r="F14" s="31">
        <f t="shared" si="3"/>
        <v>0</v>
      </c>
      <c r="G14" s="31">
        <f t="shared" si="3"/>
        <v>563530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88789402</v>
      </c>
      <c r="O14" s="43">
        <f t="shared" si="1"/>
        <v>941.2337358082538</v>
      </c>
      <c r="P14" s="10"/>
    </row>
    <row r="15" spans="1:16" ht="15">
      <c r="A15" s="12"/>
      <c r="B15" s="44">
        <v>521</v>
      </c>
      <c r="C15" s="20" t="s">
        <v>28</v>
      </c>
      <c r="D15" s="46">
        <v>47740999</v>
      </c>
      <c r="E15" s="46">
        <v>661054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48402053</v>
      </c>
      <c r="O15" s="47">
        <f t="shared" si="1"/>
        <v>513.0977812642448</v>
      </c>
      <c r="P15" s="9"/>
    </row>
    <row r="16" spans="1:16" ht="15">
      <c r="A16" s="12"/>
      <c r="B16" s="44">
        <v>522</v>
      </c>
      <c r="C16" s="20" t="s">
        <v>29</v>
      </c>
      <c r="D16" s="46">
        <v>30211919</v>
      </c>
      <c r="E16" s="46">
        <v>0</v>
      </c>
      <c r="F16" s="46">
        <v>0</v>
      </c>
      <c r="G16" s="46">
        <v>563530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30775449</v>
      </c>
      <c r="O16" s="47">
        <f t="shared" si="1"/>
        <v>326.24266163484674</v>
      </c>
      <c r="P16" s="9"/>
    </row>
    <row r="17" spans="1:16" ht="15">
      <c r="A17" s="12"/>
      <c r="B17" s="44">
        <v>524</v>
      </c>
      <c r="C17" s="20" t="s">
        <v>30</v>
      </c>
      <c r="D17" s="46">
        <v>1753996</v>
      </c>
      <c r="E17" s="46">
        <v>7239912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8993908</v>
      </c>
      <c r="O17" s="47">
        <f t="shared" si="1"/>
        <v>95.34211781667074</v>
      </c>
      <c r="P17" s="9"/>
    </row>
    <row r="18" spans="1:16" ht="15">
      <c r="A18" s="12"/>
      <c r="B18" s="44">
        <v>525</v>
      </c>
      <c r="C18" s="20" t="s">
        <v>31</v>
      </c>
      <c r="D18" s="46">
        <v>494851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494851</v>
      </c>
      <c r="O18" s="47">
        <f t="shared" si="1"/>
        <v>5.245788854377578</v>
      </c>
      <c r="P18" s="9"/>
    </row>
    <row r="19" spans="1:16" ht="15">
      <c r="A19" s="12"/>
      <c r="B19" s="44">
        <v>529</v>
      </c>
      <c r="C19" s="20" t="s">
        <v>32</v>
      </c>
      <c r="D19" s="46">
        <v>0</v>
      </c>
      <c r="E19" s="46">
        <v>123141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123141</v>
      </c>
      <c r="O19" s="47">
        <f t="shared" si="1"/>
        <v>1.3053862381139156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SUM(D21:D27)</f>
        <v>0</v>
      </c>
      <c r="E20" s="31">
        <f t="shared" si="5"/>
        <v>0</v>
      </c>
      <c r="F20" s="31">
        <f t="shared" si="5"/>
        <v>0</v>
      </c>
      <c r="G20" s="31">
        <f t="shared" si="5"/>
        <v>28129</v>
      </c>
      <c r="H20" s="31">
        <f t="shared" si="5"/>
        <v>0</v>
      </c>
      <c r="I20" s="31">
        <f t="shared" si="5"/>
        <v>110201390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110229519</v>
      </c>
      <c r="O20" s="43">
        <f t="shared" si="1"/>
        <v>1168.5149311481666</v>
      </c>
      <c r="P20" s="10"/>
    </row>
    <row r="21" spans="1:16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6275159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6275159</v>
      </c>
      <c r="O21" s="47">
        <f t="shared" si="1"/>
        <v>66.52135519913497</v>
      </c>
      <c r="P21" s="9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76394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76394</v>
      </c>
      <c r="O22" s="47">
        <f t="shared" si="1"/>
        <v>0.8098332502941706</v>
      </c>
      <c r="P22" s="9"/>
    </row>
    <row r="23" spans="1:16" ht="15">
      <c r="A23" s="12"/>
      <c r="B23" s="44">
        <v>534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13373083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13373083</v>
      </c>
      <c r="O23" s="47">
        <f t="shared" si="1"/>
        <v>141.76463167714374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26140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26140</v>
      </c>
      <c r="O24" s="47">
        <f t="shared" si="1"/>
        <v>0.2771034526623769</v>
      </c>
      <c r="P24" s="9"/>
    </row>
    <row r="25" spans="1:16" ht="15">
      <c r="A25" s="12"/>
      <c r="B25" s="44">
        <v>536</v>
      </c>
      <c r="C25" s="20" t="s">
        <v>75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85417022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85417022</v>
      </c>
      <c r="O25" s="47">
        <f t="shared" si="1"/>
        <v>905.483998176672</v>
      </c>
      <c r="P25" s="9"/>
    </row>
    <row r="26" spans="1:16" ht="15">
      <c r="A26" s="12"/>
      <c r="B26" s="44">
        <v>537</v>
      </c>
      <c r="C26" s="20" t="s">
        <v>76</v>
      </c>
      <c r="D26" s="46">
        <v>0</v>
      </c>
      <c r="E26" s="46">
        <v>0</v>
      </c>
      <c r="F26" s="46">
        <v>0</v>
      </c>
      <c r="G26" s="46">
        <v>28129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28129</v>
      </c>
      <c r="O26" s="47">
        <f t="shared" si="1"/>
        <v>0.298188332820964</v>
      </c>
      <c r="P26" s="9"/>
    </row>
    <row r="27" spans="1:16" ht="15">
      <c r="A27" s="12"/>
      <c r="B27" s="44">
        <v>538</v>
      </c>
      <c r="C27" s="20" t="s">
        <v>77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5033592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5033592</v>
      </c>
      <c r="O27" s="47">
        <f t="shared" si="1"/>
        <v>53.359821059438374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SUM(D29:D31)</f>
        <v>1235526</v>
      </c>
      <c r="E28" s="31">
        <f t="shared" si="7"/>
        <v>3088722</v>
      </c>
      <c r="F28" s="31">
        <f t="shared" si="7"/>
        <v>0</v>
      </c>
      <c r="G28" s="31">
        <f t="shared" si="7"/>
        <v>1060876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3">SUM(D28:M28)</f>
        <v>5385124</v>
      </c>
      <c r="O28" s="43">
        <f t="shared" si="1"/>
        <v>57.08632185979456</v>
      </c>
      <c r="P28" s="10"/>
    </row>
    <row r="29" spans="1:16" ht="15">
      <c r="A29" s="12"/>
      <c r="B29" s="44">
        <v>541</v>
      </c>
      <c r="C29" s="20" t="s">
        <v>78</v>
      </c>
      <c r="D29" s="46">
        <v>1235526</v>
      </c>
      <c r="E29" s="46">
        <v>2266840</v>
      </c>
      <c r="F29" s="46">
        <v>0</v>
      </c>
      <c r="G29" s="46">
        <v>1059365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4561731</v>
      </c>
      <c r="O29" s="47">
        <f t="shared" si="1"/>
        <v>48.35774331358061</v>
      </c>
      <c r="P29" s="9"/>
    </row>
    <row r="30" spans="1:16" ht="15">
      <c r="A30" s="12"/>
      <c r="B30" s="44">
        <v>544</v>
      </c>
      <c r="C30" s="20" t="s">
        <v>88</v>
      </c>
      <c r="D30" s="46">
        <v>0</v>
      </c>
      <c r="E30" s="46">
        <v>821882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821882</v>
      </c>
      <c r="O30" s="47">
        <f t="shared" si="1"/>
        <v>8.712560821769689</v>
      </c>
      <c r="P30" s="9"/>
    </row>
    <row r="31" spans="1:16" ht="15">
      <c r="A31" s="12"/>
      <c r="B31" s="44">
        <v>545</v>
      </c>
      <c r="C31" s="20" t="s">
        <v>89</v>
      </c>
      <c r="D31" s="46">
        <v>0</v>
      </c>
      <c r="E31" s="46">
        <v>0</v>
      </c>
      <c r="F31" s="46">
        <v>0</v>
      </c>
      <c r="G31" s="46">
        <v>1511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1511</v>
      </c>
      <c r="O31" s="47">
        <f t="shared" si="1"/>
        <v>0.016017724444255987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0</v>
      </c>
      <c r="E32" s="31">
        <f t="shared" si="9"/>
        <v>337511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337511</v>
      </c>
      <c r="O32" s="43">
        <f t="shared" si="1"/>
        <v>3.5778677663171954</v>
      </c>
      <c r="P32" s="10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337511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337511</v>
      </c>
      <c r="O33" s="47">
        <f t="shared" si="1"/>
        <v>3.5778677663171954</v>
      </c>
      <c r="P33" s="9"/>
    </row>
    <row r="34" spans="1:16" ht="15.75">
      <c r="A34" s="28" t="s">
        <v>50</v>
      </c>
      <c r="B34" s="29"/>
      <c r="C34" s="30"/>
      <c r="D34" s="31">
        <f aca="true" t="shared" si="10" ref="D34:M34">SUM(D35:D36)</f>
        <v>11831812</v>
      </c>
      <c r="E34" s="31">
        <f t="shared" si="10"/>
        <v>0</v>
      </c>
      <c r="F34" s="31">
        <f t="shared" si="10"/>
        <v>0</v>
      </c>
      <c r="G34" s="31">
        <f t="shared" si="10"/>
        <v>11362861</v>
      </c>
      <c r="H34" s="31">
        <f t="shared" si="10"/>
        <v>0</v>
      </c>
      <c r="I34" s="31">
        <f t="shared" si="10"/>
        <v>1927450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aca="true" t="shared" si="11" ref="N34:N41">SUM(D34:M34)</f>
        <v>25122123</v>
      </c>
      <c r="O34" s="43">
        <f t="shared" si="1"/>
        <v>266.31319898656886</v>
      </c>
      <c r="P34" s="9"/>
    </row>
    <row r="35" spans="1:16" ht="15">
      <c r="A35" s="12"/>
      <c r="B35" s="44">
        <v>572</v>
      </c>
      <c r="C35" s="20" t="s">
        <v>79</v>
      </c>
      <c r="D35" s="46">
        <v>11441469</v>
      </c>
      <c r="E35" s="46">
        <v>0</v>
      </c>
      <c r="F35" s="46">
        <v>0</v>
      </c>
      <c r="G35" s="46">
        <v>11362861</v>
      </c>
      <c r="H35" s="46">
        <v>0</v>
      </c>
      <c r="I35" s="46">
        <v>1927450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24731780</v>
      </c>
      <c r="O35" s="47">
        <f t="shared" si="1"/>
        <v>262.1752727041438</v>
      </c>
      <c r="P35" s="9"/>
    </row>
    <row r="36" spans="1:16" ht="15">
      <c r="A36" s="12"/>
      <c r="B36" s="44">
        <v>573</v>
      </c>
      <c r="C36" s="20" t="s">
        <v>92</v>
      </c>
      <c r="D36" s="46">
        <v>390343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390343</v>
      </c>
      <c r="O36" s="47">
        <f t="shared" si="1"/>
        <v>4.137926282425026</v>
      </c>
      <c r="P36" s="9"/>
    </row>
    <row r="37" spans="1:16" ht="15.75">
      <c r="A37" s="28" t="s">
        <v>80</v>
      </c>
      <c r="B37" s="29"/>
      <c r="C37" s="30"/>
      <c r="D37" s="31">
        <f aca="true" t="shared" si="12" ref="D37:M37">SUM(D38:D40)</f>
        <v>20730820</v>
      </c>
      <c r="E37" s="31">
        <f t="shared" si="12"/>
        <v>0</v>
      </c>
      <c r="F37" s="31">
        <f t="shared" si="12"/>
        <v>0</v>
      </c>
      <c r="G37" s="31">
        <f t="shared" si="12"/>
        <v>13189939</v>
      </c>
      <c r="H37" s="31">
        <f t="shared" si="12"/>
        <v>0</v>
      </c>
      <c r="I37" s="31">
        <f t="shared" si="12"/>
        <v>14314893</v>
      </c>
      <c r="J37" s="31">
        <f t="shared" si="12"/>
        <v>2500000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1"/>
        <v>50735652</v>
      </c>
      <c r="O37" s="43">
        <f t="shared" si="1"/>
        <v>537.835667263842</v>
      </c>
      <c r="P37" s="9"/>
    </row>
    <row r="38" spans="1:16" ht="15">
      <c r="A38" s="12"/>
      <c r="B38" s="44">
        <v>581</v>
      </c>
      <c r="C38" s="20" t="s">
        <v>81</v>
      </c>
      <c r="D38" s="46">
        <v>20730820</v>
      </c>
      <c r="E38" s="46">
        <v>0</v>
      </c>
      <c r="F38" s="46">
        <v>0</v>
      </c>
      <c r="G38" s="46">
        <v>13189939</v>
      </c>
      <c r="H38" s="46">
        <v>0</v>
      </c>
      <c r="I38" s="46">
        <v>5260646</v>
      </c>
      <c r="J38" s="46">
        <v>2500000</v>
      </c>
      <c r="K38" s="46">
        <v>0</v>
      </c>
      <c r="L38" s="46">
        <v>0</v>
      </c>
      <c r="M38" s="46">
        <v>0</v>
      </c>
      <c r="N38" s="46">
        <f t="shared" si="11"/>
        <v>41681405</v>
      </c>
      <c r="O38" s="47">
        <f t="shared" si="1"/>
        <v>441.85391114456235</v>
      </c>
      <c r="P38" s="9"/>
    </row>
    <row r="39" spans="1:16" ht="15">
      <c r="A39" s="12"/>
      <c r="B39" s="44">
        <v>590</v>
      </c>
      <c r="C39" s="20" t="s">
        <v>97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462805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462805</v>
      </c>
      <c r="O39" s="47">
        <f t="shared" si="1"/>
        <v>4.906077406633946</v>
      </c>
      <c r="P39" s="9"/>
    </row>
    <row r="40" spans="1:16" ht="15.75" thickBot="1">
      <c r="A40" s="12"/>
      <c r="B40" s="44">
        <v>591</v>
      </c>
      <c r="C40" s="20" t="s">
        <v>82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8591442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8591442</v>
      </c>
      <c r="O40" s="47">
        <f t="shared" si="1"/>
        <v>91.07567871264563</v>
      </c>
      <c r="P40" s="9"/>
    </row>
    <row r="41" spans="1:119" ht="16.5" thickBot="1">
      <c r="A41" s="14" t="s">
        <v>10</v>
      </c>
      <c r="B41" s="23"/>
      <c r="C41" s="22"/>
      <c r="D41" s="15">
        <f>SUM(D5,D14,D20,D28,D32,D34,D37)</f>
        <v>145887719</v>
      </c>
      <c r="E41" s="15">
        <f aca="true" t="shared" si="13" ref="E41:M41">SUM(E5,E14,E20,E28,E32,E34,E37)</f>
        <v>11556759</v>
      </c>
      <c r="F41" s="15">
        <f t="shared" si="13"/>
        <v>5633871</v>
      </c>
      <c r="G41" s="15">
        <f t="shared" si="13"/>
        <v>28662267</v>
      </c>
      <c r="H41" s="15">
        <f t="shared" si="13"/>
        <v>0</v>
      </c>
      <c r="I41" s="15">
        <f t="shared" si="13"/>
        <v>126443733</v>
      </c>
      <c r="J41" s="15">
        <f t="shared" si="13"/>
        <v>31805749</v>
      </c>
      <c r="K41" s="15">
        <f t="shared" si="13"/>
        <v>41165949</v>
      </c>
      <c r="L41" s="15">
        <f t="shared" si="13"/>
        <v>0</v>
      </c>
      <c r="M41" s="15">
        <f t="shared" si="13"/>
        <v>0</v>
      </c>
      <c r="N41" s="15">
        <f t="shared" si="11"/>
        <v>391156047</v>
      </c>
      <c r="O41" s="37">
        <f t="shared" si="1"/>
        <v>4146.545185672034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102</v>
      </c>
      <c r="M43" s="94"/>
      <c r="N43" s="94"/>
      <c r="O43" s="41">
        <v>94333</v>
      </c>
    </row>
    <row r="44" spans="1:15" ht="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ht="15.75" customHeight="1" thickBot="1">
      <c r="A45" s="98" t="s">
        <v>62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30513754</v>
      </c>
      <c r="E5" s="26">
        <f t="shared" si="0"/>
        <v>0</v>
      </c>
      <c r="F5" s="26">
        <f t="shared" si="0"/>
        <v>4762127</v>
      </c>
      <c r="G5" s="26">
        <f t="shared" si="0"/>
        <v>730317</v>
      </c>
      <c r="H5" s="26">
        <f t="shared" si="0"/>
        <v>0</v>
      </c>
      <c r="I5" s="26">
        <f t="shared" si="0"/>
        <v>0</v>
      </c>
      <c r="J5" s="26">
        <f t="shared" si="0"/>
        <v>27188665</v>
      </c>
      <c r="K5" s="26">
        <f t="shared" si="0"/>
        <v>45329431</v>
      </c>
      <c r="L5" s="26">
        <f t="shared" si="0"/>
        <v>0</v>
      </c>
      <c r="M5" s="26">
        <f t="shared" si="0"/>
        <v>0</v>
      </c>
      <c r="N5" s="27">
        <f>SUM(D5:M5)</f>
        <v>108524294</v>
      </c>
      <c r="O5" s="32">
        <f aca="true" t="shared" si="1" ref="O5:O40">(N5/O$42)</f>
        <v>1162.3659187061533</v>
      </c>
      <c r="P5" s="6"/>
    </row>
    <row r="6" spans="1:16" ht="15">
      <c r="A6" s="12"/>
      <c r="B6" s="44">
        <v>511</v>
      </c>
      <c r="C6" s="20" t="s">
        <v>19</v>
      </c>
      <c r="D6" s="46">
        <v>1449783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1449783</v>
      </c>
      <c r="O6" s="47">
        <f t="shared" si="1"/>
        <v>15.528120816151663</v>
      </c>
      <c r="P6" s="9"/>
    </row>
    <row r="7" spans="1:16" ht="15">
      <c r="A7" s="12"/>
      <c r="B7" s="44">
        <v>512</v>
      </c>
      <c r="C7" s="20" t="s">
        <v>20</v>
      </c>
      <c r="D7" s="46">
        <v>2379508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2379508</v>
      </c>
      <c r="O7" s="47">
        <f t="shared" si="1"/>
        <v>25.486081508059765</v>
      </c>
      <c r="P7" s="9"/>
    </row>
    <row r="8" spans="1:16" ht="15">
      <c r="A8" s="12"/>
      <c r="B8" s="44">
        <v>513</v>
      </c>
      <c r="C8" s="20" t="s">
        <v>21</v>
      </c>
      <c r="D8" s="46">
        <v>6498754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6498754</v>
      </c>
      <c r="O8" s="47">
        <f t="shared" si="1"/>
        <v>69.60589085845874</v>
      </c>
      <c r="P8" s="9"/>
    </row>
    <row r="9" spans="1:16" ht="15">
      <c r="A9" s="12"/>
      <c r="B9" s="44">
        <v>514</v>
      </c>
      <c r="C9" s="20" t="s">
        <v>22</v>
      </c>
      <c r="D9" s="46">
        <v>1189424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1189424</v>
      </c>
      <c r="O9" s="47">
        <f t="shared" si="1"/>
        <v>12.73950623895464</v>
      </c>
      <c r="P9" s="9"/>
    </row>
    <row r="10" spans="1:16" ht="15">
      <c r="A10" s="12"/>
      <c r="B10" s="44">
        <v>515</v>
      </c>
      <c r="C10" s="20" t="s">
        <v>23</v>
      </c>
      <c r="D10" s="46">
        <v>3762491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3762491</v>
      </c>
      <c r="O10" s="47">
        <f t="shared" si="1"/>
        <v>40.298730787768434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4762127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4762127</v>
      </c>
      <c r="O11" s="47">
        <f t="shared" si="1"/>
        <v>51.005483853692496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45329431</v>
      </c>
      <c r="L12" s="46">
        <v>0</v>
      </c>
      <c r="M12" s="46">
        <v>0</v>
      </c>
      <c r="N12" s="46">
        <f t="shared" si="2"/>
        <v>45329431</v>
      </c>
      <c r="O12" s="47">
        <f t="shared" si="1"/>
        <v>485.5077491565362</v>
      </c>
      <c r="P12" s="9"/>
    </row>
    <row r="13" spans="1:16" ht="15">
      <c r="A13" s="12"/>
      <c r="B13" s="44">
        <v>519</v>
      </c>
      <c r="C13" s="20" t="s">
        <v>73</v>
      </c>
      <c r="D13" s="46">
        <v>15233794</v>
      </c>
      <c r="E13" s="46">
        <v>0</v>
      </c>
      <c r="F13" s="46">
        <v>0</v>
      </c>
      <c r="G13" s="46">
        <v>730317</v>
      </c>
      <c r="H13" s="46">
        <v>0</v>
      </c>
      <c r="I13" s="46">
        <v>0</v>
      </c>
      <c r="J13" s="46">
        <v>27188665</v>
      </c>
      <c r="K13" s="46">
        <v>0</v>
      </c>
      <c r="L13" s="46">
        <v>0</v>
      </c>
      <c r="M13" s="46">
        <v>0</v>
      </c>
      <c r="N13" s="46">
        <f t="shared" si="2"/>
        <v>43152776</v>
      </c>
      <c r="O13" s="47">
        <f t="shared" si="1"/>
        <v>462.1943554865314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81179307</v>
      </c>
      <c r="E14" s="31">
        <f t="shared" si="3"/>
        <v>8390864</v>
      </c>
      <c r="F14" s="31">
        <f t="shared" si="3"/>
        <v>0</v>
      </c>
      <c r="G14" s="31">
        <f t="shared" si="3"/>
        <v>403663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89973834</v>
      </c>
      <c r="O14" s="43">
        <f t="shared" si="1"/>
        <v>963.6784019707599</v>
      </c>
      <c r="P14" s="10"/>
    </row>
    <row r="15" spans="1:16" ht="15">
      <c r="A15" s="12"/>
      <c r="B15" s="44">
        <v>521</v>
      </c>
      <c r="C15" s="20" t="s">
        <v>28</v>
      </c>
      <c r="D15" s="46">
        <v>48506631</v>
      </c>
      <c r="E15" s="46">
        <v>1241341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49747972</v>
      </c>
      <c r="O15" s="47">
        <f t="shared" si="1"/>
        <v>532.8332030204037</v>
      </c>
      <c r="P15" s="9"/>
    </row>
    <row r="16" spans="1:16" ht="15">
      <c r="A16" s="12"/>
      <c r="B16" s="44">
        <v>522</v>
      </c>
      <c r="C16" s="20" t="s">
        <v>29</v>
      </c>
      <c r="D16" s="46">
        <v>30609455</v>
      </c>
      <c r="E16" s="46">
        <v>0</v>
      </c>
      <c r="F16" s="46">
        <v>0</v>
      </c>
      <c r="G16" s="46">
        <v>403663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31013118</v>
      </c>
      <c r="O16" s="47">
        <f t="shared" si="1"/>
        <v>332.17070636748247</v>
      </c>
      <c r="P16" s="9"/>
    </row>
    <row r="17" spans="1:16" ht="15">
      <c r="A17" s="12"/>
      <c r="B17" s="44">
        <v>524</v>
      </c>
      <c r="C17" s="20" t="s">
        <v>30</v>
      </c>
      <c r="D17" s="46">
        <v>1570416</v>
      </c>
      <c r="E17" s="46">
        <v>7031116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8601532</v>
      </c>
      <c r="O17" s="47">
        <f t="shared" si="1"/>
        <v>92.12801370963423</v>
      </c>
      <c r="P17" s="9"/>
    </row>
    <row r="18" spans="1:16" ht="15">
      <c r="A18" s="12"/>
      <c r="B18" s="44">
        <v>525</v>
      </c>
      <c r="C18" s="20" t="s">
        <v>31</v>
      </c>
      <c r="D18" s="46">
        <v>492805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492805</v>
      </c>
      <c r="O18" s="47">
        <f t="shared" si="1"/>
        <v>5.27826273228726</v>
      </c>
      <c r="P18" s="9"/>
    </row>
    <row r="19" spans="1:16" ht="15">
      <c r="A19" s="12"/>
      <c r="B19" s="44">
        <v>529</v>
      </c>
      <c r="C19" s="20" t="s">
        <v>32</v>
      </c>
      <c r="D19" s="46">
        <v>0</v>
      </c>
      <c r="E19" s="46">
        <v>118407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118407</v>
      </c>
      <c r="O19" s="47">
        <f t="shared" si="1"/>
        <v>1.2682161409521768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SUM(D21:D27)</f>
        <v>0</v>
      </c>
      <c r="E20" s="31">
        <f t="shared" si="5"/>
        <v>0</v>
      </c>
      <c r="F20" s="31">
        <f t="shared" si="5"/>
        <v>0</v>
      </c>
      <c r="G20" s="31">
        <f t="shared" si="5"/>
        <v>4316</v>
      </c>
      <c r="H20" s="31">
        <f t="shared" si="5"/>
        <v>0</v>
      </c>
      <c r="I20" s="31">
        <f t="shared" si="5"/>
        <v>108101092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108105408</v>
      </c>
      <c r="O20" s="43">
        <f t="shared" si="1"/>
        <v>1157.8793766400686</v>
      </c>
      <c r="P20" s="10"/>
    </row>
    <row r="21" spans="1:16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6829490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6829490</v>
      </c>
      <c r="O21" s="47">
        <f t="shared" si="1"/>
        <v>73.14828897338403</v>
      </c>
      <c r="P21" s="9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1215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1215</v>
      </c>
      <c r="O22" s="47">
        <f t="shared" si="1"/>
        <v>0.013013441867937663</v>
      </c>
      <c r="P22" s="9"/>
    </row>
    <row r="23" spans="1:16" ht="15">
      <c r="A23" s="12"/>
      <c r="B23" s="44">
        <v>534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13215584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13215584</v>
      </c>
      <c r="O23" s="47">
        <f t="shared" si="1"/>
        <v>141.54751780645853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12752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12752</v>
      </c>
      <c r="O24" s="47">
        <f t="shared" si="1"/>
        <v>0.1365822310287581</v>
      </c>
      <c r="P24" s="9"/>
    </row>
    <row r="25" spans="1:16" ht="15">
      <c r="A25" s="12"/>
      <c r="B25" s="44">
        <v>536</v>
      </c>
      <c r="C25" s="20" t="s">
        <v>75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82932825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82932825</v>
      </c>
      <c r="O25" s="47">
        <f t="shared" si="1"/>
        <v>888.2646066513147</v>
      </c>
      <c r="P25" s="9"/>
    </row>
    <row r="26" spans="1:16" ht="15">
      <c r="A26" s="12"/>
      <c r="B26" s="44">
        <v>537</v>
      </c>
      <c r="C26" s="20" t="s">
        <v>76</v>
      </c>
      <c r="D26" s="46">
        <v>0</v>
      </c>
      <c r="E26" s="46">
        <v>0</v>
      </c>
      <c r="F26" s="46">
        <v>0</v>
      </c>
      <c r="G26" s="46">
        <v>4316</v>
      </c>
      <c r="H26" s="46">
        <v>0</v>
      </c>
      <c r="I26" s="46">
        <v>43209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47525</v>
      </c>
      <c r="O26" s="47">
        <f t="shared" si="1"/>
        <v>0.5090237240936111</v>
      </c>
      <c r="P26" s="9"/>
    </row>
    <row r="27" spans="1:16" ht="15">
      <c r="A27" s="12"/>
      <c r="B27" s="44">
        <v>538</v>
      </c>
      <c r="C27" s="20" t="s">
        <v>77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5066017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5066017</v>
      </c>
      <c r="O27" s="47">
        <f t="shared" si="1"/>
        <v>54.260343811920954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SUM(D29:D31)</f>
        <v>1033116</v>
      </c>
      <c r="E28" s="31">
        <f t="shared" si="7"/>
        <v>3325581</v>
      </c>
      <c r="F28" s="31">
        <f t="shared" si="7"/>
        <v>0</v>
      </c>
      <c r="G28" s="31">
        <f t="shared" si="7"/>
        <v>1091587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3">SUM(D28:M28)</f>
        <v>5450284</v>
      </c>
      <c r="O28" s="43">
        <f t="shared" si="1"/>
        <v>58.37609382530927</v>
      </c>
      <c r="P28" s="10"/>
    </row>
    <row r="29" spans="1:16" ht="15">
      <c r="A29" s="12"/>
      <c r="B29" s="44">
        <v>541</v>
      </c>
      <c r="C29" s="20" t="s">
        <v>78</v>
      </c>
      <c r="D29" s="46">
        <v>1033116</v>
      </c>
      <c r="E29" s="46">
        <v>2495241</v>
      </c>
      <c r="F29" s="46">
        <v>0</v>
      </c>
      <c r="G29" s="46">
        <v>1090110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4618467</v>
      </c>
      <c r="O29" s="47">
        <f t="shared" si="1"/>
        <v>49.466791624270336</v>
      </c>
      <c r="P29" s="9"/>
    </row>
    <row r="30" spans="1:16" ht="15">
      <c r="A30" s="12"/>
      <c r="B30" s="44">
        <v>544</v>
      </c>
      <c r="C30" s="20" t="s">
        <v>88</v>
      </c>
      <c r="D30" s="46">
        <v>0</v>
      </c>
      <c r="E30" s="46">
        <v>830340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830340</v>
      </c>
      <c r="O30" s="47">
        <f t="shared" si="1"/>
        <v>8.893482568414289</v>
      </c>
      <c r="P30" s="9"/>
    </row>
    <row r="31" spans="1:16" ht="15">
      <c r="A31" s="12"/>
      <c r="B31" s="44">
        <v>545</v>
      </c>
      <c r="C31" s="20" t="s">
        <v>89</v>
      </c>
      <c r="D31" s="46">
        <v>0</v>
      </c>
      <c r="E31" s="46">
        <v>0</v>
      </c>
      <c r="F31" s="46">
        <v>0</v>
      </c>
      <c r="G31" s="46">
        <v>1477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1477</v>
      </c>
      <c r="O31" s="47">
        <f t="shared" si="1"/>
        <v>0.01581963262464521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0</v>
      </c>
      <c r="E32" s="31">
        <f t="shared" si="9"/>
        <v>446567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446567</v>
      </c>
      <c r="O32" s="43">
        <f t="shared" si="1"/>
        <v>4.783023616987093</v>
      </c>
      <c r="P32" s="10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446567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446567</v>
      </c>
      <c r="O33" s="47">
        <f t="shared" si="1"/>
        <v>4.783023616987093</v>
      </c>
      <c r="P33" s="9"/>
    </row>
    <row r="34" spans="1:16" ht="15.75">
      <c r="A34" s="28" t="s">
        <v>50</v>
      </c>
      <c r="B34" s="29"/>
      <c r="C34" s="30"/>
      <c r="D34" s="31">
        <f aca="true" t="shared" si="10" ref="D34:M34">SUM(D35:D36)</f>
        <v>12397257</v>
      </c>
      <c r="E34" s="31">
        <f t="shared" si="10"/>
        <v>0</v>
      </c>
      <c r="F34" s="31">
        <f t="shared" si="10"/>
        <v>0</v>
      </c>
      <c r="G34" s="31">
        <f t="shared" si="10"/>
        <v>18305986</v>
      </c>
      <c r="H34" s="31">
        <f t="shared" si="10"/>
        <v>0</v>
      </c>
      <c r="I34" s="31">
        <f t="shared" si="10"/>
        <v>1875888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aca="true" t="shared" si="11" ref="N34:N40">SUM(D34:M34)</f>
        <v>32579131</v>
      </c>
      <c r="O34" s="43">
        <f t="shared" si="1"/>
        <v>348.94372623574145</v>
      </c>
      <c r="P34" s="9"/>
    </row>
    <row r="35" spans="1:16" ht="15">
      <c r="A35" s="12"/>
      <c r="B35" s="44">
        <v>572</v>
      </c>
      <c r="C35" s="20" t="s">
        <v>79</v>
      </c>
      <c r="D35" s="46">
        <v>12009486</v>
      </c>
      <c r="E35" s="46">
        <v>0</v>
      </c>
      <c r="F35" s="46">
        <v>0</v>
      </c>
      <c r="G35" s="46">
        <v>18305986</v>
      </c>
      <c r="H35" s="46">
        <v>0</v>
      </c>
      <c r="I35" s="46">
        <v>1875888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32191360</v>
      </c>
      <c r="O35" s="47">
        <f t="shared" si="1"/>
        <v>344.7904460986451</v>
      </c>
      <c r="P35" s="9"/>
    </row>
    <row r="36" spans="1:16" ht="15">
      <c r="A36" s="12"/>
      <c r="B36" s="44">
        <v>573</v>
      </c>
      <c r="C36" s="20" t="s">
        <v>92</v>
      </c>
      <c r="D36" s="46">
        <v>387771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387771</v>
      </c>
      <c r="O36" s="47">
        <f t="shared" si="1"/>
        <v>4.153280137096342</v>
      </c>
      <c r="P36" s="9"/>
    </row>
    <row r="37" spans="1:16" ht="15.75">
      <c r="A37" s="28" t="s">
        <v>80</v>
      </c>
      <c r="B37" s="29"/>
      <c r="C37" s="30"/>
      <c r="D37" s="31">
        <f aca="true" t="shared" si="12" ref="D37:M37">SUM(D38:D39)</f>
        <v>3176500</v>
      </c>
      <c r="E37" s="31">
        <f t="shared" si="12"/>
        <v>0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13339627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1"/>
        <v>16516127</v>
      </c>
      <c r="O37" s="43">
        <f t="shared" si="1"/>
        <v>176.89848444277834</v>
      </c>
      <c r="P37" s="9"/>
    </row>
    <row r="38" spans="1:16" ht="15">
      <c r="A38" s="12"/>
      <c r="B38" s="44">
        <v>581</v>
      </c>
      <c r="C38" s="20" t="s">
        <v>81</v>
      </c>
      <c r="D38" s="46">
        <v>3176500</v>
      </c>
      <c r="E38" s="46">
        <v>0</v>
      </c>
      <c r="F38" s="46">
        <v>0</v>
      </c>
      <c r="G38" s="46">
        <v>0</v>
      </c>
      <c r="H38" s="46">
        <v>0</v>
      </c>
      <c r="I38" s="46">
        <v>5242464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8418964</v>
      </c>
      <c r="O38" s="47">
        <f t="shared" si="1"/>
        <v>90.17259144218926</v>
      </c>
      <c r="P38" s="9"/>
    </row>
    <row r="39" spans="1:16" ht="15.75" thickBot="1">
      <c r="A39" s="12"/>
      <c r="B39" s="44">
        <v>591</v>
      </c>
      <c r="C39" s="20" t="s">
        <v>82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8097163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8097163</v>
      </c>
      <c r="O39" s="47">
        <f t="shared" si="1"/>
        <v>86.72589300058908</v>
      </c>
      <c r="P39" s="9"/>
    </row>
    <row r="40" spans="1:119" ht="16.5" thickBot="1">
      <c r="A40" s="14" t="s">
        <v>10</v>
      </c>
      <c r="B40" s="23"/>
      <c r="C40" s="22"/>
      <c r="D40" s="15">
        <f>SUM(D5,D14,D20,D28,D32,D34,D37)</f>
        <v>128299934</v>
      </c>
      <c r="E40" s="15">
        <f aca="true" t="shared" si="13" ref="E40:M40">SUM(E5,E14,E20,E28,E32,E34,E37)</f>
        <v>12163012</v>
      </c>
      <c r="F40" s="15">
        <f t="shared" si="13"/>
        <v>4762127</v>
      </c>
      <c r="G40" s="15">
        <f t="shared" si="13"/>
        <v>20535869</v>
      </c>
      <c r="H40" s="15">
        <f t="shared" si="13"/>
        <v>0</v>
      </c>
      <c r="I40" s="15">
        <f t="shared" si="13"/>
        <v>123316607</v>
      </c>
      <c r="J40" s="15">
        <f t="shared" si="13"/>
        <v>27188665</v>
      </c>
      <c r="K40" s="15">
        <f t="shared" si="13"/>
        <v>45329431</v>
      </c>
      <c r="L40" s="15">
        <f t="shared" si="13"/>
        <v>0</v>
      </c>
      <c r="M40" s="15">
        <f t="shared" si="13"/>
        <v>0</v>
      </c>
      <c r="N40" s="15">
        <f t="shared" si="11"/>
        <v>361595645</v>
      </c>
      <c r="O40" s="37">
        <f t="shared" si="1"/>
        <v>3872.925025437798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93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4" t="s">
        <v>100</v>
      </c>
      <c r="M42" s="94"/>
      <c r="N42" s="94"/>
      <c r="O42" s="41">
        <v>93365</v>
      </c>
    </row>
    <row r="43" spans="1:15" ht="1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15.75" customHeight="1" thickBot="1">
      <c r="A44" s="98" t="s">
        <v>62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29975256</v>
      </c>
      <c r="E5" s="26">
        <f t="shared" si="0"/>
        <v>0</v>
      </c>
      <c r="F5" s="26">
        <f t="shared" si="0"/>
        <v>4762269</v>
      </c>
      <c r="G5" s="26">
        <f t="shared" si="0"/>
        <v>107619</v>
      </c>
      <c r="H5" s="26">
        <f t="shared" si="0"/>
        <v>0</v>
      </c>
      <c r="I5" s="26">
        <f t="shared" si="0"/>
        <v>0</v>
      </c>
      <c r="J5" s="26">
        <f t="shared" si="0"/>
        <v>24694686</v>
      </c>
      <c r="K5" s="26">
        <f t="shared" si="0"/>
        <v>38177853</v>
      </c>
      <c r="L5" s="26">
        <f t="shared" si="0"/>
        <v>0</v>
      </c>
      <c r="M5" s="26">
        <f t="shared" si="0"/>
        <v>0</v>
      </c>
      <c r="N5" s="27">
        <f>SUM(D5:M5)</f>
        <v>97717683</v>
      </c>
      <c r="O5" s="32">
        <f aca="true" t="shared" si="1" ref="O5:O41">(N5/O$43)</f>
        <v>1054.5490972664386</v>
      </c>
      <c r="P5" s="6"/>
    </row>
    <row r="6" spans="1:16" ht="15">
      <c r="A6" s="12"/>
      <c r="B6" s="44">
        <v>511</v>
      </c>
      <c r="C6" s="20" t="s">
        <v>19</v>
      </c>
      <c r="D6" s="46">
        <v>1387924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1387924</v>
      </c>
      <c r="O6" s="47">
        <f t="shared" si="1"/>
        <v>14.978189784487876</v>
      </c>
      <c r="P6" s="9"/>
    </row>
    <row r="7" spans="1:16" ht="15">
      <c r="A7" s="12"/>
      <c r="B7" s="44">
        <v>512</v>
      </c>
      <c r="C7" s="20" t="s">
        <v>20</v>
      </c>
      <c r="D7" s="46">
        <v>1353502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1353502</v>
      </c>
      <c r="O7" s="47">
        <f t="shared" si="1"/>
        <v>14.606714654176963</v>
      </c>
      <c r="P7" s="9"/>
    </row>
    <row r="8" spans="1:16" ht="15">
      <c r="A8" s="12"/>
      <c r="B8" s="44">
        <v>513</v>
      </c>
      <c r="C8" s="20" t="s">
        <v>21</v>
      </c>
      <c r="D8" s="46">
        <v>6275782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6275782</v>
      </c>
      <c r="O8" s="47">
        <f t="shared" si="1"/>
        <v>67.72694603023861</v>
      </c>
      <c r="P8" s="9"/>
    </row>
    <row r="9" spans="1:16" ht="15">
      <c r="A9" s="12"/>
      <c r="B9" s="44">
        <v>514</v>
      </c>
      <c r="C9" s="20" t="s">
        <v>22</v>
      </c>
      <c r="D9" s="46">
        <v>1060458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1060458</v>
      </c>
      <c r="O9" s="47">
        <f t="shared" si="1"/>
        <v>11.44424419671282</v>
      </c>
      <c r="P9" s="9"/>
    </row>
    <row r="10" spans="1:16" ht="15">
      <c r="A10" s="12"/>
      <c r="B10" s="44">
        <v>515</v>
      </c>
      <c r="C10" s="20" t="s">
        <v>23</v>
      </c>
      <c r="D10" s="46">
        <v>3534110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3534110</v>
      </c>
      <c r="O10" s="47">
        <f t="shared" si="1"/>
        <v>38.13938681026947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4762269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4762269</v>
      </c>
      <c r="O11" s="47">
        <f t="shared" si="1"/>
        <v>51.39342563914399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38177853</v>
      </c>
      <c r="L12" s="46">
        <v>0</v>
      </c>
      <c r="M12" s="46">
        <v>0</v>
      </c>
      <c r="N12" s="46">
        <f t="shared" si="2"/>
        <v>38177853</v>
      </c>
      <c r="O12" s="47">
        <f t="shared" si="1"/>
        <v>412.00752188036216</v>
      </c>
      <c r="P12" s="9"/>
    </row>
    <row r="13" spans="1:16" ht="15">
      <c r="A13" s="12"/>
      <c r="B13" s="44">
        <v>519</v>
      </c>
      <c r="C13" s="20" t="s">
        <v>73</v>
      </c>
      <c r="D13" s="46">
        <v>16363480</v>
      </c>
      <c r="E13" s="46">
        <v>0</v>
      </c>
      <c r="F13" s="46">
        <v>0</v>
      </c>
      <c r="G13" s="46">
        <v>107619</v>
      </c>
      <c r="H13" s="46">
        <v>0</v>
      </c>
      <c r="I13" s="46">
        <v>0</v>
      </c>
      <c r="J13" s="46">
        <v>24694686</v>
      </c>
      <c r="K13" s="46">
        <v>0</v>
      </c>
      <c r="L13" s="46">
        <v>0</v>
      </c>
      <c r="M13" s="46">
        <v>0</v>
      </c>
      <c r="N13" s="46">
        <f t="shared" si="2"/>
        <v>41165785</v>
      </c>
      <c r="O13" s="47">
        <f t="shared" si="1"/>
        <v>444.2526682710467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80482396</v>
      </c>
      <c r="E14" s="31">
        <f t="shared" si="3"/>
        <v>9663251</v>
      </c>
      <c r="F14" s="31">
        <f t="shared" si="3"/>
        <v>0</v>
      </c>
      <c r="G14" s="31">
        <f t="shared" si="3"/>
        <v>29147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90174794</v>
      </c>
      <c r="O14" s="43">
        <f t="shared" si="1"/>
        <v>973.1477936177331</v>
      </c>
      <c r="P14" s="10"/>
    </row>
    <row r="15" spans="1:16" ht="15">
      <c r="A15" s="12"/>
      <c r="B15" s="44">
        <v>521</v>
      </c>
      <c r="C15" s="20" t="s">
        <v>28</v>
      </c>
      <c r="D15" s="46">
        <v>46447315</v>
      </c>
      <c r="E15" s="46">
        <v>2600096</v>
      </c>
      <c r="F15" s="46">
        <v>0</v>
      </c>
      <c r="G15" s="46">
        <v>28352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49075763</v>
      </c>
      <c r="O15" s="47">
        <f t="shared" si="1"/>
        <v>529.6155207580156</v>
      </c>
      <c r="P15" s="9"/>
    </row>
    <row r="16" spans="1:16" ht="15">
      <c r="A16" s="12"/>
      <c r="B16" s="44">
        <v>522</v>
      </c>
      <c r="C16" s="20" t="s">
        <v>29</v>
      </c>
      <c r="D16" s="46">
        <v>32056667</v>
      </c>
      <c r="E16" s="46">
        <v>0</v>
      </c>
      <c r="F16" s="46">
        <v>0</v>
      </c>
      <c r="G16" s="46">
        <v>795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32057462</v>
      </c>
      <c r="O16" s="47">
        <f t="shared" si="1"/>
        <v>345.95752349913124</v>
      </c>
      <c r="P16" s="9"/>
    </row>
    <row r="17" spans="1:16" ht="15">
      <c r="A17" s="12"/>
      <c r="B17" s="44">
        <v>524</v>
      </c>
      <c r="C17" s="20" t="s">
        <v>30</v>
      </c>
      <c r="D17" s="46">
        <v>1483985</v>
      </c>
      <c r="E17" s="46">
        <v>6934266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8418251</v>
      </c>
      <c r="O17" s="47">
        <f t="shared" si="1"/>
        <v>90.84802995801992</v>
      </c>
      <c r="P17" s="9"/>
    </row>
    <row r="18" spans="1:16" ht="15">
      <c r="A18" s="12"/>
      <c r="B18" s="44">
        <v>525</v>
      </c>
      <c r="C18" s="20" t="s">
        <v>31</v>
      </c>
      <c r="D18" s="46">
        <v>494429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494429</v>
      </c>
      <c r="O18" s="47">
        <f t="shared" si="1"/>
        <v>5.335775876023871</v>
      </c>
      <c r="P18" s="9"/>
    </row>
    <row r="19" spans="1:16" ht="15">
      <c r="A19" s="12"/>
      <c r="B19" s="44">
        <v>529</v>
      </c>
      <c r="C19" s="20" t="s">
        <v>32</v>
      </c>
      <c r="D19" s="46">
        <v>0</v>
      </c>
      <c r="E19" s="46">
        <v>128889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128889</v>
      </c>
      <c r="O19" s="47">
        <f t="shared" si="1"/>
        <v>1.390943526542417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SUM(D21:D27)</f>
        <v>0</v>
      </c>
      <c r="E20" s="31">
        <f t="shared" si="5"/>
        <v>0</v>
      </c>
      <c r="F20" s="31">
        <f t="shared" si="5"/>
        <v>0</v>
      </c>
      <c r="G20" s="31">
        <f t="shared" si="5"/>
        <v>96856</v>
      </c>
      <c r="H20" s="31">
        <f t="shared" si="5"/>
        <v>0</v>
      </c>
      <c r="I20" s="31">
        <f t="shared" si="5"/>
        <v>105503142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105599998</v>
      </c>
      <c r="O20" s="43">
        <f t="shared" si="1"/>
        <v>1139.6134163582012</v>
      </c>
      <c r="P20" s="10"/>
    </row>
    <row r="21" spans="1:16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6865421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6865421</v>
      </c>
      <c r="O21" s="47">
        <f t="shared" si="1"/>
        <v>74.09020860537647</v>
      </c>
      <c r="P21" s="9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993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993</v>
      </c>
      <c r="O22" s="47">
        <f t="shared" si="1"/>
        <v>0.010716251362463982</v>
      </c>
      <c r="P22" s="9"/>
    </row>
    <row r="23" spans="1:16" ht="15">
      <c r="A23" s="12"/>
      <c r="B23" s="44">
        <v>534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13562787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13562787</v>
      </c>
      <c r="O23" s="47">
        <f t="shared" si="1"/>
        <v>146.3668022835436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23084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23084</v>
      </c>
      <c r="O24" s="47">
        <f t="shared" si="1"/>
        <v>0.2491177708470479</v>
      </c>
      <c r="P24" s="9"/>
    </row>
    <row r="25" spans="1:16" ht="15">
      <c r="A25" s="12"/>
      <c r="B25" s="44">
        <v>536</v>
      </c>
      <c r="C25" s="20" t="s">
        <v>75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79923990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79923990</v>
      </c>
      <c r="O25" s="47">
        <f t="shared" si="1"/>
        <v>862.5232293364126</v>
      </c>
      <c r="P25" s="9"/>
    </row>
    <row r="26" spans="1:16" ht="15">
      <c r="A26" s="12"/>
      <c r="B26" s="44">
        <v>537</v>
      </c>
      <c r="C26" s="20" t="s">
        <v>76</v>
      </c>
      <c r="D26" s="46">
        <v>0</v>
      </c>
      <c r="E26" s="46">
        <v>0</v>
      </c>
      <c r="F26" s="46">
        <v>0</v>
      </c>
      <c r="G26" s="46">
        <v>96856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96856</v>
      </c>
      <c r="O26" s="47">
        <f t="shared" si="1"/>
        <v>1.0452499919061546</v>
      </c>
      <c r="P26" s="9"/>
    </row>
    <row r="27" spans="1:16" ht="15">
      <c r="A27" s="12"/>
      <c r="B27" s="44">
        <v>538</v>
      </c>
      <c r="C27" s="20" t="s">
        <v>77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5126867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5126867</v>
      </c>
      <c r="O27" s="47">
        <f t="shared" si="1"/>
        <v>55.3280921187529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SUM(D29:D31)</f>
        <v>850947</v>
      </c>
      <c r="E28" s="31">
        <f t="shared" si="7"/>
        <v>3130171</v>
      </c>
      <c r="F28" s="31">
        <f t="shared" si="7"/>
        <v>0</v>
      </c>
      <c r="G28" s="31">
        <f t="shared" si="7"/>
        <v>1368259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3">SUM(D28:M28)</f>
        <v>5349377</v>
      </c>
      <c r="O28" s="43">
        <f t="shared" si="1"/>
        <v>57.72937418387058</v>
      </c>
      <c r="P28" s="10"/>
    </row>
    <row r="29" spans="1:16" ht="15">
      <c r="A29" s="12"/>
      <c r="B29" s="44">
        <v>541</v>
      </c>
      <c r="C29" s="20" t="s">
        <v>78</v>
      </c>
      <c r="D29" s="46">
        <v>850947</v>
      </c>
      <c r="E29" s="46">
        <v>2341614</v>
      </c>
      <c r="F29" s="46">
        <v>0</v>
      </c>
      <c r="G29" s="46">
        <v>1365857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4558418</v>
      </c>
      <c r="O29" s="47">
        <f t="shared" si="1"/>
        <v>49.19350765677778</v>
      </c>
      <c r="P29" s="9"/>
    </row>
    <row r="30" spans="1:16" ht="15">
      <c r="A30" s="12"/>
      <c r="B30" s="44">
        <v>544</v>
      </c>
      <c r="C30" s="20" t="s">
        <v>88</v>
      </c>
      <c r="D30" s="46">
        <v>0</v>
      </c>
      <c r="E30" s="46">
        <v>788557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788557</v>
      </c>
      <c r="O30" s="47">
        <f t="shared" si="1"/>
        <v>8.50994463809719</v>
      </c>
      <c r="P30" s="9"/>
    </row>
    <row r="31" spans="1:16" ht="15">
      <c r="A31" s="12"/>
      <c r="B31" s="44">
        <v>545</v>
      </c>
      <c r="C31" s="20" t="s">
        <v>89</v>
      </c>
      <c r="D31" s="46">
        <v>0</v>
      </c>
      <c r="E31" s="46">
        <v>0</v>
      </c>
      <c r="F31" s="46">
        <v>0</v>
      </c>
      <c r="G31" s="46">
        <v>2402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2402</v>
      </c>
      <c r="O31" s="47">
        <f t="shared" si="1"/>
        <v>0.02592188899560774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0</v>
      </c>
      <c r="E32" s="31">
        <f t="shared" si="9"/>
        <v>881688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881688</v>
      </c>
      <c r="O32" s="43">
        <f t="shared" si="1"/>
        <v>9.514995197651706</v>
      </c>
      <c r="P32" s="10"/>
    </row>
    <row r="33" spans="1:16" ht="15">
      <c r="A33" s="13"/>
      <c r="B33" s="45">
        <v>554</v>
      </c>
      <c r="C33" s="21" t="s">
        <v>46</v>
      </c>
      <c r="D33" s="46">
        <v>0</v>
      </c>
      <c r="E33" s="46">
        <v>881688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881688</v>
      </c>
      <c r="O33" s="47">
        <f t="shared" si="1"/>
        <v>9.514995197651706</v>
      </c>
      <c r="P33" s="9"/>
    </row>
    <row r="34" spans="1:16" ht="15.75">
      <c r="A34" s="28" t="s">
        <v>50</v>
      </c>
      <c r="B34" s="29"/>
      <c r="C34" s="30"/>
      <c r="D34" s="31">
        <f aca="true" t="shared" si="10" ref="D34:M34">SUM(D35:D36)</f>
        <v>12431576</v>
      </c>
      <c r="E34" s="31">
        <f t="shared" si="10"/>
        <v>160258</v>
      </c>
      <c r="F34" s="31">
        <f t="shared" si="10"/>
        <v>0</v>
      </c>
      <c r="G34" s="31">
        <f t="shared" si="10"/>
        <v>29625133</v>
      </c>
      <c r="H34" s="31">
        <f t="shared" si="10"/>
        <v>0</v>
      </c>
      <c r="I34" s="31">
        <f t="shared" si="10"/>
        <v>1829194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aca="true" t="shared" si="11" ref="N34:N41">SUM(D34:M34)</f>
        <v>44046161</v>
      </c>
      <c r="O34" s="43">
        <f t="shared" si="1"/>
        <v>475.3370924748821</v>
      </c>
      <c r="P34" s="9"/>
    </row>
    <row r="35" spans="1:16" ht="15">
      <c r="A35" s="12"/>
      <c r="B35" s="44">
        <v>572</v>
      </c>
      <c r="C35" s="20" t="s">
        <v>79</v>
      </c>
      <c r="D35" s="46">
        <v>12051963</v>
      </c>
      <c r="E35" s="46">
        <v>160258</v>
      </c>
      <c r="F35" s="46">
        <v>0</v>
      </c>
      <c r="G35" s="46">
        <v>29625133</v>
      </c>
      <c r="H35" s="46">
        <v>0</v>
      </c>
      <c r="I35" s="46">
        <v>1829194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43666548</v>
      </c>
      <c r="O35" s="47">
        <f t="shared" si="1"/>
        <v>471.2403872095658</v>
      </c>
      <c r="P35" s="9"/>
    </row>
    <row r="36" spans="1:16" ht="15">
      <c r="A36" s="12"/>
      <c r="B36" s="44">
        <v>573</v>
      </c>
      <c r="C36" s="20" t="s">
        <v>92</v>
      </c>
      <c r="D36" s="46">
        <v>379613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379613</v>
      </c>
      <c r="O36" s="47">
        <f t="shared" si="1"/>
        <v>4.0967052653162535</v>
      </c>
      <c r="P36" s="9"/>
    </row>
    <row r="37" spans="1:16" ht="15.75">
      <c r="A37" s="28" t="s">
        <v>80</v>
      </c>
      <c r="B37" s="29"/>
      <c r="C37" s="30"/>
      <c r="D37" s="31">
        <f aca="true" t="shared" si="12" ref="D37:M37">SUM(D38:D40)</f>
        <v>7462960</v>
      </c>
      <c r="E37" s="31">
        <f t="shared" si="12"/>
        <v>0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16211358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1"/>
        <v>23674318</v>
      </c>
      <c r="O37" s="43">
        <f t="shared" si="1"/>
        <v>255.4883610502574</v>
      </c>
      <c r="P37" s="9"/>
    </row>
    <row r="38" spans="1:16" ht="15">
      <c r="A38" s="12"/>
      <c r="B38" s="44">
        <v>581</v>
      </c>
      <c r="C38" s="20" t="s">
        <v>81</v>
      </c>
      <c r="D38" s="46">
        <v>7462960</v>
      </c>
      <c r="E38" s="46">
        <v>0</v>
      </c>
      <c r="F38" s="46">
        <v>0</v>
      </c>
      <c r="G38" s="46">
        <v>0</v>
      </c>
      <c r="H38" s="46">
        <v>0</v>
      </c>
      <c r="I38" s="46">
        <v>5079673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12542633</v>
      </c>
      <c r="O38" s="47">
        <f t="shared" si="1"/>
        <v>135.35751054897855</v>
      </c>
      <c r="P38" s="9"/>
    </row>
    <row r="39" spans="1:16" ht="15">
      <c r="A39" s="12"/>
      <c r="B39" s="44">
        <v>590</v>
      </c>
      <c r="C39" s="20" t="s">
        <v>97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212735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212735</v>
      </c>
      <c r="O39" s="47">
        <f t="shared" si="1"/>
        <v>2.29579227955063</v>
      </c>
      <c r="P39" s="9"/>
    </row>
    <row r="40" spans="1:16" ht="15.75" thickBot="1">
      <c r="A40" s="12"/>
      <c r="B40" s="44">
        <v>591</v>
      </c>
      <c r="C40" s="20" t="s">
        <v>82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10918950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10918950</v>
      </c>
      <c r="O40" s="47">
        <f t="shared" si="1"/>
        <v>117.8350582217282</v>
      </c>
      <c r="P40" s="9"/>
    </row>
    <row r="41" spans="1:119" ht="16.5" thickBot="1">
      <c r="A41" s="14" t="s">
        <v>10</v>
      </c>
      <c r="B41" s="23"/>
      <c r="C41" s="22"/>
      <c r="D41" s="15">
        <f>SUM(D5,D14,D20,D28,D32,D34,D37)</f>
        <v>131203135</v>
      </c>
      <c r="E41" s="15">
        <f aca="true" t="shared" si="13" ref="E41:M41">SUM(E5,E14,E20,E28,E32,E34,E37)</f>
        <v>13835368</v>
      </c>
      <c r="F41" s="15">
        <f t="shared" si="13"/>
        <v>4762269</v>
      </c>
      <c r="G41" s="15">
        <f t="shared" si="13"/>
        <v>31227014</v>
      </c>
      <c r="H41" s="15">
        <f t="shared" si="13"/>
        <v>0</v>
      </c>
      <c r="I41" s="15">
        <f t="shared" si="13"/>
        <v>123543694</v>
      </c>
      <c r="J41" s="15">
        <f t="shared" si="13"/>
        <v>24694686</v>
      </c>
      <c r="K41" s="15">
        <f t="shared" si="13"/>
        <v>38177853</v>
      </c>
      <c r="L41" s="15">
        <f t="shared" si="13"/>
        <v>0</v>
      </c>
      <c r="M41" s="15">
        <f t="shared" si="13"/>
        <v>0</v>
      </c>
      <c r="N41" s="15">
        <f t="shared" si="11"/>
        <v>367444019</v>
      </c>
      <c r="O41" s="37">
        <f t="shared" si="1"/>
        <v>3965.380130149035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98</v>
      </c>
      <c r="M43" s="94"/>
      <c r="N43" s="94"/>
      <c r="O43" s="41">
        <v>92663</v>
      </c>
    </row>
    <row r="44" spans="1:15" ht="15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5" ht="15.75" customHeight="1" thickBot="1">
      <c r="A45" s="98" t="s">
        <v>62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27844043</v>
      </c>
      <c r="E5" s="26">
        <f t="shared" si="0"/>
        <v>132820</v>
      </c>
      <c r="F5" s="26">
        <f t="shared" si="0"/>
        <v>5365830</v>
      </c>
      <c r="G5" s="26">
        <f t="shared" si="0"/>
        <v>1123734</v>
      </c>
      <c r="H5" s="26">
        <f t="shared" si="0"/>
        <v>0</v>
      </c>
      <c r="I5" s="26">
        <f t="shared" si="0"/>
        <v>0</v>
      </c>
      <c r="J5" s="26">
        <f t="shared" si="0"/>
        <v>24538221</v>
      </c>
      <c r="K5" s="26">
        <f t="shared" si="0"/>
        <v>32208301</v>
      </c>
      <c r="L5" s="26">
        <f t="shared" si="0"/>
        <v>0</v>
      </c>
      <c r="M5" s="26">
        <f t="shared" si="0"/>
        <v>0</v>
      </c>
      <c r="N5" s="27">
        <f>SUM(D5:M5)</f>
        <v>91212949</v>
      </c>
      <c r="O5" s="32">
        <f aca="true" t="shared" si="1" ref="O5:O40">(N5/O$42)</f>
        <v>992.9020736950961</v>
      </c>
      <c r="P5" s="6"/>
    </row>
    <row r="6" spans="1:16" ht="15">
      <c r="A6" s="12"/>
      <c r="B6" s="44">
        <v>511</v>
      </c>
      <c r="C6" s="20" t="s">
        <v>19</v>
      </c>
      <c r="D6" s="46">
        <v>746446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746446</v>
      </c>
      <c r="O6" s="47">
        <f t="shared" si="1"/>
        <v>8.125466717465846</v>
      </c>
      <c r="P6" s="9"/>
    </row>
    <row r="7" spans="1:16" ht="15">
      <c r="A7" s="12"/>
      <c r="B7" s="44">
        <v>512</v>
      </c>
      <c r="C7" s="20" t="s">
        <v>20</v>
      </c>
      <c r="D7" s="46">
        <v>1862367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1862367</v>
      </c>
      <c r="O7" s="47">
        <f t="shared" si="1"/>
        <v>20.272867795134164</v>
      </c>
      <c r="P7" s="9"/>
    </row>
    <row r="8" spans="1:16" ht="15">
      <c r="A8" s="12"/>
      <c r="B8" s="44">
        <v>513</v>
      </c>
      <c r="C8" s="20" t="s">
        <v>21</v>
      </c>
      <c r="D8" s="46">
        <v>6021375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6021375</v>
      </c>
      <c r="O8" s="47">
        <f t="shared" si="1"/>
        <v>65.54590975888532</v>
      </c>
      <c r="P8" s="9"/>
    </row>
    <row r="9" spans="1:16" ht="15">
      <c r="A9" s="12"/>
      <c r="B9" s="44">
        <v>514</v>
      </c>
      <c r="C9" s="20" t="s">
        <v>22</v>
      </c>
      <c r="D9" s="46">
        <v>972293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972293</v>
      </c>
      <c r="O9" s="47">
        <f t="shared" si="1"/>
        <v>10.583932945082458</v>
      </c>
      <c r="P9" s="9"/>
    </row>
    <row r="10" spans="1:16" ht="15">
      <c r="A10" s="12"/>
      <c r="B10" s="44">
        <v>515</v>
      </c>
      <c r="C10" s="20" t="s">
        <v>23</v>
      </c>
      <c r="D10" s="46">
        <v>3178941</v>
      </c>
      <c r="E10" s="46">
        <v>132820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3311761</v>
      </c>
      <c r="O10" s="47">
        <f t="shared" si="1"/>
        <v>36.05030207369509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5365830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5365830</v>
      </c>
      <c r="O11" s="47">
        <f t="shared" si="1"/>
        <v>58.409949382245685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32208301</v>
      </c>
      <c r="L12" s="46">
        <v>0</v>
      </c>
      <c r="M12" s="46">
        <v>0</v>
      </c>
      <c r="N12" s="46">
        <f t="shared" si="2"/>
        <v>32208301</v>
      </c>
      <c r="O12" s="47">
        <f t="shared" si="1"/>
        <v>350.6047025526588</v>
      </c>
      <c r="P12" s="9"/>
    </row>
    <row r="13" spans="1:16" ht="15">
      <c r="A13" s="12"/>
      <c r="B13" s="44">
        <v>519</v>
      </c>
      <c r="C13" s="20" t="s">
        <v>73</v>
      </c>
      <c r="D13" s="46">
        <v>15062621</v>
      </c>
      <c r="E13" s="46">
        <v>0</v>
      </c>
      <c r="F13" s="46">
        <v>0</v>
      </c>
      <c r="G13" s="46">
        <v>1123734</v>
      </c>
      <c r="H13" s="46">
        <v>0</v>
      </c>
      <c r="I13" s="46">
        <v>0</v>
      </c>
      <c r="J13" s="46">
        <v>24538221</v>
      </c>
      <c r="K13" s="46">
        <v>0</v>
      </c>
      <c r="L13" s="46">
        <v>0</v>
      </c>
      <c r="M13" s="46">
        <v>0</v>
      </c>
      <c r="N13" s="46">
        <f t="shared" si="2"/>
        <v>40724576</v>
      </c>
      <c r="O13" s="47">
        <f t="shared" si="1"/>
        <v>443.3089424699287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75557770</v>
      </c>
      <c r="E14" s="31">
        <f t="shared" si="3"/>
        <v>8604968</v>
      </c>
      <c r="F14" s="31">
        <f t="shared" si="3"/>
        <v>0</v>
      </c>
      <c r="G14" s="31">
        <f t="shared" si="3"/>
        <v>908727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1">SUM(D14:M14)</f>
        <v>85071465</v>
      </c>
      <c r="O14" s="43">
        <f t="shared" si="1"/>
        <v>926.048712785065</v>
      </c>
      <c r="P14" s="10"/>
    </row>
    <row r="15" spans="1:16" ht="15">
      <c r="A15" s="12"/>
      <c r="B15" s="44">
        <v>521</v>
      </c>
      <c r="C15" s="20" t="s">
        <v>28</v>
      </c>
      <c r="D15" s="46">
        <v>44727211</v>
      </c>
      <c r="E15" s="46">
        <v>2049355</v>
      </c>
      <c r="F15" s="46">
        <v>0</v>
      </c>
      <c r="G15" s="46">
        <v>908727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47685293</v>
      </c>
      <c r="O15" s="47">
        <f t="shared" si="1"/>
        <v>519.0800957927394</v>
      </c>
      <c r="P15" s="9"/>
    </row>
    <row r="16" spans="1:16" ht="15">
      <c r="A16" s="12"/>
      <c r="B16" s="44">
        <v>522</v>
      </c>
      <c r="C16" s="20" t="s">
        <v>29</v>
      </c>
      <c r="D16" s="46">
        <v>28955829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28955829</v>
      </c>
      <c r="O16" s="47">
        <f t="shared" si="1"/>
        <v>315.1997931747673</v>
      </c>
      <c r="P16" s="9"/>
    </row>
    <row r="17" spans="1:16" ht="15">
      <c r="A17" s="12"/>
      <c r="B17" s="44">
        <v>524</v>
      </c>
      <c r="C17" s="20" t="s">
        <v>30</v>
      </c>
      <c r="D17" s="46">
        <v>1413788</v>
      </c>
      <c r="E17" s="46">
        <v>6426889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7840677</v>
      </c>
      <c r="O17" s="47">
        <f t="shared" si="1"/>
        <v>85.34999183584608</v>
      </c>
      <c r="P17" s="9"/>
    </row>
    <row r="18" spans="1:16" ht="15">
      <c r="A18" s="12"/>
      <c r="B18" s="44">
        <v>525</v>
      </c>
      <c r="C18" s="20" t="s">
        <v>31</v>
      </c>
      <c r="D18" s="46">
        <v>460942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460942</v>
      </c>
      <c r="O18" s="47">
        <f t="shared" si="1"/>
        <v>5.017601915854787</v>
      </c>
      <c r="P18" s="9"/>
    </row>
    <row r="19" spans="1:16" ht="15">
      <c r="A19" s="12"/>
      <c r="B19" s="44">
        <v>529</v>
      </c>
      <c r="C19" s="20" t="s">
        <v>32</v>
      </c>
      <c r="D19" s="46">
        <v>0</v>
      </c>
      <c r="E19" s="46">
        <v>128724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128724</v>
      </c>
      <c r="O19" s="47">
        <f t="shared" si="1"/>
        <v>1.4012300658575083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SUM(D21:D27)</f>
        <v>0</v>
      </c>
      <c r="E20" s="31">
        <f t="shared" si="5"/>
        <v>0</v>
      </c>
      <c r="F20" s="31">
        <f t="shared" si="5"/>
        <v>0</v>
      </c>
      <c r="G20" s="31">
        <f t="shared" si="5"/>
        <v>15655</v>
      </c>
      <c r="H20" s="31">
        <f t="shared" si="5"/>
        <v>0</v>
      </c>
      <c r="I20" s="31">
        <f t="shared" si="5"/>
        <v>100733847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100749502</v>
      </c>
      <c r="O20" s="43">
        <f t="shared" si="1"/>
        <v>1096.712589125347</v>
      </c>
      <c r="P20" s="10"/>
    </row>
    <row r="21" spans="1:16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6474205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6474205</v>
      </c>
      <c r="O21" s="47">
        <f t="shared" si="1"/>
        <v>70.475208185925</v>
      </c>
      <c r="P21" s="9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2389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2389</v>
      </c>
      <c r="O22" s="47">
        <f t="shared" si="1"/>
        <v>0.02600555162466663</v>
      </c>
      <c r="P22" s="9"/>
    </row>
    <row r="23" spans="1:16" ht="15">
      <c r="A23" s="12"/>
      <c r="B23" s="44">
        <v>534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11701688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11701688</v>
      </c>
      <c r="O23" s="47">
        <f t="shared" si="1"/>
        <v>127.37917596473085</v>
      </c>
      <c r="P23" s="9"/>
    </row>
    <row r="24" spans="1:16" ht="15">
      <c r="A24" s="12"/>
      <c r="B24" s="44">
        <v>535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2895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2895</v>
      </c>
      <c r="O24" s="47">
        <f t="shared" si="1"/>
        <v>0.03151363413704893</v>
      </c>
      <c r="P24" s="9"/>
    </row>
    <row r="25" spans="1:16" ht="15">
      <c r="A25" s="12"/>
      <c r="B25" s="44">
        <v>536</v>
      </c>
      <c r="C25" s="20" t="s">
        <v>75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77184828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77184828</v>
      </c>
      <c r="O25" s="47">
        <f t="shared" si="1"/>
        <v>840.1984215969085</v>
      </c>
      <c r="P25" s="9"/>
    </row>
    <row r="26" spans="1:16" ht="15">
      <c r="A26" s="12"/>
      <c r="B26" s="44">
        <v>537</v>
      </c>
      <c r="C26" s="20" t="s">
        <v>76</v>
      </c>
      <c r="D26" s="46">
        <v>0</v>
      </c>
      <c r="E26" s="46">
        <v>0</v>
      </c>
      <c r="F26" s="46">
        <v>0</v>
      </c>
      <c r="G26" s="46">
        <v>15655</v>
      </c>
      <c r="H26" s="46">
        <v>0</v>
      </c>
      <c r="I26" s="46">
        <v>885663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901318</v>
      </c>
      <c r="O26" s="47">
        <f t="shared" si="1"/>
        <v>9.811331845643064</v>
      </c>
      <c r="P26" s="9"/>
    </row>
    <row r="27" spans="1:16" ht="15">
      <c r="A27" s="12"/>
      <c r="B27" s="44">
        <v>538</v>
      </c>
      <c r="C27" s="20" t="s">
        <v>77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4482179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4482179</v>
      </c>
      <c r="O27" s="47">
        <f t="shared" si="1"/>
        <v>48.790932346377836</v>
      </c>
      <c r="P27" s="9"/>
    </row>
    <row r="28" spans="1:16" ht="15.75">
      <c r="A28" s="28" t="s">
        <v>42</v>
      </c>
      <c r="B28" s="29"/>
      <c r="C28" s="30"/>
      <c r="D28" s="31">
        <f aca="true" t="shared" si="7" ref="D28:M28">SUM(D29:D31)</f>
        <v>626405</v>
      </c>
      <c r="E28" s="31">
        <f t="shared" si="7"/>
        <v>3113734</v>
      </c>
      <c r="F28" s="31">
        <f t="shared" si="7"/>
        <v>0</v>
      </c>
      <c r="G28" s="31">
        <f t="shared" si="7"/>
        <v>5619402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aca="true" t="shared" si="8" ref="N28:N33">SUM(D28:M28)</f>
        <v>9359541</v>
      </c>
      <c r="O28" s="43">
        <f t="shared" si="1"/>
        <v>101.88364447831056</v>
      </c>
      <c r="P28" s="10"/>
    </row>
    <row r="29" spans="1:16" ht="15">
      <c r="A29" s="12"/>
      <c r="B29" s="44">
        <v>541</v>
      </c>
      <c r="C29" s="20" t="s">
        <v>78</v>
      </c>
      <c r="D29" s="46">
        <v>626405</v>
      </c>
      <c r="E29" s="46">
        <v>2440848</v>
      </c>
      <c r="F29" s="46">
        <v>0</v>
      </c>
      <c r="G29" s="46">
        <v>465791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3533044</v>
      </c>
      <c r="O29" s="47">
        <f t="shared" si="1"/>
        <v>38.45908670331465</v>
      </c>
      <c r="P29" s="9"/>
    </row>
    <row r="30" spans="1:16" ht="15">
      <c r="A30" s="12"/>
      <c r="B30" s="44">
        <v>544</v>
      </c>
      <c r="C30" s="20" t="s">
        <v>88</v>
      </c>
      <c r="D30" s="46">
        <v>0</v>
      </c>
      <c r="E30" s="46">
        <v>672886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672886</v>
      </c>
      <c r="O30" s="47">
        <f t="shared" si="1"/>
        <v>7.324726500843629</v>
      </c>
      <c r="P30" s="9"/>
    </row>
    <row r="31" spans="1:16" ht="15">
      <c r="A31" s="12"/>
      <c r="B31" s="44">
        <v>545</v>
      </c>
      <c r="C31" s="20" t="s">
        <v>89</v>
      </c>
      <c r="D31" s="46">
        <v>0</v>
      </c>
      <c r="E31" s="46">
        <v>0</v>
      </c>
      <c r="F31" s="46">
        <v>0</v>
      </c>
      <c r="G31" s="46">
        <v>5153611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5153611</v>
      </c>
      <c r="O31" s="47">
        <f t="shared" si="1"/>
        <v>56.09983127415229</v>
      </c>
      <c r="P31" s="9"/>
    </row>
    <row r="32" spans="1:16" ht="15.75">
      <c r="A32" s="28" t="s">
        <v>45</v>
      </c>
      <c r="B32" s="29"/>
      <c r="C32" s="30"/>
      <c r="D32" s="31">
        <f aca="true" t="shared" si="9" ref="D32:M32">SUM(D33:D33)</f>
        <v>0</v>
      </c>
      <c r="E32" s="31">
        <f t="shared" si="9"/>
        <v>690912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690912</v>
      </c>
      <c r="O32" s="43">
        <f t="shared" si="1"/>
        <v>7.520949218962608</v>
      </c>
      <c r="P32" s="10"/>
    </row>
    <row r="33" spans="1:16" ht="15">
      <c r="A33" s="13"/>
      <c r="B33" s="45">
        <v>559</v>
      </c>
      <c r="C33" s="21" t="s">
        <v>47</v>
      </c>
      <c r="D33" s="46">
        <v>0</v>
      </c>
      <c r="E33" s="46">
        <v>690912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690912</v>
      </c>
      <c r="O33" s="47">
        <f t="shared" si="1"/>
        <v>7.520949218962608</v>
      </c>
      <c r="P33" s="9"/>
    </row>
    <row r="34" spans="1:16" ht="15.75">
      <c r="A34" s="28" t="s">
        <v>50</v>
      </c>
      <c r="B34" s="29"/>
      <c r="C34" s="30"/>
      <c r="D34" s="31">
        <f aca="true" t="shared" si="10" ref="D34:M34">SUM(D35:D36)</f>
        <v>11533411</v>
      </c>
      <c r="E34" s="31">
        <f t="shared" si="10"/>
        <v>51000</v>
      </c>
      <c r="F34" s="31">
        <f t="shared" si="10"/>
        <v>0</v>
      </c>
      <c r="G34" s="31">
        <f t="shared" si="10"/>
        <v>5313426</v>
      </c>
      <c r="H34" s="31">
        <f t="shared" si="10"/>
        <v>0</v>
      </c>
      <c r="I34" s="31">
        <f t="shared" si="10"/>
        <v>1850105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aca="true" t="shared" si="11" ref="N34:N40">SUM(D34:M34)</f>
        <v>18747942</v>
      </c>
      <c r="O34" s="43">
        <f t="shared" si="1"/>
        <v>204.08144559952103</v>
      </c>
      <c r="P34" s="9"/>
    </row>
    <row r="35" spans="1:16" ht="15">
      <c r="A35" s="12"/>
      <c r="B35" s="44">
        <v>572</v>
      </c>
      <c r="C35" s="20" t="s">
        <v>79</v>
      </c>
      <c r="D35" s="46">
        <v>11198461</v>
      </c>
      <c r="E35" s="46">
        <v>51000</v>
      </c>
      <c r="F35" s="46">
        <v>0</v>
      </c>
      <c r="G35" s="46">
        <v>5313426</v>
      </c>
      <c r="H35" s="46">
        <v>0</v>
      </c>
      <c r="I35" s="46">
        <v>1850105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18412992</v>
      </c>
      <c r="O35" s="47">
        <f t="shared" si="1"/>
        <v>200.43533445817232</v>
      </c>
      <c r="P35" s="9"/>
    </row>
    <row r="36" spans="1:16" ht="15">
      <c r="A36" s="12"/>
      <c r="B36" s="44">
        <v>573</v>
      </c>
      <c r="C36" s="20" t="s">
        <v>92</v>
      </c>
      <c r="D36" s="46">
        <v>334950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334950</v>
      </c>
      <c r="O36" s="47">
        <f t="shared" si="1"/>
        <v>3.6461111413487184</v>
      </c>
      <c r="P36" s="9"/>
    </row>
    <row r="37" spans="1:16" ht="15.75">
      <c r="A37" s="28" t="s">
        <v>80</v>
      </c>
      <c r="B37" s="29"/>
      <c r="C37" s="30"/>
      <c r="D37" s="31">
        <f aca="true" t="shared" si="12" ref="D37:M37">SUM(D38:D39)</f>
        <v>2277570</v>
      </c>
      <c r="E37" s="31">
        <f t="shared" si="12"/>
        <v>105005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15434338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1"/>
        <v>17816913</v>
      </c>
      <c r="O37" s="43">
        <f t="shared" si="1"/>
        <v>193.9466935176618</v>
      </c>
      <c r="P37" s="9"/>
    </row>
    <row r="38" spans="1:16" ht="15">
      <c r="A38" s="12"/>
      <c r="B38" s="44">
        <v>581</v>
      </c>
      <c r="C38" s="20" t="s">
        <v>81</v>
      </c>
      <c r="D38" s="46">
        <v>2277570</v>
      </c>
      <c r="E38" s="46">
        <v>105005</v>
      </c>
      <c r="F38" s="46">
        <v>0</v>
      </c>
      <c r="G38" s="46">
        <v>0</v>
      </c>
      <c r="H38" s="46">
        <v>0</v>
      </c>
      <c r="I38" s="46">
        <v>4992392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7374967</v>
      </c>
      <c r="O38" s="47">
        <f t="shared" si="1"/>
        <v>80.28048767212758</v>
      </c>
      <c r="P38" s="9"/>
    </row>
    <row r="39" spans="1:16" ht="15.75" thickBot="1">
      <c r="A39" s="12"/>
      <c r="B39" s="44">
        <v>591</v>
      </c>
      <c r="C39" s="20" t="s">
        <v>82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10441946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10441946</v>
      </c>
      <c r="O39" s="47">
        <f t="shared" si="1"/>
        <v>113.66620584553421</v>
      </c>
      <c r="P39" s="9"/>
    </row>
    <row r="40" spans="1:119" ht="16.5" thickBot="1">
      <c r="A40" s="14" t="s">
        <v>10</v>
      </c>
      <c r="B40" s="23"/>
      <c r="C40" s="22"/>
      <c r="D40" s="15">
        <f>SUM(D5,D14,D20,D28,D32,D34,D37)</f>
        <v>117839199</v>
      </c>
      <c r="E40" s="15">
        <f aca="true" t="shared" si="13" ref="E40:M40">SUM(E5,E14,E20,E28,E32,E34,E37)</f>
        <v>12698439</v>
      </c>
      <c r="F40" s="15">
        <f t="shared" si="13"/>
        <v>5365830</v>
      </c>
      <c r="G40" s="15">
        <f t="shared" si="13"/>
        <v>12980944</v>
      </c>
      <c r="H40" s="15">
        <f t="shared" si="13"/>
        <v>0</v>
      </c>
      <c r="I40" s="15">
        <f t="shared" si="13"/>
        <v>118018290</v>
      </c>
      <c r="J40" s="15">
        <f t="shared" si="13"/>
        <v>24538221</v>
      </c>
      <c r="K40" s="15">
        <f t="shared" si="13"/>
        <v>32208301</v>
      </c>
      <c r="L40" s="15">
        <f t="shared" si="13"/>
        <v>0</v>
      </c>
      <c r="M40" s="15">
        <f t="shared" si="13"/>
        <v>0</v>
      </c>
      <c r="N40" s="15">
        <f t="shared" si="11"/>
        <v>323649224</v>
      </c>
      <c r="O40" s="37">
        <f t="shared" si="1"/>
        <v>3523.096108419964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4" t="s">
        <v>95</v>
      </c>
      <c r="M42" s="94"/>
      <c r="N42" s="94"/>
      <c r="O42" s="41">
        <v>91865</v>
      </c>
    </row>
    <row r="43" spans="1:15" ht="1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15.75" customHeight="1" thickBot="1">
      <c r="A44" s="98" t="s">
        <v>62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25592471</v>
      </c>
      <c r="E5" s="26">
        <f t="shared" si="0"/>
        <v>119627</v>
      </c>
      <c r="F5" s="26">
        <f t="shared" si="0"/>
        <v>5023280</v>
      </c>
      <c r="G5" s="26">
        <f t="shared" si="0"/>
        <v>334831</v>
      </c>
      <c r="H5" s="26">
        <f t="shared" si="0"/>
        <v>0</v>
      </c>
      <c r="I5" s="26">
        <f t="shared" si="0"/>
        <v>0</v>
      </c>
      <c r="J5" s="26">
        <f t="shared" si="0"/>
        <v>23042103</v>
      </c>
      <c r="K5" s="26">
        <f t="shared" si="0"/>
        <v>31437886</v>
      </c>
      <c r="L5" s="26">
        <f t="shared" si="0"/>
        <v>0</v>
      </c>
      <c r="M5" s="26">
        <f t="shared" si="0"/>
        <v>0</v>
      </c>
      <c r="N5" s="27">
        <f>SUM(D5:M5)</f>
        <v>85550198</v>
      </c>
      <c r="O5" s="32">
        <f aca="true" t="shared" si="1" ref="O5:O40">(N5/O$42)</f>
        <v>943.0760191370681</v>
      </c>
      <c r="P5" s="6"/>
    </row>
    <row r="6" spans="1:16" ht="15">
      <c r="A6" s="12"/>
      <c r="B6" s="44">
        <v>511</v>
      </c>
      <c r="C6" s="20" t="s">
        <v>19</v>
      </c>
      <c r="D6" s="46">
        <v>715584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715584</v>
      </c>
      <c r="O6" s="47">
        <f t="shared" si="1"/>
        <v>7.888352404259541</v>
      </c>
      <c r="P6" s="9"/>
    </row>
    <row r="7" spans="1:16" ht="15">
      <c r="A7" s="12"/>
      <c r="B7" s="44">
        <v>512</v>
      </c>
      <c r="C7" s="20" t="s">
        <v>20</v>
      </c>
      <c r="D7" s="46">
        <v>1732293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1732293</v>
      </c>
      <c r="O7" s="47">
        <f t="shared" si="1"/>
        <v>19.0962034526093</v>
      </c>
      <c r="P7" s="9"/>
    </row>
    <row r="8" spans="1:16" ht="15">
      <c r="A8" s="12"/>
      <c r="B8" s="44">
        <v>513</v>
      </c>
      <c r="C8" s="20" t="s">
        <v>21</v>
      </c>
      <c r="D8" s="46">
        <v>5547006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5547006</v>
      </c>
      <c r="O8" s="47">
        <f t="shared" si="1"/>
        <v>61.14829023083537</v>
      </c>
      <c r="P8" s="9"/>
    </row>
    <row r="9" spans="1:16" ht="15">
      <c r="A9" s="12"/>
      <c r="B9" s="44">
        <v>514</v>
      </c>
      <c r="C9" s="20" t="s">
        <v>22</v>
      </c>
      <c r="D9" s="46">
        <v>961877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961877</v>
      </c>
      <c r="O9" s="47">
        <f t="shared" si="1"/>
        <v>10.603401900478426</v>
      </c>
      <c r="P9" s="9"/>
    </row>
    <row r="10" spans="1:16" ht="15">
      <c r="A10" s="12"/>
      <c r="B10" s="44">
        <v>515</v>
      </c>
      <c r="C10" s="20" t="s">
        <v>23</v>
      </c>
      <c r="D10" s="46">
        <v>2843821</v>
      </c>
      <c r="E10" s="46">
        <v>119627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2963448</v>
      </c>
      <c r="O10" s="47">
        <f t="shared" si="1"/>
        <v>32.66803360010583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5023280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5023280</v>
      </c>
      <c r="O11" s="47">
        <f t="shared" si="1"/>
        <v>55.37491456666005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31437886</v>
      </c>
      <c r="L12" s="46">
        <v>0</v>
      </c>
      <c r="M12" s="46">
        <v>0</v>
      </c>
      <c r="N12" s="46">
        <f t="shared" si="2"/>
        <v>31437886</v>
      </c>
      <c r="O12" s="47">
        <f t="shared" si="1"/>
        <v>346.5604647573693</v>
      </c>
      <c r="P12" s="9"/>
    </row>
    <row r="13" spans="1:16" ht="15">
      <c r="A13" s="12"/>
      <c r="B13" s="44">
        <v>519</v>
      </c>
      <c r="C13" s="20" t="s">
        <v>73</v>
      </c>
      <c r="D13" s="46">
        <v>13791890</v>
      </c>
      <c r="E13" s="46">
        <v>0</v>
      </c>
      <c r="F13" s="46">
        <v>0</v>
      </c>
      <c r="G13" s="46">
        <v>334831</v>
      </c>
      <c r="H13" s="46">
        <v>0</v>
      </c>
      <c r="I13" s="46">
        <v>0</v>
      </c>
      <c r="J13" s="46">
        <v>23042103</v>
      </c>
      <c r="K13" s="46">
        <v>0</v>
      </c>
      <c r="L13" s="46">
        <v>0</v>
      </c>
      <c r="M13" s="46">
        <v>0</v>
      </c>
      <c r="N13" s="46">
        <f t="shared" si="2"/>
        <v>37168824</v>
      </c>
      <c r="O13" s="47">
        <f t="shared" si="1"/>
        <v>409.7363582247503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SUM(D15:D19)</f>
        <v>72051542</v>
      </c>
      <c r="E14" s="31">
        <f t="shared" si="3"/>
        <v>8018809</v>
      </c>
      <c r="F14" s="31">
        <f t="shared" si="3"/>
        <v>0</v>
      </c>
      <c r="G14" s="31">
        <f t="shared" si="3"/>
        <v>411864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6">SUM(D14:M14)</f>
        <v>80482215</v>
      </c>
      <c r="O14" s="43">
        <f t="shared" si="1"/>
        <v>887.208314041934</v>
      </c>
      <c r="P14" s="10"/>
    </row>
    <row r="15" spans="1:16" ht="15">
      <c r="A15" s="12"/>
      <c r="B15" s="44">
        <v>521</v>
      </c>
      <c r="C15" s="20" t="s">
        <v>28</v>
      </c>
      <c r="D15" s="46">
        <v>41639290</v>
      </c>
      <c r="E15" s="46">
        <v>1972573</v>
      </c>
      <c r="F15" s="46">
        <v>0</v>
      </c>
      <c r="G15" s="46">
        <v>179503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43791366</v>
      </c>
      <c r="O15" s="47">
        <f t="shared" si="1"/>
        <v>482.7409881605926</v>
      </c>
      <c r="P15" s="9"/>
    </row>
    <row r="16" spans="1:16" ht="15">
      <c r="A16" s="12"/>
      <c r="B16" s="44">
        <v>522</v>
      </c>
      <c r="C16" s="20" t="s">
        <v>29</v>
      </c>
      <c r="D16" s="46">
        <v>28578262</v>
      </c>
      <c r="E16" s="46">
        <v>0</v>
      </c>
      <c r="F16" s="46">
        <v>0</v>
      </c>
      <c r="G16" s="46">
        <v>232361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28810623</v>
      </c>
      <c r="O16" s="47">
        <f t="shared" si="1"/>
        <v>317.59841920761954</v>
      </c>
      <c r="P16" s="9"/>
    </row>
    <row r="17" spans="1:16" ht="15">
      <c r="A17" s="12"/>
      <c r="B17" s="44">
        <v>524</v>
      </c>
      <c r="C17" s="20" t="s">
        <v>30</v>
      </c>
      <c r="D17" s="46">
        <v>1380081</v>
      </c>
      <c r="E17" s="46">
        <v>5953064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7333145</v>
      </c>
      <c r="O17" s="47">
        <f t="shared" si="1"/>
        <v>80.83807350574332</v>
      </c>
      <c r="P17" s="9"/>
    </row>
    <row r="18" spans="1:16" ht="15">
      <c r="A18" s="12"/>
      <c r="B18" s="44">
        <v>525</v>
      </c>
      <c r="C18" s="20" t="s">
        <v>31</v>
      </c>
      <c r="D18" s="46">
        <v>453909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453909</v>
      </c>
      <c r="O18" s="47">
        <f t="shared" si="1"/>
        <v>5.003737019644157</v>
      </c>
      <c r="P18" s="9"/>
    </row>
    <row r="19" spans="1:16" ht="15">
      <c r="A19" s="12"/>
      <c r="B19" s="44">
        <v>529</v>
      </c>
      <c r="C19" s="20" t="s">
        <v>32</v>
      </c>
      <c r="D19" s="46">
        <v>0</v>
      </c>
      <c r="E19" s="46">
        <v>93172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93172</v>
      </c>
      <c r="O19" s="47">
        <f t="shared" si="1"/>
        <v>1.0270961483343255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SUM(D21:D26)</f>
        <v>0</v>
      </c>
      <c r="E20" s="31">
        <f t="shared" si="5"/>
        <v>0</v>
      </c>
      <c r="F20" s="31">
        <f t="shared" si="5"/>
        <v>0</v>
      </c>
      <c r="G20" s="31">
        <f t="shared" si="5"/>
        <v>17439</v>
      </c>
      <c r="H20" s="31">
        <f t="shared" si="5"/>
        <v>0</v>
      </c>
      <c r="I20" s="31">
        <f t="shared" si="5"/>
        <v>94876095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94893534</v>
      </c>
      <c r="O20" s="43">
        <f t="shared" si="1"/>
        <v>1046.073748263774</v>
      </c>
      <c r="P20" s="10"/>
    </row>
    <row r="21" spans="1:16" ht="15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6012111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6012111</v>
      </c>
      <c r="O21" s="47">
        <f t="shared" si="1"/>
        <v>66.27544811164759</v>
      </c>
      <c r="P21" s="9"/>
    </row>
    <row r="22" spans="1:16" ht="15">
      <c r="A22" s="12"/>
      <c r="B22" s="44">
        <v>533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3784</v>
      </c>
      <c r="O22" s="47">
        <f t="shared" si="1"/>
        <v>0.041713517207928215</v>
      </c>
      <c r="P22" s="9"/>
    </row>
    <row r="23" spans="1:16" ht="15">
      <c r="A23" s="12"/>
      <c r="B23" s="44">
        <v>534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10804344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10804344</v>
      </c>
      <c r="O23" s="47">
        <f t="shared" si="1"/>
        <v>119.1033798531649</v>
      </c>
      <c r="P23" s="9"/>
    </row>
    <row r="24" spans="1:16" ht="15">
      <c r="A24" s="12"/>
      <c r="B24" s="44">
        <v>536</v>
      </c>
      <c r="C24" s="20" t="s">
        <v>75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72444767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72444767</v>
      </c>
      <c r="O24" s="47">
        <f t="shared" si="1"/>
        <v>798.6062460039244</v>
      </c>
      <c r="P24" s="9"/>
    </row>
    <row r="25" spans="1:16" ht="15">
      <c r="A25" s="12"/>
      <c r="B25" s="44">
        <v>537</v>
      </c>
      <c r="C25" s="20" t="s">
        <v>76</v>
      </c>
      <c r="D25" s="46">
        <v>0</v>
      </c>
      <c r="E25" s="46">
        <v>0</v>
      </c>
      <c r="F25" s="46">
        <v>0</v>
      </c>
      <c r="G25" s="46">
        <v>17439</v>
      </c>
      <c r="H25" s="46">
        <v>0</v>
      </c>
      <c r="I25" s="46">
        <v>853049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870488</v>
      </c>
      <c r="O25" s="47">
        <f t="shared" si="1"/>
        <v>9.595960932160416</v>
      </c>
      <c r="P25" s="9"/>
    </row>
    <row r="26" spans="1:16" ht="15">
      <c r="A26" s="12"/>
      <c r="B26" s="44">
        <v>538</v>
      </c>
      <c r="C26" s="20" t="s">
        <v>77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4758040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4758040</v>
      </c>
      <c r="O26" s="47">
        <f t="shared" si="1"/>
        <v>52.450999845668804</v>
      </c>
      <c r="P26" s="9"/>
    </row>
    <row r="27" spans="1:16" ht="15.75">
      <c r="A27" s="28" t="s">
        <v>42</v>
      </c>
      <c r="B27" s="29"/>
      <c r="C27" s="30"/>
      <c r="D27" s="31">
        <f aca="true" t="shared" si="6" ref="D27:M27">SUM(D28:D30)</f>
        <v>0</v>
      </c>
      <c r="E27" s="31">
        <f t="shared" si="6"/>
        <v>2597894</v>
      </c>
      <c r="F27" s="31">
        <f t="shared" si="6"/>
        <v>0</v>
      </c>
      <c r="G27" s="31">
        <f t="shared" si="6"/>
        <v>17454662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3">SUM(D27:M27)</f>
        <v>20052556</v>
      </c>
      <c r="O27" s="43">
        <f t="shared" si="1"/>
        <v>221.05249465352648</v>
      </c>
      <c r="P27" s="10"/>
    </row>
    <row r="28" spans="1:16" ht="15">
      <c r="A28" s="12"/>
      <c r="B28" s="44">
        <v>541</v>
      </c>
      <c r="C28" s="20" t="s">
        <v>78</v>
      </c>
      <c r="D28" s="46">
        <v>0</v>
      </c>
      <c r="E28" s="46">
        <v>1948888</v>
      </c>
      <c r="F28" s="46">
        <v>0</v>
      </c>
      <c r="G28" s="46">
        <v>1149129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3098017</v>
      </c>
      <c r="O28" s="47">
        <f t="shared" si="1"/>
        <v>34.151476067641156</v>
      </c>
      <c r="P28" s="9"/>
    </row>
    <row r="29" spans="1:16" ht="15">
      <c r="A29" s="12"/>
      <c r="B29" s="44">
        <v>544</v>
      </c>
      <c r="C29" s="20" t="s">
        <v>88</v>
      </c>
      <c r="D29" s="46">
        <v>0</v>
      </c>
      <c r="E29" s="46">
        <v>649006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649006</v>
      </c>
      <c r="O29" s="47">
        <f t="shared" si="1"/>
        <v>7.15441938399806</v>
      </c>
      <c r="P29" s="9"/>
    </row>
    <row r="30" spans="1:16" ht="15">
      <c r="A30" s="12"/>
      <c r="B30" s="44">
        <v>545</v>
      </c>
      <c r="C30" s="20" t="s">
        <v>89</v>
      </c>
      <c r="D30" s="46">
        <v>0</v>
      </c>
      <c r="E30" s="46">
        <v>0</v>
      </c>
      <c r="F30" s="46">
        <v>0</v>
      </c>
      <c r="G30" s="46">
        <v>16305533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16305533</v>
      </c>
      <c r="O30" s="47">
        <f t="shared" si="1"/>
        <v>179.74659920188725</v>
      </c>
      <c r="P30" s="9"/>
    </row>
    <row r="31" spans="1:16" ht="15.75">
      <c r="A31" s="28" t="s">
        <v>45</v>
      </c>
      <c r="B31" s="29"/>
      <c r="C31" s="30"/>
      <c r="D31" s="31">
        <f aca="true" t="shared" si="8" ref="D31:M31">SUM(D32:D33)</f>
        <v>0</v>
      </c>
      <c r="E31" s="31">
        <f t="shared" si="8"/>
        <v>867280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867280</v>
      </c>
      <c r="O31" s="43">
        <f t="shared" si="1"/>
        <v>9.560597041250524</v>
      </c>
      <c r="P31" s="10"/>
    </row>
    <row r="32" spans="1:16" ht="15">
      <c r="A32" s="13"/>
      <c r="B32" s="45">
        <v>554</v>
      </c>
      <c r="C32" s="21" t="s">
        <v>46</v>
      </c>
      <c r="D32" s="46">
        <v>0</v>
      </c>
      <c r="E32" s="46">
        <v>57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57</v>
      </c>
      <c r="O32" s="47">
        <f t="shared" si="1"/>
        <v>0.0006283484357431047</v>
      </c>
      <c r="P32" s="9"/>
    </row>
    <row r="33" spans="1:16" ht="15">
      <c r="A33" s="13"/>
      <c r="B33" s="45">
        <v>559</v>
      </c>
      <c r="C33" s="21" t="s">
        <v>47</v>
      </c>
      <c r="D33" s="46">
        <v>0</v>
      </c>
      <c r="E33" s="46">
        <v>867223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867223</v>
      </c>
      <c r="O33" s="47">
        <f t="shared" si="1"/>
        <v>9.559968692814781</v>
      </c>
      <c r="P33" s="9"/>
    </row>
    <row r="34" spans="1:16" ht="15.75">
      <c r="A34" s="28" t="s">
        <v>50</v>
      </c>
      <c r="B34" s="29"/>
      <c r="C34" s="30"/>
      <c r="D34" s="31">
        <f aca="true" t="shared" si="9" ref="D34:M34">SUM(D35:D36)</f>
        <v>10624519</v>
      </c>
      <c r="E34" s="31">
        <f t="shared" si="9"/>
        <v>58329</v>
      </c>
      <c r="F34" s="31">
        <f t="shared" si="9"/>
        <v>0</v>
      </c>
      <c r="G34" s="31">
        <f t="shared" si="9"/>
        <v>1319588</v>
      </c>
      <c r="H34" s="31">
        <f t="shared" si="9"/>
        <v>0</v>
      </c>
      <c r="I34" s="31">
        <f t="shared" si="9"/>
        <v>1869510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aca="true" t="shared" si="10" ref="N34:N40">SUM(D34:M34)</f>
        <v>13871946</v>
      </c>
      <c r="O34" s="43">
        <f t="shared" si="1"/>
        <v>152.9195714002249</v>
      </c>
      <c r="P34" s="9"/>
    </row>
    <row r="35" spans="1:16" ht="15">
      <c r="A35" s="12"/>
      <c r="B35" s="44">
        <v>572</v>
      </c>
      <c r="C35" s="20" t="s">
        <v>79</v>
      </c>
      <c r="D35" s="46">
        <v>10363689</v>
      </c>
      <c r="E35" s="46">
        <v>58329</v>
      </c>
      <c r="F35" s="46">
        <v>0</v>
      </c>
      <c r="G35" s="46">
        <v>1319588</v>
      </c>
      <c r="H35" s="46">
        <v>0</v>
      </c>
      <c r="I35" s="46">
        <v>1869510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13611116</v>
      </c>
      <c r="O35" s="47">
        <f t="shared" si="1"/>
        <v>150.04427100557797</v>
      </c>
      <c r="P35" s="9"/>
    </row>
    <row r="36" spans="1:16" ht="15">
      <c r="A36" s="12"/>
      <c r="B36" s="44">
        <v>573</v>
      </c>
      <c r="C36" s="20" t="s">
        <v>92</v>
      </c>
      <c r="D36" s="46">
        <v>260830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260830</v>
      </c>
      <c r="O36" s="47">
        <f t="shared" si="1"/>
        <v>2.8753003946469122</v>
      </c>
      <c r="P36" s="9"/>
    </row>
    <row r="37" spans="1:16" ht="15.75">
      <c r="A37" s="28" t="s">
        <v>80</v>
      </c>
      <c r="B37" s="29"/>
      <c r="C37" s="30"/>
      <c r="D37" s="31">
        <f aca="true" t="shared" si="11" ref="D37:M37">SUM(D38:D39)</f>
        <v>7930829</v>
      </c>
      <c r="E37" s="31">
        <f t="shared" si="11"/>
        <v>1308025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17088720</v>
      </c>
      <c r="J37" s="31">
        <f t="shared" si="11"/>
        <v>62139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26389713</v>
      </c>
      <c r="O37" s="43">
        <f t="shared" si="1"/>
        <v>290.9111383027978</v>
      </c>
      <c r="P37" s="9"/>
    </row>
    <row r="38" spans="1:16" ht="15">
      <c r="A38" s="12"/>
      <c r="B38" s="44">
        <v>581</v>
      </c>
      <c r="C38" s="20" t="s">
        <v>81</v>
      </c>
      <c r="D38" s="46">
        <v>7930829</v>
      </c>
      <c r="E38" s="46">
        <v>1308025</v>
      </c>
      <c r="F38" s="46">
        <v>0</v>
      </c>
      <c r="G38" s="46">
        <v>0</v>
      </c>
      <c r="H38" s="46">
        <v>0</v>
      </c>
      <c r="I38" s="46">
        <v>7198679</v>
      </c>
      <c r="J38" s="46">
        <v>62139</v>
      </c>
      <c r="K38" s="46">
        <v>0</v>
      </c>
      <c r="L38" s="46">
        <v>0</v>
      </c>
      <c r="M38" s="46">
        <v>0</v>
      </c>
      <c r="N38" s="46">
        <f t="shared" si="10"/>
        <v>16499672</v>
      </c>
      <c r="O38" s="47">
        <f t="shared" si="1"/>
        <v>181.88672090305795</v>
      </c>
      <c r="P38" s="9"/>
    </row>
    <row r="39" spans="1:16" ht="15.75" thickBot="1">
      <c r="A39" s="12"/>
      <c r="B39" s="44">
        <v>591</v>
      </c>
      <c r="C39" s="20" t="s">
        <v>82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9890041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9890041</v>
      </c>
      <c r="O39" s="47">
        <f t="shared" si="1"/>
        <v>109.02441739973985</v>
      </c>
      <c r="P39" s="9"/>
    </row>
    <row r="40" spans="1:119" ht="16.5" thickBot="1">
      <c r="A40" s="14" t="s">
        <v>10</v>
      </c>
      <c r="B40" s="23"/>
      <c r="C40" s="22"/>
      <c r="D40" s="15">
        <f>SUM(D5,D14,D20,D27,D31,D34,D37)</f>
        <v>116199361</v>
      </c>
      <c r="E40" s="15">
        <f aca="true" t="shared" si="12" ref="E40:M40">SUM(E5,E14,E20,E27,E31,E34,E37)</f>
        <v>12969964</v>
      </c>
      <c r="F40" s="15">
        <f t="shared" si="12"/>
        <v>5023280</v>
      </c>
      <c r="G40" s="15">
        <f t="shared" si="12"/>
        <v>19538384</v>
      </c>
      <c r="H40" s="15">
        <f t="shared" si="12"/>
        <v>0</v>
      </c>
      <c r="I40" s="15">
        <f t="shared" si="12"/>
        <v>113834325</v>
      </c>
      <c r="J40" s="15">
        <f t="shared" si="12"/>
        <v>23104242</v>
      </c>
      <c r="K40" s="15">
        <f t="shared" si="12"/>
        <v>31437886</v>
      </c>
      <c r="L40" s="15">
        <f t="shared" si="12"/>
        <v>0</v>
      </c>
      <c r="M40" s="15">
        <f t="shared" si="12"/>
        <v>0</v>
      </c>
      <c r="N40" s="15">
        <f t="shared" si="10"/>
        <v>322107442</v>
      </c>
      <c r="O40" s="37">
        <f t="shared" si="1"/>
        <v>3550.8018828405757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4" t="s">
        <v>93</v>
      </c>
      <c r="M42" s="94"/>
      <c r="N42" s="94"/>
      <c r="O42" s="41">
        <v>90714</v>
      </c>
    </row>
    <row r="43" spans="1:15" ht="1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15.75" customHeight="1" thickBot="1">
      <c r="A44" s="98" t="s">
        <v>62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7" ht="24" thickBot="1">
      <c r="A2" s="104" t="s">
        <v>87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7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25438918</v>
      </c>
      <c r="E5" s="26">
        <f t="shared" si="0"/>
        <v>125399</v>
      </c>
      <c r="F5" s="26">
        <f t="shared" si="0"/>
        <v>3916336</v>
      </c>
      <c r="G5" s="26">
        <f t="shared" si="0"/>
        <v>347465</v>
      </c>
      <c r="H5" s="26">
        <f t="shared" si="0"/>
        <v>0</v>
      </c>
      <c r="I5" s="26">
        <f t="shared" si="0"/>
        <v>0</v>
      </c>
      <c r="J5" s="26">
        <f t="shared" si="0"/>
        <v>18296347</v>
      </c>
      <c r="K5" s="26">
        <f t="shared" si="0"/>
        <v>30994781</v>
      </c>
      <c r="L5" s="26">
        <f t="shared" si="0"/>
        <v>0</v>
      </c>
      <c r="M5" s="26">
        <f t="shared" si="0"/>
        <v>0</v>
      </c>
      <c r="N5" s="27">
        <f>SUM(D5:M5)</f>
        <v>79119246</v>
      </c>
      <c r="O5" s="32">
        <f aca="true" t="shared" si="1" ref="O5:O38">(N5/O$40)</f>
        <v>892.6914814396931</v>
      </c>
      <c r="P5" s="6"/>
    </row>
    <row r="6" spans="1:16" ht="15">
      <c r="A6" s="12"/>
      <c r="B6" s="44">
        <v>511</v>
      </c>
      <c r="C6" s="20" t="s">
        <v>19</v>
      </c>
      <c r="D6" s="46">
        <v>704347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704347</v>
      </c>
      <c r="O6" s="47">
        <f t="shared" si="1"/>
        <v>7.947049531761254</v>
      </c>
      <c r="P6" s="9"/>
    </row>
    <row r="7" spans="1:16" ht="15">
      <c r="A7" s="12"/>
      <c r="B7" s="44">
        <v>512</v>
      </c>
      <c r="C7" s="20" t="s">
        <v>20</v>
      </c>
      <c r="D7" s="46">
        <v>1615655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1615655</v>
      </c>
      <c r="O7" s="47">
        <f t="shared" si="1"/>
        <v>18.22921132799278</v>
      </c>
      <c r="P7" s="9"/>
    </row>
    <row r="8" spans="1:16" ht="15">
      <c r="A8" s="12"/>
      <c r="B8" s="44">
        <v>513</v>
      </c>
      <c r="C8" s="20" t="s">
        <v>21</v>
      </c>
      <c r="D8" s="46">
        <v>5098317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5098317</v>
      </c>
      <c r="O8" s="47">
        <f t="shared" si="1"/>
        <v>57.523603745909966</v>
      </c>
      <c r="P8" s="9"/>
    </row>
    <row r="9" spans="1:16" ht="15">
      <c r="A9" s="12"/>
      <c r="B9" s="44">
        <v>514</v>
      </c>
      <c r="C9" s="20" t="s">
        <v>22</v>
      </c>
      <c r="D9" s="46">
        <v>1021261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1021261</v>
      </c>
      <c r="O9" s="47">
        <f t="shared" si="1"/>
        <v>11.522746248448607</v>
      </c>
      <c r="P9" s="9"/>
    </row>
    <row r="10" spans="1:16" ht="15">
      <c r="A10" s="12"/>
      <c r="B10" s="44">
        <v>515</v>
      </c>
      <c r="C10" s="20" t="s">
        <v>23</v>
      </c>
      <c r="D10" s="46">
        <v>2793525</v>
      </c>
      <c r="E10" s="46">
        <v>125399</v>
      </c>
      <c r="F10" s="46">
        <v>0</v>
      </c>
      <c r="G10" s="46">
        <v>275308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3194232</v>
      </c>
      <c r="O10" s="47">
        <f t="shared" si="1"/>
        <v>36.04007672345707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3916336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3916336</v>
      </c>
      <c r="O11" s="47">
        <f t="shared" si="1"/>
        <v>44.187476023919665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30994781</v>
      </c>
      <c r="L12" s="46">
        <v>0</v>
      </c>
      <c r="M12" s="46">
        <v>0</v>
      </c>
      <c r="N12" s="46">
        <f t="shared" si="2"/>
        <v>30994781</v>
      </c>
      <c r="O12" s="47">
        <f t="shared" si="1"/>
        <v>349.7098160893603</v>
      </c>
      <c r="P12" s="9"/>
    </row>
    <row r="13" spans="1:16" ht="15">
      <c r="A13" s="12"/>
      <c r="B13" s="44">
        <v>519</v>
      </c>
      <c r="C13" s="20" t="s">
        <v>73</v>
      </c>
      <c r="D13" s="46">
        <v>14205813</v>
      </c>
      <c r="E13" s="46">
        <v>0</v>
      </c>
      <c r="F13" s="46">
        <v>0</v>
      </c>
      <c r="G13" s="46">
        <v>72157</v>
      </c>
      <c r="H13" s="46">
        <v>0</v>
      </c>
      <c r="I13" s="46">
        <v>0</v>
      </c>
      <c r="J13" s="46">
        <v>18296347</v>
      </c>
      <c r="K13" s="46">
        <v>0</v>
      </c>
      <c r="L13" s="46">
        <v>0</v>
      </c>
      <c r="M13" s="46">
        <v>0</v>
      </c>
      <c r="N13" s="46">
        <f t="shared" si="2"/>
        <v>32574317</v>
      </c>
      <c r="O13" s="47">
        <f t="shared" si="1"/>
        <v>367.5315017488435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SUM(D15:D18)</f>
        <v>69327509</v>
      </c>
      <c r="E14" s="31">
        <f t="shared" si="3"/>
        <v>7507414</v>
      </c>
      <c r="F14" s="31">
        <f t="shared" si="3"/>
        <v>0</v>
      </c>
      <c r="G14" s="31">
        <f t="shared" si="3"/>
        <v>435249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5">SUM(D14:M14)</f>
        <v>77270172</v>
      </c>
      <c r="O14" s="43">
        <f t="shared" si="1"/>
        <v>871.8286359020648</v>
      </c>
      <c r="P14" s="10"/>
    </row>
    <row r="15" spans="1:16" ht="15">
      <c r="A15" s="12"/>
      <c r="B15" s="44">
        <v>521</v>
      </c>
      <c r="C15" s="20" t="s">
        <v>28</v>
      </c>
      <c r="D15" s="46">
        <v>40354545</v>
      </c>
      <c r="E15" s="46">
        <v>2143124</v>
      </c>
      <c r="F15" s="46">
        <v>0</v>
      </c>
      <c r="G15" s="46">
        <v>125560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42623229</v>
      </c>
      <c r="O15" s="47">
        <f t="shared" si="1"/>
        <v>480.9119823987363</v>
      </c>
      <c r="P15" s="9"/>
    </row>
    <row r="16" spans="1:16" ht="15">
      <c r="A16" s="12"/>
      <c r="B16" s="44">
        <v>522</v>
      </c>
      <c r="C16" s="20" t="s">
        <v>29</v>
      </c>
      <c r="D16" s="46">
        <v>27706069</v>
      </c>
      <c r="E16" s="46">
        <v>0</v>
      </c>
      <c r="F16" s="46">
        <v>0</v>
      </c>
      <c r="G16" s="46">
        <v>309689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28015758</v>
      </c>
      <c r="O16" s="47">
        <f t="shared" si="1"/>
        <v>316.0979126706533</v>
      </c>
      <c r="P16" s="9"/>
    </row>
    <row r="17" spans="1:16" ht="15">
      <c r="A17" s="12"/>
      <c r="B17" s="44">
        <v>524</v>
      </c>
      <c r="C17" s="20" t="s">
        <v>30</v>
      </c>
      <c r="D17" s="46">
        <v>1266895</v>
      </c>
      <c r="E17" s="46">
        <v>5329333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6596228</v>
      </c>
      <c r="O17" s="47">
        <f t="shared" si="1"/>
        <v>74.42432584903531</v>
      </c>
      <c r="P17" s="9"/>
    </row>
    <row r="18" spans="1:16" ht="15">
      <c r="A18" s="12"/>
      <c r="B18" s="44">
        <v>529</v>
      </c>
      <c r="C18" s="20" t="s">
        <v>32</v>
      </c>
      <c r="D18" s="46">
        <v>0</v>
      </c>
      <c r="E18" s="46">
        <v>34957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34957</v>
      </c>
      <c r="O18" s="47">
        <f t="shared" si="1"/>
        <v>0.39441498363985106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SUM(D20:D25)</f>
        <v>0</v>
      </c>
      <c r="E19" s="31">
        <f t="shared" si="5"/>
        <v>0</v>
      </c>
      <c r="F19" s="31">
        <f t="shared" si="5"/>
        <v>0</v>
      </c>
      <c r="G19" s="31">
        <f t="shared" si="5"/>
        <v>19213</v>
      </c>
      <c r="H19" s="31">
        <f t="shared" si="5"/>
        <v>0</v>
      </c>
      <c r="I19" s="31">
        <f t="shared" si="5"/>
        <v>91382188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91401401</v>
      </c>
      <c r="O19" s="43">
        <f t="shared" si="1"/>
        <v>1031.2693331828953</v>
      </c>
      <c r="P19" s="10"/>
    </row>
    <row r="20" spans="1:16" ht="15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5750059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5750059</v>
      </c>
      <c r="O20" s="47">
        <f t="shared" si="1"/>
        <v>64.8771183572154</v>
      </c>
      <c r="P20" s="9"/>
    </row>
    <row r="21" spans="1:16" ht="15">
      <c r="A21" s="12"/>
      <c r="B21" s="44">
        <v>533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104936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104936</v>
      </c>
      <c r="O21" s="47">
        <f t="shared" si="1"/>
        <v>1.1839783369062393</v>
      </c>
      <c r="P21" s="9"/>
    </row>
    <row r="22" spans="1:16" ht="15">
      <c r="A22" s="12"/>
      <c r="B22" s="44">
        <v>534</v>
      </c>
      <c r="C22" s="20" t="s">
        <v>74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10472846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10472846</v>
      </c>
      <c r="O22" s="47">
        <f t="shared" si="1"/>
        <v>118.1636691865057</v>
      </c>
      <c r="P22" s="9"/>
    </row>
    <row r="23" spans="1:16" ht="15">
      <c r="A23" s="12"/>
      <c r="B23" s="44">
        <v>536</v>
      </c>
      <c r="C23" s="20" t="s">
        <v>75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69876639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69876639</v>
      </c>
      <c r="O23" s="47">
        <f t="shared" si="1"/>
        <v>788.4084282974162</v>
      </c>
      <c r="P23" s="9"/>
    </row>
    <row r="24" spans="1:16" ht="15">
      <c r="A24" s="12"/>
      <c r="B24" s="44">
        <v>537</v>
      </c>
      <c r="C24" s="20" t="s">
        <v>76</v>
      </c>
      <c r="D24" s="46">
        <v>0</v>
      </c>
      <c r="E24" s="46">
        <v>0</v>
      </c>
      <c r="F24" s="46">
        <v>0</v>
      </c>
      <c r="G24" s="46">
        <v>19213</v>
      </c>
      <c r="H24" s="46">
        <v>0</v>
      </c>
      <c r="I24" s="46">
        <v>815831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835044</v>
      </c>
      <c r="O24" s="47">
        <f t="shared" si="1"/>
        <v>9.421685659483245</v>
      </c>
      <c r="P24" s="9"/>
    </row>
    <row r="25" spans="1:16" ht="15">
      <c r="A25" s="12"/>
      <c r="B25" s="44">
        <v>538</v>
      </c>
      <c r="C25" s="20" t="s">
        <v>77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4361877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4361877</v>
      </c>
      <c r="O25" s="47">
        <f t="shared" si="1"/>
        <v>49.21445334536838</v>
      </c>
      <c r="P25" s="9"/>
    </row>
    <row r="26" spans="1:16" ht="15.75">
      <c r="A26" s="28" t="s">
        <v>42</v>
      </c>
      <c r="B26" s="29"/>
      <c r="C26" s="30"/>
      <c r="D26" s="31">
        <f aca="true" t="shared" si="6" ref="D26:M26">SUM(D27:D29)</f>
        <v>0</v>
      </c>
      <c r="E26" s="31">
        <f t="shared" si="6"/>
        <v>2802888</v>
      </c>
      <c r="F26" s="31">
        <f t="shared" si="6"/>
        <v>0</v>
      </c>
      <c r="G26" s="31">
        <f t="shared" si="6"/>
        <v>10661533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2">SUM(D26:M26)</f>
        <v>13464421</v>
      </c>
      <c r="O26" s="43">
        <f t="shared" si="1"/>
        <v>151.91719508067246</v>
      </c>
      <c r="P26" s="10"/>
    </row>
    <row r="27" spans="1:16" ht="15">
      <c r="A27" s="12"/>
      <c r="B27" s="44">
        <v>541</v>
      </c>
      <c r="C27" s="20" t="s">
        <v>78</v>
      </c>
      <c r="D27" s="46">
        <v>0</v>
      </c>
      <c r="E27" s="46">
        <v>2207169</v>
      </c>
      <c r="F27" s="46">
        <v>0</v>
      </c>
      <c r="G27" s="46">
        <v>467551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2674720</v>
      </c>
      <c r="O27" s="47">
        <f t="shared" si="1"/>
        <v>30.17849486629809</v>
      </c>
      <c r="P27" s="9"/>
    </row>
    <row r="28" spans="1:16" ht="15">
      <c r="A28" s="12"/>
      <c r="B28" s="44">
        <v>544</v>
      </c>
      <c r="C28" s="20" t="s">
        <v>88</v>
      </c>
      <c r="D28" s="46">
        <v>0</v>
      </c>
      <c r="E28" s="46">
        <v>595719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595719</v>
      </c>
      <c r="O28" s="47">
        <f t="shared" si="1"/>
        <v>6.721414870811238</v>
      </c>
      <c r="P28" s="9"/>
    </row>
    <row r="29" spans="1:16" ht="15">
      <c r="A29" s="12"/>
      <c r="B29" s="44">
        <v>545</v>
      </c>
      <c r="C29" s="20" t="s">
        <v>89</v>
      </c>
      <c r="D29" s="46">
        <v>0</v>
      </c>
      <c r="E29" s="46">
        <v>0</v>
      </c>
      <c r="F29" s="46">
        <v>0</v>
      </c>
      <c r="G29" s="46">
        <v>10193982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10193982</v>
      </c>
      <c r="O29" s="47">
        <f t="shared" si="1"/>
        <v>115.01728534356313</v>
      </c>
      <c r="P29" s="9"/>
    </row>
    <row r="30" spans="1:16" ht="15.75">
      <c r="A30" s="28" t="s">
        <v>45</v>
      </c>
      <c r="B30" s="29"/>
      <c r="C30" s="30"/>
      <c r="D30" s="31">
        <f aca="true" t="shared" si="8" ref="D30:M30">SUM(D31:D32)</f>
        <v>0</v>
      </c>
      <c r="E30" s="31">
        <f t="shared" si="8"/>
        <v>657731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657731</v>
      </c>
      <c r="O30" s="43">
        <f t="shared" si="1"/>
        <v>7.421087667832563</v>
      </c>
      <c r="P30" s="10"/>
    </row>
    <row r="31" spans="1:16" ht="15">
      <c r="A31" s="13"/>
      <c r="B31" s="45">
        <v>554</v>
      </c>
      <c r="C31" s="21" t="s">
        <v>46</v>
      </c>
      <c r="D31" s="46">
        <v>0</v>
      </c>
      <c r="E31" s="46">
        <v>116582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116582</v>
      </c>
      <c r="O31" s="47">
        <f t="shared" si="1"/>
        <v>1.3153785399977433</v>
      </c>
      <c r="P31" s="9"/>
    </row>
    <row r="32" spans="1:16" ht="15">
      <c r="A32" s="13"/>
      <c r="B32" s="45">
        <v>559</v>
      </c>
      <c r="C32" s="21" t="s">
        <v>47</v>
      </c>
      <c r="D32" s="46">
        <v>0</v>
      </c>
      <c r="E32" s="46">
        <v>541149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541149</v>
      </c>
      <c r="O32" s="47">
        <f t="shared" si="1"/>
        <v>6.105709127834819</v>
      </c>
      <c r="P32" s="9"/>
    </row>
    <row r="33" spans="1:16" ht="15.75">
      <c r="A33" s="28" t="s">
        <v>50</v>
      </c>
      <c r="B33" s="29"/>
      <c r="C33" s="30"/>
      <c r="D33" s="31">
        <f aca="true" t="shared" si="9" ref="D33:M33">SUM(D34:D34)</f>
        <v>10628185</v>
      </c>
      <c r="E33" s="31">
        <f t="shared" si="9"/>
        <v>55000</v>
      </c>
      <c r="F33" s="31">
        <f t="shared" si="9"/>
        <v>0</v>
      </c>
      <c r="G33" s="31">
        <f t="shared" si="9"/>
        <v>9719729</v>
      </c>
      <c r="H33" s="31">
        <f t="shared" si="9"/>
        <v>0</v>
      </c>
      <c r="I33" s="31">
        <f t="shared" si="9"/>
        <v>1915200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aca="true" t="shared" si="10" ref="N33:N38">SUM(D33:M33)</f>
        <v>22318114</v>
      </c>
      <c r="O33" s="43">
        <f t="shared" si="1"/>
        <v>251.81218549024032</v>
      </c>
      <c r="P33" s="9"/>
    </row>
    <row r="34" spans="1:16" ht="15">
      <c r="A34" s="12"/>
      <c r="B34" s="44">
        <v>572</v>
      </c>
      <c r="C34" s="20" t="s">
        <v>79</v>
      </c>
      <c r="D34" s="46">
        <v>10628185</v>
      </c>
      <c r="E34" s="46">
        <v>55000</v>
      </c>
      <c r="F34" s="46">
        <v>0</v>
      </c>
      <c r="G34" s="46">
        <v>9719729</v>
      </c>
      <c r="H34" s="46">
        <v>0</v>
      </c>
      <c r="I34" s="46">
        <v>1915200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22318114</v>
      </c>
      <c r="O34" s="47">
        <f t="shared" si="1"/>
        <v>251.81218549024032</v>
      </c>
      <c r="P34" s="9"/>
    </row>
    <row r="35" spans="1:16" ht="15.75">
      <c r="A35" s="28" t="s">
        <v>80</v>
      </c>
      <c r="B35" s="29"/>
      <c r="C35" s="30"/>
      <c r="D35" s="31">
        <f aca="true" t="shared" si="11" ref="D35:M35">SUM(D36:D37)</f>
        <v>20029457</v>
      </c>
      <c r="E35" s="31">
        <f t="shared" si="11"/>
        <v>800000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15463719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36293176</v>
      </c>
      <c r="O35" s="43">
        <f t="shared" si="1"/>
        <v>409.4908721651811</v>
      </c>
      <c r="P35" s="9"/>
    </row>
    <row r="36" spans="1:16" ht="15">
      <c r="A36" s="12"/>
      <c r="B36" s="44">
        <v>581</v>
      </c>
      <c r="C36" s="20" t="s">
        <v>81</v>
      </c>
      <c r="D36" s="46">
        <v>20029457</v>
      </c>
      <c r="E36" s="46">
        <v>800000</v>
      </c>
      <c r="F36" s="46">
        <v>0</v>
      </c>
      <c r="G36" s="46">
        <v>0</v>
      </c>
      <c r="H36" s="46">
        <v>0</v>
      </c>
      <c r="I36" s="46">
        <v>5661173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26490630</v>
      </c>
      <c r="O36" s="47">
        <f t="shared" si="1"/>
        <v>298.8901049306104</v>
      </c>
      <c r="P36" s="9"/>
    </row>
    <row r="37" spans="1:16" ht="15.75" thickBot="1">
      <c r="A37" s="12"/>
      <c r="B37" s="44">
        <v>591</v>
      </c>
      <c r="C37" s="20" t="s">
        <v>82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9802546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9802546</v>
      </c>
      <c r="O37" s="47">
        <f t="shared" si="1"/>
        <v>110.60076723457068</v>
      </c>
      <c r="P37" s="9"/>
    </row>
    <row r="38" spans="1:119" ht="16.5" thickBot="1">
      <c r="A38" s="14" t="s">
        <v>10</v>
      </c>
      <c r="B38" s="23"/>
      <c r="C38" s="22"/>
      <c r="D38" s="15">
        <f>SUM(D5,D14,D19,D26,D30,D33,D35)</f>
        <v>125424069</v>
      </c>
      <c r="E38" s="15">
        <f aca="true" t="shared" si="12" ref="E38:M38">SUM(E5,E14,E19,E26,E30,E33,E35)</f>
        <v>11948432</v>
      </c>
      <c r="F38" s="15">
        <f t="shared" si="12"/>
        <v>3916336</v>
      </c>
      <c r="G38" s="15">
        <f t="shared" si="12"/>
        <v>21183189</v>
      </c>
      <c r="H38" s="15">
        <f t="shared" si="12"/>
        <v>0</v>
      </c>
      <c r="I38" s="15">
        <f t="shared" si="12"/>
        <v>108761107</v>
      </c>
      <c r="J38" s="15">
        <f t="shared" si="12"/>
        <v>18296347</v>
      </c>
      <c r="K38" s="15">
        <f t="shared" si="12"/>
        <v>30994781</v>
      </c>
      <c r="L38" s="15">
        <f t="shared" si="12"/>
        <v>0</v>
      </c>
      <c r="M38" s="15">
        <f t="shared" si="12"/>
        <v>0</v>
      </c>
      <c r="N38" s="15">
        <f t="shared" si="10"/>
        <v>320524261</v>
      </c>
      <c r="O38" s="37">
        <f t="shared" si="1"/>
        <v>3616.4307909285794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90</v>
      </c>
      <c r="M40" s="94"/>
      <c r="N40" s="94"/>
      <c r="O40" s="41">
        <v>88630</v>
      </c>
    </row>
    <row r="41" spans="1:15" ht="1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5" ht="15.75" customHeight="1" thickBot="1">
      <c r="A42" s="98" t="s">
        <v>62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5" t="s">
        <v>56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48"/>
      <c r="Q1" s="49"/>
    </row>
    <row r="2" spans="1:17" ht="24" thickBot="1">
      <c r="A2" s="128" t="s">
        <v>72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48"/>
      <c r="Q2" s="49"/>
    </row>
    <row r="3" spans="1:17" ht="18" customHeight="1">
      <c r="A3" s="131" t="s">
        <v>12</v>
      </c>
      <c r="B3" s="132"/>
      <c r="C3" s="133"/>
      <c r="D3" s="137" t="s">
        <v>6</v>
      </c>
      <c r="E3" s="138"/>
      <c r="F3" s="138"/>
      <c r="G3" s="138"/>
      <c r="H3" s="139"/>
      <c r="I3" s="137" t="s">
        <v>7</v>
      </c>
      <c r="J3" s="139"/>
      <c r="K3" s="137" t="s">
        <v>9</v>
      </c>
      <c r="L3" s="139"/>
      <c r="M3" s="50"/>
      <c r="N3" s="51"/>
      <c r="O3" s="140" t="s">
        <v>17</v>
      </c>
      <c r="P3" s="52"/>
      <c r="Q3" s="49"/>
    </row>
    <row r="4" spans="1:133" ht="32.25" customHeight="1" thickBot="1">
      <c r="A4" s="134"/>
      <c r="B4" s="135"/>
      <c r="C4" s="136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1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20527663</v>
      </c>
      <c r="E5" s="59">
        <f t="shared" si="0"/>
        <v>45010</v>
      </c>
      <c r="F5" s="59">
        <f t="shared" si="0"/>
        <v>2887214</v>
      </c>
      <c r="G5" s="59">
        <f t="shared" si="0"/>
        <v>99542</v>
      </c>
      <c r="H5" s="59">
        <f t="shared" si="0"/>
        <v>0</v>
      </c>
      <c r="I5" s="59">
        <f t="shared" si="0"/>
        <v>0</v>
      </c>
      <c r="J5" s="59">
        <f t="shared" si="0"/>
        <v>2481942</v>
      </c>
      <c r="K5" s="59">
        <f t="shared" si="0"/>
        <v>34831740</v>
      </c>
      <c r="L5" s="59">
        <f t="shared" si="0"/>
        <v>0</v>
      </c>
      <c r="M5" s="59">
        <f t="shared" si="0"/>
        <v>0</v>
      </c>
      <c r="N5" s="60">
        <f>SUM(D5:M5)</f>
        <v>60873111</v>
      </c>
      <c r="O5" s="61">
        <f aca="true" t="shared" si="1" ref="O5:O37">(N5/O$39)</f>
        <v>691.4805925050833</v>
      </c>
      <c r="P5" s="62"/>
    </row>
    <row r="6" spans="1:16" ht="15">
      <c r="A6" s="64"/>
      <c r="B6" s="65">
        <v>511</v>
      </c>
      <c r="C6" s="66" t="s">
        <v>19</v>
      </c>
      <c r="D6" s="67">
        <v>627994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627994</v>
      </c>
      <c r="O6" s="68">
        <f t="shared" si="1"/>
        <v>7.133620346915361</v>
      </c>
      <c r="P6" s="69"/>
    </row>
    <row r="7" spans="1:16" ht="15">
      <c r="A7" s="64"/>
      <c r="B7" s="65">
        <v>512</v>
      </c>
      <c r="C7" s="66" t="s">
        <v>20</v>
      </c>
      <c r="D7" s="67">
        <v>1394355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1394355</v>
      </c>
      <c r="O7" s="68">
        <f t="shared" si="1"/>
        <v>15.839003555484876</v>
      </c>
      <c r="P7" s="69"/>
    </row>
    <row r="8" spans="1:16" ht="15">
      <c r="A8" s="64"/>
      <c r="B8" s="65">
        <v>513</v>
      </c>
      <c r="C8" s="66" t="s">
        <v>21</v>
      </c>
      <c r="D8" s="67">
        <v>4776190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4776190</v>
      </c>
      <c r="O8" s="68">
        <f t="shared" si="1"/>
        <v>54.254540910794816</v>
      </c>
      <c r="P8" s="69"/>
    </row>
    <row r="9" spans="1:16" ht="15">
      <c r="A9" s="64"/>
      <c r="B9" s="65">
        <v>514</v>
      </c>
      <c r="C9" s="66" t="s">
        <v>22</v>
      </c>
      <c r="D9" s="67">
        <v>639647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639647</v>
      </c>
      <c r="O9" s="68">
        <f t="shared" si="1"/>
        <v>7.265991162405007</v>
      </c>
      <c r="P9" s="69"/>
    </row>
    <row r="10" spans="1:16" ht="15">
      <c r="A10" s="64"/>
      <c r="B10" s="65">
        <v>515</v>
      </c>
      <c r="C10" s="66" t="s">
        <v>23</v>
      </c>
      <c r="D10" s="67">
        <v>2955340</v>
      </c>
      <c r="E10" s="67">
        <v>45010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3000350</v>
      </c>
      <c r="O10" s="68">
        <f t="shared" si="1"/>
        <v>34.082105574046096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2887214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2887214</v>
      </c>
      <c r="O11" s="68">
        <f t="shared" si="1"/>
        <v>32.79695114332125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34831740</v>
      </c>
      <c r="L12" s="67">
        <v>0</v>
      </c>
      <c r="M12" s="67">
        <v>0</v>
      </c>
      <c r="N12" s="67">
        <f t="shared" si="2"/>
        <v>34831740</v>
      </c>
      <c r="O12" s="68">
        <f t="shared" si="1"/>
        <v>395.6668522031511</v>
      </c>
      <c r="P12" s="69"/>
    </row>
    <row r="13" spans="1:16" ht="15">
      <c r="A13" s="64"/>
      <c r="B13" s="65">
        <v>519</v>
      </c>
      <c r="C13" s="66" t="s">
        <v>73</v>
      </c>
      <c r="D13" s="67">
        <v>10134137</v>
      </c>
      <c r="E13" s="67">
        <v>0</v>
      </c>
      <c r="F13" s="67">
        <v>0</v>
      </c>
      <c r="G13" s="67">
        <v>99542</v>
      </c>
      <c r="H13" s="67">
        <v>0</v>
      </c>
      <c r="I13" s="67">
        <v>0</v>
      </c>
      <c r="J13" s="67">
        <v>2481942</v>
      </c>
      <c r="K13" s="67">
        <v>0</v>
      </c>
      <c r="L13" s="67">
        <v>0</v>
      </c>
      <c r="M13" s="67">
        <v>0</v>
      </c>
      <c r="N13" s="67">
        <f t="shared" si="2"/>
        <v>12715621</v>
      </c>
      <c r="O13" s="68">
        <f t="shared" si="1"/>
        <v>144.44152760896483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SUM(D15:D18)</f>
        <v>71571047</v>
      </c>
      <c r="E14" s="73">
        <f t="shared" si="3"/>
        <v>3419779</v>
      </c>
      <c r="F14" s="73">
        <f t="shared" si="3"/>
        <v>0</v>
      </c>
      <c r="G14" s="73">
        <f t="shared" si="3"/>
        <v>224376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20">SUM(D14:M14)</f>
        <v>75215202</v>
      </c>
      <c r="O14" s="75">
        <f t="shared" si="1"/>
        <v>854.3978053684414</v>
      </c>
      <c r="P14" s="76"/>
    </row>
    <row r="15" spans="1:16" ht="15">
      <c r="A15" s="64"/>
      <c r="B15" s="65">
        <v>521</v>
      </c>
      <c r="C15" s="66" t="s">
        <v>28</v>
      </c>
      <c r="D15" s="67">
        <v>38478647</v>
      </c>
      <c r="E15" s="67">
        <v>2915598</v>
      </c>
      <c r="F15" s="67">
        <v>0</v>
      </c>
      <c r="G15" s="67">
        <v>192197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41586442</v>
      </c>
      <c r="O15" s="68">
        <f t="shared" si="1"/>
        <v>472.3960560244454</v>
      </c>
      <c r="P15" s="69"/>
    </row>
    <row r="16" spans="1:16" ht="15">
      <c r="A16" s="64"/>
      <c r="B16" s="65">
        <v>522</v>
      </c>
      <c r="C16" s="66" t="s">
        <v>29</v>
      </c>
      <c r="D16" s="67">
        <v>28511558</v>
      </c>
      <c r="E16" s="67">
        <v>0</v>
      </c>
      <c r="F16" s="67">
        <v>0</v>
      </c>
      <c r="G16" s="67">
        <v>32179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28543737</v>
      </c>
      <c r="O16" s="68">
        <f t="shared" si="1"/>
        <v>324.23905808049255</v>
      </c>
      <c r="P16" s="69"/>
    </row>
    <row r="17" spans="1:16" ht="15">
      <c r="A17" s="64"/>
      <c r="B17" s="65">
        <v>524</v>
      </c>
      <c r="C17" s="66" t="s">
        <v>30</v>
      </c>
      <c r="D17" s="67">
        <v>4580842</v>
      </c>
      <c r="E17" s="67">
        <v>68111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4648953</v>
      </c>
      <c r="O17" s="68">
        <f t="shared" si="1"/>
        <v>52.80920791066986</v>
      </c>
      <c r="P17" s="69"/>
    </row>
    <row r="18" spans="1:16" ht="15">
      <c r="A18" s="64"/>
      <c r="B18" s="65">
        <v>529</v>
      </c>
      <c r="C18" s="66" t="s">
        <v>32</v>
      </c>
      <c r="D18" s="67">
        <v>0</v>
      </c>
      <c r="E18" s="67">
        <v>436070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436070</v>
      </c>
      <c r="O18" s="68">
        <f t="shared" si="1"/>
        <v>4.953483352833596</v>
      </c>
      <c r="P18" s="69"/>
    </row>
    <row r="19" spans="1:16" ht="15.75">
      <c r="A19" s="70" t="s">
        <v>33</v>
      </c>
      <c r="B19" s="71"/>
      <c r="C19" s="72"/>
      <c r="D19" s="73">
        <f aca="true" t="shared" si="5" ref="D19:M19">SUM(D20:D26)</f>
        <v>0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86307251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86307251</v>
      </c>
      <c r="O19" s="75">
        <f t="shared" si="1"/>
        <v>980.3965671963923</v>
      </c>
      <c r="P19" s="76"/>
    </row>
    <row r="20" spans="1:16" ht="15">
      <c r="A20" s="64"/>
      <c r="B20" s="65">
        <v>532</v>
      </c>
      <c r="C20" s="66" t="s">
        <v>34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6253874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6253874</v>
      </c>
      <c r="O20" s="68">
        <f t="shared" si="1"/>
        <v>71.04010995876547</v>
      </c>
      <c r="P20" s="69"/>
    </row>
    <row r="21" spans="1:16" ht="15">
      <c r="A21" s="64"/>
      <c r="B21" s="65">
        <v>533</v>
      </c>
      <c r="C21" s="66" t="s">
        <v>35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393031</v>
      </c>
      <c r="J21" s="67">
        <v>0</v>
      </c>
      <c r="K21" s="67">
        <v>0</v>
      </c>
      <c r="L21" s="67">
        <v>0</v>
      </c>
      <c r="M21" s="67">
        <v>0</v>
      </c>
      <c r="N21" s="67">
        <f aca="true" t="shared" si="6" ref="N21:N26">SUM(D21:M21)</f>
        <v>393031</v>
      </c>
      <c r="O21" s="68">
        <f t="shared" si="1"/>
        <v>4.4645871434575675</v>
      </c>
      <c r="P21" s="69"/>
    </row>
    <row r="22" spans="1:16" ht="15">
      <c r="A22" s="64"/>
      <c r="B22" s="65">
        <v>534</v>
      </c>
      <c r="C22" s="66" t="s">
        <v>74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10070877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10070877</v>
      </c>
      <c r="O22" s="68">
        <f t="shared" si="1"/>
        <v>114.39888450921814</v>
      </c>
      <c r="P22" s="69"/>
    </row>
    <row r="23" spans="1:16" ht="15">
      <c r="A23" s="64"/>
      <c r="B23" s="65">
        <v>535</v>
      </c>
      <c r="C23" s="66" t="s">
        <v>37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50439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50439</v>
      </c>
      <c r="O23" s="68">
        <f t="shared" si="1"/>
        <v>0.5729555961968807</v>
      </c>
      <c r="P23" s="69"/>
    </row>
    <row r="24" spans="1:16" ht="15">
      <c r="A24" s="64"/>
      <c r="B24" s="65">
        <v>536</v>
      </c>
      <c r="C24" s="66" t="s">
        <v>75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64469476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64469476</v>
      </c>
      <c r="O24" s="68">
        <f t="shared" si="1"/>
        <v>732.3330569218361</v>
      </c>
      <c r="P24" s="69"/>
    </row>
    <row r="25" spans="1:16" ht="15">
      <c r="A25" s="64"/>
      <c r="B25" s="65">
        <v>537</v>
      </c>
      <c r="C25" s="66" t="s">
        <v>76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953501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953501</v>
      </c>
      <c r="O25" s="68">
        <f t="shared" si="1"/>
        <v>10.831176945009258</v>
      </c>
      <c r="P25" s="69"/>
    </row>
    <row r="26" spans="1:16" ht="15">
      <c r="A26" s="64"/>
      <c r="B26" s="65">
        <v>538</v>
      </c>
      <c r="C26" s="66" t="s">
        <v>77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4116053</v>
      </c>
      <c r="J26" s="67">
        <v>0</v>
      </c>
      <c r="K26" s="67">
        <v>0</v>
      </c>
      <c r="L26" s="67">
        <v>0</v>
      </c>
      <c r="M26" s="67">
        <v>0</v>
      </c>
      <c r="N26" s="67">
        <f t="shared" si="6"/>
        <v>4116053</v>
      </c>
      <c r="O26" s="68">
        <f t="shared" si="1"/>
        <v>46.75579612190883</v>
      </c>
      <c r="P26" s="69"/>
    </row>
    <row r="27" spans="1:16" ht="15.75">
      <c r="A27" s="70" t="s">
        <v>42</v>
      </c>
      <c r="B27" s="71"/>
      <c r="C27" s="72"/>
      <c r="D27" s="73">
        <f aca="true" t="shared" si="7" ref="D27:M27">SUM(D28:D28)</f>
        <v>708411</v>
      </c>
      <c r="E27" s="73">
        <f t="shared" si="7"/>
        <v>1469641</v>
      </c>
      <c r="F27" s="73">
        <f t="shared" si="7"/>
        <v>0</v>
      </c>
      <c r="G27" s="73">
        <f t="shared" si="7"/>
        <v>340267</v>
      </c>
      <c r="H27" s="73">
        <f t="shared" si="7"/>
        <v>0</v>
      </c>
      <c r="I27" s="73">
        <f t="shared" si="7"/>
        <v>0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aca="true" t="shared" si="8" ref="N27:N37">SUM(D27:M27)</f>
        <v>2518319</v>
      </c>
      <c r="O27" s="75">
        <f t="shared" si="1"/>
        <v>28.606533913418833</v>
      </c>
      <c r="P27" s="76"/>
    </row>
    <row r="28" spans="1:16" ht="15">
      <c r="A28" s="64"/>
      <c r="B28" s="65">
        <v>541</v>
      </c>
      <c r="C28" s="66" t="s">
        <v>78</v>
      </c>
      <c r="D28" s="67">
        <v>708411</v>
      </c>
      <c r="E28" s="67">
        <v>1469641</v>
      </c>
      <c r="F28" s="67">
        <v>0</v>
      </c>
      <c r="G28" s="67">
        <v>340267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8"/>
        <v>2518319</v>
      </c>
      <c r="O28" s="68">
        <f t="shared" si="1"/>
        <v>28.606533913418833</v>
      </c>
      <c r="P28" s="69"/>
    </row>
    <row r="29" spans="1:16" ht="15.75">
      <c r="A29" s="70" t="s">
        <v>45</v>
      </c>
      <c r="B29" s="71"/>
      <c r="C29" s="72"/>
      <c r="D29" s="73">
        <f aca="true" t="shared" si="9" ref="D29:M29">SUM(D30:D31)</f>
        <v>0</v>
      </c>
      <c r="E29" s="73">
        <f t="shared" si="9"/>
        <v>1405729</v>
      </c>
      <c r="F29" s="73">
        <f t="shared" si="9"/>
        <v>0</v>
      </c>
      <c r="G29" s="73">
        <f t="shared" si="9"/>
        <v>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8"/>
        <v>1405729</v>
      </c>
      <c r="O29" s="75">
        <f t="shared" si="1"/>
        <v>15.968205104903843</v>
      </c>
      <c r="P29" s="76"/>
    </row>
    <row r="30" spans="1:16" ht="15">
      <c r="A30" s="64"/>
      <c r="B30" s="65">
        <v>554</v>
      </c>
      <c r="C30" s="66" t="s">
        <v>46</v>
      </c>
      <c r="D30" s="67">
        <v>0</v>
      </c>
      <c r="E30" s="67">
        <v>896429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8"/>
        <v>896429</v>
      </c>
      <c r="O30" s="68">
        <f t="shared" si="1"/>
        <v>10.182874603841741</v>
      </c>
      <c r="P30" s="69"/>
    </row>
    <row r="31" spans="1:16" ht="15">
      <c r="A31" s="64"/>
      <c r="B31" s="65">
        <v>559</v>
      </c>
      <c r="C31" s="66" t="s">
        <v>47</v>
      </c>
      <c r="D31" s="67">
        <v>0</v>
      </c>
      <c r="E31" s="67">
        <v>509300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509300</v>
      </c>
      <c r="O31" s="68">
        <f t="shared" si="1"/>
        <v>5.785330501062102</v>
      </c>
      <c r="P31" s="69"/>
    </row>
    <row r="32" spans="1:16" ht="15.75">
      <c r="A32" s="70" t="s">
        <v>50</v>
      </c>
      <c r="B32" s="71"/>
      <c r="C32" s="72"/>
      <c r="D32" s="73">
        <f aca="true" t="shared" si="10" ref="D32:M32">SUM(D33:D33)</f>
        <v>11207612</v>
      </c>
      <c r="E32" s="73">
        <f t="shared" si="10"/>
        <v>53307</v>
      </c>
      <c r="F32" s="73">
        <f t="shared" si="10"/>
        <v>0</v>
      </c>
      <c r="G32" s="73">
        <f t="shared" si="10"/>
        <v>1878310</v>
      </c>
      <c r="H32" s="73">
        <f t="shared" si="10"/>
        <v>0</v>
      </c>
      <c r="I32" s="73">
        <f t="shared" si="10"/>
        <v>1958527</v>
      </c>
      <c r="J32" s="73">
        <f t="shared" si="10"/>
        <v>0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73">
        <f t="shared" si="8"/>
        <v>15097756</v>
      </c>
      <c r="O32" s="75">
        <f t="shared" si="1"/>
        <v>171.50109617984165</v>
      </c>
      <c r="P32" s="69"/>
    </row>
    <row r="33" spans="1:16" ht="15">
      <c r="A33" s="64"/>
      <c r="B33" s="65">
        <v>572</v>
      </c>
      <c r="C33" s="66" t="s">
        <v>79</v>
      </c>
      <c r="D33" s="67">
        <v>11207612</v>
      </c>
      <c r="E33" s="67">
        <v>53307</v>
      </c>
      <c r="F33" s="67">
        <v>0</v>
      </c>
      <c r="G33" s="67">
        <v>1878310</v>
      </c>
      <c r="H33" s="67">
        <v>0</v>
      </c>
      <c r="I33" s="67">
        <v>1958527</v>
      </c>
      <c r="J33" s="67">
        <v>0</v>
      </c>
      <c r="K33" s="67">
        <v>0</v>
      </c>
      <c r="L33" s="67">
        <v>0</v>
      </c>
      <c r="M33" s="67">
        <v>0</v>
      </c>
      <c r="N33" s="67">
        <f t="shared" si="8"/>
        <v>15097756</v>
      </c>
      <c r="O33" s="68">
        <f t="shared" si="1"/>
        <v>171.50109617984165</v>
      </c>
      <c r="P33" s="69"/>
    </row>
    <row r="34" spans="1:16" ht="15.75">
      <c r="A34" s="70" t="s">
        <v>80</v>
      </c>
      <c r="B34" s="71"/>
      <c r="C34" s="72"/>
      <c r="D34" s="73">
        <f aca="true" t="shared" si="11" ref="D34:M34">SUM(D35:D36)</f>
        <v>5181675</v>
      </c>
      <c r="E34" s="73">
        <f t="shared" si="11"/>
        <v>190000</v>
      </c>
      <c r="F34" s="73">
        <f t="shared" si="11"/>
        <v>640403</v>
      </c>
      <c r="G34" s="73">
        <f t="shared" si="11"/>
        <v>0</v>
      </c>
      <c r="H34" s="73">
        <f t="shared" si="11"/>
        <v>0</v>
      </c>
      <c r="I34" s="73">
        <f t="shared" si="11"/>
        <v>18494450</v>
      </c>
      <c r="J34" s="73">
        <f t="shared" si="11"/>
        <v>2000000</v>
      </c>
      <c r="K34" s="73">
        <f t="shared" si="11"/>
        <v>0</v>
      </c>
      <c r="L34" s="73">
        <f t="shared" si="11"/>
        <v>0</v>
      </c>
      <c r="M34" s="73">
        <f t="shared" si="11"/>
        <v>0</v>
      </c>
      <c r="N34" s="73">
        <f t="shared" si="8"/>
        <v>26506528</v>
      </c>
      <c r="O34" s="75">
        <f t="shared" si="1"/>
        <v>301.09763384185476</v>
      </c>
      <c r="P34" s="69"/>
    </row>
    <row r="35" spans="1:16" ht="15">
      <c r="A35" s="64"/>
      <c r="B35" s="65">
        <v>581</v>
      </c>
      <c r="C35" s="66" t="s">
        <v>81</v>
      </c>
      <c r="D35" s="67">
        <v>5181675</v>
      </c>
      <c r="E35" s="67">
        <v>190000</v>
      </c>
      <c r="F35" s="67">
        <v>640403</v>
      </c>
      <c r="G35" s="67">
        <v>0</v>
      </c>
      <c r="H35" s="67">
        <v>0</v>
      </c>
      <c r="I35" s="67">
        <v>9532580</v>
      </c>
      <c r="J35" s="67">
        <v>2000000</v>
      </c>
      <c r="K35" s="67">
        <v>0</v>
      </c>
      <c r="L35" s="67">
        <v>0</v>
      </c>
      <c r="M35" s="67">
        <v>0</v>
      </c>
      <c r="N35" s="67">
        <f t="shared" si="8"/>
        <v>17544658</v>
      </c>
      <c r="O35" s="68">
        <f t="shared" si="1"/>
        <v>199.2963774948031</v>
      </c>
      <c r="P35" s="69"/>
    </row>
    <row r="36" spans="1:16" ht="15.75" thickBot="1">
      <c r="A36" s="64"/>
      <c r="B36" s="65">
        <v>591</v>
      </c>
      <c r="C36" s="66" t="s">
        <v>82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8961870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8"/>
        <v>8961870</v>
      </c>
      <c r="O36" s="68">
        <f t="shared" si="1"/>
        <v>101.80125634705168</v>
      </c>
      <c r="P36" s="69"/>
    </row>
    <row r="37" spans="1:119" ht="16.5" thickBot="1">
      <c r="A37" s="77" t="s">
        <v>10</v>
      </c>
      <c r="B37" s="78"/>
      <c r="C37" s="79"/>
      <c r="D37" s="80">
        <f>SUM(D5,D14,D19,D27,D29,D32,D34)</f>
        <v>109196408</v>
      </c>
      <c r="E37" s="80">
        <f aca="true" t="shared" si="12" ref="E37:M37">SUM(E5,E14,E19,E27,E29,E32,E34)</f>
        <v>6583466</v>
      </c>
      <c r="F37" s="80">
        <f t="shared" si="12"/>
        <v>3527617</v>
      </c>
      <c r="G37" s="80">
        <f t="shared" si="12"/>
        <v>2542495</v>
      </c>
      <c r="H37" s="80">
        <f t="shared" si="12"/>
        <v>0</v>
      </c>
      <c r="I37" s="80">
        <f t="shared" si="12"/>
        <v>106760228</v>
      </c>
      <c r="J37" s="80">
        <f t="shared" si="12"/>
        <v>4481942</v>
      </c>
      <c r="K37" s="80">
        <f t="shared" si="12"/>
        <v>34831740</v>
      </c>
      <c r="L37" s="80">
        <f t="shared" si="12"/>
        <v>0</v>
      </c>
      <c r="M37" s="80">
        <f t="shared" si="12"/>
        <v>0</v>
      </c>
      <c r="N37" s="80">
        <f t="shared" si="8"/>
        <v>267923896</v>
      </c>
      <c r="O37" s="81">
        <f t="shared" si="1"/>
        <v>3043.448434109936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5" ht="15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5" ht="15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8" t="s">
        <v>83</v>
      </c>
      <c r="M39" s="118"/>
      <c r="N39" s="118"/>
      <c r="O39" s="91">
        <v>88033</v>
      </c>
    </row>
    <row r="40" spans="1:15" ht="15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1"/>
    </row>
    <row r="41" spans="1:15" ht="15.75" customHeight="1" thickBot="1">
      <c r="A41" s="122" t="s">
        <v>62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2023-04-25T15:06:09Z</cp:lastPrinted>
  <dcterms:created xsi:type="dcterms:W3CDTF">2000-08-31T21:26:31Z</dcterms:created>
  <dcterms:modified xsi:type="dcterms:W3CDTF">2023-04-25T15:06:12Z</dcterms:modified>
  <cp:category/>
  <cp:version/>
  <cp:contentType/>
  <cp:contentStatus/>
</cp:coreProperties>
</file>