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'2008'!$A$1:$O$79</definedName>
    <definedName name="_xlnm.Print_Area" localSheetId="13">'2009'!$A$1:$O$72</definedName>
    <definedName name="_xlnm.Print_Area" localSheetId="12">'2010'!$A$1:$O$73</definedName>
    <definedName name="_xlnm.Print_Area" localSheetId="11">'2011'!$A$1:$O$79</definedName>
    <definedName name="_xlnm.Print_Area" localSheetId="10">'2012'!$A$1:$O$73</definedName>
    <definedName name="_xlnm.Print_Area" localSheetId="9">'2013'!$A$1:$O$72</definedName>
    <definedName name="_xlnm.Print_Area" localSheetId="8">'2014'!$A$1:$O$50</definedName>
    <definedName name="_xlnm.Print_Area" localSheetId="7">'2015'!$A$1:$O$69</definedName>
    <definedName name="_xlnm.Print_Area" localSheetId="6">'2016'!$A$1:$O$73</definedName>
    <definedName name="_xlnm.Print_Area" localSheetId="5">'2017'!$A$1:$O$70</definedName>
    <definedName name="_xlnm.Print_Area" localSheetId="4">'2018'!$A$1:$O$68</definedName>
    <definedName name="_xlnm.Print_Area" localSheetId="3">'2019'!$A$1:$O$71</definedName>
    <definedName name="_xlnm.Print_Area" localSheetId="2">'2020'!$A$1:$O$79</definedName>
    <definedName name="_xlnm.Print_Area" localSheetId="1">'2021'!$A$1:$P$81</definedName>
    <definedName name="_xlnm.Print_Area" localSheetId="0">'2022'!$A$1:$P$78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47" l="1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3" i="47" l="1"/>
  <c r="P63" i="47" s="1"/>
  <c r="O14" i="47"/>
  <c r="P14" i="47" s="1"/>
  <c r="O29" i="47"/>
  <c r="P29" i="47" s="1"/>
  <c r="O45" i="47"/>
  <c r="P45" i="47" s="1"/>
  <c r="O70" i="47"/>
  <c r="P70" i="47" s="1"/>
  <c r="O60" i="47"/>
  <c r="P60" i="47" s="1"/>
  <c r="N25" i="45"/>
  <c r="O25" i="45"/>
  <c r="O76" i="46"/>
  <c r="P76" i="46" s="1"/>
  <c r="O75" i="46"/>
  <c r="P75" i="46"/>
  <c r="O74" i="46"/>
  <c r="P74" i="46"/>
  <c r="O73" i="46"/>
  <c r="P73" i="46" s="1"/>
  <c r="O72" i="46"/>
  <c r="P72" i="46" s="1"/>
  <c r="O71" i="46"/>
  <c r="P71" i="46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 s="1"/>
  <c r="O68" i="46"/>
  <c r="P68" i="46" s="1"/>
  <c r="O67" i="46"/>
  <c r="P67" i="46" s="1"/>
  <c r="O66" i="46"/>
  <c r="P66" i="46"/>
  <c r="O65" i="46"/>
  <c r="P65" i="46"/>
  <c r="O64" i="46"/>
  <c r="P64" i="46"/>
  <c r="N63" i="46"/>
  <c r="M63" i="46"/>
  <c r="L63" i="46"/>
  <c r="K63" i="46"/>
  <c r="J63" i="46"/>
  <c r="I63" i="46"/>
  <c r="H63" i="46"/>
  <c r="G63" i="46"/>
  <c r="F63" i="46"/>
  <c r="E63" i="46"/>
  <c r="D63" i="46"/>
  <c r="O62" i="46"/>
  <c r="P62" i="46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 s="1"/>
  <c r="O58" i="46"/>
  <c r="P58" i="46" s="1"/>
  <c r="O57" i="46"/>
  <c r="P57" i="46"/>
  <c r="O56" i="46"/>
  <c r="P56" i="46"/>
  <c r="O55" i="46"/>
  <c r="P55" i="46"/>
  <c r="O54" i="46"/>
  <c r="P54" i="46" s="1"/>
  <c r="O53" i="46"/>
  <c r="P53" i="46" s="1"/>
  <c r="O52" i="46"/>
  <c r="P52" i="46" s="1"/>
  <c r="O51" i="46"/>
  <c r="P51" i="46"/>
  <c r="O50" i="46"/>
  <c r="P50" i="46"/>
  <c r="O49" i="46"/>
  <c r="P49" i="46"/>
  <c r="O48" i="46"/>
  <c r="P48" i="46" s="1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 s="1"/>
  <c r="O41" i="46"/>
  <c r="P41" i="46"/>
  <c r="O40" i="46"/>
  <c r="P40" i="46" s="1"/>
  <c r="O39" i="46"/>
  <c r="P39" i="46"/>
  <c r="O38" i="46"/>
  <c r="P38" i="46"/>
  <c r="O37" i="46"/>
  <c r="P37" i="46" s="1"/>
  <c r="O36" i="46"/>
  <c r="P36" i="46" s="1"/>
  <c r="O35" i="46"/>
  <c r="P35" i="46"/>
  <c r="O34" i="46"/>
  <c r="P34" i="46" s="1"/>
  <c r="O33" i="46"/>
  <c r="P33" i="46"/>
  <c r="O32" i="46"/>
  <c r="P32" i="46"/>
  <c r="O31" i="46"/>
  <c r="P31" i="46" s="1"/>
  <c r="O30" i="46"/>
  <c r="P30" i="46" s="1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 s="1"/>
  <c r="O25" i="46"/>
  <c r="P25" i="46" s="1"/>
  <c r="O24" i="46"/>
  <c r="P24" i="46"/>
  <c r="O23" i="46"/>
  <c r="P23" i="46"/>
  <c r="O22" i="46"/>
  <c r="P22" i="46"/>
  <c r="O21" i="46"/>
  <c r="P21" i="46" s="1"/>
  <c r="O20" i="46"/>
  <c r="P20" i="46" s="1"/>
  <c r="O19" i="46"/>
  <c r="P19" i="46" s="1"/>
  <c r="O18" i="46"/>
  <c r="P18" i="46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4" i="45"/>
  <c r="O74" i="45" s="1"/>
  <c r="N73" i="45"/>
  <c r="O73" i="45"/>
  <c r="N72" i="45"/>
  <c r="O72" i="45"/>
  <c r="N71" i="45"/>
  <c r="O71" i="45"/>
  <c r="N70" i="45"/>
  <c r="O70" i="45" s="1"/>
  <c r="M69" i="45"/>
  <c r="L69" i="45"/>
  <c r="K69" i="45"/>
  <c r="J69" i="45"/>
  <c r="I69" i="45"/>
  <c r="H69" i="45"/>
  <c r="G69" i="45"/>
  <c r="F69" i="45"/>
  <c r="E69" i="45"/>
  <c r="D69" i="45"/>
  <c r="N69" i="45" s="1"/>
  <c r="O69" i="45" s="1"/>
  <c r="N68" i="45"/>
  <c r="O68" i="45" s="1"/>
  <c r="N67" i="45"/>
  <c r="O67" i="45" s="1"/>
  <c r="N66" i="45"/>
  <c r="O66" i="45"/>
  <c r="N65" i="45"/>
  <c r="O65" i="45"/>
  <c r="N64" i="45"/>
  <c r="O64" i="45"/>
  <c r="M63" i="45"/>
  <c r="L63" i="45"/>
  <c r="K63" i="45"/>
  <c r="J63" i="45"/>
  <c r="I63" i="45"/>
  <c r="H63" i="45"/>
  <c r="G63" i="45"/>
  <c r="F63" i="45"/>
  <c r="N63" i="45" s="1"/>
  <c r="O63" i="45" s="1"/>
  <c r="E63" i="45"/>
  <c r="D63" i="45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 s="1"/>
  <c r="N57" i="45"/>
  <c r="O57" i="45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/>
  <c r="N50" i="45"/>
  <c r="O50" i="45"/>
  <c r="N49" i="45"/>
  <c r="O49" i="45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/>
  <c r="N26" i="45"/>
  <c r="O26" i="45" s="1"/>
  <c r="N24" i="45"/>
  <c r="O24" i="45"/>
  <c r="N23" i="45"/>
  <c r="O23" i="45"/>
  <c r="N22" i="45"/>
  <c r="O22" i="45"/>
  <c r="N21" i="45"/>
  <c r="O21" i="45" s="1"/>
  <c r="N20" i="45"/>
  <c r="O20" i="45"/>
  <c r="N19" i="45"/>
  <c r="O19" i="45" s="1"/>
  <c r="N18" i="45"/>
  <c r="O18" i="45"/>
  <c r="N17" i="45"/>
  <c r="O17" i="45"/>
  <c r="N16" i="45"/>
  <c r="O16" i="45"/>
  <c r="N15" i="45"/>
  <c r="O15" i="45" s="1"/>
  <c r="M14" i="45"/>
  <c r="L14" i="45"/>
  <c r="L75" i="45"/>
  <c r="K14" i="45"/>
  <c r="J14" i="45"/>
  <c r="I14" i="45"/>
  <c r="I75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K75" i="45" s="1"/>
  <c r="J5" i="45"/>
  <c r="I5" i="45"/>
  <c r="H5" i="45"/>
  <c r="G5" i="45"/>
  <c r="F5" i="45"/>
  <c r="E5" i="45"/>
  <c r="E75" i="45" s="1"/>
  <c r="D5" i="45"/>
  <c r="D75" i="45" s="1"/>
  <c r="N66" i="44"/>
  <c r="O66" i="44"/>
  <c r="N65" i="44"/>
  <c r="O65" i="44" s="1"/>
  <c r="N64" i="44"/>
  <c r="O64" i="44" s="1"/>
  <c r="M63" i="44"/>
  <c r="L63" i="44"/>
  <c r="K63" i="44"/>
  <c r="J63" i="44"/>
  <c r="I63" i="44"/>
  <c r="H63" i="44"/>
  <c r="G63" i="44"/>
  <c r="F63" i="44"/>
  <c r="E63" i="44"/>
  <c r="D63" i="44"/>
  <c r="N62" i="44"/>
  <c r="O62" i="44" s="1"/>
  <c r="N61" i="44"/>
  <c r="O61" i="44" s="1"/>
  <c r="N60" i="44"/>
  <c r="O60" i="44"/>
  <c r="N59" i="44"/>
  <c r="O59" i="44"/>
  <c r="N58" i="44"/>
  <c r="O58" i="44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M53" i="44"/>
  <c r="L53" i="44"/>
  <c r="K53" i="44"/>
  <c r="J53" i="44"/>
  <c r="I53" i="44"/>
  <c r="H53" i="44"/>
  <c r="N53" i="44" s="1"/>
  <c r="O53" i="44" s="1"/>
  <c r="G53" i="44"/>
  <c r="F53" i="44"/>
  <c r="E53" i="44"/>
  <c r="D53" i="44"/>
  <c r="N52" i="44"/>
  <c r="O52" i="44" s="1"/>
  <c r="N51" i="44"/>
  <c r="O51" i="44" s="1"/>
  <c r="N50" i="44"/>
  <c r="O50" i="44"/>
  <c r="N49" i="44"/>
  <c r="O49" i="44"/>
  <c r="N48" i="44"/>
  <c r="O48" i="44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3" i="43"/>
  <c r="O63" i="43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/>
  <c r="N56" i="43"/>
  <c r="O56" i="43"/>
  <c r="N55" i="43"/>
  <c r="O55" i="43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 s="1"/>
  <c r="N47" i="43"/>
  <c r="O47" i="43"/>
  <c r="N46" i="43"/>
  <c r="O46" i="43"/>
  <c r="N45" i="43"/>
  <c r="O45" i="43"/>
  <c r="N44" i="43"/>
  <c r="O44" i="43" s="1"/>
  <c r="N43" i="43"/>
  <c r="O43" i="43" s="1"/>
  <c r="N42" i="43"/>
  <c r="O42" i="43" s="1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5" i="42"/>
  <c r="O65" i="42" s="1"/>
  <c r="N64" i="42"/>
  <c r="O64" i="42"/>
  <c r="N63" i="42"/>
  <c r="O63" i="42"/>
  <c r="N62" i="42"/>
  <c r="O62" i="42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/>
  <c r="N44" i="42"/>
  <c r="O44" i="42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/>
  <c r="N37" i="42"/>
  <c r="O37" i="42"/>
  <c r="N36" i="42"/>
  <c r="O36" i="42"/>
  <c r="N35" i="42"/>
  <c r="O35" i="42" s="1"/>
  <c r="N34" i="42"/>
  <c r="O34" i="42" s="1"/>
  <c r="N33" i="42"/>
  <c r="O33" i="42" s="1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 s="1"/>
  <c r="N20" i="42"/>
  <c r="O20" i="42" s="1"/>
  <c r="N19" i="42"/>
  <c r="O19" i="42" s="1"/>
  <c r="N18" i="42"/>
  <c r="O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8" i="41"/>
  <c r="O68" i="41" s="1"/>
  <c r="N67" i="41"/>
  <c r="O67" i="41" s="1"/>
  <c r="N66" i="41"/>
  <c r="O66" i="41"/>
  <c r="N65" i="41"/>
  <c r="O65" i="41"/>
  <c r="N64" i="41"/>
  <c r="O64" i="4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/>
  <c r="N56" i="41"/>
  <c r="O56" i="4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/>
  <c r="N47" i="41"/>
  <c r="O47" i="41"/>
  <c r="N46" i="41"/>
  <c r="O46" i="41"/>
  <c r="N45" i="41"/>
  <c r="O45" i="41" s="1"/>
  <c r="N44" i="41"/>
  <c r="O44" i="41" s="1"/>
  <c r="N43" i="41"/>
  <c r="O43" i="41" s="1"/>
  <c r="N42" i="41"/>
  <c r="O42" i="41"/>
  <c r="N41" i="41"/>
  <c r="O41" i="41"/>
  <c r="N40" i="41"/>
  <c r="O40" i="4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64" i="40"/>
  <c r="O64" i="40"/>
  <c r="N63" i="40"/>
  <c r="O63" i="40"/>
  <c r="N62" i="40"/>
  <c r="O62" i="40"/>
  <c r="M61" i="40"/>
  <c r="L61" i="40"/>
  <c r="K61" i="40"/>
  <c r="J61" i="40"/>
  <c r="I61" i="40"/>
  <c r="H61" i="40"/>
  <c r="G61" i="40"/>
  <c r="F61" i="40"/>
  <c r="E61" i="40"/>
  <c r="D61" i="40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/>
  <c r="N45" i="40"/>
  <c r="O45" i="40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/>
  <c r="N30" i="40"/>
  <c r="O30" i="40"/>
  <c r="N29" i="40"/>
  <c r="O29" i="40" s="1"/>
  <c r="N28" i="40"/>
  <c r="O28" i="40" s="1"/>
  <c r="N27" i="40"/>
  <c r="O27" i="40" s="1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M65" i="40" s="1"/>
  <c r="L5" i="40"/>
  <c r="K5" i="40"/>
  <c r="J5" i="40"/>
  <c r="I5" i="40"/>
  <c r="H5" i="40"/>
  <c r="G5" i="40"/>
  <c r="F5" i="40"/>
  <c r="E5" i="40"/>
  <c r="N5" i="40" s="1"/>
  <c r="O5" i="40" s="1"/>
  <c r="D5" i="40"/>
  <c r="N45" i="39"/>
  <c r="O45" i="39" s="1"/>
  <c r="N44" i="39"/>
  <c r="O44" i="39" s="1"/>
  <c r="N43" i="39"/>
  <c r="O43" i="39"/>
  <c r="N42" i="39"/>
  <c r="O42" i="39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F46" i="39" s="1"/>
  <c r="E39" i="39"/>
  <c r="D39" i="39"/>
  <c r="N38" i="39"/>
  <c r="O38" i="39" s="1"/>
  <c r="N37" i="39"/>
  <c r="O37" i="39" s="1"/>
  <c r="N36" i="39"/>
  <c r="O36" i="39" s="1"/>
  <c r="N35" i="39"/>
  <c r="O35" i="39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E46" i="39" s="1"/>
  <c r="D24" i="39"/>
  <c r="N23" i="39"/>
  <c r="O23" i="39"/>
  <c r="N22" i="39"/>
  <c r="O22" i="39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N13" i="39"/>
  <c r="O13" i="39" s="1"/>
  <c r="N12" i="39"/>
  <c r="O12" i="39" s="1"/>
  <c r="M11" i="39"/>
  <c r="L11" i="39"/>
  <c r="K11" i="39"/>
  <c r="K46" i="39" s="1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74" i="38"/>
  <c r="O74" i="38"/>
  <c r="N73" i="38"/>
  <c r="O73" i="38" s="1"/>
  <c r="N72" i="38"/>
  <c r="O72" i="38" s="1"/>
  <c r="N71" i="38"/>
  <c r="O71" i="38" s="1"/>
  <c r="N70" i="38"/>
  <c r="O70" i="38" s="1"/>
  <c r="N69" i="38"/>
  <c r="O69" i="38"/>
  <c r="M68" i="38"/>
  <c r="L68" i="38"/>
  <c r="K68" i="38"/>
  <c r="J68" i="38"/>
  <c r="I68" i="38"/>
  <c r="H68" i="38"/>
  <c r="G68" i="38"/>
  <c r="F68" i="38"/>
  <c r="E68" i="38"/>
  <c r="D68" i="38"/>
  <c r="N67" i="38"/>
  <c r="O67" i="38"/>
  <c r="N66" i="38"/>
  <c r="O66" i="38"/>
  <c r="N65" i="38"/>
  <c r="O65" i="38" s="1"/>
  <c r="N64" i="38"/>
  <c r="O64" i="38" s="1"/>
  <c r="N63" i="38"/>
  <c r="O63" i="38" s="1"/>
  <c r="N62" i="38"/>
  <c r="O62" i="38" s="1"/>
  <c r="N61" i="38"/>
  <c r="O61" i="38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 s="1"/>
  <c r="M50" i="38"/>
  <c r="L50" i="38"/>
  <c r="K50" i="38"/>
  <c r="J50" i="38"/>
  <c r="I50" i="38"/>
  <c r="I75" i="38" s="1"/>
  <c r="H50" i="38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/>
  <c r="N16" i="38"/>
  <c r="O16" i="38"/>
  <c r="M15" i="38"/>
  <c r="L15" i="38"/>
  <c r="L75" i="38"/>
  <c r="K15" i="38"/>
  <c r="J15" i="38"/>
  <c r="I15" i="38"/>
  <c r="H15" i="38"/>
  <c r="G15" i="38"/>
  <c r="F15" i="38"/>
  <c r="N15" i="38" s="1"/>
  <c r="O15" i="38" s="1"/>
  <c r="E15" i="38"/>
  <c r="D15" i="38"/>
  <c r="N14" i="38"/>
  <c r="O14" i="38" s="1"/>
  <c r="N13" i="38"/>
  <c r="O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N5" i="38" s="1"/>
  <c r="O5" i="38" s="1"/>
  <c r="J5" i="38"/>
  <c r="I5" i="38"/>
  <c r="H5" i="38"/>
  <c r="H75" i="38" s="1"/>
  <c r="G5" i="38"/>
  <c r="F5" i="38"/>
  <c r="E5" i="38"/>
  <c r="D5" i="38"/>
  <c r="N67" i="37"/>
  <c r="O67" i="37" s="1"/>
  <c r="N66" i="37"/>
  <c r="O66" i="37" s="1"/>
  <c r="N65" i="37"/>
  <c r="O65" i="37" s="1"/>
  <c r="N64" i="37"/>
  <c r="O64" i="37"/>
  <c r="M63" i="37"/>
  <c r="L63" i="37"/>
  <c r="K63" i="37"/>
  <c r="J63" i="37"/>
  <c r="I63" i="37"/>
  <c r="H63" i="37"/>
  <c r="G63" i="37"/>
  <c r="F63" i="37"/>
  <c r="E63" i="37"/>
  <c r="D63" i="37"/>
  <c r="N62" i="37"/>
  <c r="O62" i="37"/>
  <c r="N61" i="37"/>
  <c r="O61" i="37" s="1"/>
  <c r="N60" i="37"/>
  <c r="O60" i="37"/>
  <c r="N59" i="37"/>
  <c r="O59" i="37" s="1"/>
  <c r="N58" i="37"/>
  <c r="O58" i="37" s="1"/>
  <c r="N57" i="37"/>
  <c r="O57" i="37" s="1"/>
  <c r="M56" i="37"/>
  <c r="L56" i="37"/>
  <c r="L68" i="37" s="1"/>
  <c r="K56" i="37"/>
  <c r="J56" i="37"/>
  <c r="I56" i="37"/>
  <c r="H56" i="37"/>
  <c r="N56" i="37" s="1"/>
  <c r="O56" i="37" s="1"/>
  <c r="G56" i="37"/>
  <c r="F56" i="37"/>
  <c r="E56" i="37"/>
  <c r="D56" i="37"/>
  <c r="N55" i="37"/>
  <c r="O55" i="37" s="1"/>
  <c r="N54" i="37"/>
  <c r="O54" i="37"/>
  <c r="M53" i="37"/>
  <c r="L53" i="37"/>
  <c r="K53" i="37"/>
  <c r="J53" i="37"/>
  <c r="I53" i="37"/>
  <c r="H53" i="37"/>
  <c r="G53" i="37"/>
  <c r="N53" i="37" s="1"/>
  <c r="O53" i="37" s="1"/>
  <c r="F53" i="37"/>
  <c r="E53" i="37"/>
  <c r="D53" i="37"/>
  <c r="N52" i="37"/>
  <c r="O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1" i="37" s="1"/>
  <c r="O41" i="37" s="1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/>
  <c r="N34" i="37"/>
  <c r="O34" i="37" s="1"/>
  <c r="N33" i="37"/>
  <c r="O33" i="37" s="1"/>
  <c r="N32" i="37"/>
  <c r="O32" i="37" s="1"/>
  <c r="N31" i="37"/>
  <c r="O31" i="37" s="1"/>
  <c r="N30" i="37"/>
  <c r="O30" i="37"/>
  <c r="N29" i="37"/>
  <c r="O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F68" i="37" s="1"/>
  <c r="E26" i="37"/>
  <c r="D26" i="37"/>
  <c r="N25" i="37"/>
  <c r="O25" i="37" s="1"/>
  <c r="N24" i="37"/>
  <c r="O24" i="37" s="1"/>
  <c r="N23" i="37"/>
  <c r="O23" i="37" s="1"/>
  <c r="N22" i="37"/>
  <c r="O22" i="37"/>
  <c r="N21" i="37"/>
  <c r="O21" i="37"/>
  <c r="N20" i="37"/>
  <c r="O20" i="37" s="1"/>
  <c r="N19" i="37"/>
  <c r="O19" i="37" s="1"/>
  <c r="N18" i="37"/>
  <c r="O18" i="37" s="1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N14" i="37" s="1"/>
  <c r="O14" i="37" s="1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M68" i="37" s="1"/>
  <c r="L5" i="37"/>
  <c r="K5" i="37"/>
  <c r="J5" i="37"/>
  <c r="I5" i="37"/>
  <c r="I68" i="37" s="1"/>
  <c r="H5" i="37"/>
  <c r="G5" i="37"/>
  <c r="G68" i="37" s="1"/>
  <c r="F5" i="37"/>
  <c r="E5" i="37"/>
  <c r="D5" i="37"/>
  <c r="N68" i="36"/>
  <c r="O68" i="36"/>
  <c r="N67" i="36"/>
  <c r="O67" i="36" s="1"/>
  <c r="N66" i="36"/>
  <c r="O66" i="36" s="1"/>
  <c r="N65" i="36"/>
  <c r="O65" i="36" s="1"/>
  <c r="M64" i="36"/>
  <c r="L64" i="36"/>
  <c r="K64" i="36"/>
  <c r="J64" i="36"/>
  <c r="I64" i="36"/>
  <c r="H64" i="36"/>
  <c r="G64" i="36"/>
  <c r="F64" i="36"/>
  <c r="E64" i="36"/>
  <c r="D64" i="36"/>
  <c r="N63" i="36"/>
  <c r="O63" i="36" s="1"/>
  <c r="N62" i="36"/>
  <c r="O62" i="36"/>
  <c r="N61" i="36"/>
  <c r="O61" i="36"/>
  <c r="N60" i="36"/>
  <c r="O60" i="36" s="1"/>
  <c r="N59" i="36"/>
  <c r="O59" i="36" s="1"/>
  <c r="N58" i="36"/>
  <c r="O58" i="36" s="1"/>
  <c r="M57" i="36"/>
  <c r="L57" i="36"/>
  <c r="K57" i="36"/>
  <c r="J57" i="36"/>
  <c r="I57" i="36"/>
  <c r="H57" i="36"/>
  <c r="G57" i="36"/>
  <c r="F57" i="36"/>
  <c r="E57" i="36"/>
  <c r="D57" i="36"/>
  <c r="N56" i="36"/>
  <c r="O56" i="36" s="1"/>
  <c r="N55" i="36"/>
  <c r="O55" i="36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/>
  <c r="N51" i="36"/>
  <c r="O51" i="36" s="1"/>
  <c r="N50" i="36"/>
  <c r="O50" i="36" s="1"/>
  <c r="N49" i="36"/>
  <c r="O49" i="36" s="1"/>
  <c r="N48" i="36"/>
  <c r="O48" i="36" s="1"/>
  <c r="N47" i="36"/>
  <c r="O47" i="36"/>
  <c r="N46" i="36"/>
  <c r="O46" i="36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E42" i="36"/>
  <c r="N42" i="36" s="1"/>
  <c r="O42" i="36" s="1"/>
  <c r="D42" i="36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M27" i="36"/>
  <c r="L27" i="36"/>
  <c r="K27" i="36"/>
  <c r="J27" i="36"/>
  <c r="I27" i="36"/>
  <c r="I69" i="36" s="1"/>
  <c r="H27" i="36"/>
  <c r="G27" i="36"/>
  <c r="F27" i="36"/>
  <c r="E27" i="36"/>
  <c r="N27" i="36" s="1"/>
  <c r="O27" i="36" s="1"/>
  <c r="D27" i="36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69" i="36" s="1"/>
  <c r="L5" i="36"/>
  <c r="L69" i="36" s="1"/>
  <c r="K5" i="36"/>
  <c r="J5" i="36"/>
  <c r="J69" i="36" s="1"/>
  <c r="I5" i="36"/>
  <c r="H5" i="36"/>
  <c r="H69" i="36" s="1"/>
  <c r="G5" i="36"/>
  <c r="F5" i="36"/>
  <c r="E5" i="36"/>
  <c r="D5" i="36"/>
  <c r="D69" i="36"/>
  <c r="N74" i="35"/>
  <c r="O74" i="35" s="1"/>
  <c r="N73" i="35"/>
  <c r="O73" i="35"/>
  <c r="N72" i="35"/>
  <c r="O72" i="35"/>
  <c r="N71" i="35"/>
  <c r="O71" i="35"/>
  <c r="N70" i="35"/>
  <c r="O70" i="35"/>
  <c r="M69" i="35"/>
  <c r="L69" i="35"/>
  <c r="K69" i="35"/>
  <c r="J69" i="35"/>
  <c r="I69" i="35"/>
  <c r="H69" i="35"/>
  <c r="N69" i="35" s="1"/>
  <c r="O69" i="35" s="1"/>
  <c r="G69" i="35"/>
  <c r="F69" i="35"/>
  <c r="E69" i="35"/>
  <c r="D69" i="35"/>
  <c r="N68" i="35"/>
  <c r="O68" i="35"/>
  <c r="N67" i="35"/>
  <c r="O67" i="35"/>
  <c r="N66" i="35"/>
  <c r="O66" i="35" s="1"/>
  <c r="N65" i="35"/>
  <c r="O65" i="35"/>
  <c r="N64" i="35"/>
  <c r="O64" i="35"/>
  <c r="N63" i="35"/>
  <c r="O63" i="35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/>
  <c r="N60" i="35"/>
  <c r="O60" i="35"/>
  <c r="M59" i="35"/>
  <c r="L59" i="35"/>
  <c r="K59" i="35"/>
  <c r="J59" i="35"/>
  <c r="I59" i="35"/>
  <c r="H59" i="35"/>
  <c r="H75" i="35" s="1"/>
  <c r="G59" i="35"/>
  <c r="F59" i="35"/>
  <c r="E59" i="35"/>
  <c r="D59" i="35"/>
  <c r="N58" i="35"/>
  <c r="O58" i="35"/>
  <c r="N57" i="35"/>
  <c r="O57" i="35"/>
  <c r="N56" i="35"/>
  <c r="O56" i="35" s="1"/>
  <c r="N55" i="35"/>
  <c r="O55" i="35"/>
  <c r="N54" i="35"/>
  <c r="O54" i="35"/>
  <c r="N53" i="35"/>
  <c r="O53" i="35"/>
  <c r="N52" i="35"/>
  <c r="O52" i="35"/>
  <c r="N51" i="35"/>
  <c r="O51" i="35"/>
  <c r="N50" i="35"/>
  <c r="O50" i="35" s="1"/>
  <c r="N49" i="35"/>
  <c r="O49" i="35"/>
  <c r="N48" i="35"/>
  <c r="O48" i="35"/>
  <c r="N47" i="35"/>
  <c r="O47" i="35"/>
  <c r="M46" i="35"/>
  <c r="L46" i="35"/>
  <c r="K46" i="35"/>
  <c r="J46" i="35"/>
  <c r="I46" i="35"/>
  <c r="H46" i="35"/>
  <c r="G46" i="35"/>
  <c r="F46" i="35"/>
  <c r="F75" i="35" s="1"/>
  <c r="E46" i="35"/>
  <c r="D46" i="35"/>
  <c r="N45" i="35"/>
  <c r="O45" i="35"/>
  <c r="N44" i="35"/>
  <c r="O44" i="35"/>
  <c r="N43" i="35"/>
  <c r="O43" i="35"/>
  <c r="N42" i="35"/>
  <c r="O42" i="35" s="1"/>
  <c r="N41" i="35"/>
  <c r="O41" i="35"/>
  <c r="N40" i="35"/>
  <c r="O40" i="35"/>
  <c r="N39" i="35"/>
  <c r="O39" i="35"/>
  <c r="N38" i="35"/>
  <c r="O38" i="35"/>
  <c r="N37" i="35"/>
  <c r="O37" i="35"/>
  <c r="N36" i="35"/>
  <c r="O36" i="35" s="1"/>
  <c r="N35" i="35"/>
  <c r="O35" i="35"/>
  <c r="N34" i="35"/>
  <c r="O34" i="35"/>
  <c r="N33" i="35"/>
  <c r="O33" i="35"/>
  <c r="N32" i="35"/>
  <c r="O32" i="35"/>
  <c r="N31" i="35"/>
  <c r="O31" i="35"/>
  <c r="M30" i="35"/>
  <c r="M75" i="35" s="1"/>
  <c r="L30" i="35"/>
  <c r="K30" i="35"/>
  <c r="J30" i="35"/>
  <c r="I30" i="35"/>
  <c r="H30" i="35"/>
  <c r="G30" i="35"/>
  <c r="F30" i="35"/>
  <c r="N30" i="35" s="1"/>
  <c r="O30" i="35" s="1"/>
  <c r="E30" i="35"/>
  <c r="D30" i="35"/>
  <c r="N29" i="35"/>
  <c r="O29" i="35" s="1"/>
  <c r="N28" i="35"/>
  <c r="O28" i="35"/>
  <c r="N27" i="35"/>
  <c r="O27" i="35"/>
  <c r="N26" i="35"/>
  <c r="O26" i="35"/>
  <c r="N25" i="35"/>
  <c r="O25" i="35"/>
  <c r="N24" i="35"/>
  <c r="O24" i="35"/>
  <c r="N23" i="35"/>
  <c r="O23" i="35" s="1"/>
  <c r="N22" i="35"/>
  <c r="O22" i="35"/>
  <c r="N21" i="35"/>
  <c r="O21" i="35"/>
  <c r="N20" i="35"/>
  <c r="O20" i="35"/>
  <c r="N19" i="35"/>
  <c r="O19" i="35"/>
  <c r="N18" i="35"/>
  <c r="O18" i="35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/>
  <c r="N12" i="35"/>
  <c r="O12" i="35"/>
  <c r="N11" i="35"/>
  <c r="O11" i="35"/>
  <c r="N10" i="35"/>
  <c r="O10" i="35" s="1"/>
  <c r="N9" i="35"/>
  <c r="O9" i="35"/>
  <c r="N8" i="35"/>
  <c r="O8" i="35"/>
  <c r="N7" i="35"/>
  <c r="O7" i="35"/>
  <c r="N6" i="35"/>
  <c r="O6" i="35"/>
  <c r="M5" i="35"/>
  <c r="L5" i="35"/>
  <c r="L75" i="35" s="1"/>
  <c r="K5" i="35"/>
  <c r="K75" i="35" s="1"/>
  <c r="J5" i="35"/>
  <c r="J75" i="35" s="1"/>
  <c r="I5" i="35"/>
  <c r="I75" i="35"/>
  <c r="H5" i="35"/>
  <c r="G5" i="35"/>
  <c r="G75" i="35" s="1"/>
  <c r="F5" i="35"/>
  <c r="E5" i="35"/>
  <c r="E75" i="35" s="1"/>
  <c r="D5" i="35"/>
  <c r="N5" i="35" s="1"/>
  <c r="O5" i="35" s="1"/>
  <c r="N68" i="34"/>
  <c r="O68" i="34"/>
  <c r="N67" i="34"/>
  <c r="O67" i="34" s="1"/>
  <c r="N66" i="34"/>
  <c r="O66" i="34"/>
  <c r="M65" i="34"/>
  <c r="L65" i="34"/>
  <c r="K65" i="34"/>
  <c r="J65" i="34"/>
  <c r="I65" i="34"/>
  <c r="H65" i="34"/>
  <c r="G65" i="34"/>
  <c r="F65" i="34"/>
  <c r="E65" i="34"/>
  <c r="D65" i="34"/>
  <c r="N65" i="34" s="1"/>
  <c r="O65" i="34" s="1"/>
  <c r="N64" i="34"/>
  <c r="O64" i="34"/>
  <c r="N63" i="34"/>
  <c r="O63" i="34"/>
  <c r="N62" i="34"/>
  <c r="O62" i="34"/>
  <c r="N61" i="34"/>
  <c r="O61" i="34"/>
  <c r="N60" i="34"/>
  <c r="O60" i="34" s="1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N57" i="34" s="1"/>
  <c r="O57" i="34" s="1"/>
  <c r="D57" i="34"/>
  <c r="N56" i="34"/>
  <c r="O56" i="34" s="1"/>
  <c r="N55" i="34"/>
  <c r="O55" i="34" s="1"/>
  <c r="M54" i="34"/>
  <c r="L54" i="34"/>
  <c r="K54" i="34"/>
  <c r="J54" i="34"/>
  <c r="I54" i="34"/>
  <c r="H54" i="34"/>
  <c r="G54" i="34"/>
  <c r="N54" i="34" s="1"/>
  <c r="O54" i="34" s="1"/>
  <c r="F54" i="34"/>
  <c r="E54" i="34"/>
  <c r="D54" i="34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/>
  <c r="N40" i="34"/>
  <c r="O40" i="34"/>
  <c r="N39" i="34"/>
  <c r="O39" i="34"/>
  <c r="N38" i="34"/>
  <c r="O38" i="34" s="1"/>
  <c r="N37" i="34"/>
  <c r="O37" i="34"/>
  <c r="N36" i="34"/>
  <c r="O36" i="34"/>
  <c r="N35" i="34"/>
  <c r="O35" i="34"/>
  <c r="N34" i="34"/>
  <c r="O34" i="34"/>
  <c r="N33" i="34"/>
  <c r="O33" i="34"/>
  <c r="N32" i="34"/>
  <c r="O32" i="34" s="1"/>
  <c r="N31" i="34"/>
  <c r="O31" i="34"/>
  <c r="N30" i="34"/>
  <c r="O30" i="34"/>
  <c r="N29" i="34"/>
  <c r="O29" i="34"/>
  <c r="N28" i="34"/>
  <c r="O28" i="34"/>
  <c r="N27" i="34"/>
  <c r="O27" i="34"/>
  <c r="M26" i="34"/>
  <c r="L26" i="34"/>
  <c r="K26" i="34"/>
  <c r="J26" i="34"/>
  <c r="N26" i="34" s="1"/>
  <c r="O26" i="34" s="1"/>
  <c r="I26" i="34"/>
  <c r="H26" i="34"/>
  <c r="G26" i="34"/>
  <c r="F26" i="34"/>
  <c r="E26" i="34"/>
  <c r="D26" i="34"/>
  <c r="N25" i="34"/>
  <c r="O25" i="34"/>
  <c r="N24" i="34"/>
  <c r="O24" i="34" s="1"/>
  <c r="N23" i="34"/>
  <c r="O23" i="34"/>
  <c r="N22" i="34"/>
  <c r="O22" i="34"/>
  <c r="N21" i="34"/>
  <c r="O21" i="34"/>
  <c r="N20" i="34"/>
  <c r="O20" i="34"/>
  <c r="N19" i="34"/>
  <c r="O19" i="34"/>
  <c r="N18" i="34"/>
  <c r="O18" i="34" s="1"/>
  <c r="N17" i="34"/>
  <c r="O17" i="34"/>
  <c r="N16" i="34"/>
  <c r="O16" i="34"/>
  <c r="M15" i="34"/>
  <c r="L15" i="34"/>
  <c r="L69" i="34" s="1"/>
  <c r="K15" i="34"/>
  <c r="J15" i="34"/>
  <c r="J69" i="34" s="1"/>
  <c r="I15" i="34"/>
  <c r="H15" i="34"/>
  <c r="G15" i="34"/>
  <c r="F15" i="34"/>
  <c r="E15" i="34"/>
  <c r="N15" i="34"/>
  <c r="O15" i="34" s="1"/>
  <c r="D15" i="34"/>
  <c r="N14" i="34"/>
  <c r="O14" i="34"/>
  <c r="N13" i="34"/>
  <c r="O13" i="34"/>
  <c r="N12" i="34"/>
  <c r="O12" i="34"/>
  <c r="N11" i="34"/>
  <c r="O11" i="34" s="1"/>
  <c r="N10" i="34"/>
  <c r="O10" i="34"/>
  <c r="N9" i="34"/>
  <c r="O9" i="34"/>
  <c r="N8" i="34"/>
  <c r="O8" i="34"/>
  <c r="N7" i="34"/>
  <c r="O7" i="34"/>
  <c r="N6" i="34"/>
  <c r="O6" i="34"/>
  <c r="M5" i="34"/>
  <c r="M69" i="34" s="1"/>
  <c r="L5" i="34"/>
  <c r="K5" i="34"/>
  <c r="K69" i="34" s="1"/>
  <c r="J5" i="34"/>
  <c r="I5" i="34"/>
  <c r="H5" i="34"/>
  <c r="H69" i="34" s="1"/>
  <c r="G5" i="34"/>
  <c r="G69" i="34" s="1"/>
  <c r="F5" i="34"/>
  <c r="F69" i="34" s="1"/>
  <c r="E5" i="34"/>
  <c r="N5" i="34" s="1"/>
  <c r="O5" i="34" s="1"/>
  <c r="D5" i="34"/>
  <c r="D69" i="34"/>
  <c r="N65" i="33"/>
  <c r="O65" i="33"/>
  <c r="N66" i="33"/>
  <c r="O66" i="33"/>
  <c r="N67" i="33"/>
  <c r="O67" i="33"/>
  <c r="N42" i="33"/>
  <c r="O42" i="33"/>
  <c r="N43" i="33"/>
  <c r="O43" i="33" s="1"/>
  <c r="N44" i="33"/>
  <c r="O44" i="33"/>
  <c r="N45" i="33"/>
  <c r="O45" i="33"/>
  <c r="N46" i="33"/>
  <c r="O46" i="33"/>
  <c r="N47" i="33"/>
  <c r="O47" i="33"/>
  <c r="N48" i="33"/>
  <c r="O48" i="33"/>
  <c r="N49" i="33"/>
  <c r="O49" i="33" s="1"/>
  <c r="N50" i="33"/>
  <c r="O50" i="33"/>
  <c r="N51" i="33"/>
  <c r="O51" i="33"/>
  <c r="N28" i="33"/>
  <c r="O28" i="33"/>
  <c r="N29" i="33"/>
  <c r="O29" i="33"/>
  <c r="N30" i="33"/>
  <c r="O30" i="33"/>
  <c r="N31" i="33"/>
  <c r="O31" i="33" s="1"/>
  <c r="N32" i="33"/>
  <c r="O32" i="33"/>
  <c r="N33" i="33"/>
  <c r="O33" i="33"/>
  <c r="N34" i="33"/>
  <c r="O34" i="33"/>
  <c r="N35" i="33"/>
  <c r="O35" i="33"/>
  <c r="N36" i="33"/>
  <c r="O36" i="33"/>
  <c r="N37" i="33"/>
  <c r="O37" i="33" s="1"/>
  <c r="N38" i="33"/>
  <c r="O38" i="33"/>
  <c r="N39" i="33"/>
  <c r="O39" i="33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E26" i="33"/>
  <c r="F26" i="33"/>
  <c r="G26" i="33"/>
  <c r="H26" i="33"/>
  <c r="I26" i="33"/>
  <c r="J26" i="33"/>
  <c r="K26" i="33"/>
  <c r="L26" i="33"/>
  <c r="L68" i="33" s="1"/>
  <c r="M26" i="33"/>
  <c r="D26" i="33"/>
  <c r="N26" i="33" s="1"/>
  <c r="O26" i="33" s="1"/>
  <c r="E15" i="33"/>
  <c r="F15" i="33"/>
  <c r="F68" i="33" s="1"/>
  <c r="G15" i="33"/>
  <c r="H15" i="33"/>
  <c r="I15" i="33"/>
  <c r="J15" i="33"/>
  <c r="K15" i="33"/>
  <c r="L15" i="33"/>
  <c r="M15" i="33"/>
  <c r="D15" i="33"/>
  <c r="N15" i="33" s="1"/>
  <c r="O15" i="33" s="1"/>
  <c r="E5" i="33"/>
  <c r="F5" i="33"/>
  <c r="G5" i="33"/>
  <c r="G68" i="33" s="1"/>
  <c r="H5" i="33"/>
  <c r="H68" i="33" s="1"/>
  <c r="I5" i="33"/>
  <c r="J5" i="33"/>
  <c r="J68" i="33" s="1"/>
  <c r="K5" i="33"/>
  <c r="K68" i="33" s="1"/>
  <c r="L5" i="33"/>
  <c r="M5" i="33"/>
  <c r="M68" i="33" s="1"/>
  <c r="D5" i="33"/>
  <c r="N5" i="33" s="1"/>
  <c r="O5" i="33" s="1"/>
  <c r="E63" i="33"/>
  <c r="F63" i="33"/>
  <c r="G63" i="33"/>
  <c r="H63" i="33"/>
  <c r="I63" i="33"/>
  <c r="J63" i="33"/>
  <c r="K63" i="33"/>
  <c r="L63" i="33"/>
  <c r="M63" i="33"/>
  <c r="D63" i="33"/>
  <c r="N63" i="33" s="1"/>
  <c r="O63" i="33" s="1"/>
  <c r="N64" i="33"/>
  <c r="O64" i="33" s="1"/>
  <c r="N57" i="33"/>
  <c r="O57" i="33"/>
  <c r="N58" i="33"/>
  <c r="O58" i="33"/>
  <c r="N59" i="33"/>
  <c r="O59" i="33"/>
  <c r="N60" i="33"/>
  <c r="O60" i="33"/>
  <c r="N61" i="33"/>
  <c r="N62" i="33"/>
  <c r="O62" i="33" s="1"/>
  <c r="N56" i="33"/>
  <c r="O56" i="33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E52" i="33"/>
  <c r="E68" i="33" s="1"/>
  <c r="F52" i="33"/>
  <c r="G52" i="33"/>
  <c r="H52" i="33"/>
  <c r="I52" i="33"/>
  <c r="J52" i="33"/>
  <c r="K52" i="33"/>
  <c r="L52" i="33"/>
  <c r="M52" i="33"/>
  <c r="D52" i="33"/>
  <c r="N54" i="33"/>
  <c r="O54" i="33"/>
  <c r="N53" i="33"/>
  <c r="O53" i="33"/>
  <c r="N41" i="33"/>
  <c r="O41" i="33"/>
  <c r="O61" i="33"/>
  <c r="N17" i="33"/>
  <c r="O17" i="33" s="1"/>
  <c r="N18" i="33"/>
  <c r="O18" i="33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/>
  <c r="N25" i="33"/>
  <c r="O25" i="33" s="1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 s="1"/>
  <c r="N13" i="33"/>
  <c r="O13" i="33" s="1"/>
  <c r="N14" i="33"/>
  <c r="O14" i="33" s="1"/>
  <c r="N6" i="33"/>
  <c r="O6" i="33" s="1"/>
  <c r="N27" i="33"/>
  <c r="O27" i="33" s="1"/>
  <c r="N16" i="33"/>
  <c r="O16" i="33"/>
  <c r="I68" i="33"/>
  <c r="N46" i="35"/>
  <c r="O46" i="35" s="1"/>
  <c r="F69" i="36"/>
  <c r="G69" i="36"/>
  <c r="K69" i="36"/>
  <c r="N54" i="36"/>
  <c r="O54" i="36" s="1"/>
  <c r="N64" i="36"/>
  <c r="O64" i="36"/>
  <c r="K68" i="37"/>
  <c r="H68" i="37"/>
  <c r="E68" i="37"/>
  <c r="N63" i="37"/>
  <c r="O63" i="37"/>
  <c r="N26" i="37"/>
  <c r="O26" i="37" s="1"/>
  <c r="D68" i="37"/>
  <c r="G75" i="38"/>
  <c r="J75" i="38"/>
  <c r="N50" i="38"/>
  <c r="O50" i="38" s="1"/>
  <c r="K75" i="38"/>
  <c r="M75" i="38"/>
  <c r="E75" i="38"/>
  <c r="N68" i="38"/>
  <c r="O68" i="38" s="1"/>
  <c r="N53" i="38"/>
  <c r="O53" i="38" s="1"/>
  <c r="N21" i="38"/>
  <c r="O21" i="38" s="1"/>
  <c r="N57" i="36"/>
  <c r="O57" i="36" s="1"/>
  <c r="J68" i="37"/>
  <c r="D68" i="33"/>
  <c r="I69" i="34"/>
  <c r="G65" i="40"/>
  <c r="K65" i="40"/>
  <c r="L65" i="40"/>
  <c r="H65" i="40"/>
  <c r="F65" i="40"/>
  <c r="J65" i="40"/>
  <c r="N50" i="40"/>
  <c r="O50" i="40" s="1"/>
  <c r="N61" i="40"/>
  <c r="O61" i="40" s="1"/>
  <c r="I65" i="40"/>
  <c r="N53" i="40"/>
  <c r="O53" i="40"/>
  <c r="N38" i="40"/>
  <c r="O38" i="40" s="1"/>
  <c r="N24" i="40"/>
  <c r="O24" i="40"/>
  <c r="N14" i="40"/>
  <c r="O14" i="40"/>
  <c r="D65" i="40"/>
  <c r="M46" i="39"/>
  <c r="J46" i="39"/>
  <c r="G46" i="39"/>
  <c r="N17" i="39"/>
  <c r="O17" i="39"/>
  <c r="H46" i="39"/>
  <c r="L46" i="39"/>
  <c r="N5" i="39"/>
  <c r="O5" i="39"/>
  <c r="N29" i="39"/>
  <c r="O29" i="39"/>
  <c r="N39" i="39"/>
  <c r="O39" i="39" s="1"/>
  <c r="I46" i="39"/>
  <c r="N32" i="39"/>
  <c r="O32" i="39"/>
  <c r="D46" i="39"/>
  <c r="N24" i="39"/>
  <c r="O24" i="39" s="1"/>
  <c r="N11" i="39"/>
  <c r="O11" i="39" s="1"/>
  <c r="M69" i="41"/>
  <c r="K69" i="41"/>
  <c r="J69" i="41"/>
  <c r="N61" i="41"/>
  <c r="O61" i="41"/>
  <c r="L69" i="41"/>
  <c r="H69" i="41"/>
  <c r="N51" i="41"/>
  <c r="O51" i="41"/>
  <c r="F69" i="41"/>
  <c r="G69" i="41"/>
  <c r="N69" i="41" s="1"/>
  <c r="O69" i="41" s="1"/>
  <c r="N54" i="41"/>
  <c r="O54" i="41"/>
  <c r="E69" i="41"/>
  <c r="N38" i="41"/>
  <c r="O38" i="41" s="1"/>
  <c r="I69" i="41"/>
  <c r="N24" i="41"/>
  <c r="O24" i="41"/>
  <c r="D69" i="41"/>
  <c r="N14" i="41"/>
  <c r="O14" i="41" s="1"/>
  <c r="N5" i="41"/>
  <c r="O5" i="41" s="1"/>
  <c r="L66" i="42"/>
  <c r="H66" i="42"/>
  <c r="J66" i="42"/>
  <c r="K66" i="42"/>
  <c r="M66" i="42"/>
  <c r="N24" i="42"/>
  <c r="O24" i="42"/>
  <c r="N51" i="42"/>
  <c r="O51" i="42"/>
  <c r="N60" i="42"/>
  <c r="O60" i="42"/>
  <c r="E66" i="42"/>
  <c r="N66" i="42" s="1"/>
  <c r="O66" i="42" s="1"/>
  <c r="F66" i="42"/>
  <c r="G66" i="42"/>
  <c r="N54" i="42"/>
  <c r="O54" i="42" s="1"/>
  <c r="N40" i="42"/>
  <c r="O40" i="42" s="1"/>
  <c r="I66" i="42"/>
  <c r="N14" i="42"/>
  <c r="O14" i="42"/>
  <c r="D66" i="42"/>
  <c r="N5" i="42"/>
  <c r="O5" i="42" s="1"/>
  <c r="K64" i="43"/>
  <c r="J64" i="43"/>
  <c r="L64" i="43"/>
  <c r="M64" i="43"/>
  <c r="N50" i="43"/>
  <c r="O50" i="43" s="1"/>
  <c r="N59" i="43"/>
  <c r="O59" i="43" s="1"/>
  <c r="N53" i="43"/>
  <c r="O53" i="43" s="1"/>
  <c r="H64" i="43"/>
  <c r="G64" i="43"/>
  <c r="F64" i="43"/>
  <c r="N64" i="43" s="1"/>
  <c r="O64" i="43" s="1"/>
  <c r="N39" i="43"/>
  <c r="O39" i="43"/>
  <c r="I64" i="43"/>
  <c r="E64" i="43"/>
  <c r="N23" i="43"/>
  <c r="O23" i="43"/>
  <c r="N14" i="43"/>
  <c r="O14" i="43"/>
  <c r="D64" i="43"/>
  <c r="N5" i="43"/>
  <c r="O5" i="43" s="1"/>
  <c r="J67" i="44"/>
  <c r="K67" i="44"/>
  <c r="L67" i="44"/>
  <c r="M67" i="44"/>
  <c r="I67" i="44"/>
  <c r="G67" i="44"/>
  <c r="N63" i="44"/>
  <c r="O63" i="44" s="1"/>
  <c r="F67" i="44"/>
  <c r="N56" i="44"/>
  <c r="O56" i="44" s="1"/>
  <c r="E67" i="44"/>
  <c r="N40" i="44"/>
  <c r="O40" i="44"/>
  <c r="N24" i="44"/>
  <c r="O24" i="44"/>
  <c r="N14" i="44"/>
  <c r="O14" i="44" s="1"/>
  <c r="D67" i="44"/>
  <c r="N5" i="44"/>
  <c r="O5" i="44" s="1"/>
  <c r="M75" i="45"/>
  <c r="N60" i="45"/>
  <c r="O60" i="45"/>
  <c r="O70" i="46"/>
  <c r="P70" i="46"/>
  <c r="O63" i="46"/>
  <c r="P63" i="46" s="1"/>
  <c r="O60" i="46"/>
  <c r="P60" i="46"/>
  <c r="O45" i="46"/>
  <c r="P45" i="46"/>
  <c r="O28" i="46"/>
  <c r="P28" i="46"/>
  <c r="H77" i="46"/>
  <c r="F77" i="46"/>
  <c r="J77" i="46"/>
  <c r="N77" i="46"/>
  <c r="O14" i="46"/>
  <c r="P14" i="46" s="1"/>
  <c r="K77" i="46"/>
  <c r="E77" i="46"/>
  <c r="I77" i="46"/>
  <c r="L77" i="46"/>
  <c r="M77" i="46"/>
  <c r="D77" i="46"/>
  <c r="O77" i="46" s="1"/>
  <c r="P77" i="46" s="1"/>
  <c r="G77" i="46"/>
  <c r="O5" i="46"/>
  <c r="P5" i="46" s="1"/>
  <c r="N5" i="45"/>
  <c r="O5" i="45"/>
  <c r="G75" i="45"/>
  <c r="N14" i="45"/>
  <c r="O14" i="45"/>
  <c r="N68" i="37" l="1"/>
  <c r="O68" i="37" s="1"/>
  <c r="N68" i="33"/>
  <c r="O68" i="33" s="1"/>
  <c r="N46" i="39"/>
  <c r="O46" i="39" s="1"/>
  <c r="N69" i="34"/>
  <c r="O69" i="34" s="1"/>
  <c r="D75" i="35"/>
  <c r="N75" i="35" s="1"/>
  <c r="O75" i="35" s="1"/>
  <c r="H67" i="44"/>
  <c r="N67" i="44" s="1"/>
  <c r="O67" i="44" s="1"/>
  <c r="E65" i="40"/>
  <c r="N65" i="40" s="1"/>
  <c r="O65" i="40" s="1"/>
  <c r="D75" i="38"/>
  <c r="N75" i="38" s="1"/>
  <c r="O75" i="38" s="1"/>
  <c r="J75" i="45"/>
  <c r="N5" i="37"/>
  <c r="O5" i="37" s="1"/>
  <c r="N52" i="33"/>
  <c r="O52" i="33" s="1"/>
  <c r="N45" i="45"/>
  <c r="O45" i="45" s="1"/>
  <c r="E69" i="34"/>
  <c r="F75" i="38"/>
  <c r="H75" i="45"/>
  <c r="F75" i="45"/>
  <c r="E69" i="36"/>
  <c r="N69" i="36" s="1"/>
  <c r="O69" i="36" s="1"/>
  <c r="N59" i="35"/>
  <c r="O59" i="35" s="1"/>
  <c r="N5" i="36"/>
  <c r="O5" i="36" s="1"/>
  <c r="N75" i="45" l="1"/>
  <c r="O75" i="45" s="1"/>
  <c r="K5" i="47" l="1"/>
  <c r="K74" i="47" s="1"/>
  <c r="L5" i="47"/>
  <c r="L74" i="47" s="1"/>
  <c r="O6" i="47"/>
  <c r="P6" i="47" s="1"/>
  <c r="I5" i="47"/>
  <c r="I74" i="47" s="1"/>
  <c r="H5" i="47"/>
  <c r="H74" i="47" s="1"/>
  <c r="F5" i="47"/>
  <c r="F74" i="47" s="1"/>
  <c r="N5" i="47"/>
  <c r="N74" i="47" s="1"/>
  <c r="J5" i="47"/>
  <c r="J74" i="47" s="1"/>
  <c r="E5" i="47"/>
  <c r="E74" i="47" s="1"/>
  <c r="M5" i="47"/>
  <c r="M74" i="47" s="1"/>
  <c r="G5" i="47"/>
  <c r="G74" i="47" s="1"/>
  <c r="D5" i="47"/>
  <c r="D74" i="47" s="1"/>
  <c r="O74" i="47" l="1"/>
  <c r="O5" i="47"/>
  <c r="P5" i="47" s="1"/>
  <c r="P74" i="47" l="1"/>
</calcChain>
</file>

<file path=xl/sharedStrings.xml><?xml version="1.0" encoding="utf-8"?>
<sst xmlns="http://schemas.openxmlformats.org/spreadsheetml/2006/main" count="1269" uniqueCount="187">
  <si>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</si>
  <si>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</si>
  <si>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</si>
  <si>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</si>
  <si>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</si>
  <si>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</si>
  <si>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</si>
  <si>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</si>
  <si>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</si>
  <si>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</si>
  <si>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</si>
  <si>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</si>
  <si>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</si>
  <si>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</si>
  <si>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</si>
  <si>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</si>
  <si>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</si>
  <si>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</si>
  <si>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</si>
  <si>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</si>
  <si>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</si>
  <si>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</si>
  <si>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</si>
  <si>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</si>
  <si>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</si>
  <si>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Other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</si>
  <si>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</si>
  <si>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</si>
  <si>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</si>
  <si>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</si>
  <si>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</si>
  <si>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</si>
  <si>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</si>
  <si>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</si>
  <si>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</si>
  <si>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</si>
  <si>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</si>
  <si>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</si>
  <si>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</si>
  <si>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</si>
  <si>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</si>
  <si>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</si>
  <si>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</si>
  <si>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</si>
  <si>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</si>
  <si>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</si>
  <si>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</si>
  <si>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</si>
  <si>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</si>
  <si>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</si>
  <si>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</si>
  <si>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</si>
  <si>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</si>
  <si>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</si>
  <si>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</si>
  <si>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</si>
  <si>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</si>
  <si>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</si>
  <si>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</si>
  <si>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</si>
  <si>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</si>
  <si>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</si>
  <si>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</si>
  <si>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</si>
  <si>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</si>
  <si>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</si>
  <si>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</si>
  <si>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</si>
  <si>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</si>
  <si>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</si>
  <si>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</si>
  <si>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</si>
  <si>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</si>
  <si>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</si>
  <si>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</si>
  <si>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</si>
  <si>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</si>
  <si>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</si>
  <si>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</si>
  <si>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</si>
  <si>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</si>
  <si>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</si>
  <si>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Stuart Revenues Reported by Account Code and Fund Type</t>
  </si>
  <si>
    <t>Local Fiscal Year Ended September 30, 2010</t>
  </si>
  <si>
    <t>Federal Grant - Economic Environment</t>
  </si>
  <si>
    <t>State Grant - General Government</t>
  </si>
  <si>
    <t>State Grant - Public Safety</t>
  </si>
  <si>
    <t>Grants from Other Local Units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</si>
  <si>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</si>
  <si>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</si>
  <si>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</si>
  <si>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</si>
  <si>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Impact Fees - Commercial - Transportation</t>
  </si>
  <si>
    <t>Impact Fees - Residential - Culture / Recreation</t>
  </si>
  <si>
    <t>Impact Fees - Commercial - Other</t>
  </si>
  <si>
    <t>Grants from Other Local Units - Public Safety</t>
  </si>
  <si>
    <t>Grants from Other Local Units - Physical Environment</t>
  </si>
  <si>
    <t>General Gov't (Not Court-Related) - Administrative Service Fees</t>
  </si>
  <si>
    <t>Public Safety - Fire Protection</t>
  </si>
  <si>
    <t>Proprietary Non-Operating Sources - Other Non-Operating Sources</t>
  </si>
  <si>
    <t>2011 Municipal Population:</t>
  </si>
  <si>
    <t>Local Fiscal Year Ended September 30, 2012</t>
  </si>
  <si>
    <t>Proceeds - Proceeds from Refunding Bonds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</si>
  <si>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</si>
  <si>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</si>
  <si>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</si>
  <si>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</si>
  <si>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</si>
  <si>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</si>
  <si>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</si>
  <si>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</si>
  <si>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</si>
  <si>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Payments in Lieu of Taxes</t>
  </si>
  <si>
    <t>General Government - Recording Fees</t>
  </si>
  <si>
    <t>Sales - Disposition of Fixed Assets</t>
  </si>
  <si>
    <t>Sales - Sale of Surplus Materials and Scrap</t>
  </si>
  <si>
    <t>Proceeds - Debt Proceeds</t>
  </si>
  <si>
    <t>Proprietary Non-Operating - Interest</t>
  </si>
  <si>
    <t>Proprietary Non-Operating - Federal Grants and Donations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</si>
  <si>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</si>
  <si>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</si>
  <si>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</si>
  <si>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</si>
  <si>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</si>
  <si>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General Gov't (Not Court-Related) - Internal Service Fund Fees and Charges</t>
  </si>
  <si>
    <t>Other Charges for Services</t>
  </si>
  <si>
    <t>Interest and Other Earnings - Net Increase (Decrease) in Fair Value of Investments</t>
  </si>
  <si>
    <t>Interest and Other Earnings - Gain or Loss on Sale of Investments</t>
  </si>
  <si>
    <t>Impact Fees - Public Safety</t>
  </si>
  <si>
    <t>Impact Fees - Transportation</t>
  </si>
  <si>
    <t>Impact Fees - Culture / Recreation</t>
  </si>
  <si>
    <t>Impact Fees - Other</t>
  </si>
  <si>
    <t>Proprietary Non-Operating Sources - Capital Contributions from Private Source</t>
  </si>
  <si>
    <t>2008 Municipal Population:</t>
  </si>
  <si>
    <t>Local Fiscal Year Ended September 30, 2014</t>
  </si>
  <si>
    <t>Local Option Taxes</t>
  </si>
  <si>
    <t>State Grant - Transportation - Other Transportation</t>
  </si>
  <si>
    <t>Grants from Other Local Units - General Government</t>
  </si>
  <si>
    <t>Public Safety - Law Enforcement Services</t>
  </si>
  <si>
    <t>Physical Environment - Electric Utility</t>
  </si>
  <si>
    <t>Culture / Recreation - Libraries</t>
  </si>
  <si>
    <t>Contributions from Enterprise Operations</t>
  </si>
  <si>
    <t>Proprietary Non-Operating - Other Grants and Donations</t>
  </si>
  <si>
    <t>Proprietary Non-Operating - Other Non-Operating Sources</t>
  </si>
  <si>
    <t>Non-Operating - Extraordinary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</si>
  <si>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</si>
  <si>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</si>
  <si>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</si>
  <si>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</si>
  <si>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General Government - Other General Government Charges and Fees</t>
  </si>
  <si>
    <t>Proprietary Non-Operating - State Grants and Donations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</si>
  <si>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</si>
  <si>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</si>
  <si>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</si>
  <si>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</si>
  <si>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</si>
  <si>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Grants from Other Local Units - Transportation</t>
  </si>
  <si>
    <t>Court-Ordered Judgments and Fines - Other Court-Ordered</t>
  </si>
  <si>
    <t>2018 Municipal Population:</t>
  </si>
  <si>
    <t>Local Fiscal Year Ended September 30, 2019</t>
  </si>
  <si>
    <t>Special Assessments - Charges for Public Services</t>
  </si>
  <si>
    <t>2019 Municipal Population:</t>
  </si>
  <si>
    <t>Local Fiscal Year Ended September 30, 2020</t>
  </si>
  <si>
    <t>Physical Environment - Cemetary</t>
  </si>
  <si>
    <t>Culture / Recreation - 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</si>
  <si>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</si>
  <si>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</si>
  <si>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</si>
  <si>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</si>
  <si>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</si>
  <si>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</si>
  <si>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</si>
  <si>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</si>
  <si>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</si>
  <si>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Impact Fees - Commercial - Physical Environment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</si>
  <si>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</si>
  <si>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</si>
  <si>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</si>
  <si>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</si>
  <si>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Fuel Tax Refunds and Credits</t>
  </si>
  <si>
    <t>Proprietary Non-Operating Sources - Other Grants and Donations</t>
  </si>
  <si>
    <t>2021 Municipal Population:</t>
  </si>
  <si>
    <t>Local Fiscal Year Ended September 30, 2022</t>
  </si>
  <si>
    <t>Inspection Fee</t>
  </si>
  <si>
    <t>State Shared Revenues - General Government - Municipal Revenue Sharing Program</t>
  </si>
  <si>
    <t>Culture / Recreation - Special Recreation Facilities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</si>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</sst>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167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>SUM(D6:D13)</f>
        <v>17601913.630000003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17601913.630000003</v>
      </c>
      <c r="P5" s="33">
        <f>(O5/P$76)</f>
        <v>936.87000372578257</v>
      </c>
      <c r="Q5" s="6"/>
    </row>
    <row r="6" spans="1:134">
      <c r="A6" s="12"/>
      <c r="B6" s="25">
        <v>311</v>
      </c>
      <c r="C6" s="20" t="s">
        <v>2</v>
      </c>
      <c r="D6" s="46">
        <v>11942027.880000001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11942027.880000001</v>
      </c>
      <c r="P6" s="47">
        <f>(O6/P$76)</f>
        <v>635.61996380668518</v>
      </c>
      <c r="Q6" s="9"/>
    </row>
    <row r="7" spans="1:134">
      <c r="A7" s="12"/>
      <c r="B7" s="25">
        <v>312.41000000000003</v>
      </c>
      <c r="C7" s="20" t="s">
        <v>171</v>
      </c>
      <c r="D7" s="46">
        <v>726752.07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726752.07</v>
      </c>
      <c r="P7" s="47">
        <f>(O7/P$76)</f>
        <v>38.681715456674468</v>
      </c>
      <c r="Q7" s="9"/>
    </row>
    <row r="8" spans="1:134">
      <c r="A8" s="12"/>
      <c r="B8" s="25">
        <v>314.10000000000002</v>
      </c>
      <c r="C8" s="20" t="s">
        <v>12</v>
      </c>
      <c r="D8" s="46">
        <v>2378605.0299999998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2378605.0299999998</v>
      </c>
      <c r="P8" s="47">
        <f>(O8/P$76)</f>
        <v>126.60235416223119</v>
      </c>
      <c r="Q8" s="9"/>
    </row>
    <row r="9" spans="1:134">
      <c r="A9" s="12"/>
      <c r="B9" s="25">
        <v>314.3</v>
      </c>
      <c r="C9" s="20" t="s">
        <v>13</v>
      </c>
      <c r="D9" s="46">
        <v>689495.82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689495.82</v>
      </c>
      <c r="P9" s="47">
        <f>(O9/P$76)</f>
        <v>36.698734298488397</v>
      </c>
      <c r="Q9" s="9"/>
    </row>
    <row r="10" spans="1:134">
      <c r="A10" s="12"/>
      <c r="B10" s="25">
        <v>314.39999999999998</v>
      </c>
      <c r="C10" s="20" t="s">
        <v>14</v>
      </c>
      <c r="D10" s="46">
        <v>21311.8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21311.8</v>
      </c>
      <c r="P10" s="47">
        <f>(O10/P$76)</f>
        <v>1.1343304236746858</v>
      </c>
      <c r="Q10" s="9"/>
    </row>
    <row r="11" spans="1:134">
      <c r="A11" s="12"/>
      <c r="B11" s="25">
        <v>314.8</v>
      </c>
      <c r="C11" s="20" t="s">
        <v>15</v>
      </c>
      <c r="D11" s="46">
        <v>71957.350000000006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71957.350000000006</v>
      </c>
      <c r="P11" s="47">
        <f>(O11/P$76)</f>
        <v>3.8299632744304879</v>
      </c>
      <c r="Q11" s="9"/>
    </row>
    <row r="12" spans="1:134">
      <c r="A12" s="12"/>
      <c r="B12" s="25">
        <v>315.10000000000002</v>
      </c>
      <c r="C12" s="20" t="s">
        <v>172</v>
      </c>
      <c r="D12" s="46">
        <v>1097896.54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1097896.54</v>
      </c>
      <c r="P12" s="47">
        <f>(O12/P$76)</f>
        <v>58.436051735150095</v>
      </c>
      <c r="Q12" s="9"/>
    </row>
    <row r="13" spans="1:134">
      <c r="A13" s="12"/>
      <c r="B13" s="25">
        <v>316</v>
      </c>
      <c r="C13" s="20" t="s">
        <v>106</v>
      </c>
      <c r="D13" s="46">
        <v>673867.14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673867.14</v>
      </c>
      <c r="P13" s="47">
        <f>(O13/P$76)</f>
        <v>35.86689056844795</v>
      </c>
      <c r="Q13" s="9"/>
    </row>
    <row r="14" spans="1:134" ht="15.75">
      <c r="A14" s="29" t="s">
        <v>18</v>
      </c>
      <c r="B14" s="30"/>
      <c r="C14" s="31"/>
      <c r="D14" s="32">
        <f>SUM(D15:D28)</f>
        <v>6698874.0999999996</v>
      </c>
      <c r="E14" s="32">
        <f>SUM(E15:E28)</f>
        <v>3310.9</v>
      </c>
      <c r="F14" s="32">
        <f>SUM(F15:F28)</f>
        <v>0</v>
      </c>
      <c r="G14" s="32">
        <f>SUM(G15:G28)</f>
        <v>0</v>
      </c>
      <c r="H14" s="32">
        <f>SUM(H15:H28)</f>
        <v>0</v>
      </c>
      <c r="I14" s="32">
        <f>SUM(I15:I28)</f>
        <v>915322.6</v>
      </c>
      <c r="J14" s="32">
        <f>SUM(J15:J28)</f>
        <v>0</v>
      </c>
      <c r="K14" s="32">
        <f>SUM(K15:K28)</f>
        <v>0</v>
      </c>
      <c r="L14" s="32">
        <f>SUM(L15:L28)</f>
        <v>0</v>
      </c>
      <c r="M14" s="32">
        <f>SUM(M15:M28)</f>
        <v>0</v>
      </c>
      <c r="N14" s="32">
        <f>SUM(N15:N28)</f>
        <v>0</v>
      </c>
      <c r="O14" s="44">
        <f>SUM(D14:N14)</f>
        <v>7617507.5999999996</v>
      </c>
      <c r="P14" s="45">
        <f>(O14/P$76)</f>
        <v>405.44536938471362</v>
      </c>
      <c r="Q14" s="10"/>
    </row>
    <row r="15" spans="1:134">
      <c r="A15" s="12"/>
      <c r="B15" s="25">
        <v>322</v>
      </c>
      <c r="C15" s="20" t="s">
        <v>173</v>
      </c>
      <c r="D15" s="46">
        <v>1969410.88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1969410.88</v>
      </c>
      <c r="P15" s="47">
        <f>(O15/P$76)</f>
        <v>104.82280604641259</v>
      </c>
      <c r="Q15" s="9"/>
    </row>
    <row r="16" spans="1:134">
      <c r="A16" s="12"/>
      <c r="B16" s="25">
        <v>323.10000000000002</v>
      </c>
      <c r="C16" s="20" t="s">
        <v>19</v>
      </c>
      <c r="D16" s="46">
        <v>1936095.54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1">SUM(D16:N16)</f>
        <v>1936095.54</v>
      </c>
      <c r="P16" s="47">
        <f>(O16/P$76)</f>
        <v>103.04958164786034</v>
      </c>
      <c r="Q16" s="9"/>
    </row>
    <row r="17" spans="1:17">
      <c r="A17" s="12"/>
      <c r="B17" s="25">
        <v>323.39999999999998</v>
      </c>
      <c r="C17" s="20" t="s">
        <v>20</v>
      </c>
      <c r="D17" s="46">
        <v>71724.23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71724.23</v>
      </c>
      <c r="P17" s="47">
        <f>(O17/P$76)</f>
        <v>3.8175553544815837</v>
      </c>
      <c r="Q17" s="9"/>
    </row>
    <row r="18" spans="1:17">
      <c r="A18" s="12"/>
      <c r="B18" s="25">
        <v>323.7</v>
      </c>
      <c r="C18" s="20" t="s">
        <v>21</v>
      </c>
      <c r="D18" s="46">
        <v>6786.06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6786.06</v>
      </c>
      <c r="P18" s="47">
        <f>(O18/P$76)</f>
        <v>0.36119118586331705</v>
      </c>
      <c r="Q18" s="9"/>
    </row>
    <row r="19" spans="1:17">
      <c r="A19" s="12"/>
      <c r="B19" s="25">
        <v>324.11</v>
      </c>
      <c r="C19" s="20" t="s">
        <v>22</v>
      </c>
      <c r="D19" s="46">
        <v>299339.40999999997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299339.40999999997</v>
      </c>
      <c r="P19" s="47">
        <f>(O19/P$76)</f>
        <v>15.932478709814774</v>
      </c>
      <c r="Q19" s="9"/>
    </row>
    <row r="20" spans="1:17">
      <c r="A20" s="12"/>
      <c r="B20" s="25">
        <v>324.12</v>
      </c>
      <c r="C20" s="20" t="s">
        <v>91</v>
      </c>
      <c r="D20" s="46">
        <v>16448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16448</v>
      </c>
      <c r="P20" s="47">
        <f>(O20/P$76)</f>
        <v>0.87545241643602301</v>
      </c>
      <c r="Q20" s="9"/>
    </row>
    <row r="21" spans="1:17">
      <c r="A21" s="12"/>
      <c r="B21" s="25">
        <v>324.20999999999998</v>
      </c>
      <c r="C21" s="20" t="s">
        <v>23</v>
      </c>
      <c r="D21" s="46">
        <v>100520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100520</v>
      </c>
      <c r="P21" s="47">
        <f>(O21/P$76)</f>
        <v>5.350223546944858</v>
      </c>
      <c r="Q21" s="9"/>
    </row>
    <row r="22" spans="1:17">
      <c r="A22" s="12"/>
      <c r="B22" s="25">
        <v>324.22000000000003</v>
      </c>
      <c r="C22" s="20" t="s">
        <v>174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902903.45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902903.45</v>
      </c>
      <c r="P22" s="47">
        <f>(O22/P$76)</f>
        <v>48.057454226101761</v>
      </c>
      <c r="Q22" s="9"/>
    </row>
    <row r="23" spans="1:17">
      <c r="A23" s="12"/>
      <c r="B23" s="25">
        <v>324.31</v>
      </c>
      <c r="C23" s="20" t="s">
        <v>24</v>
      </c>
      <c r="D23" s="46">
        <v>802042.54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802042.54</v>
      </c>
      <c r="P23" s="47">
        <f>(O23/P$76)</f>
        <v>42.689085586544607</v>
      </c>
      <c r="Q23" s="9"/>
    </row>
    <row r="24" spans="1:17">
      <c r="A24" s="12"/>
      <c r="B24" s="25">
        <v>324.32</v>
      </c>
      <c r="C24" s="20" t="s">
        <v>92</v>
      </c>
      <c r="D24" s="46">
        <v>36514.17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36514.17</v>
      </c>
      <c r="P24" s="47">
        <f>(O24/P$76)</f>
        <v>1.9434836065573771</v>
      </c>
      <c r="Q24" s="9"/>
    </row>
    <row r="25" spans="1:17">
      <c r="A25" s="12"/>
      <c r="B25" s="25">
        <v>324.61</v>
      </c>
      <c r="C25" s="20" t="s">
        <v>93</v>
      </c>
      <c r="D25" s="46">
        <v>47582.03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47582.03</v>
      </c>
      <c r="P25" s="47">
        <f>(O25/P$76)</f>
        <v>2.5325755801575474</v>
      </c>
      <c r="Q25" s="9"/>
    </row>
    <row r="26" spans="1:17">
      <c r="A26" s="12"/>
      <c r="B26" s="25">
        <v>325.2</v>
      </c>
      <c r="C26" s="20" t="s">
        <v>160</v>
      </c>
      <c r="D26" s="46">
        <v>1324083.3999999999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1324083.3999999999</v>
      </c>
      <c r="P26" s="47">
        <f>(O26/P$76)</f>
        <v>70.474952097083246</v>
      </c>
      <c r="Q26" s="9"/>
    </row>
    <row r="27" spans="1:17">
      <c r="A27" s="12"/>
      <c r="B27" s="25">
        <v>329.1</v>
      </c>
      <c r="C27" s="20" t="s">
        <v>183</v>
      </c>
      <c r="D27" s="46">
        <v>8854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8854</v>
      </c>
      <c r="P27" s="47">
        <f>(O27/P$76)</f>
        <v>0.47125824994677451</v>
      </c>
      <c r="Q27" s="9"/>
    </row>
    <row r="28" spans="1:17">
      <c r="A28" s="12"/>
      <c r="B28" s="25">
        <v>329.5</v>
      </c>
      <c r="C28" s="20" t="s">
        <v>175</v>
      </c>
      <c r="D28" s="46">
        <v>79473.84</v>
      </c>
      <c r="E28" s="46">
        <v>3310.9</v>
      </c>
      <c r="F28" s="46">
        <v>0</v>
      </c>
      <c r="G28" s="46">
        <v>0</v>
      </c>
      <c r="H28" s="46">
        <v>0</v>
      </c>
      <c r="I28" s="46">
        <v>12419.15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95203.889999999985</v>
      </c>
      <c r="P28" s="47">
        <f>(O28/P$76)</f>
        <v>5.0672711305088347</v>
      </c>
      <c r="Q28" s="9"/>
    </row>
    <row r="29" spans="1:17" ht="15.75">
      <c r="A29" s="29" t="s">
        <v>176</v>
      </c>
      <c r="B29" s="30"/>
      <c r="C29" s="31"/>
      <c r="D29" s="32">
        <f>SUM(D30:D44)</f>
        <v>4104163.3099999991</v>
      </c>
      <c r="E29" s="32">
        <f>SUM(E30:E44)</f>
        <v>1845022.18</v>
      </c>
      <c r="F29" s="32">
        <f>SUM(F30:F44)</f>
        <v>0</v>
      </c>
      <c r="G29" s="32">
        <f>SUM(G30:G44)</f>
        <v>0</v>
      </c>
      <c r="H29" s="32">
        <f>SUM(H30:H44)</f>
        <v>0</v>
      </c>
      <c r="I29" s="32">
        <f>SUM(I30:I44)</f>
        <v>0</v>
      </c>
      <c r="J29" s="32">
        <f>SUM(J30:J44)</f>
        <v>0</v>
      </c>
      <c r="K29" s="32">
        <f>SUM(K30:K44)</f>
        <v>0</v>
      </c>
      <c r="L29" s="32">
        <f>SUM(L30:L44)</f>
        <v>0</v>
      </c>
      <c r="M29" s="32">
        <f>SUM(M30:M44)</f>
        <v>0</v>
      </c>
      <c r="N29" s="32">
        <f>SUM(N30:N44)</f>
        <v>0</v>
      </c>
      <c r="O29" s="44">
        <f>SUM(D29:N29)</f>
        <v>5949185.4899999993</v>
      </c>
      <c r="P29" s="45">
        <f>(O29/P$76)</f>
        <v>316.64815254417709</v>
      </c>
      <c r="Q29" s="10"/>
    </row>
    <row r="30" spans="1:17">
      <c r="A30" s="12"/>
      <c r="B30" s="25">
        <v>331.1</v>
      </c>
      <c r="C30" s="20" t="s">
        <v>28</v>
      </c>
      <c r="D30" s="46">
        <v>5911.4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5911.4</v>
      </c>
      <c r="P30" s="47">
        <f>(O30/P$76)</f>
        <v>0.31463700234192038</v>
      </c>
      <c r="Q30" s="9"/>
    </row>
    <row r="31" spans="1:17">
      <c r="A31" s="12"/>
      <c r="B31" s="25">
        <v>331.2</v>
      </c>
      <c r="C31" s="20" t="s">
        <v>29</v>
      </c>
      <c r="D31" s="46">
        <v>163070.82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163070.82</v>
      </c>
      <c r="P31" s="47">
        <f>(O31/P$76)</f>
        <v>8.6795199063231863</v>
      </c>
      <c r="Q31" s="9"/>
    </row>
    <row r="32" spans="1:17">
      <c r="A32" s="12"/>
      <c r="B32" s="25">
        <v>334.49</v>
      </c>
      <c r="C32" s="20" t="s">
        <v>136</v>
      </c>
      <c r="D32" s="46">
        <v>10224.34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2">SUM(D32:N32)</f>
        <v>10224.34</v>
      </c>
      <c r="P32" s="47">
        <f>(O32/P$76)</f>
        <v>0.54419523099850975</v>
      </c>
      <c r="Q32" s="9"/>
    </row>
    <row r="33" spans="1:17">
      <c r="A33" s="12"/>
      <c r="B33" s="25">
        <v>335.125</v>
      </c>
      <c r="C33" s="20" t="s">
        <v>184</v>
      </c>
      <c r="D33" s="46">
        <v>878560.31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878560.31</v>
      </c>
      <c r="P33" s="47">
        <f>(O33/P$76)</f>
        <v>46.761779327230151</v>
      </c>
      <c r="Q33" s="9"/>
    </row>
    <row r="34" spans="1:17">
      <c r="A34" s="12"/>
      <c r="B34" s="25">
        <v>335.14</v>
      </c>
      <c r="C34" s="20" t="s">
        <v>109</v>
      </c>
      <c r="D34" s="46">
        <v>11091.26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11091.26</v>
      </c>
      <c r="P34" s="47">
        <f>(O34/P$76)</f>
        <v>0.59033744943581012</v>
      </c>
      <c r="Q34" s="9"/>
    </row>
    <row r="35" spans="1:17">
      <c r="A35" s="12"/>
      <c r="B35" s="25">
        <v>335.15</v>
      </c>
      <c r="C35" s="20" t="s">
        <v>110</v>
      </c>
      <c r="D35" s="46">
        <v>54198.84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54198.84</v>
      </c>
      <c r="P35" s="47">
        <f>(O35/P$76)</f>
        <v>2.8847583563977004</v>
      </c>
      <c r="Q35" s="9"/>
    </row>
    <row r="36" spans="1:17">
      <c r="A36" s="12"/>
      <c r="B36" s="25">
        <v>335.18</v>
      </c>
      <c r="C36" s="20" t="s">
        <v>177</v>
      </c>
      <c r="D36" s="46">
        <v>2391154.2799999998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2391154.2799999998</v>
      </c>
      <c r="P36" s="47">
        <f>(O36/P$76)</f>
        <v>127.27029380455609</v>
      </c>
      <c r="Q36" s="9"/>
    </row>
    <row r="37" spans="1:17">
      <c r="A37" s="12"/>
      <c r="B37" s="25">
        <v>335.21</v>
      </c>
      <c r="C37" s="20" t="s">
        <v>37</v>
      </c>
      <c r="D37" s="46">
        <v>16440.71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16440.71</v>
      </c>
      <c r="P37" s="47">
        <f>(O37/P$76)</f>
        <v>0.8750644028103044</v>
      </c>
      <c r="Q37" s="9"/>
    </row>
    <row r="38" spans="1:17">
      <c r="A38" s="12"/>
      <c r="B38" s="25">
        <v>335.45</v>
      </c>
      <c r="C38" s="20" t="s">
        <v>179</v>
      </c>
      <c r="D38" s="46">
        <v>25658.3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2" si="3">SUM(D38:N38)</f>
        <v>25658.3</v>
      </c>
      <c r="P38" s="47">
        <f>(O38/P$76)</f>
        <v>1.3656748988716201</v>
      </c>
      <c r="Q38" s="9"/>
    </row>
    <row r="39" spans="1:17">
      <c r="A39" s="12"/>
      <c r="B39" s="25">
        <v>336</v>
      </c>
      <c r="C39" s="20" t="s">
        <v>112</v>
      </c>
      <c r="D39" s="46">
        <v>18716.59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18716.59</v>
      </c>
      <c r="P39" s="47">
        <f>(O39/P$76)</f>
        <v>0.99619916968277622</v>
      </c>
      <c r="Q39" s="9"/>
    </row>
    <row r="40" spans="1:17">
      <c r="A40" s="12"/>
      <c r="B40" s="25">
        <v>337.1</v>
      </c>
      <c r="C40" s="20" t="s">
        <v>137</v>
      </c>
      <c r="D40" s="46">
        <v>48403.82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48403.82</v>
      </c>
      <c r="P40" s="47">
        <f>(O40/P$76)</f>
        <v>2.5763157334468811</v>
      </c>
      <c r="Q40" s="9"/>
    </row>
    <row r="41" spans="1:17">
      <c r="A41" s="12"/>
      <c r="B41" s="25">
        <v>337.2</v>
      </c>
      <c r="C41" s="20" t="s">
        <v>95</v>
      </c>
      <c r="D41" s="46">
        <v>46625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46625</v>
      </c>
      <c r="P41" s="47">
        <f>(O41/P$76)</f>
        <v>2.4816372152437727</v>
      </c>
      <c r="Q41" s="9"/>
    </row>
    <row r="42" spans="1:17">
      <c r="A42" s="12"/>
      <c r="B42" s="25">
        <v>337.7</v>
      </c>
      <c r="C42" s="20" t="s">
        <v>39</v>
      </c>
      <c r="D42" s="46">
        <v>267578.07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267578.07</v>
      </c>
      <c r="P42" s="47">
        <f>(O42/P$76)</f>
        <v>14.241966680860124</v>
      </c>
      <c r="Q42" s="9"/>
    </row>
    <row r="43" spans="1:17">
      <c r="A43" s="12"/>
      <c r="B43" s="25">
        <v>338</v>
      </c>
      <c r="C43" s="20" t="s">
        <v>40</v>
      </c>
      <c r="D43" s="46">
        <v>156529.57</v>
      </c>
      <c r="E43" s="46">
        <v>1845022.18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2001551.75</v>
      </c>
      <c r="P43" s="47">
        <f>(O43/P$76)</f>
        <v>106.533518735363</v>
      </c>
      <c r="Q43" s="9"/>
    </row>
    <row r="44" spans="1:17">
      <c r="A44" s="12"/>
      <c r="B44" s="25">
        <v>339</v>
      </c>
      <c r="C44" s="20" t="s">
        <v>41</v>
      </c>
      <c r="D44" s="46">
        <v>10000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10000</v>
      </c>
      <c r="P44" s="47">
        <f>(O44/P$76)</f>
        <v>0.53225463061528633</v>
      </c>
      <c r="Q44" s="9"/>
    </row>
    <row r="45" spans="1:17" ht="15.75">
      <c r="A45" s="29" t="s">
        <v>46</v>
      </c>
      <c r="B45" s="30"/>
      <c r="C45" s="31"/>
      <c r="D45" s="32">
        <f>SUM(D46:D59)</f>
        <v>2124428.62</v>
      </c>
      <c r="E45" s="32">
        <f>SUM(E46:E59)</f>
        <v>0</v>
      </c>
      <c r="F45" s="32">
        <f>SUM(F46:F59)</f>
        <v>0</v>
      </c>
      <c r="G45" s="32">
        <f>SUM(G46:G59)</f>
        <v>0</v>
      </c>
      <c r="H45" s="32">
        <f>SUM(H46:H59)</f>
        <v>0</v>
      </c>
      <c r="I45" s="32">
        <f>SUM(I46:I59)</f>
        <v>20184207.969999999</v>
      </c>
      <c r="J45" s="32">
        <f>SUM(J46:J59)</f>
        <v>0</v>
      </c>
      <c r="K45" s="32">
        <f>SUM(K46:K59)</f>
        <v>0</v>
      </c>
      <c r="L45" s="32">
        <f>SUM(L46:L59)</f>
        <v>0</v>
      </c>
      <c r="M45" s="32">
        <f>SUM(M46:M59)</f>
        <v>0</v>
      </c>
      <c r="N45" s="32">
        <f>SUM(N46:N59)</f>
        <v>0</v>
      </c>
      <c r="O45" s="32">
        <f>SUM(D45:N45)</f>
        <v>22308636.59</v>
      </c>
      <c r="P45" s="45">
        <f>(O45/P$76)</f>
        <v>1187.3875127741112</v>
      </c>
      <c r="Q45" s="10"/>
    </row>
    <row r="46" spans="1:17">
      <c r="A46" s="12"/>
      <c r="B46" s="25">
        <v>341.1</v>
      </c>
      <c r="C46" s="20" t="s">
        <v>113</v>
      </c>
      <c r="D46" s="46">
        <v>3094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3094</v>
      </c>
      <c r="P46" s="47">
        <f>(O46/P$76)</f>
        <v>0.1646795827123696</v>
      </c>
      <c r="Q46" s="9"/>
    </row>
    <row r="47" spans="1:17">
      <c r="A47" s="12"/>
      <c r="B47" s="25">
        <v>342.2</v>
      </c>
      <c r="C47" s="20" t="s">
        <v>98</v>
      </c>
      <c r="D47" s="46">
        <v>532784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9" si="4">SUM(D47:N47)</f>
        <v>532784</v>
      </c>
      <c r="P47" s="47">
        <f>(O47/P$76)</f>
        <v>28.357675111773471</v>
      </c>
      <c r="Q47" s="9"/>
    </row>
    <row r="48" spans="1:17">
      <c r="A48" s="12"/>
      <c r="B48" s="25">
        <v>342.5</v>
      </c>
      <c r="C48" s="20" t="s">
        <v>49</v>
      </c>
      <c r="D48" s="46">
        <v>112802.75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112802.75</v>
      </c>
      <c r="P48" s="47">
        <f>(O48/P$76)</f>
        <v>6.0039786033638496</v>
      </c>
      <c r="Q48" s="9"/>
    </row>
    <row r="49" spans="1:17">
      <c r="A49" s="12"/>
      <c r="B49" s="25">
        <v>342.6</v>
      </c>
      <c r="C49" s="20" t="s">
        <v>50</v>
      </c>
      <c r="D49" s="46">
        <v>1256106.5900000001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1256106.5900000001</v>
      </c>
      <c r="P49" s="47">
        <f>(O49/P$76)</f>
        <v>66.856854907387699</v>
      </c>
      <c r="Q49" s="9"/>
    </row>
    <row r="50" spans="1:17">
      <c r="A50" s="12"/>
      <c r="B50" s="25">
        <v>342.9</v>
      </c>
      <c r="C50" s="20" t="s">
        <v>51</v>
      </c>
      <c r="D50" s="46">
        <v>92733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92733</v>
      </c>
      <c r="P50" s="47">
        <f>(O50/P$76)</f>
        <v>4.9357568660847351</v>
      </c>
      <c r="Q50" s="9"/>
    </row>
    <row r="51" spans="1:17">
      <c r="A51" s="12"/>
      <c r="B51" s="25">
        <v>343.3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7178509.1399999997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7178509.1399999997</v>
      </c>
      <c r="P51" s="47">
        <f>(O51/P$76)</f>
        <v>382.07947306791567</v>
      </c>
      <c r="Q51" s="9"/>
    </row>
    <row r="52" spans="1:17">
      <c r="A52" s="12"/>
      <c r="B52" s="25">
        <v>343.4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5409884.6699999999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5409884.6699999999</v>
      </c>
      <c r="P52" s="47">
        <f>(O52/P$76)</f>
        <v>287.94361667021502</v>
      </c>
      <c r="Q52" s="9"/>
    </row>
    <row r="53" spans="1:17">
      <c r="A53" s="12"/>
      <c r="B53" s="25">
        <v>343.5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6394466.1699999999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6394466.1699999999</v>
      </c>
      <c r="P53" s="47">
        <f>(O53/P$76)</f>
        <v>340.34842292952948</v>
      </c>
      <c r="Q53" s="9"/>
    </row>
    <row r="54" spans="1:17">
      <c r="A54" s="12"/>
      <c r="B54" s="25">
        <v>343.7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1199685.1399999999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1199685.1399999999</v>
      </c>
      <c r="P54" s="47">
        <f>(O54/P$76)</f>
        <v>63.853797104534806</v>
      </c>
      <c r="Q54" s="9"/>
    </row>
    <row r="55" spans="1:17">
      <c r="A55" s="12"/>
      <c r="B55" s="25">
        <v>343.8</v>
      </c>
      <c r="C55" s="20" t="s">
        <v>163</v>
      </c>
      <c r="D55" s="46">
        <v>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850</v>
      </c>
      <c r="P55" s="47">
        <f>(O55/P$76)</f>
        <v>4.524164360229934E-2</v>
      </c>
      <c r="Q55" s="9"/>
    </row>
    <row r="56" spans="1:17">
      <c r="A56" s="12"/>
      <c r="B56" s="25">
        <v>343.9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1662.85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1662.85</v>
      </c>
      <c r="P56" s="47">
        <f>(O56/P$76)</f>
        <v>8.8505961251862886E-2</v>
      </c>
      <c r="Q56" s="9"/>
    </row>
    <row r="57" spans="1:17">
      <c r="A57" s="12"/>
      <c r="B57" s="25">
        <v>347.3</v>
      </c>
      <c r="C57" s="20" t="s">
        <v>164</v>
      </c>
      <c r="D57" s="46">
        <v>11366.64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11366.64</v>
      </c>
      <c r="P57" s="47">
        <f>(O57/P$76)</f>
        <v>0.60499467745369384</v>
      </c>
      <c r="Q57" s="9"/>
    </row>
    <row r="58" spans="1:17">
      <c r="A58" s="12"/>
      <c r="B58" s="25">
        <v>347.4</v>
      </c>
      <c r="C58" s="20" t="s">
        <v>58</v>
      </c>
      <c r="D58" s="46">
        <v>25983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25983</v>
      </c>
      <c r="P58" s="47">
        <f>(O58/P$76)</f>
        <v>1.3829572067276985</v>
      </c>
      <c r="Q58" s="9"/>
    </row>
    <row r="59" spans="1:17">
      <c r="A59" s="12"/>
      <c r="B59" s="25">
        <v>347.5</v>
      </c>
      <c r="C59" s="20" t="s">
        <v>185</v>
      </c>
      <c r="D59" s="46">
        <v>88708.64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88708.64</v>
      </c>
      <c r="P59" s="47">
        <f>(O59/P$76)</f>
        <v>4.7215584415584413</v>
      </c>
      <c r="Q59" s="9"/>
    </row>
    <row r="60" spans="1:17" ht="15.75">
      <c r="A60" s="29" t="s">
        <v>47</v>
      </c>
      <c r="B60" s="30"/>
      <c r="C60" s="31"/>
      <c r="D60" s="32">
        <f>SUM(D61:D62)</f>
        <v>154703.85999999999</v>
      </c>
      <c r="E60" s="32">
        <f>SUM(E61:E62)</f>
        <v>0</v>
      </c>
      <c r="F60" s="32">
        <f>SUM(F61:F62)</f>
        <v>0</v>
      </c>
      <c r="G60" s="32">
        <f>SUM(G61:G62)</f>
        <v>0</v>
      </c>
      <c r="H60" s="32">
        <f>SUM(H61:H62)</f>
        <v>0</v>
      </c>
      <c r="I60" s="32">
        <f>SUM(I61:I62)</f>
        <v>0</v>
      </c>
      <c r="J60" s="32">
        <f>SUM(J61:J62)</f>
        <v>0</v>
      </c>
      <c r="K60" s="32">
        <f>SUM(K61:K62)</f>
        <v>0</v>
      </c>
      <c r="L60" s="32">
        <f>SUM(L61:L62)</f>
        <v>0</v>
      </c>
      <c r="M60" s="32">
        <f>SUM(M61:M62)</f>
        <v>0</v>
      </c>
      <c r="N60" s="32">
        <f>SUM(N61:N62)</f>
        <v>0</v>
      </c>
      <c r="O60" s="32">
        <f>SUM(D60:N60)</f>
        <v>154703.85999999999</v>
      </c>
      <c r="P60" s="45">
        <f>(O60/P$76)</f>
        <v>8.2341845859058971</v>
      </c>
      <c r="Q60" s="10"/>
    </row>
    <row r="61" spans="1:17">
      <c r="A61" s="13"/>
      <c r="B61" s="39">
        <v>351.1</v>
      </c>
      <c r="C61" s="21" t="s">
        <v>61</v>
      </c>
      <c r="D61" s="46">
        <v>61090.99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61090.99</v>
      </c>
      <c r="P61" s="47">
        <f>(O61/P$76)</f>
        <v>3.2515962316372153</v>
      </c>
      <c r="Q61" s="9"/>
    </row>
    <row r="62" spans="1:17">
      <c r="A62" s="13"/>
      <c r="B62" s="39">
        <v>354</v>
      </c>
      <c r="C62" s="21" t="s">
        <v>62</v>
      </c>
      <c r="D62" s="46">
        <v>93612.87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" si="5">SUM(D62:N62)</f>
        <v>93612.87</v>
      </c>
      <c r="P62" s="47">
        <f>(O62/P$76)</f>
        <v>4.9825883542686817</v>
      </c>
      <c r="Q62" s="9"/>
    </row>
    <row r="63" spans="1:17" ht="15.75">
      <c r="A63" s="29" t="s">
        <v>3</v>
      </c>
      <c r="B63" s="30"/>
      <c r="C63" s="31"/>
      <c r="D63" s="32">
        <f>SUM(D64:D69)</f>
        <v>879164.29</v>
      </c>
      <c r="E63" s="32">
        <f>SUM(E64:E69)</f>
        <v>2324413.21</v>
      </c>
      <c r="F63" s="32">
        <f>SUM(F64:F69)</f>
        <v>0</v>
      </c>
      <c r="G63" s="32">
        <f>SUM(G64:G69)</f>
        <v>0</v>
      </c>
      <c r="H63" s="32">
        <f>SUM(H64:H69)</f>
        <v>0</v>
      </c>
      <c r="I63" s="32">
        <f>SUM(I64:I69)</f>
        <v>16403.54</v>
      </c>
      <c r="J63" s="32">
        <f>SUM(J64:J69)</f>
        <v>0</v>
      </c>
      <c r="K63" s="32">
        <f>SUM(K64:K69)</f>
        <v>0</v>
      </c>
      <c r="L63" s="32">
        <f>SUM(L64:L69)</f>
        <v>0</v>
      </c>
      <c r="M63" s="32">
        <f>SUM(M64:M69)</f>
        <v>0</v>
      </c>
      <c r="N63" s="32">
        <f>SUM(N64:N69)</f>
        <v>0</v>
      </c>
      <c r="O63" s="32">
        <f>SUM(D63:N63)</f>
        <v>3219981.04</v>
      </c>
      <c r="P63" s="45">
        <f>(O63/P$76)</f>
        <v>171.38498190334255</v>
      </c>
      <c r="Q63" s="10"/>
    </row>
    <row r="64" spans="1:17">
      <c r="A64" s="12"/>
      <c r="B64" s="25">
        <v>361.1</v>
      </c>
      <c r="C64" s="20" t="s">
        <v>63</v>
      </c>
      <c r="D64" s="46">
        <v>120465.34</v>
      </c>
      <c r="E64" s="46">
        <v>780030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900495.34</v>
      </c>
      <c r="P64" s="47">
        <f>(O64/P$76)</f>
        <v>47.929281456248667</v>
      </c>
      <c r="Q64" s="9"/>
    </row>
    <row r="65" spans="1:120">
      <c r="A65" s="12"/>
      <c r="B65" s="25">
        <v>362</v>
      </c>
      <c r="C65" s="20" t="s">
        <v>64</v>
      </c>
      <c r="D65" s="46">
        <v>30903.34</v>
      </c>
      <c r="E65" s="46">
        <v>1535809.45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3" si="6">SUM(D65:N65)</f>
        <v>1566712.79</v>
      </c>
      <c r="P65" s="47">
        <f>(O65/P$76)</f>
        <v>83.389013732169474</v>
      </c>
      <c r="Q65" s="9"/>
    </row>
    <row r="66" spans="1:120">
      <c r="A66" s="12"/>
      <c r="B66" s="25">
        <v>364</v>
      </c>
      <c r="C66" s="20" t="s">
        <v>114</v>
      </c>
      <c r="D66" s="46">
        <v>5043.8900000000003</v>
      </c>
      <c r="E66" s="46">
        <v>250</v>
      </c>
      <c r="F66" s="46">
        <v>0</v>
      </c>
      <c r="G66" s="46">
        <v>0</v>
      </c>
      <c r="H66" s="46">
        <v>0</v>
      </c>
      <c r="I66" s="46">
        <v>10441.530000000001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15735.420000000002</v>
      </c>
      <c r="P66" s="47">
        <f>(O66/P$76)</f>
        <v>0.83752501596763906</v>
      </c>
      <c r="Q66" s="9"/>
    </row>
    <row r="67" spans="1:120">
      <c r="A67" s="12"/>
      <c r="B67" s="25">
        <v>365</v>
      </c>
      <c r="C67" s="20" t="s">
        <v>115</v>
      </c>
      <c r="D67" s="46">
        <v>26463.599999999999</v>
      </c>
      <c r="E67" s="46">
        <v>0</v>
      </c>
      <c r="F67" s="46">
        <v>0</v>
      </c>
      <c r="G67" s="46">
        <v>0</v>
      </c>
      <c r="H67" s="46">
        <v>0</v>
      </c>
      <c r="I67" s="46">
        <v>4525.8500000000004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30989.449999999997</v>
      </c>
      <c r="P67" s="47">
        <f>(O67/P$76)</f>
        <v>1.6494278262720885</v>
      </c>
      <c r="Q67" s="9"/>
    </row>
    <row r="68" spans="1:120">
      <c r="A68" s="12"/>
      <c r="B68" s="25">
        <v>366</v>
      </c>
      <c r="C68" s="20" t="s">
        <v>67</v>
      </c>
      <c r="D68" s="46">
        <v>197590.2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197590.2</v>
      </c>
      <c r="P68" s="47">
        <f>(O68/P$76)</f>
        <v>10.516829891420056</v>
      </c>
      <c r="Q68" s="9"/>
    </row>
    <row r="69" spans="1:120">
      <c r="A69" s="12"/>
      <c r="B69" s="25">
        <v>369.9</v>
      </c>
      <c r="C69" s="20" t="s">
        <v>69</v>
      </c>
      <c r="D69" s="46">
        <v>498697.92</v>
      </c>
      <c r="E69" s="46">
        <v>8323.76</v>
      </c>
      <c r="F69" s="46">
        <v>0</v>
      </c>
      <c r="G69" s="46">
        <v>0</v>
      </c>
      <c r="H69" s="46">
        <v>0</v>
      </c>
      <c r="I69" s="46">
        <v>1436.16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508457.83999999997</v>
      </c>
      <c r="P69" s="47">
        <f>(O69/P$76)</f>
        <v>27.062903981264636</v>
      </c>
      <c r="Q69" s="9"/>
    </row>
    <row r="70" spans="1:120" ht="15.75">
      <c r="A70" s="29" t="s">
        <v>48</v>
      </c>
      <c r="B70" s="30"/>
      <c r="C70" s="31"/>
      <c r="D70" s="32">
        <f>SUM(D71:D73)</f>
        <v>2664624.25</v>
      </c>
      <c r="E70" s="32">
        <f>SUM(E71:E73)</f>
        <v>1394154</v>
      </c>
      <c r="F70" s="32">
        <f>SUM(F71:F73)</f>
        <v>0</v>
      </c>
      <c r="G70" s="32">
        <f>SUM(G71:G73)</f>
        <v>0</v>
      </c>
      <c r="H70" s="32">
        <f>SUM(H71:H73)</f>
        <v>0</v>
      </c>
      <c r="I70" s="32">
        <f>SUM(I71:I73)</f>
        <v>1579064.25</v>
      </c>
      <c r="J70" s="32">
        <f>SUM(J71:J73)</f>
        <v>0</v>
      </c>
      <c r="K70" s="32">
        <f>SUM(K71:K73)</f>
        <v>0</v>
      </c>
      <c r="L70" s="32">
        <f>SUM(L71:L73)</f>
        <v>0</v>
      </c>
      <c r="M70" s="32">
        <f>SUM(M71:M73)</f>
        <v>0</v>
      </c>
      <c r="N70" s="32">
        <f>SUM(N71:N73)</f>
        <v>0</v>
      </c>
      <c r="O70" s="32">
        <f t="shared" si="6"/>
        <v>5637842.5</v>
      </c>
      <c r="P70" s="45">
        <f>(O70/P$76)</f>
        <v>300.07677773046623</v>
      </c>
      <c r="Q70" s="9"/>
    </row>
    <row r="71" spans="1:120">
      <c r="A71" s="12"/>
      <c r="B71" s="25">
        <v>381</v>
      </c>
      <c r="C71" s="20" t="s">
        <v>70</v>
      </c>
      <c r="D71" s="46">
        <v>2664624.25</v>
      </c>
      <c r="E71" s="46">
        <v>1394154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4058778.25</v>
      </c>
      <c r="P71" s="47">
        <f>(O71/P$76)</f>
        <v>216.03035182031084</v>
      </c>
      <c r="Q71" s="9"/>
    </row>
    <row r="72" spans="1:120">
      <c r="A72" s="12"/>
      <c r="B72" s="25">
        <v>389.1</v>
      </c>
      <c r="C72" s="20" t="s">
        <v>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-489004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-489004</v>
      </c>
      <c r="P72" s="47">
        <f>(O72/P$76)</f>
        <v>-26.027464338939748</v>
      </c>
      <c r="Q72" s="9"/>
    </row>
    <row r="73" spans="1:120" ht="15.75" thickBot="1">
      <c r="A73" s="12"/>
      <c r="B73" s="25">
        <v>389.2</v>
      </c>
      <c r="C73" s="20" t="s">
        <v>72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2068068.25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2068068.25</v>
      </c>
      <c r="P73" s="47">
        <f>(O73/P$76)</f>
        <v>110.07389024909517</v>
      </c>
      <c r="Q73" s="9"/>
    </row>
    <row r="74" spans="1:120" ht="16.5" thickBot="1">
      <c r="A74" s="14" t="s">
        <v>59</v>
      </c>
      <c r="B74" s="23"/>
      <c r="C74" s="22"/>
      <c r="D74" s="15">
        <f>SUM(D5,D14,D29,D45,D60,D63,D70)</f>
        <v>34227872.060000002</v>
      </c>
      <c r="E74" s="15">
        <f>SUM(E5,E14,E29,E45,E60,E63,E70)</f>
        <v>5566900.29</v>
      </c>
      <c r="F74" s="15">
        <f>SUM(F5,F14,F29,F45,F60,F63,F70)</f>
        <v>0</v>
      </c>
      <c r="G74" s="15">
        <f>SUM(G5,G14,G29,G45,G60,G63,G70)</f>
        <v>0</v>
      </c>
      <c r="H74" s="15">
        <f>SUM(H5,H14,H29,H45,H60,H63,H70)</f>
        <v>0</v>
      </c>
      <c r="I74" s="15">
        <f>SUM(I5,I14,I29,I45,I60,I63,I70)</f>
        <v>22694998.359999999</v>
      </c>
      <c r="J74" s="15">
        <f>SUM(J5,J14,J29,J45,J60,J63,J70)</f>
        <v>0</v>
      </c>
      <c r="K74" s="15">
        <f>SUM(K5,K14,K29,K45,K60,K63,K70)</f>
        <v>0</v>
      </c>
      <c r="L74" s="15">
        <f>SUM(L5,L14,L29,L45,L60,L63,L70)</f>
        <v>0</v>
      </c>
      <c r="M74" s="15">
        <f>SUM(M5,M14,M29,M45,M60,M63,M70)</f>
        <v>0</v>
      </c>
      <c r="N74" s="15">
        <f>SUM(N5,N14,N29,N45,N60,N63,N70)</f>
        <v>0</v>
      </c>
      <c r="O74" s="15">
        <f>SUM(D74:N74)</f>
        <v>62489770.710000001</v>
      </c>
      <c r="P74" s="38">
        <f>(O74/P$76)</f>
        <v>3326.0469826484991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51" t="s">
        <v>186</v>
      </c>
      <c r="N76" s="51"/>
      <c r="O76" s="51"/>
      <c r="P76" s="43">
        <v>18788</v>
      </c>
    </row>
    <row r="77" spans="1:120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1:120" ht="15.75" customHeight="1" thickBot="1">
      <c r="A78" s="55" t="s">
        <v>89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11420887</v>
      </c>
      <c r="E5" s="27">
        <f t="shared" si="0"/>
        <v>961100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12381987</v>
      </c>
      <c r="O5" s="33">
        <f t="shared" ref="O5:O36" si="1">(N5/O$70)</f>
        <v>782.97628683445043</v>
      </c>
      <c r="P5" s="6"/>
    </row>
    <row r="6" spans="1:133">
      <c r="A6" s="12"/>
      <c r="B6" s="25">
        <v>311</v>
      </c>
      <c r="C6" s="20" t="s">
        <v>2</v>
      </c>
      <c r="D6" s="46">
        <v>6579057</v>
      </c>
      <c r="E6" s="46">
        <v>961100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7540157</v>
      </c>
      <c r="O6" s="47">
        <f t="shared" si="1"/>
        <v>476.80264322751992</v>
      </c>
      <c r="P6" s="9"/>
    </row>
    <row r="7" spans="1:133">
      <c r="A7" s="12"/>
      <c r="B7" s="25">
        <v>312.41000000000003</v>
      </c>
      <c r="C7" s="20" t="s">
        <v>10</v>
      </c>
      <c r="D7" s="46">
        <v>730763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730763</v>
      </c>
      <c r="O7" s="47">
        <f t="shared" si="1"/>
        <v>46.209877323890225</v>
      </c>
      <c r="P7" s="9"/>
    </row>
    <row r="8" spans="1:133">
      <c r="A8" s="12"/>
      <c r="B8" s="25">
        <v>314.10000000000002</v>
      </c>
      <c r="C8" s="20" t="s">
        <v>12</v>
      </c>
      <c r="D8" s="46">
        <v>1857777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1857777</v>
      </c>
      <c r="O8" s="47">
        <f t="shared" si="1"/>
        <v>117.47672948020741</v>
      </c>
      <c r="P8" s="9"/>
    </row>
    <row r="9" spans="1:133">
      <c r="A9" s="12"/>
      <c r="B9" s="25">
        <v>314.3</v>
      </c>
      <c r="C9" s="20" t="s">
        <v>13</v>
      </c>
      <c r="D9" s="46">
        <v>422055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422055</v>
      </c>
      <c r="O9" s="47">
        <f t="shared" si="1"/>
        <v>26.688693562665993</v>
      </c>
      <c r="P9" s="9"/>
    </row>
    <row r="10" spans="1:133">
      <c r="A10" s="12"/>
      <c r="B10" s="25">
        <v>314.39999999999998</v>
      </c>
      <c r="C10" s="20" t="s">
        <v>14</v>
      </c>
      <c r="D10" s="46">
        <v>14053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14053</v>
      </c>
      <c r="O10" s="47">
        <f t="shared" si="1"/>
        <v>0.88864297457948649</v>
      </c>
      <c r="P10" s="9"/>
    </row>
    <row r="11" spans="1:133">
      <c r="A11" s="12"/>
      <c r="B11" s="25">
        <v>314.8</v>
      </c>
      <c r="C11" s="20" t="s">
        <v>15</v>
      </c>
      <c r="D11" s="46">
        <v>46641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46641</v>
      </c>
      <c r="O11" s="47">
        <f t="shared" si="1"/>
        <v>2.9493486783862402</v>
      </c>
      <c r="P11" s="9"/>
    </row>
    <row r="12" spans="1:133">
      <c r="A12" s="12"/>
      <c r="B12" s="25">
        <v>315</v>
      </c>
      <c r="C12" s="20" t="s">
        <v>105</v>
      </c>
      <c r="D12" s="46">
        <v>1190110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1190110</v>
      </c>
      <c r="O12" s="47">
        <f t="shared" si="1"/>
        <v>75.256734539016065</v>
      </c>
      <c r="P12" s="9"/>
    </row>
    <row r="13" spans="1:133">
      <c r="A13" s="12"/>
      <c r="B13" s="25">
        <v>316</v>
      </c>
      <c r="C13" s="20" t="s">
        <v>106</v>
      </c>
      <c r="D13" s="46">
        <v>580431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580431</v>
      </c>
      <c r="O13" s="47">
        <f t="shared" si="1"/>
        <v>36.703617048185151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2778581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89650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2868231</v>
      </c>
      <c r="O14" s="45">
        <f t="shared" si="1"/>
        <v>181.37289743265461</v>
      </c>
      <c r="P14" s="10"/>
    </row>
    <row r="15" spans="1:133">
      <c r="A15" s="12"/>
      <c r="B15" s="25">
        <v>322</v>
      </c>
      <c r="C15" s="20" t="s">
        <v>0</v>
      </c>
      <c r="D15" s="46">
        <v>887309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887309</v>
      </c>
      <c r="O15" s="47">
        <f t="shared" si="1"/>
        <v>56.109080561527762</v>
      </c>
      <c r="P15" s="9"/>
    </row>
    <row r="16" spans="1:133">
      <c r="A16" s="12"/>
      <c r="B16" s="25">
        <v>323.10000000000002</v>
      </c>
      <c r="C16" s="20" t="s">
        <v>19</v>
      </c>
      <c r="D16" s="46">
        <v>1519687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1519687</v>
      </c>
      <c r="O16" s="47">
        <f t="shared" si="1"/>
        <v>96.097571771847726</v>
      </c>
      <c r="P16" s="9"/>
    </row>
    <row r="17" spans="1:16">
      <c r="A17" s="12"/>
      <c r="B17" s="25">
        <v>323.39999999999998</v>
      </c>
      <c r="C17" s="20" t="s">
        <v>20</v>
      </c>
      <c r="D17" s="46">
        <v>52104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52104</v>
      </c>
      <c r="O17" s="47">
        <f t="shared" si="1"/>
        <v>3.2948020741115469</v>
      </c>
      <c r="P17" s="9"/>
    </row>
    <row r="18" spans="1:16">
      <c r="A18" s="12"/>
      <c r="B18" s="25">
        <v>323.7</v>
      </c>
      <c r="C18" s="20" t="s">
        <v>21</v>
      </c>
      <c r="D18" s="46">
        <v>8254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8254</v>
      </c>
      <c r="O18" s="47">
        <f t="shared" si="1"/>
        <v>0.52194258252181613</v>
      </c>
      <c r="P18" s="9"/>
    </row>
    <row r="19" spans="1:16">
      <c r="A19" s="12"/>
      <c r="B19" s="25">
        <v>324.11</v>
      </c>
      <c r="C19" s="20" t="s">
        <v>22</v>
      </c>
      <c r="D19" s="46">
        <v>33919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33919</v>
      </c>
      <c r="O19" s="47">
        <f t="shared" si="1"/>
        <v>2.1448716327304918</v>
      </c>
      <c r="P19" s="9"/>
    </row>
    <row r="20" spans="1:16">
      <c r="A20" s="12"/>
      <c r="B20" s="25">
        <v>324.20999999999998</v>
      </c>
      <c r="C20" s="20" t="s">
        <v>23</v>
      </c>
      <c r="D20" s="46">
        <v>3006</v>
      </c>
      <c r="E20" s="46">
        <v>0</v>
      </c>
      <c r="F20" s="46">
        <v>0</v>
      </c>
      <c r="G20" s="46">
        <v>0</v>
      </c>
      <c r="H20" s="46">
        <v>0</v>
      </c>
      <c r="I20" s="46">
        <v>87518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90524</v>
      </c>
      <c r="O20" s="47">
        <f t="shared" si="1"/>
        <v>5.7242949285443281</v>
      </c>
      <c r="P20" s="9"/>
    </row>
    <row r="21" spans="1:16">
      <c r="A21" s="12"/>
      <c r="B21" s="25">
        <v>324.31</v>
      </c>
      <c r="C21" s="20" t="s">
        <v>24</v>
      </c>
      <c r="D21" s="46">
        <v>132227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132227</v>
      </c>
      <c r="O21" s="47">
        <f t="shared" si="1"/>
        <v>8.3613886429745801</v>
      </c>
      <c r="P21" s="9"/>
    </row>
    <row r="22" spans="1:16">
      <c r="A22" s="12"/>
      <c r="B22" s="25">
        <v>324.61</v>
      </c>
      <c r="C22" s="20" t="s">
        <v>93</v>
      </c>
      <c r="D22" s="46">
        <v>52900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52900</v>
      </c>
      <c r="O22" s="47">
        <f t="shared" si="1"/>
        <v>3.3451372201846463</v>
      </c>
      <c r="P22" s="9"/>
    </row>
    <row r="23" spans="1:16">
      <c r="A23" s="12"/>
      <c r="B23" s="25">
        <v>324.70999999999998</v>
      </c>
      <c r="C23" s="20" t="s">
        <v>25</v>
      </c>
      <c r="D23" s="46">
        <v>23753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23753</v>
      </c>
      <c r="O23" s="47">
        <f t="shared" si="1"/>
        <v>1.5020235234602251</v>
      </c>
      <c r="P23" s="9"/>
    </row>
    <row r="24" spans="1:16">
      <c r="A24" s="12"/>
      <c r="B24" s="25">
        <v>325.10000000000002</v>
      </c>
      <c r="C24" s="20" t="s">
        <v>26</v>
      </c>
      <c r="D24" s="46">
        <v>31460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31460</v>
      </c>
      <c r="O24" s="47">
        <f t="shared" si="1"/>
        <v>1.9893765018338181</v>
      </c>
      <c r="P24" s="9"/>
    </row>
    <row r="25" spans="1:16">
      <c r="A25" s="12"/>
      <c r="B25" s="25">
        <v>329</v>
      </c>
      <c r="C25" s="20" t="s">
        <v>27</v>
      </c>
      <c r="D25" s="46">
        <v>33962</v>
      </c>
      <c r="E25" s="46">
        <v>0</v>
      </c>
      <c r="F25" s="46">
        <v>0</v>
      </c>
      <c r="G25" s="46">
        <v>0</v>
      </c>
      <c r="H25" s="46">
        <v>0</v>
      </c>
      <c r="I25" s="46">
        <v>2132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36094</v>
      </c>
      <c r="O25" s="47">
        <f t="shared" si="1"/>
        <v>2.2824079929176677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SUM(D27:D40)</f>
        <v>2529926</v>
      </c>
      <c r="E26" s="32">
        <f t="shared" si="5"/>
        <v>790105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3320031</v>
      </c>
      <c r="O26" s="45">
        <f t="shared" si="1"/>
        <v>209.94251928670798</v>
      </c>
      <c r="P26" s="10"/>
    </row>
    <row r="27" spans="1:16">
      <c r="A27" s="12"/>
      <c r="B27" s="25">
        <v>331.2</v>
      </c>
      <c r="C27" s="20" t="s">
        <v>29</v>
      </c>
      <c r="D27" s="46">
        <v>4899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4899</v>
      </c>
      <c r="O27" s="47">
        <f t="shared" si="1"/>
        <v>0.30978879473883902</v>
      </c>
      <c r="P27" s="9"/>
    </row>
    <row r="28" spans="1:16">
      <c r="A28" s="12"/>
      <c r="B28" s="25">
        <v>331.5</v>
      </c>
      <c r="C28" s="20" t="s">
        <v>84</v>
      </c>
      <c r="D28" s="46">
        <v>0</v>
      </c>
      <c r="E28" s="46">
        <v>787813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787813</v>
      </c>
      <c r="O28" s="47">
        <f t="shared" si="1"/>
        <v>49.817440242822812</v>
      </c>
      <c r="P28" s="9"/>
    </row>
    <row r="29" spans="1:16">
      <c r="A29" s="12"/>
      <c r="B29" s="25">
        <v>334.9</v>
      </c>
      <c r="C29" s="20" t="s">
        <v>107</v>
      </c>
      <c r="D29" s="46">
        <v>0</v>
      </c>
      <c r="E29" s="46">
        <v>2292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2292</v>
      </c>
      <c r="O29" s="47">
        <f t="shared" si="1"/>
        <v>0.144934867838624</v>
      </c>
      <c r="P29" s="9"/>
    </row>
    <row r="30" spans="1:16">
      <c r="A30" s="12"/>
      <c r="B30" s="25">
        <v>335.12</v>
      </c>
      <c r="C30" s="20" t="s">
        <v>108</v>
      </c>
      <c r="D30" s="46">
        <v>598148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598148</v>
      </c>
      <c r="O30" s="47">
        <f t="shared" si="1"/>
        <v>37.823953458960418</v>
      </c>
      <c r="P30" s="9"/>
    </row>
    <row r="31" spans="1:16">
      <c r="A31" s="12"/>
      <c r="B31" s="25">
        <v>335.14</v>
      </c>
      <c r="C31" s="20" t="s">
        <v>109</v>
      </c>
      <c r="D31" s="46">
        <v>12092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12092</v>
      </c>
      <c r="O31" s="47">
        <f t="shared" si="1"/>
        <v>0.76463892753256613</v>
      </c>
      <c r="P31" s="9"/>
    </row>
    <row r="32" spans="1:16">
      <c r="A32" s="12"/>
      <c r="B32" s="25">
        <v>335.15</v>
      </c>
      <c r="C32" s="20" t="s">
        <v>110</v>
      </c>
      <c r="D32" s="46">
        <v>52126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52126</v>
      </c>
      <c r="O32" s="47">
        <f t="shared" si="1"/>
        <v>3.2961932464904513</v>
      </c>
      <c r="P32" s="9"/>
    </row>
    <row r="33" spans="1:16">
      <c r="A33" s="12"/>
      <c r="B33" s="25">
        <v>335.18</v>
      </c>
      <c r="C33" s="20" t="s">
        <v>111</v>
      </c>
      <c r="D33" s="46">
        <v>1397984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1397984</v>
      </c>
      <c r="O33" s="47">
        <f t="shared" si="1"/>
        <v>88.40166940685468</v>
      </c>
      <c r="P33" s="9"/>
    </row>
    <row r="34" spans="1:16">
      <c r="A34" s="12"/>
      <c r="B34" s="25">
        <v>335.21</v>
      </c>
      <c r="C34" s="20" t="s">
        <v>37</v>
      </c>
      <c r="D34" s="46">
        <v>19030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19030</v>
      </c>
      <c r="O34" s="47">
        <f t="shared" si="1"/>
        <v>1.2033641077526243</v>
      </c>
      <c r="P34" s="9"/>
    </row>
    <row r="35" spans="1:16">
      <c r="A35" s="12"/>
      <c r="B35" s="25">
        <v>335.49</v>
      </c>
      <c r="C35" s="20" t="s">
        <v>38</v>
      </c>
      <c r="D35" s="46">
        <v>20419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20419</v>
      </c>
      <c r="O35" s="47">
        <f t="shared" si="1"/>
        <v>1.2911976729480208</v>
      </c>
      <c r="P35" s="9"/>
    </row>
    <row r="36" spans="1:16">
      <c r="A36" s="12"/>
      <c r="B36" s="25">
        <v>336</v>
      </c>
      <c r="C36" s="20" t="s">
        <v>112</v>
      </c>
      <c r="D36" s="46">
        <v>10919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10919</v>
      </c>
      <c r="O36" s="47">
        <f t="shared" si="1"/>
        <v>0.69046414569368919</v>
      </c>
      <c r="P36" s="9"/>
    </row>
    <row r="37" spans="1:16">
      <c r="A37" s="12"/>
      <c r="B37" s="25">
        <v>337.2</v>
      </c>
      <c r="C37" s="20" t="s">
        <v>95</v>
      </c>
      <c r="D37" s="46">
        <v>63252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63252</v>
      </c>
      <c r="O37" s="47">
        <f t="shared" ref="O37:O68" si="8">(N37/O$70)</f>
        <v>3.999747059567472</v>
      </c>
      <c r="P37" s="9"/>
    </row>
    <row r="38" spans="1:16">
      <c r="A38" s="12"/>
      <c r="B38" s="25">
        <v>337.7</v>
      </c>
      <c r="C38" s="20" t="s">
        <v>39</v>
      </c>
      <c r="D38" s="46">
        <v>213313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213313</v>
      </c>
      <c r="O38" s="47">
        <f t="shared" si="8"/>
        <v>13.488870620968761</v>
      </c>
      <c r="P38" s="9"/>
    </row>
    <row r="39" spans="1:16">
      <c r="A39" s="12"/>
      <c r="B39" s="25">
        <v>338</v>
      </c>
      <c r="C39" s="20" t="s">
        <v>40</v>
      </c>
      <c r="D39" s="46">
        <v>126384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126384</v>
      </c>
      <c r="O39" s="47">
        <f t="shared" si="8"/>
        <v>7.9919059061590998</v>
      </c>
      <c r="P39" s="9"/>
    </row>
    <row r="40" spans="1:16">
      <c r="A40" s="12"/>
      <c r="B40" s="25">
        <v>339</v>
      </c>
      <c r="C40" s="20" t="s">
        <v>41</v>
      </c>
      <c r="D40" s="46">
        <v>11360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11360</v>
      </c>
      <c r="O40" s="47">
        <f t="shared" si="8"/>
        <v>0.71835082837991648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SUM(D42:D52)</f>
        <v>1433562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13439512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14873074</v>
      </c>
      <c r="O41" s="45">
        <f t="shared" si="8"/>
        <v>940.50044264575695</v>
      </c>
      <c r="P41" s="10"/>
    </row>
    <row r="42" spans="1:16">
      <c r="A42" s="12"/>
      <c r="B42" s="25">
        <v>341.1</v>
      </c>
      <c r="C42" s="20" t="s">
        <v>113</v>
      </c>
      <c r="D42" s="46">
        <v>25941</v>
      </c>
      <c r="E42" s="46">
        <v>0</v>
      </c>
      <c r="F42" s="46">
        <v>0</v>
      </c>
      <c r="G42" s="46">
        <v>0</v>
      </c>
      <c r="H42" s="46">
        <v>0</v>
      </c>
      <c r="I42" s="46">
        <v>32100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58041</v>
      </c>
      <c r="O42" s="47">
        <f t="shared" si="8"/>
        <v>3.6702289110914381</v>
      </c>
      <c r="P42" s="9"/>
    </row>
    <row r="43" spans="1:16">
      <c r="A43" s="12"/>
      <c r="B43" s="25">
        <v>342.2</v>
      </c>
      <c r="C43" s="20" t="s">
        <v>98</v>
      </c>
      <c r="D43" s="46">
        <v>345405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0">SUM(D43:M43)</f>
        <v>345405</v>
      </c>
      <c r="O43" s="47">
        <f t="shared" si="8"/>
        <v>21.841722524345517</v>
      </c>
      <c r="P43" s="9"/>
    </row>
    <row r="44" spans="1:16">
      <c r="A44" s="12"/>
      <c r="B44" s="25">
        <v>342.5</v>
      </c>
      <c r="C44" s="20" t="s">
        <v>49</v>
      </c>
      <c r="D44" s="46">
        <v>87866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87866</v>
      </c>
      <c r="O44" s="47">
        <f t="shared" si="8"/>
        <v>5.5562160111293792</v>
      </c>
      <c r="P44" s="9"/>
    </row>
    <row r="45" spans="1:16">
      <c r="A45" s="12"/>
      <c r="B45" s="25">
        <v>342.6</v>
      </c>
      <c r="C45" s="20" t="s">
        <v>50</v>
      </c>
      <c r="D45" s="46">
        <v>898511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898511</v>
      </c>
      <c r="O45" s="47">
        <f t="shared" si="8"/>
        <v>56.817440242822812</v>
      </c>
      <c r="P45" s="9"/>
    </row>
    <row r="46" spans="1:16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4416832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4416832</v>
      </c>
      <c r="O46" s="47">
        <f t="shared" si="8"/>
        <v>279.29884912103199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3756227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3756227</v>
      </c>
      <c r="O47" s="47">
        <f t="shared" si="8"/>
        <v>237.52542051346907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3972794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3972794</v>
      </c>
      <c r="O48" s="47">
        <f t="shared" si="8"/>
        <v>251.22005817629949</v>
      </c>
      <c r="P48" s="9"/>
    </row>
    <row r="49" spans="1:16">
      <c r="A49" s="12"/>
      <c r="B49" s="25">
        <v>343.7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616722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616722</v>
      </c>
      <c r="O49" s="47">
        <f t="shared" si="8"/>
        <v>38.998482357404832</v>
      </c>
      <c r="P49" s="9"/>
    </row>
    <row r="50" spans="1:16">
      <c r="A50" s="12"/>
      <c r="B50" s="25">
        <v>343.9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644837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644837</v>
      </c>
      <c r="O50" s="47">
        <f t="shared" si="8"/>
        <v>40.77633742253699</v>
      </c>
      <c r="P50" s="9"/>
    </row>
    <row r="51" spans="1:16">
      <c r="A51" s="12"/>
      <c r="B51" s="25">
        <v>347.2</v>
      </c>
      <c r="C51" s="20" t="s">
        <v>57</v>
      </c>
      <c r="D51" s="46">
        <v>49755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49755</v>
      </c>
      <c r="O51" s="47">
        <f t="shared" si="8"/>
        <v>3.1462628051093966</v>
      </c>
      <c r="P51" s="9"/>
    </row>
    <row r="52" spans="1:16">
      <c r="A52" s="12"/>
      <c r="B52" s="25">
        <v>347.4</v>
      </c>
      <c r="C52" s="20" t="s">
        <v>58</v>
      </c>
      <c r="D52" s="46">
        <v>26084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26084</v>
      </c>
      <c r="O52" s="47">
        <f t="shared" si="8"/>
        <v>1.6494245605159985</v>
      </c>
      <c r="P52" s="9"/>
    </row>
    <row r="53" spans="1:16" ht="15.75">
      <c r="A53" s="29" t="s">
        <v>47</v>
      </c>
      <c r="B53" s="30"/>
      <c r="C53" s="31"/>
      <c r="D53" s="32">
        <f t="shared" ref="D53:M53" si="11">SUM(D54:D55)</f>
        <v>146495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8" si="12">SUM(D53:M53)</f>
        <v>146495</v>
      </c>
      <c r="O53" s="45">
        <f t="shared" si="8"/>
        <v>9.263627165802454</v>
      </c>
      <c r="P53" s="10"/>
    </row>
    <row r="54" spans="1:16">
      <c r="A54" s="13"/>
      <c r="B54" s="39">
        <v>351.1</v>
      </c>
      <c r="C54" s="21" t="s">
        <v>61</v>
      </c>
      <c r="D54" s="46">
        <v>85201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85201</v>
      </c>
      <c r="O54" s="47">
        <f t="shared" si="8"/>
        <v>5.3876944479575064</v>
      </c>
      <c r="P54" s="9"/>
    </row>
    <row r="55" spans="1:16">
      <c r="A55" s="13"/>
      <c r="B55" s="39">
        <v>354</v>
      </c>
      <c r="C55" s="21" t="s">
        <v>62</v>
      </c>
      <c r="D55" s="46">
        <v>61294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61294</v>
      </c>
      <c r="O55" s="47">
        <f t="shared" si="8"/>
        <v>3.8759327178449476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SUM(D57:D62)</f>
        <v>221857</v>
      </c>
      <c r="E56" s="32">
        <f t="shared" si="13"/>
        <v>787940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524470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2"/>
        <v>1534267</v>
      </c>
      <c r="O56" s="45">
        <f t="shared" si="8"/>
        <v>97.019539648412803</v>
      </c>
      <c r="P56" s="10"/>
    </row>
    <row r="57" spans="1:16">
      <c r="A57" s="12"/>
      <c r="B57" s="25">
        <v>361.1</v>
      </c>
      <c r="C57" s="20" t="s">
        <v>63</v>
      </c>
      <c r="D57" s="46">
        <v>35205</v>
      </c>
      <c r="E57" s="46">
        <v>4461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39666</v>
      </c>
      <c r="O57" s="47">
        <f t="shared" si="8"/>
        <v>2.5082837991652966</v>
      </c>
      <c r="P57" s="9"/>
    </row>
    <row r="58" spans="1:16">
      <c r="A58" s="12"/>
      <c r="B58" s="25">
        <v>362</v>
      </c>
      <c r="C58" s="20" t="s">
        <v>64</v>
      </c>
      <c r="D58" s="46">
        <v>63036</v>
      </c>
      <c r="E58" s="46">
        <v>761571</v>
      </c>
      <c r="F58" s="46">
        <v>0</v>
      </c>
      <c r="G58" s="46">
        <v>0</v>
      </c>
      <c r="H58" s="46">
        <v>0</v>
      </c>
      <c r="I58" s="46">
        <v>44083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868690</v>
      </c>
      <c r="O58" s="47">
        <f t="shared" si="8"/>
        <v>54.931706083217399</v>
      </c>
      <c r="P58" s="9"/>
    </row>
    <row r="59" spans="1:16">
      <c r="A59" s="12"/>
      <c r="B59" s="25">
        <v>364</v>
      </c>
      <c r="C59" s="20" t="s">
        <v>114</v>
      </c>
      <c r="D59" s="46">
        <v>24756</v>
      </c>
      <c r="E59" s="46">
        <v>0</v>
      </c>
      <c r="F59" s="46">
        <v>0</v>
      </c>
      <c r="G59" s="46">
        <v>0</v>
      </c>
      <c r="H59" s="46">
        <v>0</v>
      </c>
      <c r="I59" s="46">
        <v>97228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121984</v>
      </c>
      <c r="O59" s="47">
        <f t="shared" si="8"/>
        <v>7.7136714303781462</v>
      </c>
      <c r="P59" s="9"/>
    </row>
    <row r="60" spans="1:16">
      <c r="A60" s="12"/>
      <c r="B60" s="25">
        <v>365</v>
      </c>
      <c r="C60" s="20" t="s">
        <v>115</v>
      </c>
      <c r="D60" s="46">
        <v>8498</v>
      </c>
      <c r="E60" s="46">
        <v>0</v>
      </c>
      <c r="F60" s="46">
        <v>0</v>
      </c>
      <c r="G60" s="46">
        <v>0</v>
      </c>
      <c r="H60" s="46">
        <v>0</v>
      </c>
      <c r="I60" s="46">
        <v>540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9038</v>
      </c>
      <c r="O60" s="47">
        <f t="shared" si="8"/>
        <v>0.57151890729733146</v>
      </c>
      <c r="P60" s="9"/>
    </row>
    <row r="61" spans="1:16">
      <c r="A61" s="12"/>
      <c r="B61" s="25">
        <v>366</v>
      </c>
      <c r="C61" s="20" t="s">
        <v>67</v>
      </c>
      <c r="D61" s="46">
        <v>6450</v>
      </c>
      <c r="E61" s="46">
        <v>4429</v>
      </c>
      <c r="F61" s="46">
        <v>0</v>
      </c>
      <c r="G61" s="46">
        <v>0</v>
      </c>
      <c r="H61" s="46">
        <v>0</v>
      </c>
      <c r="I61" s="46">
        <v>340190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351069</v>
      </c>
      <c r="O61" s="47">
        <f t="shared" si="8"/>
        <v>22.199886176805361</v>
      </c>
      <c r="P61" s="9"/>
    </row>
    <row r="62" spans="1:16">
      <c r="A62" s="12"/>
      <c r="B62" s="25">
        <v>369.9</v>
      </c>
      <c r="C62" s="20" t="s">
        <v>69</v>
      </c>
      <c r="D62" s="46">
        <v>83912</v>
      </c>
      <c r="E62" s="46">
        <v>17479</v>
      </c>
      <c r="F62" s="46">
        <v>0</v>
      </c>
      <c r="G62" s="46">
        <v>0</v>
      </c>
      <c r="H62" s="46">
        <v>0</v>
      </c>
      <c r="I62" s="46">
        <v>42429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143820</v>
      </c>
      <c r="O62" s="47">
        <f t="shared" si="8"/>
        <v>9.0944732515492603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SUM(D64:D67)</f>
        <v>1157768</v>
      </c>
      <c r="E63" s="32">
        <f t="shared" si="14"/>
        <v>2148325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19663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2"/>
        <v>3325756</v>
      </c>
      <c r="O63" s="45">
        <f t="shared" si="8"/>
        <v>210.30454028076389</v>
      </c>
      <c r="P63" s="9"/>
    </row>
    <row r="64" spans="1:16">
      <c r="A64" s="12"/>
      <c r="B64" s="25">
        <v>381</v>
      </c>
      <c r="C64" s="20" t="s">
        <v>70</v>
      </c>
      <c r="D64" s="46">
        <v>1157768</v>
      </c>
      <c r="E64" s="46">
        <v>873325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2031093</v>
      </c>
      <c r="O64" s="47">
        <f t="shared" si="8"/>
        <v>128.43638548121916</v>
      </c>
      <c r="P64" s="9"/>
    </row>
    <row r="65" spans="1:119">
      <c r="A65" s="12"/>
      <c r="B65" s="25">
        <v>384</v>
      </c>
      <c r="C65" s="20" t="s">
        <v>116</v>
      </c>
      <c r="D65" s="46">
        <v>0</v>
      </c>
      <c r="E65" s="46">
        <v>1275000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1275000</v>
      </c>
      <c r="O65" s="47">
        <f t="shared" si="8"/>
        <v>80.624762868344504</v>
      </c>
      <c r="P65" s="9"/>
    </row>
    <row r="66" spans="1:119">
      <c r="A66" s="12"/>
      <c r="B66" s="25">
        <v>389.1</v>
      </c>
      <c r="C66" s="20" t="s">
        <v>117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13363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13363</v>
      </c>
      <c r="O66" s="47">
        <f t="shared" si="8"/>
        <v>0.84501074996838244</v>
      </c>
      <c r="P66" s="9"/>
    </row>
    <row r="67" spans="1:119" ht="15.75" thickBot="1">
      <c r="A67" s="12"/>
      <c r="B67" s="25">
        <v>389.2</v>
      </c>
      <c r="C67" s="20" t="s">
        <v>118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6300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6300</v>
      </c>
      <c r="O67" s="47">
        <f t="shared" si="8"/>
        <v>0.39838118123181993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SUM(D5,D14,D26,D41,D53,D56,D63)</f>
        <v>19689076</v>
      </c>
      <c r="E68" s="15">
        <f t="shared" si="15"/>
        <v>4687470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14073295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15">
        <f t="shared" si="12"/>
        <v>38449841</v>
      </c>
      <c r="O68" s="38">
        <f t="shared" si="8"/>
        <v>2431.3798532945493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119</v>
      </c>
      <c r="M70" s="51"/>
      <c r="N70" s="51"/>
      <c r="O70" s="43">
        <v>15814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customHeight="1" thickBot="1">
      <c r="A72" s="55" t="s">
        <v>89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11816524</v>
      </c>
      <c r="E5" s="27">
        <f t="shared" si="0"/>
        <v>399905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504356</v>
      </c>
      <c r="N5" s="28">
        <f>SUM(D5:M5)</f>
        <v>12720785</v>
      </c>
      <c r="O5" s="33">
        <f t="shared" ref="O5:O36" si="1">(N5/O$71)</f>
        <v>808.95294117647063</v>
      </c>
      <c r="P5" s="6"/>
    </row>
    <row r="6" spans="1:133">
      <c r="A6" s="12"/>
      <c r="B6" s="25">
        <v>311</v>
      </c>
      <c r="C6" s="20" t="s">
        <v>2</v>
      </c>
      <c r="D6" s="46">
        <v>7119351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504356</v>
      </c>
      <c r="N6" s="46">
        <f>SUM(D6:M6)</f>
        <v>7623707</v>
      </c>
      <c r="O6" s="47">
        <f t="shared" si="1"/>
        <v>484.81443561208266</v>
      </c>
      <c r="P6" s="9"/>
    </row>
    <row r="7" spans="1:133">
      <c r="A7" s="12"/>
      <c r="B7" s="25">
        <v>312.41000000000003</v>
      </c>
      <c r="C7" s="20" t="s">
        <v>10</v>
      </c>
      <c r="D7" s="46">
        <v>703839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703839</v>
      </c>
      <c r="O7" s="47">
        <f t="shared" si="1"/>
        <v>44.759236883942769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399905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399905</v>
      </c>
      <c r="O8" s="47">
        <f t="shared" si="1"/>
        <v>25.431160572337042</v>
      </c>
      <c r="P8" s="9"/>
    </row>
    <row r="9" spans="1:133">
      <c r="A9" s="12"/>
      <c r="B9" s="25">
        <v>314.10000000000002</v>
      </c>
      <c r="C9" s="20" t="s">
        <v>12</v>
      </c>
      <c r="D9" s="46">
        <v>1759615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1759615</v>
      </c>
      <c r="O9" s="47">
        <f t="shared" si="1"/>
        <v>111.89920508744038</v>
      </c>
      <c r="P9" s="9"/>
    </row>
    <row r="10" spans="1:133">
      <c r="A10" s="12"/>
      <c r="B10" s="25">
        <v>314.3</v>
      </c>
      <c r="C10" s="20" t="s">
        <v>13</v>
      </c>
      <c r="D10" s="46">
        <v>422688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422688</v>
      </c>
      <c r="O10" s="47">
        <f t="shared" si="1"/>
        <v>26.88</v>
      </c>
      <c r="P10" s="9"/>
    </row>
    <row r="11" spans="1:133">
      <c r="A11" s="12"/>
      <c r="B11" s="25">
        <v>314.39999999999998</v>
      </c>
      <c r="C11" s="20" t="s">
        <v>14</v>
      </c>
      <c r="D11" s="46">
        <v>16323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16323</v>
      </c>
      <c r="O11" s="47">
        <f t="shared" si="1"/>
        <v>1.0380286168521462</v>
      </c>
      <c r="P11" s="9"/>
    </row>
    <row r="12" spans="1:133">
      <c r="A12" s="12"/>
      <c r="B12" s="25">
        <v>314.8</v>
      </c>
      <c r="C12" s="20" t="s">
        <v>15</v>
      </c>
      <c r="D12" s="46">
        <v>59858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59858</v>
      </c>
      <c r="O12" s="47">
        <f t="shared" si="1"/>
        <v>3.8065500794912559</v>
      </c>
      <c r="P12" s="9"/>
    </row>
    <row r="13" spans="1:133">
      <c r="A13" s="12"/>
      <c r="B13" s="25">
        <v>315</v>
      </c>
      <c r="C13" s="20" t="s">
        <v>16</v>
      </c>
      <c r="D13" s="46">
        <v>1148114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1148114</v>
      </c>
      <c r="O13" s="47">
        <f t="shared" si="1"/>
        <v>73.012019077901428</v>
      </c>
      <c r="P13" s="9"/>
    </row>
    <row r="14" spans="1:133">
      <c r="A14" s="12"/>
      <c r="B14" s="25">
        <v>316</v>
      </c>
      <c r="C14" s="20" t="s">
        <v>17</v>
      </c>
      <c r="D14" s="46">
        <v>586736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586736</v>
      </c>
      <c r="O14" s="47">
        <f t="shared" si="1"/>
        <v>37.312305246422895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SUM(D16:D26)</f>
        <v>2526452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74489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2600941</v>
      </c>
      <c r="O15" s="45">
        <f t="shared" si="1"/>
        <v>165.401653418124</v>
      </c>
      <c r="P15" s="10"/>
    </row>
    <row r="16" spans="1:133">
      <c r="A16" s="12"/>
      <c r="B16" s="25">
        <v>322</v>
      </c>
      <c r="C16" s="20" t="s">
        <v>0</v>
      </c>
      <c r="D16" s="46">
        <v>499601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499601</v>
      </c>
      <c r="O16" s="47">
        <f t="shared" si="1"/>
        <v>31.771128775834658</v>
      </c>
      <c r="P16" s="9"/>
    </row>
    <row r="17" spans="1:16">
      <c r="A17" s="12"/>
      <c r="B17" s="25">
        <v>323.10000000000002</v>
      </c>
      <c r="C17" s="20" t="s">
        <v>19</v>
      </c>
      <c r="D17" s="46">
        <v>1564982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1564982</v>
      </c>
      <c r="O17" s="47">
        <f t="shared" si="1"/>
        <v>99.521907790143089</v>
      </c>
      <c r="P17" s="9"/>
    </row>
    <row r="18" spans="1:16">
      <c r="A18" s="12"/>
      <c r="B18" s="25">
        <v>323.39999999999998</v>
      </c>
      <c r="C18" s="20" t="s">
        <v>20</v>
      </c>
      <c r="D18" s="46">
        <v>44350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44350</v>
      </c>
      <c r="O18" s="47">
        <f t="shared" si="1"/>
        <v>2.8203497615262321</v>
      </c>
      <c r="P18" s="9"/>
    </row>
    <row r="19" spans="1:16">
      <c r="A19" s="12"/>
      <c r="B19" s="25">
        <v>323.7</v>
      </c>
      <c r="C19" s="20" t="s">
        <v>21</v>
      </c>
      <c r="D19" s="46">
        <v>8559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8559</v>
      </c>
      <c r="O19" s="47">
        <f t="shared" si="1"/>
        <v>0.5442925278219396</v>
      </c>
      <c r="P19" s="9"/>
    </row>
    <row r="20" spans="1:16">
      <c r="A20" s="12"/>
      <c r="B20" s="25">
        <v>324.11</v>
      </c>
      <c r="C20" s="20" t="s">
        <v>22</v>
      </c>
      <c r="D20" s="46">
        <v>94563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94563</v>
      </c>
      <c r="O20" s="47">
        <f t="shared" si="1"/>
        <v>6.013545310015898</v>
      </c>
      <c r="P20" s="9"/>
    </row>
    <row r="21" spans="1:16">
      <c r="A21" s="12"/>
      <c r="B21" s="25">
        <v>324.20999999999998</v>
      </c>
      <c r="C21" s="20" t="s">
        <v>23</v>
      </c>
      <c r="D21" s="46">
        <v>3780</v>
      </c>
      <c r="E21" s="46">
        <v>0</v>
      </c>
      <c r="F21" s="46">
        <v>0</v>
      </c>
      <c r="G21" s="46">
        <v>0</v>
      </c>
      <c r="H21" s="46">
        <v>0</v>
      </c>
      <c r="I21" s="46">
        <v>71884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75664</v>
      </c>
      <c r="O21" s="47">
        <f t="shared" si="1"/>
        <v>4.8117011128775831</v>
      </c>
      <c r="P21" s="9"/>
    </row>
    <row r="22" spans="1:16">
      <c r="A22" s="12"/>
      <c r="B22" s="25">
        <v>324.31</v>
      </c>
      <c r="C22" s="20" t="s">
        <v>24</v>
      </c>
      <c r="D22" s="46">
        <v>215232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215232</v>
      </c>
      <c r="O22" s="47">
        <f t="shared" si="1"/>
        <v>13.687249602543719</v>
      </c>
      <c r="P22" s="9"/>
    </row>
    <row r="23" spans="1:16">
      <c r="A23" s="12"/>
      <c r="B23" s="25">
        <v>324.61</v>
      </c>
      <c r="C23" s="20" t="s">
        <v>93</v>
      </c>
      <c r="D23" s="46">
        <v>16075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16075</v>
      </c>
      <c r="O23" s="47">
        <f t="shared" si="1"/>
        <v>1.0222575516693164</v>
      </c>
      <c r="P23" s="9"/>
    </row>
    <row r="24" spans="1:16">
      <c r="A24" s="12"/>
      <c r="B24" s="25">
        <v>324.70999999999998</v>
      </c>
      <c r="C24" s="20" t="s">
        <v>25</v>
      </c>
      <c r="D24" s="46">
        <v>18281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18281</v>
      </c>
      <c r="O24" s="47">
        <f t="shared" si="1"/>
        <v>1.1625437201907791</v>
      </c>
      <c r="P24" s="9"/>
    </row>
    <row r="25" spans="1:16">
      <c r="A25" s="12"/>
      <c r="B25" s="25">
        <v>325.10000000000002</v>
      </c>
      <c r="C25" s="20" t="s">
        <v>26</v>
      </c>
      <c r="D25" s="46">
        <v>12585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12585</v>
      </c>
      <c r="O25" s="47">
        <f t="shared" si="1"/>
        <v>0.80031796502384733</v>
      </c>
      <c r="P25" s="9"/>
    </row>
    <row r="26" spans="1:16">
      <c r="A26" s="12"/>
      <c r="B26" s="25">
        <v>329</v>
      </c>
      <c r="C26" s="20" t="s">
        <v>27</v>
      </c>
      <c r="D26" s="46">
        <v>48444</v>
      </c>
      <c r="E26" s="46">
        <v>0</v>
      </c>
      <c r="F26" s="46">
        <v>0</v>
      </c>
      <c r="G26" s="46">
        <v>0</v>
      </c>
      <c r="H26" s="46">
        <v>0</v>
      </c>
      <c r="I26" s="46">
        <v>2605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51049</v>
      </c>
      <c r="O26" s="47">
        <f t="shared" si="1"/>
        <v>3.2463593004769473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SUM(D28:D41)</f>
        <v>2794508</v>
      </c>
      <c r="E27" s="32">
        <f t="shared" si="5"/>
        <v>641636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3436144</v>
      </c>
      <c r="O27" s="45">
        <f t="shared" si="1"/>
        <v>218.51472178060413</v>
      </c>
      <c r="P27" s="10"/>
    </row>
    <row r="28" spans="1:16">
      <c r="A28" s="12"/>
      <c r="B28" s="25">
        <v>331.2</v>
      </c>
      <c r="C28" s="20" t="s">
        <v>29</v>
      </c>
      <c r="D28" s="46">
        <v>8834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8834</v>
      </c>
      <c r="O28" s="47">
        <f t="shared" si="1"/>
        <v>0.56178060413354536</v>
      </c>
      <c r="P28" s="9"/>
    </row>
    <row r="29" spans="1:16">
      <c r="A29" s="12"/>
      <c r="B29" s="25">
        <v>331.5</v>
      </c>
      <c r="C29" s="20" t="s">
        <v>84</v>
      </c>
      <c r="D29" s="46">
        <v>0</v>
      </c>
      <c r="E29" s="46">
        <v>641636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641636</v>
      </c>
      <c r="O29" s="47">
        <f t="shared" si="1"/>
        <v>40.803561208267091</v>
      </c>
      <c r="P29" s="9"/>
    </row>
    <row r="30" spans="1:16">
      <c r="A30" s="12"/>
      <c r="B30" s="25">
        <v>334.7</v>
      </c>
      <c r="C30" s="20" t="s">
        <v>32</v>
      </c>
      <c r="D30" s="46">
        <v>36645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36645</v>
      </c>
      <c r="O30" s="47">
        <f t="shared" si="1"/>
        <v>2.3303656597774243</v>
      </c>
      <c r="P30" s="9"/>
    </row>
    <row r="31" spans="1:16">
      <c r="A31" s="12"/>
      <c r="B31" s="25">
        <v>335.12</v>
      </c>
      <c r="C31" s="20" t="s">
        <v>33</v>
      </c>
      <c r="D31" s="46">
        <v>597264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597264</v>
      </c>
      <c r="O31" s="47">
        <f t="shared" si="1"/>
        <v>37.981812400635931</v>
      </c>
      <c r="P31" s="9"/>
    </row>
    <row r="32" spans="1:16">
      <c r="A32" s="12"/>
      <c r="B32" s="25">
        <v>335.14</v>
      </c>
      <c r="C32" s="20" t="s">
        <v>34</v>
      </c>
      <c r="D32" s="46">
        <v>11950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11950</v>
      </c>
      <c r="O32" s="47">
        <f t="shared" si="1"/>
        <v>0.75993640699523057</v>
      </c>
      <c r="P32" s="9"/>
    </row>
    <row r="33" spans="1:16">
      <c r="A33" s="12"/>
      <c r="B33" s="25">
        <v>335.15</v>
      </c>
      <c r="C33" s="20" t="s">
        <v>35</v>
      </c>
      <c r="D33" s="46">
        <v>46857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46857</v>
      </c>
      <c r="O33" s="47">
        <f t="shared" si="1"/>
        <v>2.9797774244833066</v>
      </c>
      <c r="P33" s="9"/>
    </row>
    <row r="34" spans="1:16">
      <c r="A34" s="12"/>
      <c r="B34" s="25">
        <v>335.18</v>
      </c>
      <c r="C34" s="20" t="s">
        <v>36</v>
      </c>
      <c r="D34" s="46">
        <v>1331036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1331036</v>
      </c>
      <c r="O34" s="47">
        <f t="shared" si="1"/>
        <v>84.644578696343402</v>
      </c>
      <c r="P34" s="9"/>
    </row>
    <row r="35" spans="1:16">
      <c r="A35" s="12"/>
      <c r="B35" s="25">
        <v>335.21</v>
      </c>
      <c r="C35" s="20" t="s">
        <v>37</v>
      </c>
      <c r="D35" s="46">
        <v>17510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17510</v>
      </c>
      <c r="O35" s="47">
        <f t="shared" si="1"/>
        <v>1.1135135135135135</v>
      </c>
      <c r="P35" s="9"/>
    </row>
    <row r="36" spans="1:16">
      <c r="A36" s="12"/>
      <c r="B36" s="25">
        <v>335.49</v>
      </c>
      <c r="C36" s="20" t="s">
        <v>38</v>
      </c>
      <c r="D36" s="46">
        <v>19950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19950</v>
      </c>
      <c r="O36" s="47">
        <f t="shared" si="1"/>
        <v>1.2686804451510334</v>
      </c>
      <c r="P36" s="9"/>
    </row>
    <row r="37" spans="1:16">
      <c r="A37" s="12"/>
      <c r="B37" s="25">
        <v>337.2</v>
      </c>
      <c r="C37" s="20" t="s">
        <v>95</v>
      </c>
      <c r="D37" s="46">
        <v>49228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49228</v>
      </c>
      <c r="O37" s="47">
        <f t="shared" ref="O37:O68" si="8">(N37/O$71)</f>
        <v>3.1305564387917331</v>
      </c>
      <c r="P37" s="9"/>
    </row>
    <row r="38" spans="1:16">
      <c r="A38" s="12"/>
      <c r="B38" s="25">
        <v>337.7</v>
      </c>
      <c r="C38" s="20" t="s">
        <v>39</v>
      </c>
      <c r="D38" s="46">
        <v>213381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213381</v>
      </c>
      <c r="O38" s="47">
        <f t="shared" si="8"/>
        <v>13.569538950715421</v>
      </c>
      <c r="P38" s="9"/>
    </row>
    <row r="39" spans="1:16">
      <c r="A39" s="12"/>
      <c r="B39" s="25">
        <v>337.9</v>
      </c>
      <c r="C39" s="20" t="s">
        <v>87</v>
      </c>
      <c r="D39" s="46">
        <v>260020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260020</v>
      </c>
      <c r="O39" s="47">
        <f t="shared" si="8"/>
        <v>16.535453100158982</v>
      </c>
      <c r="P39" s="9"/>
    </row>
    <row r="40" spans="1:16">
      <c r="A40" s="12"/>
      <c r="B40" s="25">
        <v>338</v>
      </c>
      <c r="C40" s="20" t="s">
        <v>40</v>
      </c>
      <c r="D40" s="46">
        <v>125294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125294</v>
      </c>
      <c r="O40" s="47">
        <f t="shared" si="8"/>
        <v>7.9678219395866456</v>
      </c>
      <c r="P40" s="9"/>
    </row>
    <row r="41" spans="1:16">
      <c r="A41" s="12"/>
      <c r="B41" s="25">
        <v>339</v>
      </c>
      <c r="C41" s="20" t="s">
        <v>41</v>
      </c>
      <c r="D41" s="46">
        <v>76539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76539</v>
      </c>
      <c r="O41" s="47">
        <f t="shared" si="8"/>
        <v>4.8673449920508745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SUM(D43:D53)</f>
        <v>1348200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12569840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13918040</v>
      </c>
      <c r="O42" s="45">
        <f t="shared" si="8"/>
        <v>885.08998410174877</v>
      </c>
      <c r="P42" s="10"/>
    </row>
    <row r="43" spans="1:16">
      <c r="A43" s="12"/>
      <c r="B43" s="25">
        <v>341.1</v>
      </c>
      <c r="C43" s="20" t="s">
        <v>81</v>
      </c>
      <c r="D43" s="46">
        <v>25800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25800</v>
      </c>
      <c r="O43" s="47">
        <f t="shared" si="8"/>
        <v>1.6406995230524641</v>
      </c>
      <c r="P43" s="9"/>
    </row>
    <row r="44" spans="1:16">
      <c r="A44" s="12"/>
      <c r="B44" s="25">
        <v>342.2</v>
      </c>
      <c r="C44" s="20" t="s">
        <v>98</v>
      </c>
      <c r="D44" s="46">
        <v>338183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0">SUM(D44:M44)</f>
        <v>338183</v>
      </c>
      <c r="O44" s="47">
        <f t="shared" si="8"/>
        <v>21.506073131955485</v>
      </c>
      <c r="P44" s="9"/>
    </row>
    <row r="45" spans="1:16">
      <c r="A45" s="12"/>
      <c r="B45" s="25">
        <v>342.5</v>
      </c>
      <c r="C45" s="20" t="s">
        <v>49</v>
      </c>
      <c r="D45" s="46">
        <v>87746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87746</v>
      </c>
      <c r="O45" s="47">
        <f t="shared" si="8"/>
        <v>5.5800317965023849</v>
      </c>
      <c r="P45" s="9"/>
    </row>
    <row r="46" spans="1:16">
      <c r="A46" s="12"/>
      <c r="B46" s="25">
        <v>342.6</v>
      </c>
      <c r="C46" s="20" t="s">
        <v>50</v>
      </c>
      <c r="D46" s="46">
        <v>843087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843087</v>
      </c>
      <c r="O46" s="47">
        <f t="shared" si="8"/>
        <v>53.614435612082673</v>
      </c>
      <c r="P46" s="9"/>
    </row>
    <row r="47" spans="1:16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4482038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4482038</v>
      </c>
      <c r="O47" s="47">
        <f t="shared" si="8"/>
        <v>285.02626391096982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3679407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3679407</v>
      </c>
      <c r="O48" s="47">
        <f t="shared" si="8"/>
        <v>233.98454689984101</v>
      </c>
      <c r="P48" s="9"/>
    </row>
    <row r="49" spans="1:16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3737490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3737490</v>
      </c>
      <c r="O49" s="47">
        <f t="shared" si="8"/>
        <v>237.67821939586645</v>
      </c>
      <c r="P49" s="9"/>
    </row>
    <row r="50" spans="1:16">
      <c r="A50" s="12"/>
      <c r="B50" s="25">
        <v>343.7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603679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603679</v>
      </c>
      <c r="O50" s="47">
        <f t="shared" si="8"/>
        <v>38.389761526232114</v>
      </c>
      <c r="P50" s="9"/>
    </row>
    <row r="51" spans="1:16">
      <c r="A51" s="12"/>
      <c r="B51" s="25">
        <v>343.9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67226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67226</v>
      </c>
      <c r="O51" s="47">
        <f t="shared" si="8"/>
        <v>4.2751033386327508</v>
      </c>
      <c r="P51" s="9"/>
    </row>
    <row r="52" spans="1:16">
      <c r="A52" s="12"/>
      <c r="B52" s="25">
        <v>347.2</v>
      </c>
      <c r="C52" s="20" t="s">
        <v>57</v>
      </c>
      <c r="D52" s="46">
        <v>35840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35840</v>
      </c>
      <c r="O52" s="47">
        <f t="shared" si="8"/>
        <v>2.2791732909379969</v>
      </c>
      <c r="P52" s="9"/>
    </row>
    <row r="53" spans="1:16">
      <c r="A53" s="12"/>
      <c r="B53" s="25">
        <v>347.4</v>
      </c>
      <c r="C53" s="20" t="s">
        <v>58</v>
      </c>
      <c r="D53" s="46">
        <v>17544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17544</v>
      </c>
      <c r="O53" s="47">
        <f t="shared" si="8"/>
        <v>1.1156756756756756</v>
      </c>
      <c r="P53" s="9"/>
    </row>
    <row r="54" spans="1:16" ht="15.75">
      <c r="A54" s="29" t="s">
        <v>47</v>
      </c>
      <c r="B54" s="30"/>
      <c r="C54" s="31"/>
      <c r="D54" s="32">
        <f t="shared" ref="D54:M54" si="11">SUM(D55:D56)</f>
        <v>147349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9" si="12">SUM(D54:M54)</f>
        <v>147349</v>
      </c>
      <c r="O54" s="45">
        <f t="shared" si="8"/>
        <v>9.3703656597774252</v>
      </c>
      <c r="P54" s="10"/>
    </row>
    <row r="55" spans="1:16">
      <c r="A55" s="13"/>
      <c r="B55" s="39">
        <v>351.1</v>
      </c>
      <c r="C55" s="21" t="s">
        <v>61</v>
      </c>
      <c r="D55" s="46">
        <v>76265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76265</v>
      </c>
      <c r="O55" s="47">
        <f t="shared" si="8"/>
        <v>4.849920508744038</v>
      </c>
      <c r="P55" s="9"/>
    </row>
    <row r="56" spans="1:16">
      <c r="A56" s="13"/>
      <c r="B56" s="39">
        <v>354</v>
      </c>
      <c r="C56" s="21" t="s">
        <v>62</v>
      </c>
      <c r="D56" s="46">
        <v>71084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71084</v>
      </c>
      <c r="O56" s="47">
        <f t="shared" si="8"/>
        <v>4.5204451510333863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SUM(D58:D63)</f>
        <v>267208</v>
      </c>
      <c r="E57" s="32">
        <f t="shared" si="13"/>
        <v>709199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104576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16536</v>
      </c>
      <c r="N57" s="32">
        <f t="shared" si="12"/>
        <v>1097519</v>
      </c>
      <c r="O57" s="45">
        <f t="shared" si="8"/>
        <v>69.794531001589831</v>
      </c>
      <c r="P57" s="10"/>
    </row>
    <row r="58" spans="1:16">
      <c r="A58" s="12"/>
      <c r="B58" s="25">
        <v>361.1</v>
      </c>
      <c r="C58" s="20" t="s">
        <v>63</v>
      </c>
      <c r="D58" s="46">
        <v>60374</v>
      </c>
      <c r="E58" s="46">
        <v>7810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672</v>
      </c>
      <c r="N58" s="46">
        <f t="shared" si="12"/>
        <v>68856</v>
      </c>
      <c r="O58" s="47">
        <f t="shared" si="8"/>
        <v>4.3787599364069951</v>
      </c>
      <c r="P58" s="9"/>
    </row>
    <row r="59" spans="1:16">
      <c r="A59" s="12"/>
      <c r="B59" s="25">
        <v>362</v>
      </c>
      <c r="C59" s="20" t="s">
        <v>64</v>
      </c>
      <c r="D59" s="46">
        <v>36570</v>
      </c>
      <c r="E59" s="46">
        <v>700315</v>
      </c>
      <c r="F59" s="46">
        <v>0</v>
      </c>
      <c r="G59" s="46">
        <v>0</v>
      </c>
      <c r="H59" s="46">
        <v>0</v>
      </c>
      <c r="I59" s="46">
        <v>44082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780967</v>
      </c>
      <c r="O59" s="47">
        <f t="shared" si="8"/>
        <v>49.664038155802864</v>
      </c>
      <c r="P59" s="9"/>
    </row>
    <row r="60" spans="1:16">
      <c r="A60" s="12"/>
      <c r="B60" s="25">
        <v>364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-6279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-6279</v>
      </c>
      <c r="O60" s="47">
        <f t="shared" si="8"/>
        <v>-0.39930047694753579</v>
      </c>
      <c r="P60" s="9"/>
    </row>
    <row r="61" spans="1:16">
      <c r="A61" s="12"/>
      <c r="B61" s="25">
        <v>365</v>
      </c>
      <c r="C61" s="20" t="s">
        <v>66</v>
      </c>
      <c r="D61" s="46">
        <v>1056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1056</v>
      </c>
      <c r="O61" s="47">
        <f t="shared" si="8"/>
        <v>6.7154213036565977E-2</v>
      </c>
      <c r="P61" s="9"/>
    </row>
    <row r="62" spans="1:16">
      <c r="A62" s="12"/>
      <c r="B62" s="25">
        <v>366</v>
      </c>
      <c r="C62" s="20" t="s">
        <v>67</v>
      </c>
      <c r="D62" s="46">
        <v>21707</v>
      </c>
      <c r="E62" s="46">
        <v>0</v>
      </c>
      <c r="F62" s="46">
        <v>0</v>
      </c>
      <c r="G62" s="46">
        <v>0</v>
      </c>
      <c r="H62" s="46">
        <v>0</v>
      </c>
      <c r="I62" s="46">
        <v>64941</v>
      </c>
      <c r="J62" s="46">
        <v>0</v>
      </c>
      <c r="K62" s="46">
        <v>0</v>
      </c>
      <c r="L62" s="46">
        <v>0</v>
      </c>
      <c r="M62" s="46">
        <v>15864</v>
      </c>
      <c r="N62" s="46">
        <f t="shared" si="12"/>
        <v>102512</v>
      </c>
      <c r="O62" s="47">
        <f t="shared" si="8"/>
        <v>6.5190461049284583</v>
      </c>
      <c r="P62" s="9"/>
    </row>
    <row r="63" spans="1:16">
      <c r="A63" s="12"/>
      <c r="B63" s="25">
        <v>369.9</v>
      </c>
      <c r="C63" s="20" t="s">
        <v>69</v>
      </c>
      <c r="D63" s="46">
        <v>147501</v>
      </c>
      <c r="E63" s="46">
        <v>1074</v>
      </c>
      <c r="F63" s="46">
        <v>0</v>
      </c>
      <c r="G63" s="46">
        <v>0</v>
      </c>
      <c r="H63" s="46">
        <v>0</v>
      </c>
      <c r="I63" s="46">
        <v>1832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150407</v>
      </c>
      <c r="O63" s="47">
        <f t="shared" si="8"/>
        <v>9.5648330683624803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SUM(D65:D68)</f>
        <v>1509562</v>
      </c>
      <c r="E64" s="32">
        <f t="shared" si="14"/>
        <v>506523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31455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789143</v>
      </c>
      <c r="N64" s="32">
        <f t="shared" si="12"/>
        <v>2836683</v>
      </c>
      <c r="O64" s="45">
        <f t="shared" si="8"/>
        <v>180.39319554848967</v>
      </c>
      <c r="P64" s="9"/>
    </row>
    <row r="65" spans="1:119">
      <c r="A65" s="12"/>
      <c r="B65" s="25">
        <v>381</v>
      </c>
      <c r="C65" s="20" t="s">
        <v>70</v>
      </c>
      <c r="D65" s="46">
        <v>515177</v>
      </c>
      <c r="E65" s="46">
        <v>506523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789143</v>
      </c>
      <c r="N65" s="46">
        <f t="shared" si="12"/>
        <v>1810843</v>
      </c>
      <c r="O65" s="47">
        <f t="shared" si="8"/>
        <v>115.15694753577107</v>
      </c>
      <c r="P65" s="9"/>
    </row>
    <row r="66" spans="1:119">
      <c r="A66" s="12"/>
      <c r="B66" s="25">
        <v>385</v>
      </c>
      <c r="C66" s="20" t="s">
        <v>102</v>
      </c>
      <c r="D66" s="46">
        <v>994385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994385</v>
      </c>
      <c r="O66" s="47">
        <f t="shared" si="8"/>
        <v>63.235930047694751</v>
      </c>
      <c r="P66" s="9"/>
    </row>
    <row r="67" spans="1:119">
      <c r="A67" s="12"/>
      <c r="B67" s="25">
        <v>389.1</v>
      </c>
      <c r="C67" s="20" t="s">
        <v>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26455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26455</v>
      </c>
      <c r="O67" s="47">
        <f t="shared" si="8"/>
        <v>1.6823529411764706</v>
      </c>
      <c r="P67" s="9"/>
    </row>
    <row r="68" spans="1:119" ht="15.75" thickBot="1">
      <c r="A68" s="12"/>
      <c r="B68" s="25">
        <v>389.3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5000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5000</v>
      </c>
      <c r="O68" s="47">
        <f t="shared" si="8"/>
        <v>0.31796502384737679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5">SUM(D5,D15,D27,D42,D54,D57,D64)</f>
        <v>20409803</v>
      </c>
      <c r="E69" s="15">
        <f t="shared" si="15"/>
        <v>2257263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12780360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1310035</v>
      </c>
      <c r="N69" s="15">
        <f t="shared" si="12"/>
        <v>36757461</v>
      </c>
      <c r="O69" s="38">
        <f>(N69/O$71)</f>
        <v>2337.5173926868047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103</v>
      </c>
      <c r="M71" s="51"/>
      <c r="N71" s="51"/>
      <c r="O71" s="43">
        <v>15725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89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12282486</v>
      </c>
      <c r="E5" s="27">
        <f t="shared" si="0"/>
        <v>1211678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631030</v>
      </c>
      <c r="N5" s="28">
        <f>SUM(D5:M5)</f>
        <v>14125194</v>
      </c>
      <c r="O5" s="33">
        <f t="shared" ref="O5:O36" si="1">(N5/O$77)</f>
        <v>903.37643898695319</v>
      </c>
      <c r="P5" s="6"/>
    </row>
    <row r="6" spans="1:133">
      <c r="A6" s="12"/>
      <c r="B6" s="25">
        <v>311</v>
      </c>
      <c r="C6" s="20" t="s">
        <v>2</v>
      </c>
      <c r="D6" s="46">
        <v>7583316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631030</v>
      </c>
      <c r="N6" s="46">
        <f>SUM(D6:M6)</f>
        <v>8214346</v>
      </c>
      <c r="O6" s="47">
        <f t="shared" si="1"/>
        <v>525.34829879764641</v>
      </c>
      <c r="P6" s="9"/>
    </row>
    <row r="7" spans="1:133">
      <c r="A7" s="12"/>
      <c r="B7" s="25">
        <v>312.41000000000003</v>
      </c>
      <c r="C7" s="20" t="s">
        <v>10</v>
      </c>
      <c r="D7" s="46">
        <v>718124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718124</v>
      </c>
      <c r="O7" s="47">
        <f t="shared" si="1"/>
        <v>45.927602967510872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1211678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1211678</v>
      </c>
      <c r="O8" s="47">
        <f t="shared" si="1"/>
        <v>77.492837042721931</v>
      </c>
      <c r="P8" s="9"/>
    </row>
    <row r="9" spans="1:133">
      <c r="A9" s="12"/>
      <c r="B9" s="25">
        <v>314.10000000000002</v>
      </c>
      <c r="C9" s="20" t="s">
        <v>12</v>
      </c>
      <c r="D9" s="46">
        <v>1734911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1734911</v>
      </c>
      <c r="O9" s="47">
        <f t="shared" si="1"/>
        <v>110.95619084164748</v>
      </c>
      <c r="P9" s="9"/>
    </row>
    <row r="10" spans="1:133">
      <c r="A10" s="12"/>
      <c r="B10" s="25">
        <v>314.3</v>
      </c>
      <c r="C10" s="20" t="s">
        <v>13</v>
      </c>
      <c r="D10" s="46">
        <v>432377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432377</v>
      </c>
      <c r="O10" s="47">
        <f t="shared" si="1"/>
        <v>27.652660526988999</v>
      </c>
      <c r="P10" s="9"/>
    </row>
    <row r="11" spans="1:133">
      <c r="A11" s="12"/>
      <c r="B11" s="25">
        <v>314.39999999999998</v>
      </c>
      <c r="C11" s="20" t="s">
        <v>14</v>
      </c>
      <c r="D11" s="46">
        <v>12798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12798</v>
      </c>
      <c r="O11" s="47">
        <f t="shared" si="1"/>
        <v>0.81849577897160397</v>
      </c>
      <c r="P11" s="9"/>
    </row>
    <row r="12" spans="1:133">
      <c r="A12" s="12"/>
      <c r="B12" s="25">
        <v>314.8</v>
      </c>
      <c r="C12" s="20" t="s">
        <v>15</v>
      </c>
      <c r="D12" s="46">
        <v>45843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45843</v>
      </c>
      <c r="O12" s="47">
        <f t="shared" si="1"/>
        <v>2.9318879508825786</v>
      </c>
      <c r="P12" s="9"/>
    </row>
    <row r="13" spans="1:133">
      <c r="A13" s="12"/>
      <c r="B13" s="25">
        <v>315</v>
      </c>
      <c r="C13" s="20" t="s">
        <v>16</v>
      </c>
      <c r="D13" s="46">
        <v>1185685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1185685</v>
      </c>
      <c r="O13" s="47">
        <f t="shared" si="1"/>
        <v>75.830455359426963</v>
      </c>
      <c r="P13" s="9"/>
    </row>
    <row r="14" spans="1:133">
      <c r="A14" s="12"/>
      <c r="B14" s="25">
        <v>316</v>
      </c>
      <c r="C14" s="20" t="s">
        <v>17</v>
      </c>
      <c r="D14" s="46">
        <v>569432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569432</v>
      </c>
      <c r="O14" s="47">
        <f t="shared" si="1"/>
        <v>36.418009721156309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SUM(D16:D29)</f>
        <v>2321005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434527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25</v>
      </c>
      <c r="N15" s="44">
        <f>SUM(D15:M15)</f>
        <v>2755557</v>
      </c>
      <c r="O15" s="45">
        <f t="shared" si="1"/>
        <v>176.23158096699925</v>
      </c>
      <c r="P15" s="10"/>
    </row>
    <row r="16" spans="1:133">
      <c r="A16" s="12"/>
      <c r="B16" s="25">
        <v>322</v>
      </c>
      <c r="C16" s="20" t="s">
        <v>0</v>
      </c>
      <c r="D16" s="46">
        <v>503895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503895</v>
      </c>
      <c r="O16" s="47">
        <f t="shared" si="1"/>
        <v>32.226592478894858</v>
      </c>
      <c r="P16" s="9"/>
    </row>
    <row r="17" spans="1:16">
      <c r="A17" s="12"/>
      <c r="B17" s="25">
        <v>323.10000000000002</v>
      </c>
      <c r="C17" s="20" t="s">
        <v>19</v>
      </c>
      <c r="D17" s="46">
        <v>1625007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1625007</v>
      </c>
      <c r="O17" s="47">
        <f t="shared" si="1"/>
        <v>103.92728319263239</v>
      </c>
      <c r="P17" s="9"/>
    </row>
    <row r="18" spans="1:16">
      <c r="A18" s="12"/>
      <c r="B18" s="25">
        <v>323.39999999999998</v>
      </c>
      <c r="C18" s="20" t="s">
        <v>20</v>
      </c>
      <c r="D18" s="46">
        <v>47005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47005</v>
      </c>
      <c r="O18" s="47">
        <f t="shared" si="1"/>
        <v>3.0062036326426198</v>
      </c>
      <c r="P18" s="9"/>
    </row>
    <row r="19" spans="1:16">
      <c r="A19" s="12"/>
      <c r="B19" s="25">
        <v>323.7</v>
      </c>
      <c r="C19" s="20" t="s">
        <v>21</v>
      </c>
      <c r="D19" s="46">
        <v>8873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8873</v>
      </c>
      <c r="O19" s="47">
        <f t="shared" si="1"/>
        <v>0.56747249936045019</v>
      </c>
      <c r="P19" s="9"/>
    </row>
    <row r="20" spans="1:16">
      <c r="A20" s="12"/>
      <c r="B20" s="25">
        <v>324.11</v>
      </c>
      <c r="C20" s="20" t="s">
        <v>22</v>
      </c>
      <c r="D20" s="46">
        <v>3396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3396</v>
      </c>
      <c r="O20" s="47">
        <f t="shared" si="1"/>
        <v>0.21719109746738297</v>
      </c>
      <c r="P20" s="9"/>
    </row>
    <row r="21" spans="1:16">
      <c r="A21" s="12"/>
      <c r="B21" s="25">
        <v>324.12</v>
      </c>
      <c r="C21" s="20" t="s">
        <v>91</v>
      </c>
      <c r="D21" s="46">
        <v>8198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8198</v>
      </c>
      <c r="O21" s="47">
        <f t="shared" si="1"/>
        <v>0.52430289076490155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433251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433251</v>
      </c>
      <c r="O22" s="47">
        <f t="shared" si="1"/>
        <v>27.708557175748272</v>
      </c>
      <c r="P22" s="9"/>
    </row>
    <row r="23" spans="1:16">
      <c r="A23" s="12"/>
      <c r="B23" s="25">
        <v>324.31</v>
      </c>
      <c r="C23" s="20" t="s">
        <v>24</v>
      </c>
      <c r="D23" s="46">
        <v>16184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16184</v>
      </c>
      <c r="O23" s="47">
        <f t="shared" si="1"/>
        <v>1.0350473266820159</v>
      </c>
      <c r="P23" s="9"/>
    </row>
    <row r="24" spans="1:16">
      <c r="A24" s="12"/>
      <c r="B24" s="25">
        <v>324.32</v>
      </c>
      <c r="C24" s="20" t="s">
        <v>92</v>
      </c>
      <c r="D24" s="46">
        <v>29279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29279</v>
      </c>
      <c r="O24" s="47">
        <f t="shared" si="1"/>
        <v>1.8725377334356612</v>
      </c>
      <c r="P24" s="9"/>
    </row>
    <row r="25" spans="1:16">
      <c r="A25" s="12"/>
      <c r="B25" s="25">
        <v>324.61</v>
      </c>
      <c r="C25" s="20" t="s">
        <v>93</v>
      </c>
      <c r="D25" s="46">
        <v>9925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9925</v>
      </c>
      <c r="O25" s="47">
        <f t="shared" si="1"/>
        <v>0.63475313379380915</v>
      </c>
      <c r="P25" s="9"/>
    </row>
    <row r="26" spans="1:16">
      <c r="A26" s="12"/>
      <c r="B26" s="25">
        <v>324.70999999999998</v>
      </c>
      <c r="C26" s="20" t="s">
        <v>25</v>
      </c>
      <c r="D26" s="46">
        <v>4245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4245</v>
      </c>
      <c r="O26" s="47">
        <f t="shared" si="1"/>
        <v>0.27148887183422871</v>
      </c>
      <c r="P26" s="9"/>
    </row>
    <row r="27" spans="1:16">
      <c r="A27" s="12"/>
      <c r="B27" s="25">
        <v>324.72000000000003</v>
      </c>
      <c r="C27" s="20" t="s">
        <v>94</v>
      </c>
      <c r="D27" s="46">
        <v>3384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3384</v>
      </c>
      <c r="O27" s="47">
        <f t="shared" si="1"/>
        <v>0.21642363775901766</v>
      </c>
      <c r="P27" s="9"/>
    </row>
    <row r="28" spans="1:16">
      <c r="A28" s="12"/>
      <c r="B28" s="25">
        <v>325.10000000000002</v>
      </c>
      <c r="C28" s="20" t="s">
        <v>26</v>
      </c>
      <c r="D28" s="46">
        <v>15281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15281</v>
      </c>
      <c r="O28" s="47">
        <f t="shared" si="1"/>
        <v>0.97729598362752623</v>
      </c>
      <c r="P28" s="9"/>
    </row>
    <row r="29" spans="1:16">
      <c r="A29" s="12"/>
      <c r="B29" s="25">
        <v>329</v>
      </c>
      <c r="C29" s="20" t="s">
        <v>27</v>
      </c>
      <c r="D29" s="46">
        <v>46333</v>
      </c>
      <c r="E29" s="46">
        <v>0</v>
      </c>
      <c r="F29" s="46">
        <v>0</v>
      </c>
      <c r="G29" s="46">
        <v>0</v>
      </c>
      <c r="H29" s="46">
        <v>0</v>
      </c>
      <c r="I29" s="46">
        <v>1276</v>
      </c>
      <c r="J29" s="46">
        <v>0</v>
      </c>
      <c r="K29" s="46">
        <v>0</v>
      </c>
      <c r="L29" s="46">
        <v>0</v>
      </c>
      <c r="M29" s="46">
        <v>25</v>
      </c>
      <c r="N29" s="46">
        <f>SUM(D29:M29)</f>
        <v>47634</v>
      </c>
      <c r="O29" s="47">
        <f t="shared" si="1"/>
        <v>3.0464313123561011</v>
      </c>
      <c r="P29" s="9"/>
    </row>
    <row r="30" spans="1:16" ht="15.75">
      <c r="A30" s="29" t="s">
        <v>30</v>
      </c>
      <c r="B30" s="30"/>
      <c r="C30" s="31"/>
      <c r="D30" s="32">
        <f t="shared" ref="D30:M30" si="5">SUM(D31:D45)</f>
        <v>2894612</v>
      </c>
      <c r="E30" s="32">
        <f t="shared" si="5"/>
        <v>752531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3647143</v>
      </c>
      <c r="O30" s="45">
        <f t="shared" si="1"/>
        <v>233.25294192888208</v>
      </c>
      <c r="P30" s="10"/>
    </row>
    <row r="31" spans="1:16">
      <c r="A31" s="12"/>
      <c r="B31" s="25">
        <v>331.2</v>
      </c>
      <c r="C31" s="20" t="s">
        <v>29</v>
      </c>
      <c r="D31" s="46">
        <v>67611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67611</v>
      </c>
      <c r="O31" s="47">
        <f t="shared" si="1"/>
        <v>4.3240598618572523</v>
      </c>
      <c r="P31" s="9"/>
    </row>
    <row r="32" spans="1:16">
      <c r="A32" s="12"/>
      <c r="B32" s="25">
        <v>331.49</v>
      </c>
      <c r="C32" s="20" t="s">
        <v>31</v>
      </c>
      <c r="D32" s="46">
        <v>248494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248494</v>
      </c>
      <c r="O32" s="47">
        <f t="shared" si="1"/>
        <v>15.892427730877463</v>
      </c>
      <c r="P32" s="9"/>
    </row>
    <row r="33" spans="1:16">
      <c r="A33" s="12"/>
      <c r="B33" s="25">
        <v>331.5</v>
      </c>
      <c r="C33" s="20" t="s">
        <v>84</v>
      </c>
      <c r="D33" s="46">
        <v>0</v>
      </c>
      <c r="E33" s="46">
        <v>752531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752531</v>
      </c>
      <c r="O33" s="47">
        <f t="shared" si="1"/>
        <v>48.128101816321312</v>
      </c>
      <c r="P33" s="9"/>
    </row>
    <row r="34" spans="1:16">
      <c r="A34" s="12"/>
      <c r="B34" s="25">
        <v>334.7</v>
      </c>
      <c r="C34" s="20" t="s">
        <v>32</v>
      </c>
      <c r="D34" s="46">
        <v>133828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6">SUM(D34:M34)</f>
        <v>133828</v>
      </c>
      <c r="O34" s="47">
        <f t="shared" si="1"/>
        <v>8.558966487592734</v>
      </c>
      <c r="P34" s="9"/>
    </row>
    <row r="35" spans="1:16">
      <c r="A35" s="12"/>
      <c r="B35" s="25">
        <v>335.12</v>
      </c>
      <c r="C35" s="20" t="s">
        <v>33</v>
      </c>
      <c r="D35" s="46">
        <v>595835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595835</v>
      </c>
      <c r="O35" s="47">
        <f t="shared" si="1"/>
        <v>38.106612944487082</v>
      </c>
      <c r="P35" s="9"/>
    </row>
    <row r="36" spans="1:16">
      <c r="A36" s="12"/>
      <c r="B36" s="25">
        <v>335.14</v>
      </c>
      <c r="C36" s="20" t="s">
        <v>34</v>
      </c>
      <c r="D36" s="46">
        <v>12041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12041</v>
      </c>
      <c r="O36" s="47">
        <f t="shared" si="1"/>
        <v>0.77008186236889231</v>
      </c>
      <c r="P36" s="9"/>
    </row>
    <row r="37" spans="1:16">
      <c r="A37" s="12"/>
      <c r="B37" s="25">
        <v>335.15</v>
      </c>
      <c r="C37" s="20" t="s">
        <v>35</v>
      </c>
      <c r="D37" s="46">
        <v>45107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45107</v>
      </c>
      <c r="O37" s="47">
        <f t="shared" ref="O37:O68" si="7">(N37/O$77)</f>
        <v>2.8848170887695064</v>
      </c>
      <c r="P37" s="9"/>
    </row>
    <row r="38" spans="1:16">
      <c r="A38" s="12"/>
      <c r="B38" s="25">
        <v>335.18</v>
      </c>
      <c r="C38" s="20" t="s">
        <v>36</v>
      </c>
      <c r="D38" s="46">
        <v>1357547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1357547</v>
      </c>
      <c r="O38" s="47">
        <f t="shared" si="7"/>
        <v>86.821885392683555</v>
      </c>
      <c r="P38" s="9"/>
    </row>
    <row r="39" spans="1:16">
      <c r="A39" s="12"/>
      <c r="B39" s="25">
        <v>335.21</v>
      </c>
      <c r="C39" s="20" t="s">
        <v>37</v>
      </c>
      <c r="D39" s="46">
        <v>16140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16140</v>
      </c>
      <c r="O39" s="47">
        <f t="shared" si="7"/>
        <v>1.032233307751343</v>
      </c>
      <c r="P39" s="9"/>
    </row>
    <row r="40" spans="1:16">
      <c r="A40" s="12"/>
      <c r="B40" s="25">
        <v>335.49</v>
      </c>
      <c r="C40" s="20" t="s">
        <v>38</v>
      </c>
      <c r="D40" s="46">
        <v>18854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18854</v>
      </c>
      <c r="O40" s="47">
        <f t="shared" si="7"/>
        <v>1.2058071117932976</v>
      </c>
      <c r="P40" s="9"/>
    </row>
    <row r="41" spans="1:16">
      <c r="A41" s="12"/>
      <c r="B41" s="25">
        <v>337.2</v>
      </c>
      <c r="C41" s="20" t="s">
        <v>95</v>
      </c>
      <c r="D41" s="46">
        <v>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8">SUM(D41:M41)</f>
        <v>1000</v>
      </c>
      <c r="O41" s="47">
        <f t="shared" si="7"/>
        <v>6.3954975697109229E-2</v>
      </c>
      <c r="P41" s="9"/>
    </row>
    <row r="42" spans="1:16">
      <c r="A42" s="12"/>
      <c r="B42" s="25">
        <v>337.3</v>
      </c>
      <c r="C42" s="20" t="s">
        <v>96</v>
      </c>
      <c r="D42" s="46">
        <v>9551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9551</v>
      </c>
      <c r="O42" s="47">
        <f t="shared" si="7"/>
        <v>0.61083397288309027</v>
      </c>
      <c r="P42" s="9"/>
    </row>
    <row r="43" spans="1:16">
      <c r="A43" s="12"/>
      <c r="B43" s="25">
        <v>337.7</v>
      </c>
      <c r="C43" s="20" t="s">
        <v>39</v>
      </c>
      <c r="D43" s="46">
        <v>246936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246936</v>
      </c>
      <c r="O43" s="47">
        <f t="shared" si="7"/>
        <v>15.792785878741366</v>
      </c>
      <c r="P43" s="9"/>
    </row>
    <row r="44" spans="1:16">
      <c r="A44" s="12"/>
      <c r="B44" s="25">
        <v>338</v>
      </c>
      <c r="C44" s="20" t="s">
        <v>40</v>
      </c>
      <c r="D44" s="46">
        <v>125136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125136</v>
      </c>
      <c r="O44" s="47">
        <f t="shared" si="7"/>
        <v>8.0030698388334613</v>
      </c>
      <c r="P44" s="9"/>
    </row>
    <row r="45" spans="1:16">
      <c r="A45" s="12"/>
      <c r="B45" s="25">
        <v>339</v>
      </c>
      <c r="C45" s="20" t="s">
        <v>41</v>
      </c>
      <c r="D45" s="46">
        <v>16532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16532</v>
      </c>
      <c r="O45" s="47">
        <f t="shared" si="7"/>
        <v>1.0573036582246098</v>
      </c>
      <c r="P45" s="9"/>
    </row>
    <row r="46" spans="1:16" ht="15.75">
      <c r="A46" s="29" t="s">
        <v>46</v>
      </c>
      <c r="B46" s="30"/>
      <c r="C46" s="31"/>
      <c r="D46" s="32">
        <f t="shared" ref="D46:M46" si="9">SUM(D47:D58)</f>
        <v>1268180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12732966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14001146</v>
      </c>
      <c r="O46" s="45">
        <f t="shared" si="7"/>
        <v>895.44295216167814</v>
      </c>
      <c r="P46" s="10"/>
    </row>
    <row r="47" spans="1:16">
      <c r="A47" s="12"/>
      <c r="B47" s="25">
        <v>341.1</v>
      </c>
      <c r="C47" s="20" t="s">
        <v>81</v>
      </c>
      <c r="D47" s="46">
        <v>25085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25085</v>
      </c>
      <c r="O47" s="47">
        <f t="shared" si="7"/>
        <v>1.6043105653619851</v>
      </c>
      <c r="P47" s="9"/>
    </row>
    <row r="48" spans="1:16">
      <c r="A48" s="12"/>
      <c r="B48" s="25">
        <v>341.3</v>
      </c>
      <c r="C48" s="20" t="s">
        <v>97</v>
      </c>
      <c r="D48" s="46">
        <v>888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0">SUM(D48:M48)</f>
        <v>888</v>
      </c>
      <c r="O48" s="47">
        <f t="shared" si="7"/>
        <v>5.6792018419033002E-2</v>
      </c>
      <c r="P48" s="9"/>
    </row>
    <row r="49" spans="1:16">
      <c r="A49" s="12"/>
      <c r="B49" s="25">
        <v>342.2</v>
      </c>
      <c r="C49" s="20" t="s">
        <v>98</v>
      </c>
      <c r="D49" s="46">
        <v>325054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325054</v>
      </c>
      <c r="O49" s="47">
        <f t="shared" si="7"/>
        <v>20.788820670248146</v>
      </c>
      <c r="P49" s="9"/>
    </row>
    <row r="50" spans="1:16">
      <c r="A50" s="12"/>
      <c r="B50" s="25">
        <v>342.5</v>
      </c>
      <c r="C50" s="20" t="s">
        <v>49</v>
      </c>
      <c r="D50" s="46">
        <v>95392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95392</v>
      </c>
      <c r="O50" s="47">
        <f t="shared" si="7"/>
        <v>6.100793041698644</v>
      </c>
      <c r="P50" s="9"/>
    </row>
    <row r="51" spans="1:16">
      <c r="A51" s="12"/>
      <c r="B51" s="25">
        <v>342.6</v>
      </c>
      <c r="C51" s="20" t="s">
        <v>50</v>
      </c>
      <c r="D51" s="46">
        <v>761626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761626</v>
      </c>
      <c r="O51" s="47">
        <f t="shared" si="7"/>
        <v>48.709772320286518</v>
      </c>
      <c r="P51" s="9"/>
    </row>
    <row r="52" spans="1:16">
      <c r="A52" s="12"/>
      <c r="B52" s="25">
        <v>343.3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4521981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4521981</v>
      </c>
      <c r="O52" s="47">
        <f t="shared" si="7"/>
        <v>289.20318495778969</v>
      </c>
      <c r="P52" s="9"/>
    </row>
    <row r="53" spans="1:16">
      <c r="A53" s="12"/>
      <c r="B53" s="25">
        <v>343.4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3635000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3635000</v>
      </c>
      <c r="O53" s="47">
        <f t="shared" si="7"/>
        <v>232.47633665899207</v>
      </c>
      <c r="P53" s="9"/>
    </row>
    <row r="54" spans="1:16">
      <c r="A54" s="12"/>
      <c r="B54" s="25">
        <v>343.5</v>
      </c>
      <c r="C54" s="20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3930773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3930773</v>
      </c>
      <c r="O54" s="47">
        <f t="shared" si="7"/>
        <v>251.39249168585317</v>
      </c>
      <c r="P54" s="9"/>
    </row>
    <row r="55" spans="1:16">
      <c r="A55" s="12"/>
      <c r="B55" s="25">
        <v>343.7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587564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587564</v>
      </c>
      <c r="O55" s="47">
        <f t="shared" si="7"/>
        <v>37.577641340496292</v>
      </c>
      <c r="P55" s="9"/>
    </row>
    <row r="56" spans="1:16">
      <c r="A56" s="12"/>
      <c r="B56" s="25">
        <v>343.9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57648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57648</v>
      </c>
      <c r="O56" s="47">
        <f t="shared" si="7"/>
        <v>3.6868764389869533</v>
      </c>
      <c r="P56" s="9"/>
    </row>
    <row r="57" spans="1:16">
      <c r="A57" s="12"/>
      <c r="B57" s="25">
        <v>347.2</v>
      </c>
      <c r="C57" s="20" t="s">
        <v>57</v>
      </c>
      <c r="D57" s="46">
        <v>39576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39576</v>
      </c>
      <c r="O57" s="47">
        <f t="shared" si="7"/>
        <v>2.5310821181887952</v>
      </c>
      <c r="P57" s="9"/>
    </row>
    <row r="58" spans="1:16">
      <c r="A58" s="12"/>
      <c r="B58" s="25">
        <v>347.4</v>
      </c>
      <c r="C58" s="20" t="s">
        <v>58</v>
      </c>
      <c r="D58" s="46">
        <v>20559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20559</v>
      </c>
      <c r="O58" s="47">
        <f t="shared" si="7"/>
        <v>1.3148503453568687</v>
      </c>
      <c r="P58" s="9"/>
    </row>
    <row r="59" spans="1:16" ht="15.75">
      <c r="A59" s="29" t="s">
        <v>47</v>
      </c>
      <c r="B59" s="30"/>
      <c r="C59" s="31"/>
      <c r="D59" s="32">
        <f t="shared" ref="D59:M59" si="11">SUM(D60:D61)</f>
        <v>188164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75" si="12">SUM(D59:M59)</f>
        <v>188164</v>
      </c>
      <c r="O59" s="45">
        <f t="shared" si="7"/>
        <v>12.034024047070861</v>
      </c>
      <c r="P59" s="10"/>
    </row>
    <row r="60" spans="1:16">
      <c r="A60" s="13"/>
      <c r="B60" s="39">
        <v>351.1</v>
      </c>
      <c r="C60" s="21" t="s">
        <v>61</v>
      </c>
      <c r="D60" s="46">
        <v>92089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92089</v>
      </c>
      <c r="O60" s="47">
        <f t="shared" si="7"/>
        <v>5.8895497569710926</v>
      </c>
      <c r="P60" s="9"/>
    </row>
    <row r="61" spans="1:16">
      <c r="A61" s="13"/>
      <c r="B61" s="39">
        <v>354</v>
      </c>
      <c r="C61" s="21" t="s">
        <v>62</v>
      </c>
      <c r="D61" s="46">
        <v>96075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96075</v>
      </c>
      <c r="O61" s="47">
        <f t="shared" si="7"/>
        <v>6.1444742900997698</v>
      </c>
      <c r="P61" s="9"/>
    </row>
    <row r="62" spans="1:16" ht="15.75">
      <c r="A62" s="29" t="s">
        <v>3</v>
      </c>
      <c r="B62" s="30"/>
      <c r="C62" s="31"/>
      <c r="D62" s="32">
        <f t="shared" ref="D62:M62" si="13">SUM(D63:D68)</f>
        <v>252594</v>
      </c>
      <c r="E62" s="32">
        <f t="shared" si="13"/>
        <v>699052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74819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13331</v>
      </c>
      <c r="N62" s="32">
        <f t="shared" si="12"/>
        <v>1039796</v>
      </c>
      <c r="O62" s="45">
        <f t="shared" si="7"/>
        <v>66.500127909951388</v>
      </c>
      <c r="P62" s="10"/>
    </row>
    <row r="63" spans="1:16">
      <c r="A63" s="12"/>
      <c r="B63" s="25">
        <v>361.1</v>
      </c>
      <c r="C63" s="20" t="s">
        <v>63</v>
      </c>
      <c r="D63" s="46">
        <v>114525</v>
      </c>
      <c r="E63" s="46">
        <v>22280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6469</v>
      </c>
      <c r="N63" s="46">
        <f t="shared" si="12"/>
        <v>143274</v>
      </c>
      <c r="O63" s="47">
        <f t="shared" si="7"/>
        <v>9.1630851880276278</v>
      </c>
      <c r="P63" s="9"/>
    </row>
    <row r="64" spans="1:16">
      <c r="A64" s="12"/>
      <c r="B64" s="25">
        <v>362</v>
      </c>
      <c r="C64" s="20" t="s">
        <v>64</v>
      </c>
      <c r="D64" s="46">
        <v>34254</v>
      </c>
      <c r="E64" s="46">
        <v>676374</v>
      </c>
      <c r="F64" s="46">
        <v>0</v>
      </c>
      <c r="G64" s="46">
        <v>0</v>
      </c>
      <c r="H64" s="46">
        <v>0</v>
      </c>
      <c r="I64" s="46">
        <v>44083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754711</v>
      </c>
      <c r="O64" s="47">
        <f t="shared" si="7"/>
        <v>48.267523663341009</v>
      </c>
      <c r="P64" s="9"/>
    </row>
    <row r="65" spans="1:119">
      <c r="A65" s="12"/>
      <c r="B65" s="25">
        <v>365</v>
      </c>
      <c r="C65" s="20" t="s">
        <v>66</v>
      </c>
      <c r="D65" s="46">
        <v>2913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2913</v>
      </c>
      <c r="O65" s="47">
        <f t="shared" si="7"/>
        <v>0.18630084420567919</v>
      </c>
      <c r="P65" s="9"/>
    </row>
    <row r="66" spans="1:119">
      <c r="A66" s="12"/>
      <c r="B66" s="25">
        <v>366</v>
      </c>
      <c r="C66" s="20" t="s">
        <v>67</v>
      </c>
      <c r="D66" s="46">
        <v>20992</v>
      </c>
      <c r="E66" s="46">
        <v>0</v>
      </c>
      <c r="F66" s="46">
        <v>0</v>
      </c>
      <c r="G66" s="46">
        <v>0</v>
      </c>
      <c r="H66" s="46">
        <v>0</v>
      </c>
      <c r="I66" s="46">
        <v>30000</v>
      </c>
      <c r="J66" s="46">
        <v>0</v>
      </c>
      <c r="K66" s="46">
        <v>0</v>
      </c>
      <c r="L66" s="46">
        <v>0</v>
      </c>
      <c r="M66" s="46">
        <v>1840</v>
      </c>
      <c r="N66" s="46">
        <f t="shared" si="12"/>
        <v>52832</v>
      </c>
      <c r="O66" s="47">
        <f t="shared" si="7"/>
        <v>3.378869276029675</v>
      </c>
      <c r="P66" s="9"/>
    </row>
    <row r="67" spans="1:119">
      <c r="A67" s="12"/>
      <c r="B67" s="25">
        <v>369.3</v>
      </c>
      <c r="C67" s="20" t="s">
        <v>68</v>
      </c>
      <c r="D67" s="46">
        <v>756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756</v>
      </c>
      <c r="O67" s="47">
        <f t="shared" si="7"/>
        <v>4.8349961627014583E-2</v>
      </c>
      <c r="P67" s="9"/>
    </row>
    <row r="68" spans="1:119">
      <c r="A68" s="12"/>
      <c r="B68" s="25">
        <v>369.9</v>
      </c>
      <c r="C68" s="20" t="s">
        <v>69</v>
      </c>
      <c r="D68" s="46">
        <v>79154</v>
      </c>
      <c r="E68" s="46">
        <v>398</v>
      </c>
      <c r="F68" s="46">
        <v>0</v>
      </c>
      <c r="G68" s="46">
        <v>0</v>
      </c>
      <c r="H68" s="46">
        <v>0</v>
      </c>
      <c r="I68" s="46">
        <v>736</v>
      </c>
      <c r="J68" s="46">
        <v>0</v>
      </c>
      <c r="K68" s="46">
        <v>0</v>
      </c>
      <c r="L68" s="46">
        <v>0</v>
      </c>
      <c r="M68" s="46">
        <v>5022</v>
      </c>
      <c r="N68" s="46">
        <f t="shared" si="12"/>
        <v>85310</v>
      </c>
      <c r="O68" s="47">
        <f t="shared" si="7"/>
        <v>5.4559989767203891</v>
      </c>
      <c r="P68" s="9"/>
    </row>
    <row r="69" spans="1:119" ht="15.75">
      <c r="A69" s="29" t="s">
        <v>48</v>
      </c>
      <c r="B69" s="30"/>
      <c r="C69" s="31"/>
      <c r="D69" s="32">
        <f t="shared" ref="D69:M69" si="14">SUM(D70:D74)</f>
        <v>1291575</v>
      </c>
      <c r="E69" s="32">
        <f t="shared" si="14"/>
        <v>2663126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276722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494876</v>
      </c>
      <c r="N69" s="32">
        <f t="shared" si="12"/>
        <v>4726299</v>
      </c>
      <c r="O69" s="45">
        <f t="shared" ref="O69:O75" si="15">(N69/O$77)</f>
        <v>302.2703376822717</v>
      </c>
      <c r="P69" s="9"/>
    </row>
    <row r="70" spans="1:119">
      <c r="A70" s="12"/>
      <c r="B70" s="25">
        <v>381</v>
      </c>
      <c r="C70" s="20" t="s">
        <v>70</v>
      </c>
      <c r="D70" s="46">
        <v>1291575</v>
      </c>
      <c r="E70" s="46">
        <v>2663126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494876</v>
      </c>
      <c r="N70" s="46">
        <f t="shared" si="12"/>
        <v>4449577</v>
      </c>
      <c r="O70" s="47">
        <f t="shared" si="15"/>
        <v>284.57258889741621</v>
      </c>
      <c r="P70" s="9"/>
    </row>
    <row r="71" spans="1:119">
      <c r="A71" s="12"/>
      <c r="B71" s="25">
        <v>389.1</v>
      </c>
      <c r="C71" s="20" t="s">
        <v>71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49917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49917</v>
      </c>
      <c r="O71" s="47">
        <f t="shared" si="15"/>
        <v>3.1924405218726015</v>
      </c>
      <c r="P71" s="9"/>
    </row>
    <row r="72" spans="1:119">
      <c r="A72" s="12"/>
      <c r="B72" s="25">
        <v>389.2</v>
      </c>
      <c r="C72" s="20" t="s">
        <v>72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1844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1844</v>
      </c>
      <c r="O72" s="47">
        <f t="shared" si="15"/>
        <v>0.11793297518546943</v>
      </c>
      <c r="P72" s="9"/>
    </row>
    <row r="73" spans="1:119">
      <c r="A73" s="12"/>
      <c r="B73" s="25">
        <v>389.3</v>
      </c>
      <c r="C73" s="20" t="s">
        <v>73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182900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182900</v>
      </c>
      <c r="O73" s="47">
        <f t="shared" si="15"/>
        <v>11.69736505500128</v>
      </c>
      <c r="P73" s="9"/>
    </row>
    <row r="74" spans="1:119" ht="15.75" thickBot="1">
      <c r="A74" s="12"/>
      <c r="B74" s="25">
        <v>389.9</v>
      </c>
      <c r="C74" s="20" t="s">
        <v>99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42061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42061</v>
      </c>
      <c r="O74" s="47">
        <f t="shared" si="15"/>
        <v>2.6900102327961117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6">SUM(D5,D15,D30,D46,D59,D62,D69)</f>
        <v>20498616</v>
      </c>
      <c r="E75" s="15">
        <f t="shared" si="16"/>
        <v>5326387</v>
      </c>
      <c r="F75" s="15">
        <f t="shared" si="16"/>
        <v>0</v>
      </c>
      <c r="G75" s="15">
        <f t="shared" si="16"/>
        <v>0</v>
      </c>
      <c r="H75" s="15">
        <f t="shared" si="16"/>
        <v>0</v>
      </c>
      <c r="I75" s="15">
        <f t="shared" si="16"/>
        <v>13519034</v>
      </c>
      <c r="J75" s="15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1139262</v>
      </c>
      <c r="N75" s="15">
        <f t="shared" si="12"/>
        <v>40483299</v>
      </c>
      <c r="O75" s="38">
        <f t="shared" si="15"/>
        <v>2589.1084036838065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100</v>
      </c>
      <c r="M77" s="51"/>
      <c r="N77" s="51"/>
      <c r="O77" s="43">
        <v>15636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89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12477892</v>
      </c>
      <c r="E5" s="27">
        <f t="shared" si="0"/>
        <v>1197706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1344480</v>
      </c>
      <c r="N5" s="28">
        <f>SUM(D5:M5)</f>
        <v>15020078</v>
      </c>
      <c r="O5" s="33">
        <f t="shared" ref="O5:O36" si="1">(N5/O$71)</f>
        <v>963.25774385942407</v>
      </c>
      <c r="P5" s="6"/>
    </row>
    <row r="6" spans="1:133">
      <c r="A6" s="12"/>
      <c r="B6" s="25">
        <v>311</v>
      </c>
      <c r="C6" s="20" t="s">
        <v>2</v>
      </c>
      <c r="D6" s="46">
        <v>7770864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1344480</v>
      </c>
      <c r="N6" s="46">
        <f>SUM(D6:M6)</f>
        <v>9115344</v>
      </c>
      <c r="O6" s="47">
        <f t="shared" si="1"/>
        <v>584.57923427178866</v>
      </c>
      <c r="P6" s="9"/>
    </row>
    <row r="7" spans="1:133">
      <c r="A7" s="12"/>
      <c r="B7" s="25">
        <v>312.41000000000003</v>
      </c>
      <c r="C7" s="20" t="s">
        <v>10</v>
      </c>
      <c r="D7" s="46">
        <v>722204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722204</v>
      </c>
      <c r="O7" s="47">
        <f t="shared" si="1"/>
        <v>46.315910985698714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1197706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1197706</v>
      </c>
      <c r="O8" s="47">
        <f t="shared" si="1"/>
        <v>76.810491887385368</v>
      </c>
      <c r="P8" s="9"/>
    </row>
    <row r="9" spans="1:133">
      <c r="A9" s="12"/>
      <c r="B9" s="25">
        <v>314.10000000000002</v>
      </c>
      <c r="C9" s="20" t="s">
        <v>12</v>
      </c>
      <c r="D9" s="46">
        <v>1684561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1684561</v>
      </c>
      <c r="O9" s="47">
        <f t="shared" si="1"/>
        <v>108.03315590328994</v>
      </c>
      <c r="P9" s="9"/>
    </row>
    <row r="10" spans="1:133">
      <c r="A10" s="12"/>
      <c r="B10" s="25">
        <v>314.3</v>
      </c>
      <c r="C10" s="20" t="s">
        <v>13</v>
      </c>
      <c r="D10" s="46">
        <v>398534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398534</v>
      </c>
      <c r="O10" s="47">
        <f t="shared" si="1"/>
        <v>25.558519848650036</v>
      </c>
      <c r="P10" s="9"/>
    </row>
    <row r="11" spans="1:133">
      <c r="A11" s="12"/>
      <c r="B11" s="25">
        <v>314.39999999999998</v>
      </c>
      <c r="C11" s="20" t="s">
        <v>14</v>
      </c>
      <c r="D11" s="46">
        <v>10252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10252</v>
      </c>
      <c r="O11" s="47">
        <f t="shared" si="1"/>
        <v>0.65747450779195793</v>
      </c>
      <c r="P11" s="9"/>
    </row>
    <row r="12" spans="1:133">
      <c r="A12" s="12"/>
      <c r="B12" s="25">
        <v>314.8</v>
      </c>
      <c r="C12" s="20" t="s">
        <v>15</v>
      </c>
      <c r="D12" s="46">
        <v>41249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41249</v>
      </c>
      <c r="O12" s="47">
        <f t="shared" si="1"/>
        <v>2.6453536843455399</v>
      </c>
      <c r="P12" s="9"/>
    </row>
    <row r="13" spans="1:133">
      <c r="A13" s="12"/>
      <c r="B13" s="25">
        <v>315</v>
      </c>
      <c r="C13" s="20" t="s">
        <v>16</v>
      </c>
      <c r="D13" s="46">
        <v>1246930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1246930</v>
      </c>
      <c r="O13" s="47">
        <f t="shared" si="1"/>
        <v>79.96729301609696</v>
      </c>
      <c r="P13" s="9"/>
    </row>
    <row r="14" spans="1:133">
      <c r="A14" s="12"/>
      <c r="B14" s="25">
        <v>316</v>
      </c>
      <c r="C14" s="20" t="s">
        <v>17</v>
      </c>
      <c r="D14" s="46">
        <v>603298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603298</v>
      </c>
      <c r="O14" s="47">
        <f t="shared" si="1"/>
        <v>38.690309754376962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SUM(D16:D25)</f>
        <v>2651271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24051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2675322</v>
      </c>
      <c r="O15" s="45">
        <f t="shared" si="1"/>
        <v>171.57198743025717</v>
      </c>
      <c r="P15" s="10"/>
    </row>
    <row r="16" spans="1:133">
      <c r="A16" s="12"/>
      <c r="B16" s="25">
        <v>322</v>
      </c>
      <c r="C16" s="20" t="s">
        <v>0</v>
      </c>
      <c r="D16" s="46">
        <v>469426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469426</v>
      </c>
      <c r="O16" s="47">
        <f t="shared" si="1"/>
        <v>30.104918873853652</v>
      </c>
      <c r="P16" s="9"/>
    </row>
    <row r="17" spans="1:16">
      <c r="A17" s="12"/>
      <c r="B17" s="25">
        <v>323.10000000000002</v>
      </c>
      <c r="C17" s="20" t="s">
        <v>19</v>
      </c>
      <c r="D17" s="46">
        <v>1596946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1596946</v>
      </c>
      <c r="O17" s="47">
        <f t="shared" si="1"/>
        <v>102.41428846277175</v>
      </c>
      <c r="P17" s="9"/>
    </row>
    <row r="18" spans="1:16">
      <c r="A18" s="12"/>
      <c r="B18" s="25">
        <v>323.39999999999998</v>
      </c>
      <c r="C18" s="20" t="s">
        <v>20</v>
      </c>
      <c r="D18" s="46">
        <v>44757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44757</v>
      </c>
      <c r="O18" s="47">
        <f t="shared" si="1"/>
        <v>2.8703264285256203</v>
      </c>
      <c r="P18" s="9"/>
    </row>
    <row r="19" spans="1:16">
      <c r="A19" s="12"/>
      <c r="B19" s="25">
        <v>323.7</v>
      </c>
      <c r="C19" s="20" t="s">
        <v>21</v>
      </c>
      <c r="D19" s="46">
        <v>11676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11676</v>
      </c>
      <c r="O19" s="47">
        <f t="shared" si="1"/>
        <v>0.74879753735650612</v>
      </c>
      <c r="P19" s="9"/>
    </row>
    <row r="20" spans="1:16">
      <c r="A20" s="12"/>
      <c r="B20" s="25">
        <v>324.11</v>
      </c>
      <c r="C20" s="20" t="s">
        <v>22</v>
      </c>
      <c r="D20" s="46">
        <v>111775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111775</v>
      </c>
      <c r="O20" s="47">
        <f t="shared" si="1"/>
        <v>7.1682806387481559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22223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22223</v>
      </c>
      <c r="O21" s="47">
        <f t="shared" si="1"/>
        <v>1.4251907907394343</v>
      </c>
      <c r="P21" s="9"/>
    </row>
    <row r="22" spans="1:16">
      <c r="A22" s="12"/>
      <c r="B22" s="25">
        <v>324.31</v>
      </c>
      <c r="C22" s="20" t="s">
        <v>24</v>
      </c>
      <c r="D22" s="46">
        <v>340103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340103</v>
      </c>
      <c r="O22" s="47">
        <f t="shared" si="1"/>
        <v>21.811261463477202</v>
      </c>
      <c r="P22" s="9"/>
    </row>
    <row r="23" spans="1:16">
      <c r="A23" s="12"/>
      <c r="B23" s="25">
        <v>324.70999999999998</v>
      </c>
      <c r="C23" s="20" t="s">
        <v>25</v>
      </c>
      <c r="D23" s="46">
        <v>34118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34118</v>
      </c>
      <c r="O23" s="47">
        <f t="shared" si="1"/>
        <v>2.188033091771949</v>
      </c>
      <c r="P23" s="9"/>
    </row>
    <row r="24" spans="1:16">
      <c r="A24" s="12"/>
      <c r="B24" s="25">
        <v>325.10000000000002</v>
      </c>
      <c r="C24" s="20" t="s">
        <v>26</v>
      </c>
      <c r="D24" s="46">
        <v>15044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15044</v>
      </c>
      <c r="O24" s="47">
        <f t="shared" si="1"/>
        <v>0.96479189379849928</v>
      </c>
      <c r="P24" s="9"/>
    </row>
    <row r="25" spans="1:16">
      <c r="A25" s="12"/>
      <c r="B25" s="25">
        <v>329</v>
      </c>
      <c r="C25" s="20" t="s">
        <v>27</v>
      </c>
      <c r="D25" s="46">
        <v>27426</v>
      </c>
      <c r="E25" s="46">
        <v>0</v>
      </c>
      <c r="F25" s="46">
        <v>0</v>
      </c>
      <c r="G25" s="46">
        <v>0</v>
      </c>
      <c r="H25" s="46">
        <v>0</v>
      </c>
      <c r="I25" s="46">
        <v>1828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29254</v>
      </c>
      <c r="O25" s="47">
        <f t="shared" si="1"/>
        <v>1.8760982492143912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SUM(D27:D41)</f>
        <v>2588576</v>
      </c>
      <c r="E26" s="32">
        <f t="shared" si="6"/>
        <v>65252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2653828</v>
      </c>
      <c r="O26" s="45">
        <f t="shared" si="1"/>
        <v>170.19354838709677</v>
      </c>
      <c r="P26" s="10"/>
    </row>
    <row r="27" spans="1:16">
      <c r="A27" s="12"/>
      <c r="B27" s="25">
        <v>331.2</v>
      </c>
      <c r="C27" s="20" t="s">
        <v>29</v>
      </c>
      <c r="D27" s="46">
        <v>80291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80291</v>
      </c>
      <c r="O27" s="47">
        <f t="shared" si="1"/>
        <v>5.1491694991342269</v>
      </c>
      <c r="P27" s="9"/>
    </row>
    <row r="28" spans="1:16">
      <c r="A28" s="12"/>
      <c r="B28" s="25">
        <v>331.5</v>
      </c>
      <c r="C28" s="20" t="s">
        <v>84</v>
      </c>
      <c r="D28" s="46">
        <v>0</v>
      </c>
      <c r="E28" s="46">
        <v>65252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65252</v>
      </c>
      <c r="O28" s="47">
        <f t="shared" si="1"/>
        <v>4.1846982620406594</v>
      </c>
      <c r="P28" s="9"/>
    </row>
    <row r="29" spans="1:16">
      <c r="A29" s="12"/>
      <c r="B29" s="25">
        <v>334.1</v>
      </c>
      <c r="C29" s="20" t="s">
        <v>85</v>
      </c>
      <c r="D29" s="46">
        <v>20000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20000</v>
      </c>
      <c r="O29" s="47">
        <f t="shared" si="1"/>
        <v>1.2826268197268005</v>
      </c>
      <c r="P29" s="9"/>
    </row>
    <row r="30" spans="1:16">
      <c r="A30" s="12"/>
      <c r="B30" s="25">
        <v>334.2</v>
      </c>
      <c r="C30" s="20" t="s">
        <v>86</v>
      </c>
      <c r="D30" s="46">
        <v>34490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34490</v>
      </c>
      <c r="O30" s="47">
        <f t="shared" si="1"/>
        <v>2.2118899506188674</v>
      </c>
      <c r="P30" s="9"/>
    </row>
    <row r="31" spans="1:16">
      <c r="A31" s="12"/>
      <c r="B31" s="25">
        <v>334.7</v>
      </c>
      <c r="C31" s="20" t="s">
        <v>32</v>
      </c>
      <c r="D31" s="46">
        <v>67729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67729</v>
      </c>
      <c r="O31" s="47">
        <f t="shared" si="1"/>
        <v>4.3435515936638236</v>
      </c>
      <c r="P31" s="9"/>
    </row>
    <row r="32" spans="1:16">
      <c r="A32" s="12"/>
      <c r="B32" s="25">
        <v>335.12</v>
      </c>
      <c r="C32" s="20" t="s">
        <v>33</v>
      </c>
      <c r="D32" s="46">
        <v>592377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592377</v>
      </c>
      <c r="O32" s="47">
        <f t="shared" si="1"/>
        <v>37.989931379465148</v>
      </c>
      <c r="P32" s="9"/>
    </row>
    <row r="33" spans="1:16">
      <c r="A33" s="12"/>
      <c r="B33" s="25">
        <v>335.14</v>
      </c>
      <c r="C33" s="20" t="s">
        <v>34</v>
      </c>
      <c r="D33" s="46">
        <v>12493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12493</v>
      </c>
      <c r="O33" s="47">
        <f t="shared" si="1"/>
        <v>0.80119284294234594</v>
      </c>
      <c r="P33" s="9"/>
    </row>
    <row r="34" spans="1:16">
      <c r="A34" s="12"/>
      <c r="B34" s="25">
        <v>335.15</v>
      </c>
      <c r="C34" s="20" t="s">
        <v>35</v>
      </c>
      <c r="D34" s="46">
        <v>42578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42578</v>
      </c>
      <c r="O34" s="47">
        <f t="shared" si="1"/>
        <v>2.7305842365163855</v>
      </c>
      <c r="P34" s="9"/>
    </row>
    <row r="35" spans="1:16">
      <c r="A35" s="12"/>
      <c r="B35" s="25">
        <v>335.18</v>
      </c>
      <c r="C35" s="20" t="s">
        <v>36</v>
      </c>
      <c r="D35" s="46">
        <v>1334830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1334830</v>
      </c>
      <c r="O35" s="47">
        <f t="shared" si="1"/>
        <v>85.604437888796255</v>
      </c>
      <c r="P35" s="9"/>
    </row>
    <row r="36" spans="1:16">
      <c r="A36" s="12"/>
      <c r="B36" s="25">
        <v>335.21</v>
      </c>
      <c r="C36" s="20" t="s">
        <v>37</v>
      </c>
      <c r="D36" s="46">
        <v>14640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14640</v>
      </c>
      <c r="O36" s="47">
        <f t="shared" si="1"/>
        <v>0.93888283204001799</v>
      </c>
      <c r="P36" s="9"/>
    </row>
    <row r="37" spans="1:16">
      <c r="A37" s="12"/>
      <c r="B37" s="25">
        <v>335.49</v>
      </c>
      <c r="C37" s="20" t="s">
        <v>38</v>
      </c>
      <c r="D37" s="46">
        <v>17581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17581</v>
      </c>
      <c r="O37" s="47">
        <f t="shared" ref="O37:O68" si="8">(N37/O$71)</f>
        <v>1.1274931058808439</v>
      </c>
      <c r="P37" s="9"/>
    </row>
    <row r="38" spans="1:16">
      <c r="A38" s="12"/>
      <c r="B38" s="25">
        <v>337.7</v>
      </c>
      <c r="C38" s="20" t="s">
        <v>39</v>
      </c>
      <c r="D38" s="46">
        <v>228123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9">SUM(D38:M38)</f>
        <v>228123</v>
      </c>
      <c r="O38" s="47">
        <f t="shared" si="8"/>
        <v>14.629833899826846</v>
      </c>
      <c r="P38" s="9"/>
    </row>
    <row r="39" spans="1:16">
      <c r="A39" s="12"/>
      <c r="B39" s="25">
        <v>337.9</v>
      </c>
      <c r="C39" s="20" t="s">
        <v>87</v>
      </c>
      <c r="D39" s="46">
        <v>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825</v>
      </c>
      <c r="O39" s="47">
        <f t="shared" si="8"/>
        <v>5.2908356313730517E-2</v>
      </c>
      <c r="P39" s="9"/>
    </row>
    <row r="40" spans="1:16">
      <c r="A40" s="12"/>
      <c r="B40" s="25">
        <v>338</v>
      </c>
      <c r="C40" s="20" t="s">
        <v>40</v>
      </c>
      <c r="D40" s="46">
        <v>125102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125102</v>
      </c>
      <c r="O40" s="47">
        <f t="shared" si="8"/>
        <v>8.0229590200731096</v>
      </c>
      <c r="P40" s="9"/>
    </row>
    <row r="41" spans="1:16">
      <c r="A41" s="12"/>
      <c r="B41" s="25">
        <v>339</v>
      </c>
      <c r="C41" s="20" t="s">
        <v>41</v>
      </c>
      <c r="D41" s="46">
        <v>17517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17517</v>
      </c>
      <c r="O41" s="47">
        <f t="shared" si="8"/>
        <v>1.1233887000577183</v>
      </c>
      <c r="P41" s="9"/>
    </row>
    <row r="42" spans="1:16" ht="15.75">
      <c r="A42" s="29" t="s">
        <v>46</v>
      </c>
      <c r="B42" s="30"/>
      <c r="C42" s="31"/>
      <c r="D42" s="32">
        <f t="shared" ref="D42:M42" si="10">SUM(D43:D53)</f>
        <v>988594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12320864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2371</v>
      </c>
      <c r="N42" s="32">
        <f t="shared" si="9"/>
        <v>13311829</v>
      </c>
      <c r="O42" s="45">
        <f t="shared" si="8"/>
        <v>853.70544475084978</v>
      </c>
      <c r="P42" s="10"/>
    </row>
    <row r="43" spans="1:16">
      <c r="A43" s="12"/>
      <c r="B43" s="25">
        <v>341.1</v>
      </c>
      <c r="C43" s="20" t="s">
        <v>81</v>
      </c>
      <c r="D43" s="46">
        <v>24363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24363</v>
      </c>
      <c r="O43" s="47">
        <f t="shared" si="8"/>
        <v>1.5624318604502021</v>
      </c>
      <c r="P43" s="9"/>
    </row>
    <row r="44" spans="1:16">
      <c r="A44" s="12"/>
      <c r="B44" s="25">
        <v>342.5</v>
      </c>
      <c r="C44" s="20" t="s">
        <v>49</v>
      </c>
      <c r="D44" s="46">
        <v>106680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1">SUM(D44:M44)</f>
        <v>106680</v>
      </c>
      <c r="O44" s="47">
        <f t="shared" si="8"/>
        <v>6.8415314564227536</v>
      </c>
      <c r="P44" s="9"/>
    </row>
    <row r="45" spans="1:16">
      <c r="A45" s="12"/>
      <c r="B45" s="25">
        <v>342.6</v>
      </c>
      <c r="C45" s="20" t="s">
        <v>50</v>
      </c>
      <c r="D45" s="46">
        <v>728923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728923</v>
      </c>
      <c r="O45" s="47">
        <f t="shared" si="8"/>
        <v>46.74680946578593</v>
      </c>
      <c r="P45" s="9"/>
    </row>
    <row r="46" spans="1:16">
      <c r="A46" s="12"/>
      <c r="B46" s="25">
        <v>342.9</v>
      </c>
      <c r="C46" s="20" t="s">
        <v>51</v>
      </c>
      <c r="D46" s="46">
        <v>1724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1724</v>
      </c>
      <c r="O46" s="47">
        <f t="shared" si="8"/>
        <v>0.1105624318604502</v>
      </c>
      <c r="P46" s="9"/>
    </row>
    <row r="47" spans="1:16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4242246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4242246</v>
      </c>
      <c r="O47" s="47">
        <f t="shared" si="8"/>
        <v>272.06092477393702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3680335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3680335</v>
      </c>
      <c r="O48" s="47">
        <f t="shared" si="8"/>
        <v>236.02481882896171</v>
      </c>
      <c r="P48" s="9"/>
    </row>
    <row r="49" spans="1:16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3766116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3766116</v>
      </c>
      <c r="O49" s="47">
        <f t="shared" si="8"/>
        <v>241.52606939011093</v>
      </c>
      <c r="P49" s="9"/>
    </row>
    <row r="50" spans="1:16">
      <c r="A50" s="12"/>
      <c r="B50" s="25">
        <v>343.7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529262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529262</v>
      </c>
      <c r="O50" s="47">
        <f t="shared" si="8"/>
        <v>33.942281793112294</v>
      </c>
      <c r="P50" s="9"/>
    </row>
    <row r="51" spans="1:16">
      <c r="A51" s="12"/>
      <c r="B51" s="25">
        <v>343.9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102905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102905</v>
      </c>
      <c r="O51" s="47">
        <f t="shared" si="8"/>
        <v>6.5994356441993203</v>
      </c>
      <c r="P51" s="9"/>
    </row>
    <row r="52" spans="1:16">
      <c r="A52" s="12"/>
      <c r="B52" s="25">
        <v>347.2</v>
      </c>
      <c r="C52" s="20" t="s">
        <v>57</v>
      </c>
      <c r="D52" s="46">
        <v>107686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107686</v>
      </c>
      <c r="O52" s="47">
        <f t="shared" si="8"/>
        <v>6.9060475854550116</v>
      </c>
      <c r="P52" s="9"/>
    </row>
    <row r="53" spans="1:16">
      <c r="A53" s="12"/>
      <c r="B53" s="25">
        <v>347.4</v>
      </c>
      <c r="C53" s="20" t="s">
        <v>58</v>
      </c>
      <c r="D53" s="46">
        <v>19218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2371</v>
      </c>
      <c r="N53" s="46">
        <f t="shared" si="11"/>
        <v>21589</v>
      </c>
      <c r="O53" s="47">
        <f t="shared" si="8"/>
        <v>1.3845315205540949</v>
      </c>
      <c r="P53" s="9"/>
    </row>
    <row r="54" spans="1:16" ht="15.75">
      <c r="A54" s="29" t="s">
        <v>47</v>
      </c>
      <c r="B54" s="30"/>
      <c r="C54" s="31"/>
      <c r="D54" s="32">
        <f t="shared" ref="D54:M54" si="12">SUM(D55:D56)</f>
        <v>231024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231024</v>
      </c>
      <c r="O54" s="45">
        <f t="shared" si="8"/>
        <v>14.815878920028219</v>
      </c>
      <c r="P54" s="10"/>
    </row>
    <row r="55" spans="1:16">
      <c r="A55" s="13"/>
      <c r="B55" s="39">
        <v>351.1</v>
      </c>
      <c r="C55" s="21" t="s">
        <v>61</v>
      </c>
      <c r="D55" s="46">
        <v>162456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162456</v>
      </c>
      <c r="O55" s="47">
        <f t="shared" si="8"/>
        <v>10.418521131276854</v>
      </c>
      <c r="P55" s="9"/>
    </row>
    <row r="56" spans="1:16">
      <c r="A56" s="13"/>
      <c r="B56" s="39">
        <v>354</v>
      </c>
      <c r="C56" s="21" t="s">
        <v>62</v>
      </c>
      <c r="D56" s="46">
        <v>68568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68568</v>
      </c>
      <c r="O56" s="47">
        <f t="shared" si="8"/>
        <v>4.3973577887513624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SUM(D58:D64)</f>
        <v>306368</v>
      </c>
      <c r="E57" s="32">
        <f t="shared" si="13"/>
        <v>670196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119249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25015</v>
      </c>
      <c r="N57" s="32">
        <f>SUM(D57:M57)</f>
        <v>1120828</v>
      </c>
      <c r="O57" s="45">
        <f t="shared" si="8"/>
        <v>71.880202655037522</v>
      </c>
      <c r="P57" s="10"/>
    </row>
    <row r="58" spans="1:16">
      <c r="A58" s="12"/>
      <c r="B58" s="25">
        <v>361.1</v>
      </c>
      <c r="C58" s="20" t="s">
        <v>63</v>
      </c>
      <c r="D58" s="46">
        <v>148173</v>
      </c>
      <c r="E58" s="46">
        <v>65744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21283</v>
      </c>
      <c r="N58" s="46">
        <f>SUM(D58:M58)</f>
        <v>235200</v>
      </c>
      <c r="O58" s="47">
        <f t="shared" si="8"/>
        <v>15.083691399987174</v>
      </c>
      <c r="P58" s="9"/>
    </row>
    <row r="59" spans="1:16">
      <c r="A59" s="12"/>
      <c r="B59" s="25">
        <v>362</v>
      </c>
      <c r="C59" s="20" t="s">
        <v>64</v>
      </c>
      <c r="D59" s="46">
        <v>1836</v>
      </c>
      <c r="E59" s="46">
        <v>562086</v>
      </c>
      <c r="F59" s="46">
        <v>0</v>
      </c>
      <c r="G59" s="46">
        <v>0</v>
      </c>
      <c r="H59" s="46">
        <v>0</v>
      </c>
      <c r="I59" s="46">
        <v>38333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4">SUM(D59:M59)</f>
        <v>602255</v>
      </c>
      <c r="O59" s="47">
        <f t="shared" si="8"/>
        <v>38.623420765728213</v>
      </c>
      <c r="P59" s="9"/>
    </row>
    <row r="60" spans="1:16">
      <c r="A60" s="12"/>
      <c r="B60" s="25">
        <v>364</v>
      </c>
      <c r="C60" s="20" t="s">
        <v>65</v>
      </c>
      <c r="D60" s="46">
        <v>26985</v>
      </c>
      <c r="E60" s="46">
        <v>0</v>
      </c>
      <c r="F60" s="46">
        <v>0</v>
      </c>
      <c r="G60" s="46">
        <v>0</v>
      </c>
      <c r="H60" s="46">
        <v>0</v>
      </c>
      <c r="I60" s="46">
        <v>20783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47768</v>
      </c>
      <c r="O60" s="47">
        <f t="shared" si="8"/>
        <v>3.0634258962354903</v>
      </c>
      <c r="P60" s="9"/>
    </row>
    <row r="61" spans="1:16">
      <c r="A61" s="12"/>
      <c r="B61" s="25">
        <v>365</v>
      </c>
      <c r="C61" s="20" t="s">
        <v>66</v>
      </c>
      <c r="D61" s="46">
        <v>1529</v>
      </c>
      <c r="E61" s="46">
        <v>0</v>
      </c>
      <c r="F61" s="46">
        <v>0</v>
      </c>
      <c r="G61" s="46">
        <v>0</v>
      </c>
      <c r="H61" s="46">
        <v>0</v>
      </c>
      <c r="I61" s="46">
        <v>1476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3005</v>
      </c>
      <c r="O61" s="47">
        <f t="shared" si="8"/>
        <v>0.19271467966395178</v>
      </c>
      <c r="P61" s="9"/>
    </row>
    <row r="62" spans="1:16">
      <c r="A62" s="12"/>
      <c r="B62" s="25">
        <v>366</v>
      </c>
      <c r="C62" s="20" t="s">
        <v>67</v>
      </c>
      <c r="D62" s="46">
        <v>20169</v>
      </c>
      <c r="E62" s="46">
        <v>0</v>
      </c>
      <c r="F62" s="46">
        <v>0</v>
      </c>
      <c r="G62" s="46">
        <v>0</v>
      </c>
      <c r="H62" s="46">
        <v>0</v>
      </c>
      <c r="I62" s="46">
        <v>30000</v>
      </c>
      <c r="J62" s="46">
        <v>0</v>
      </c>
      <c r="K62" s="46">
        <v>0</v>
      </c>
      <c r="L62" s="46">
        <v>0</v>
      </c>
      <c r="M62" s="46">
        <v>2500</v>
      </c>
      <c r="N62" s="46">
        <f t="shared" si="14"/>
        <v>52669</v>
      </c>
      <c r="O62" s="47">
        <f t="shared" si="8"/>
        <v>3.3777335984095429</v>
      </c>
      <c r="P62" s="9"/>
    </row>
    <row r="63" spans="1:16">
      <c r="A63" s="12"/>
      <c r="B63" s="25">
        <v>369.3</v>
      </c>
      <c r="C63" s="20" t="s">
        <v>68</v>
      </c>
      <c r="D63" s="46">
        <v>794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794</v>
      </c>
      <c r="O63" s="47">
        <f t="shared" si="8"/>
        <v>5.0920284743153979E-2</v>
      </c>
      <c r="P63" s="9"/>
    </row>
    <row r="64" spans="1:16">
      <c r="A64" s="12"/>
      <c r="B64" s="25">
        <v>369.9</v>
      </c>
      <c r="C64" s="20" t="s">
        <v>69</v>
      </c>
      <c r="D64" s="46">
        <v>106882</v>
      </c>
      <c r="E64" s="46">
        <v>42366</v>
      </c>
      <c r="F64" s="46">
        <v>0</v>
      </c>
      <c r="G64" s="46">
        <v>0</v>
      </c>
      <c r="H64" s="46">
        <v>0</v>
      </c>
      <c r="I64" s="46">
        <v>28657</v>
      </c>
      <c r="J64" s="46">
        <v>0</v>
      </c>
      <c r="K64" s="46">
        <v>0</v>
      </c>
      <c r="L64" s="46">
        <v>0</v>
      </c>
      <c r="M64" s="46">
        <v>1232</v>
      </c>
      <c r="N64" s="46">
        <f t="shared" si="14"/>
        <v>179137</v>
      </c>
      <c r="O64" s="47">
        <f t="shared" si="8"/>
        <v>11.488296030269993</v>
      </c>
      <c r="P64" s="9"/>
    </row>
    <row r="65" spans="1:119" ht="15.75">
      <c r="A65" s="29" t="s">
        <v>48</v>
      </c>
      <c r="B65" s="30"/>
      <c r="C65" s="31"/>
      <c r="D65" s="32">
        <f t="shared" ref="D65:M65" si="15">SUM(D66:D68)</f>
        <v>2461159</v>
      </c>
      <c r="E65" s="32">
        <f t="shared" si="15"/>
        <v>390927</v>
      </c>
      <c r="F65" s="32">
        <f t="shared" si="15"/>
        <v>0</v>
      </c>
      <c r="G65" s="32">
        <f t="shared" si="15"/>
        <v>0</v>
      </c>
      <c r="H65" s="32">
        <f t="shared" si="15"/>
        <v>0</v>
      </c>
      <c r="I65" s="32">
        <f t="shared" si="15"/>
        <v>236167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3088253</v>
      </c>
      <c r="O65" s="45">
        <f t="shared" si="8"/>
        <v>198.05380619508753</v>
      </c>
      <c r="P65" s="9"/>
    </row>
    <row r="66" spans="1:119">
      <c r="A66" s="12"/>
      <c r="B66" s="25">
        <v>381</v>
      </c>
      <c r="C66" s="20" t="s">
        <v>70</v>
      </c>
      <c r="D66" s="46">
        <v>2461159</v>
      </c>
      <c r="E66" s="46">
        <v>390927</v>
      </c>
      <c r="F66" s="46">
        <v>0</v>
      </c>
      <c r="G66" s="46">
        <v>0</v>
      </c>
      <c r="H66" s="46">
        <v>0</v>
      </c>
      <c r="I66" s="46">
        <v>73766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2925852</v>
      </c>
      <c r="O66" s="47">
        <f t="shared" si="8"/>
        <v>187.63881228756495</v>
      </c>
      <c r="P66" s="9"/>
    </row>
    <row r="67" spans="1:119">
      <c r="A67" s="12"/>
      <c r="B67" s="25">
        <v>389.1</v>
      </c>
      <c r="C67" s="20" t="s">
        <v>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105201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105201</v>
      </c>
      <c r="O67" s="47">
        <f t="shared" si="8"/>
        <v>6.7466812031039565</v>
      </c>
      <c r="P67" s="9"/>
    </row>
    <row r="68" spans="1:119" ht="15.75" thickBot="1">
      <c r="A68" s="12"/>
      <c r="B68" s="25">
        <v>389.2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57200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57200</v>
      </c>
      <c r="O68" s="47">
        <f t="shared" si="8"/>
        <v>3.6683127044186494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6">SUM(D5,D15,D26,D42,D54,D57,D65)</f>
        <v>21704884</v>
      </c>
      <c r="E69" s="15">
        <f t="shared" si="16"/>
        <v>2324081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12700331</v>
      </c>
      <c r="J69" s="15">
        <f t="shared" si="16"/>
        <v>0</v>
      </c>
      <c r="K69" s="15">
        <f t="shared" si="16"/>
        <v>0</v>
      </c>
      <c r="L69" s="15">
        <f t="shared" si="16"/>
        <v>0</v>
      </c>
      <c r="M69" s="15">
        <f t="shared" si="16"/>
        <v>1371866</v>
      </c>
      <c r="N69" s="15">
        <f>SUM(D69:M69)</f>
        <v>38101162</v>
      </c>
      <c r="O69" s="38">
        <f>(N69/O$71)</f>
        <v>2443.4786121977809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88</v>
      </c>
      <c r="M71" s="51"/>
      <c r="N71" s="51"/>
      <c r="O71" s="43">
        <v>15593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thickBot="1">
      <c r="A73" s="55" t="s">
        <v>89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13363086</v>
      </c>
      <c r="E5" s="27">
        <f t="shared" si="0"/>
        <v>1205757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1500219</v>
      </c>
      <c r="N5" s="28">
        <f>SUM(D5:M5)</f>
        <v>16069062</v>
      </c>
      <c r="O5" s="33">
        <f t="shared" ref="O5:O36" si="1">(N5/O$70)</f>
        <v>974.88697445853302</v>
      </c>
      <c r="P5" s="6"/>
    </row>
    <row r="6" spans="1:133">
      <c r="A6" s="12"/>
      <c r="B6" s="25">
        <v>311</v>
      </c>
      <c r="C6" s="20" t="s">
        <v>2</v>
      </c>
      <c r="D6" s="46">
        <v>8710935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1500219</v>
      </c>
      <c r="N6" s="46">
        <f>SUM(D6:M6)</f>
        <v>10211154</v>
      </c>
      <c r="O6" s="47">
        <f t="shared" si="1"/>
        <v>619.49608687738885</v>
      </c>
      <c r="P6" s="9"/>
    </row>
    <row r="7" spans="1:133">
      <c r="A7" s="12"/>
      <c r="B7" s="25">
        <v>312.41000000000003</v>
      </c>
      <c r="C7" s="20" t="s">
        <v>10</v>
      </c>
      <c r="D7" s="46">
        <v>731316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731316</v>
      </c>
      <c r="O7" s="47">
        <f t="shared" si="1"/>
        <v>44.367894194018078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1205757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1205757</v>
      </c>
      <c r="O8" s="47">
        <f t="shared" si="1"/>
        <v>73.15155008190257</v>
      </c>
      <c r="P8" s="9"/>
    </row>
    <row r="9" spans="1:133">
      <c r="A9" s="12"/>
      <c r="B9" s="25">
        <v>314.10000000000002</v>
      </c>
      <c r="C9" s="20" t="s">
        <v>12</v>
      </c>
      <c r="D9" s="46">
        <v>1560149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1560149</v>
      </c>
      <c r="O9" s="47">
        <f t="shared" si="1"/>
        <v>94.652005096159684</v>
      </c>
      <c r="P9" s="9"/>
    </row>
    <row r="10" spans="1:133">
      <c r="A10" s="12"/>
      <c r="B10" s="25">
        <v>314.3</v>
      </c>
      <c r="C10" s="20" t="s">
        <v>13</v>
      </c>
      <c r="D10" s="46">
        <v>379457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379457</v>
      </c>
      <c r="O10" s="47">
        <f t="shared" si="1"/>
        <v>23.021112661530061</v>
      </c>
      <c r="P10" s="9"/>
    </row>
    <row r="11" spans="1:133">
      <c r="A11" s="12"/>
      <c r="B11" s="25">
        <v>314.39999999999998</v>
      </c>
      <c r="C11" s="20" t="s">
        <v>14</v>
      </c>
      <c r="D11" s="46">
        <v>7579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7579</v>
      </c>
      <c r="O11" s="47">
        <f t="shared" si="1"/>
        <v>0.45980707395498394</v>
      </c>
      <c r="P11" s="9"/>
    </row>
    <row r="12" spans="1:133">
      <c r="A12" s="12"/>
      <c r="B12" s="25">
        <v>314.8</v>
      </c>
      <c r="C12" s="20" t="s">
        <v>15</v>
      </c>
      <c r="D12" s="46">
        <v>38431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38431</v>
      </c>
      <c r="O12" s="47">
        <f t="shared" si="1"/>
        <v>2.3315537220166234</v>
      </c>
      <c r="P12" s="9"/>
    </row>
    <row r="13" spans="1:133">
      <c r="A13" s="12"/>
      <c r="B13" s="25">
        <v>315</v>
      </c>
      <c r="C13" s="20" t="s">
        <v>16</v>
      </c>
      <c r="D13" s="46">
        <v>1303218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1303218</v>
      </c>
      <c r="O13" s="47">
        <f t="shared" si="1"/>
        <v>79.064369350239645</v>
      </c>
      <c r="P13" s="9"/>
    </row>
    <row r="14" spans="1:133">
      <c r="A14" s="12"/>
      <c r="B14" s="25">
        <v>316</v>
      </c>
      <c r="C14" s="20" t="s">
        <v>17</v>
      </c>
      <c r="D14" s="46">
        <v>632001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632001</v>
      </c>
      <c r="O14" s="47">
        <f t="shared" si="1"/>
        <v>38.342595401322576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SUM(D16:D25)</f>
        <v>2690866</v>
      </c>
      <c r="E15" s="32">
        <f t="shared" si="3"/>
        <v>176906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76140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2943912</v>
      </c>
      <c r="O15" s="45">
        <f t="shared" si="1"/>
        <v>178.60292422495905</v>
      </c>
      <c r="P15" s="10"/>
    </row>
    <row r="16" spans="1:133">
      <c r="A16" s="12"/>
      <c r="B16" s="25">
        <v>322</v>
      </c>
      <c r="C16" s="20" t="s">
        <v>0</v>
      </c>
      <c r="D16" s="46">
        <v>579773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579773</v>
      </c>
      <c r="O16" s="47">
        <f t="shared" si="1"/>
        <v>35.173997451920158</v>
      </c>
      <c r="P16" s="9"/>
    </row>
    <row r="17" spans="1:16">
      <c r="A17" s="12"/>
      <c r="B17" s="25">
        <v>323.10000000000002</v>
      </c>
      <c r="C17" s="20" t="s">
        <v>19</v>
      </c>
      <c r="D17" s="46">
        <v>1873808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1873808</v>
      </c>
      <c r="O17" s="47">
        <f t="shared" si="1"/>
        <v>113.68124734575017</v>
      </c>
      <c r="P17" s="9"/>
    </row>
    <row r="18" spans="1:16">
      <c r="A18" s="12"/>
      <c r="B18" s="25">
        <v>323.39999999999998</v>
      </c>
      <c r="C18" s="20" t="s">
        <v>20</v>
      </c>
      <c r="D18" s="46">
        <v>38934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38934</v>
      </c>
      <c r="O18" s="47">
        <f t="shared" si="1"/>
        <v>2.3620700115270279</v>
      </c>
      <c r="P18" s="9"/>
    </row>
    <row r="19" spans="1:16">
      <c r="A19" s="12"/>
      <c r="B19" s="25">
        <v>323.7</v>
      </c>
      <c r="C19" s="20" t="s">
        <v>21</v>
      </c>
      <c r="D19" s="46">
        <v>12665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12665</v>
      </c>
      <c r="O19" s="47">
        <f t="shared" si="1"/>
        <v>0.76836740884547716</v>
      </c>
      <c r="P19" s="9"/>
    </row>
    <row r="20" spans="1:16">
      <c r="A20" s="12"/>
      <c r="B20" s="25">
        <v>324.11</v>
      </c>
      <c r="C20" s="20" t="s">
        <v>22</v>
      </c>
      <c r="D20" s="46">
        <v>27446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27446</v>
      </c>
      <c r="O20" s="47">
        <f t="shared" si="1"/>
        <v>1.6651095067645454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75476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75476</v>
      </c>
      <c r="O21" s="47">
        <f t="shared" si="1"/>
        <v>4.5790208093186919</v>
      </c>
      <c r="P21" s="9"/>
    </row>
    <row r="22" spans="1:16">
      <c r="A22" s="12"/>
      <c r="B22" s="25">
        <v>324.31</v>
      </c>
      <c r="C22" s="20" t="s">
        <v>24</v>
      </c>
      <c r="D22" s="46">
        <v>92972</v>
      </c>
      <c r="E22" s="46">
        <v>176906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269878</v>
      </c>
      <c r="O22" s="47">
        <f t="shared" si="1"/>
        <v>16.373111690832978</v>
      </c>
      <c r="P22" s="9"/>
    </row>
    <row r="23" spans="1:16">
      <c r="A23" s="12"/>
      <c r="B23" s="25">
        <v>324.70999999999998</v>
      </c>
      <c r="C23" s="20" t="s">
        <v>25</v>
      </c>
      <c r="D23" s="46">
        <v>5355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5355</v>
      </c>
      <c r="O23" s="47">
        <f t="shared" si="1"/>
        <v>0.32488017957896015</v>
      </c>
      <c r="P23" s="9"/>
    </row>
    <row r="24" spans="1:16">
      <c r="A24" s="12"/>
      <c r="B24" s="25">
        <v>325.10000000000002</v>
      </c>
      <c r="C24" s="20" t="s">
        <v>26</v>
      </c>
      <c r="D24" s="46">
        <v>42550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42550</v>
      </c>
      <c r="O24" s="47">
        <f t="shared" si="1"/>
        <v>2.5814475520232967</v>
      </c>
      <c r="P24" s="9"/>
    </row>
    <row r="25" spans="1:16">
      <c r="A25" s="12"/>
      <c r="B25" s="25">
        <v>329</v>
      </c>
      <c r="C25" s="20" t="s">
        <v>27</v>
      </c>
      <c r="D25" s="46">
        <v>17363</v>
      </c>
      <c r="E25" s="46">
        <v>0</v>
      </c>
      <c r="F25" s="46">
        <v>0</v>
      </c>
      <c r="G25" s="46">
        <v>0</v>
      </c>
      <c r="H25" s="46">
        <v>0</v>
      </c>
      <c r="I25" s="46">
        <v>664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18027</v>
      </c>
      <c r="O25" s="47">
        <f t="shared" si="1"/>
        <v>1.0936722683977431</v>
      </c>
      <c r="P25" s="9"/>
    </row>
    <row r="26" spans="1:16" ht="15.75">
      <c r="A26" s="29" t="s">
        <v>30</v>
      </c>
      <c r="B26" s="30"/>
      <c r="C26" s="31"/>
      <c r="D26" s="32">
        <f>SUM(D27:D39)</f>
        <v>2535645</v>
      </c>
      <c r="E26" s="32">
        <f t="shared" ref="E26:M26" si="5">SUM(E27:E39)</f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3925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2539570</v>
      </c>
      <c r="O26" s="45">
        <f t="shared" si="1"/>
        <v>154.07207425832675</v>
      </c>
      <c r="P26" s="10"/>
    </row>
    <row r="27" spans="1:16">
      <c r="A27" s="12"/>
      <c r="B27" s="25">
        <v>331.1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3364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3364</v>
      </c>
      <c r="O27" s="47">
        <f t="shared" si="1"/>
        <v>0.204089061457259</v>
      </c>
      <c r="P27" s="9"/>
    </row>
    <row r="28" spans="1:16">
      <c r="A28" s="12"/>
      <c r="B28" s="25">
        <v>331.2</v>
      </c>
      <c r="C28" s="20" t="s">
        <v>29</v>
      </c>
      <c r="D28" s="46">
        <v>2822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2822</v>
      </c>
      <c r="O28" s="47">
        <f t="shared" si="1"/>
        <v>0.17120669780986472</v>
      </c>
      <c r="P28" s="9"/>
    </row>
    <row r="29" spans="1:16">
      <c r="A29" s="12"/>
      <c r="B29" s="25">
        <v>331.49</v>
      </c>
      <c r="C29" s="20" t="s">
        <v>31</v>
      </c>
      <c r="D29" s="46">
        <v>85395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85395</v>
      </c>
      <c r="O29" s="47">
        <f t="shared" si="1"/>
        <v>5.1807923314930537</v>
      </c>
      <c r="P29" s="9"/>
    </row>
    <row r="30" spans="1:16">
      <c r="A30" s="12"/>
      <c r="B30" s="25">
        <v>334.7</v>
      </c>
      <c r="C30" s="20" t="s">
        <v>32</v>
      </c>
      <c r="D30" s="46">
        <v>33979</v>
      </c>
      <c r="E30" s="46">
        <v>0</v>
      </c>
      <c r="F30" s="46">
        <v>0</v>
      </c>
      <c r="G30" s="46">
        <v>0</v>
      </c>
      <c r="H30" s="46">
        <v>0</v>
      </c>
      <c r="I30" s="46">
        <v>561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34540</v>
      </c>
      <c r="O30" s="47">
        <f t="shared" si="1"/>
        <v>2.0954923254261968</v>
      </c>
      <c r="P30" s="9"/>
    </row>
    <row r="31" spans="1:16">
      <c r="A31" s="12"/>
      <c r="B31" s="25">
        <v>335.12</v>
      </c>
      <c r="C31" s="20" t="s">
        <v>33</v>
      </c>
      <c r="D31" s="46">
        <v>594152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594152</v>
      </c>
      <c r="O31" s="47">
        <f t="shared" si="1"/>
        <v>36.04635078565795</v>
      </c>
      <c r="P31" s="9"/>
    </row>
    <row r="32" spans="1:16">
      <c r="A32" s="12"/>
      <c r="B32" s="25">
        <v>335.14</v>
      </c>
      <c r="C32" s="20" t="s">
        <v>34</v>
      </c>
      <c r="D32" s="46">
        <v>12433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12433</v>
      </c>
      <c r="O32" s="47">
        <f t="shared" si="1"/>
        <v>0.75429230115876966</v>
      </c>
      <c r="P32" s="9"/>
    </row>
    <row r="33" spans="1:16">
      <c r="A33" s="12"/>
      <c r="B33" s="25">
        <v>335.15</v>
      </c>
      <c r="C33" s="20" t="s">
        <v>35</v>
      </c>
      <c r="D33" s="46">
        <v>47083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47083</v>
      </c>
      <c r="O33" s="47">
        <f t="shared" si="1"/>
        <v>2.8564581690226292</v>
      </c>
      <c r="P33" s="9"/>
    </row>
    <row r="34" spans="1:16">
      <c r="A34" s="12"/>
      <c r="B34" s="25">
        <v>335.18</v>
      </c>
      <c r="C34" s="20" t="s">
        <v>36</v>
      </c>
      <c r="D34" s="46">
        <v>1353093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1353093</v>
      </c>
      <c r="O34" s="47">
        <f t="shared" si="1"/>
        <v>82.090214160043686</v>
      </c>
      <c r="P34" s="9"/>
    </row>
    <row r="35" spans="1:16">
      <c r="A35" s="12"/>
      <c r="B35" s="25">
        <v>335.21</v>
      </c>
      <c r="C35" s="20" t="s">
        <v>37</v>
      </c>
      <c r="D35" s="46">
        <v>9756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9756</v>
      </c>
      <c r="O35" s="47">
        <f t="shared" si="1"/>
        <v>0.59188254565309717</v>
      </c>
      <c r="P35" s="9"/>
    </row>
    <row r="36" spans="1:16">
      <c r="A36" s="12"/>
      <c r="B36" s="25">
        <v>335.49</v>
      </c>
      <c r="C36" s="20" t="s">
        <v>38</v>
      </c>
      <c r="D36" s="46">
        <v>13822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13822</v>
      </c>
      <c r="O36" s="47">
        <f t="shared" si="1"/>
        <v>0.83856094157616934</v>
      </c>
      <c r="P36" s="9"/>
    </row>
    <row r="37" spans="1:16">
      <c r="A37" s="12"/>
      <c r="B37" s="25">
        <v>337.7</v>
      </c>
      <c r="C37" s="20" t="s">
        <v>39</v>
      </c>
      <c r="D37" s="46">
        <v>255249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255249</v>
      </c>
      <c r="O37" s="47">
        <f t="shared" ref="O37:O68" si="7">(N37/O$70)</f>
        <v>15.485591215191409</v>
      </c>
      <c r="P37" s="9"/>
    </row>
    <row r="38" spans="1:16">
      <c r="A38" s="12"/>
      <c r="B38" s="25">
        <v>338</v>
      </c>
      <c r="C38" s="20" t="s">
        <v>40</v>
      </c>
      <c r="D38" s="46">
        <v>105150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105150</v>
      </c>
      <c r="O38" s="47">
        <f t="shared" si="7"/>
        <v>6.3792998847297211</v>
      </c>
      <c r="P38" s="9"/>
    </row>
    <row r="39" spans="1:16">
      <c r="A39" s="12"/>
      <c r="B39" s="25">
        <v>339</v>
      </c>
      <c r="C39" s="20" t="s">
        <v>41</v>
      </c>
      <c r="D39" s="46">
        <v>22711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22711</v>
      </c>
      <c r="O39" s="47">
        <f t="shared" si="7"/>
        <v>1.3778438391069587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SUM(D41:D51)</f>
        <v>801055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12022486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12823541</v>
      </c>
      <c r="O40" s="45">
        <f t="shared" si="7"/>
        <v>777.98586422374569</v>
      </c>
      <c r="P40" s="10"/>
    </row>
    <row r="41" spans="1:16">
      <c r="A41" s="12"/>
      <c r="B41" s="25">
        <v>341.1</v>
      </c>
      <c r="C41" s="20" t="s">
        <v>81</v>
      </c>
      <c r="D41" s="46">
        <v>29011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29011</v>
      </c>
      <c r="O41" s="47">
        <f t="shared" si="7"/>
        <v>1.7600558150822059</v>
      </c>
      <c r="P41" s="9"/>
    </row>
    <row r="42" spans="1:16">
      <c r="A42" s="12"/>
      <c r="B42" s="25">
        <v>342.5</v>
      </c>
      <c r="C42" s="20" t="s">
        <v>49</v>
      </c>
      <c r="D42" s="46">
        <v>74876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9">SUM(D42:M42)</f>
        <v>74876</v>
      </c>
      <c r="O42" s="47">
        <f t="shared" si="7"/>
        <v>4.5426196687496212</v>
      </c>
      <c r="P42" s="9"/>
    </row>
    <row r="43" spans="1:16">
      <c r="A43" s="12"/>
      <c r="B43" s="25">
        <v>342.6</v>
      </c>
      <c r="C43" s="20" t="s">
        <v>50</v>
      </c>
      <c r="D43" s="46">
        <v>549028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549028</v>
      </c>
      <c r="O43" s="47">
        <f t="shared" si="7"/>
        <v>33.308742340593341</v>
      </c>
      <c r="P43" s="9"/>
    </row>
    <row r="44" spans="1:16">
      <c r="A44" s="12"/>
      <c r="B44" s="25">
        <v>342.9</v>
      </c>
      <c r="C44" s="20" t="s">
        <v>51</v>
      </c>
      <c r="D44" s="46">
        <v>1395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1395</v>
      </c>
      <c r="O44" s="47">
        <f t="shared" si="7"/>
        <v>8.463265182309046E-2</v>
      </c>
      <c r="P44" s="9"/>
    </row>
    <row r="45" spans="1:16">
      <c r="A45" s="12"/>
      <c r="B45" s="25">
        <v>343.3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3975733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3975733</v>
      </c>
      <c r="O45" s="47">
        <f t="shared" si="7"/>
        <v>241.20202633015833</v>
      </c>
      <c r="P45" s="9"/>
    </row>
    <row r="46" spans="1:16">
      <c r="A46" s="12"/>
      <c r="B46" s="25">
        <v>343.4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3732574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3732574</v>
      </c>
      <c r="O46" s="47">
        <f t="shared" si="7"/>
        <v>226.44991809743371</v>
      </c>
      <c r="P46" s="9"/>
    </row>
    <row r="47" spans="1:16">
      <c r="A47" s="12"/>
      <c r="B47" s="25">
        <v>343.5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3638973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3638973</v>
      </c>
      <c r="O47" s="47">
        <f t="shared" si="7"/>
        <v>220.771279500091</v>
      </c>
      <c r="P47" s="9"/>
    </row>
    <row r="48" spans="1:16">
      <c r="A48" s="12"/>
      <c r="B48" s="25">
        <v>343.7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568335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568335</v>
      </c>
      <c r="O48" s="47">
        <f t="shared" si="7"/>
        <v>34.480070375538432</v>
      </c>
      <c r="P48" s="9"/>
    </row>
    <row r="49" spans="1:16">
      <c r="A49" s="12"/>
      <c r="B49" s="25">
        <v>343.9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106871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106871</v>
      </c>
      <c r="O49" s="47">
        <f t="shared" si="7"/>
        <v>6.4837104895953406</v>
      </c>
      <c r="P49" s="9"/>
    </row>
    <row r="50" spans="1:16">
      <c r="A50" s="12"/>
      <c r="B50" s="25">
        <v>347.2</v>
      </c>
      <c r="C50" s="20" t="s">
        <v>57</v>
      </c>
      <c r="D50" s="46">
        <v>135746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135746</v>
      </c>
      <c r="O50" s="47">
        <f t="shared" si="7"/>
        <v>8.2355153794818907</v>
      </c>
      <c r="P50" s="9"/>
    </row>
    <row r="51" spans="1:16">
      <c r="A51" s="12"/>
      <c r="B51" s="25">
        <v>347.4</v>
      </c>
      <c r="C51" s="20" t="s">
        <v>58</v>
      </c>
      <c r="D51" s="46">
        <v>10999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10999</v>
      </c>
      <c r="O51" s="47">
        <f t="shared" si="7"/>
        <v>0.66729357519868959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SUM(D53:D54)</f>
        <v>171967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171967</v>
      </c>
      <c r="O52" s="45">
        <f t="shared" si="7"/>
        <v>10.432991567069102</v>
      </c>
      <c r="P52" s="10"/>
    </row>
    <row r="53" spans="1:16">
      <c r="A53" s="13"/>
      <c r="B53" s="39">
        <v>351.1</v>
      </c>
      <c r="C53" s="21" t="s">
        <v>61</v>
      </c>
      <c r="D53" s="46">
        <v>95413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95413</v>
      </c>
      <c r="O53" s="47">
        <f t="shared" si="7"/>
        <v>5.7885700418613117</v>
      </c>
      <c r="P53" s="9"/>
    </row>
    <row r="54" spans="1:16">
      <c r="A54" s="13"/>
      <c r="B54" s="39">
        <v>354</v>
      </c>
      <c r="C54" s="21" t="s">
        <v>62</v>
      </c>
      <c r="D54" s="46">
        <v>76554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76554</v>
      </c>
      <c r="O54" s="47">
        <f t="shared" si="7"/>
        <v>4.6444215252077896</v>
      </c>
      <c r="P54" s="9"/>
    </row>
    <row r="55" spans="1:16" ht="15.75">
      <c r="A55" s="29" t="s">
        <v>3</v>
      </c>
      <c r="B55" s="30"/>
      <c r="C55" s="31"/>
      <c r="D55" s="32">
        <f t="shared" ref="D55:M55" si="11">SUM(D56:D62)</f>
        <v>382779</v>
      </c>
      <c r="E55" s="32">
        <f t="shared" si="11"/>
        <v>623299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159048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33120</v>
      </c>
      <c r="N55" s="32">
        <f>SUM(D55:M55)</f>
        <v>1198246</v>
      </c>
      <c r="O55" s="45">
        <f t="shared" si="7"/>
        <v>72.695868470545406</v>
      </c>
      <c r="P55" s="10"/>
    </row>
    <row r="56" spans="1:16">
      <c r="A56" s="12"/>
      <c r="B56" s="25">
        <v>361.1</v>
      </c>
      <c r="C56" s="20" t="s">
        <v>63</v>
      </c>
      <c r="D56" s="46">
        <v>139915</v>
      </c>
      <c r="E56" s="46">
        <v>58330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29720</v>
      </c>
      <c r="N56" s="46">
        <f>SUM(D56:M56)</f>
        <v>227965</v>
      </c>
      <c r="O56" s="47">
        <f t="shared" si="7"/>
        <v>13.830310016380514</v>
      </c>
      <c r="P56" s="9"/>
    </row>
    <row r="57" spans="1:16">
      <c r="A57" s="12"/>
      <c r="B57" s="25">
        <v>362</v>
      </c>
      <c r="C57" s="20" t="s">
        <v>64</v>
      </c>
      <c r="D57" s="46">
        <v>3647</v>
      </c>
      <c r="E57" s="46">
        <v>564969</v>
      </c>
      <c r="F57" s="46">
        <v>0</v>
      </c>
      <c r="G57" s="46">
        <v>0</v>
      </c>
      <c r="H57" s="46">
        <v>0</v>
      </c>
      <c r="I57" s="46">
        <v>38333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2">SUM(D57:M57)</f>
        <v>606949</v>
      </c>
      <c r="O57" s="47">
        <f t="shared" si="7"/>
        <v>36.822726445428621</v>
      </c>
      <c r="P57" s="9"/>
    </row>
    <row r="58" spans="1:16">
      <c r="A58" s="12"/>
      <c r="B58" s="25">
        <v>364</v>
      </c>
      <c r="C58" s="20" t="s">
        <v>65</v>
      </c>
      <c r="D58" s="46">
        <v>9471</v>
      </c>
      <c r="E58" s="46">
        <v>0</v>
      </c>
      <c r="F58" s="46">
        <v>0</v>
      </c>
      <c r="G58" s="46">
        <v>0</v>
      </c>
      <c r="H58" s="46">
        <v>0</v>
      </c>
      <c r="I58" s="46">
        <v>75810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85281</v>
      </c>
      <c r="O58" s="47">
        <f t="shared" si="7"/>
        <v>5.1738761147849299</v>
      </c>
      <c r="P58" s="9"/>
    </row>
    <row r="59" spans="1:16">
      <c r="A59" s="12"/>
      <c r="B59" s="25">
        <v>365</v>
      </c>
      <c r="C59" s="20" t="s">
        <v>66</v>
      </c>
      <c r="D59" s="46">
        <v>5115</v>
      </c>
      <c r="E59" s="46">
        <v>0</v>
      </c>
      <c r="F59" s="46">
        <v>0</v>
      </c>
      <c r="G59" s="46">
        <v>0</v>
      </c>
      <c r="H59" s="46">
        <v>0</v>
      </c>
      <c r="I59" s="46">
        <v>2532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7647</v>
      </c>
      <c r="O59" s="47">
        <f t="shared" si="7"/>
        <v>0.46393253655281197</v>
      </c>
      <c r="P59" s="9"/>
    </row>
    <row r="60" spans="1:16">
      <c r="A60" s="12"/>
      <c r="B60" s="25">
        <v>366</v>
      </c>
      <c r="C60" s="20" t="s">
        <v>67</v>
      </c>
      <c r="D60" s="46">
        <v>147169</v>
      </c>
      <c r="E60" s="46">
        <v>0</v>
      </c>
      <c r="F60" s="46">
        <v>0</v>
      </c>
      <c r="G60" s="46">
        <v>0</v>
      </c>
      <c r="H60" s="46">
        <v>0</v>
      </c>
      <c r="I60" s="46">
        <v>30000</v>
      </c>
      <c r="J60" s="46">
        <v>0</v>
      </c>
      <c r="K60" s="46">
        <v>0</v>
      </c>
      <c r="L60" s="46">
        <v>0</v>
      </c>
      <c r="M60" s="46">
        <v>3000</v>
      </c>
      <c r="N60" s="46">
        <f t="shared" si="12"/>
        <v>180169</v>
      </c>
      <c r="O60" s="47">
        <f t="shared" si="7"/>
        <v>10.930595158648304</v>
      </c>
      <c r="P60" s="9"/>
    </row>
    <row r="61" spans="1:16">
      <c r="A61" s="12"/>
      <c r="B61" s="25">
        <v>369.3</v>
      </c>
      <c r="C61" s="20" t="s">
        <v>68</v>
      </c>
      <c r="D61" s="46">
        <v>769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769</v>
      </c>
      <c r="O61" s="47">
        <f t="shared" si="7"/>
        <v>4.6654128496026209E-2</v>
      </c>
      <c r="P61" s="9"/>
    </row>
    <row r="62" spans="1:16">
      <c r="A62" s="12"/>
      <c r="B62" s="25">
        <v>369.9</v>
      </c>
      <c r="C62" s="20" t="s">
        <v>69</v>
      </c>
      <c r="D62" s="46">
        <v>76693</v>
      </c>
      <c r="E62" s="46">
        <v>0</v>
      </c>
      <c r="F62" s="46">
        <v>0</v>
      </c>
      <c r="G62" s="46">
        <v>0</v>
      </c>
      <c r="H62" s="46">
        <v>0</v>
      </c>
      <c r="I62" s="46">
        <v>12373</v>
      </c>
      <c r="J62" s="46">
        <v>0</v>
      </c>
      <c r="K62" s="46">
        <v>0</v>
      </c>
      <c r="L62" s="46">
        <v>0</v>
      </c>
      <c r="M62" s="46">
        <v>400</v>
      </c>
      <c r="N62" s="46">
        <f t="shared" si="12"/>
        <v>89466</v>
      </c>
      <c r="O62" s="47">
        <f t="shared" si="7"/>
        <v>5.427774070254201</v>
      </c>
      <c r="P62" s="9"/>
    </row>
    <row r="63" spans="1:16" ht="15.75">
      <c r="A63" s="29" t="s">
        <v>48</v>
      </c>
      <c r="B63" s="30"/>
      <c r="C63" s="31"/>
      <c r="D63" s="32">
        <f t="shared" ref="D63:M63" si="13">SUM(D64:D67)</f>
        <v>769483</v>
      </c>
      <c r="E63" s="32">
        <f t="shared" si="13"/>
        <v>1000000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441979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ref="N63:N68" si="14">SUM(D63:M63)</f>
        <v>2211462</v>
      </c>
      <c r="O63" s="45">
        <f t="shared" si="7"/>
        <v>134.16623187526542</v>
      </c>
      <c r="P63" s="9"/>
    </row>
    <row r="64" spans="1:16">
      <c r="A64" s="12"/>
      <c r="B64" s="25">
        <v>381</v>
      </c>
      <c r="C64" s="20" t="s">
        <v>70</v>
      </c>
      <c r="D64" s="46">
        <v>769483</v>
      </c>
      <c r="E64" s="46">
        <v>1000000</v>
      </c>
      <c r="F64" s="46">
        <v>0</v>
      </c>
      <c r="G64" s="46">
        <v>0</v>
      </c>
      <c r="H64" s="46">
        <v>0</v>
      </c>
      <c r="I64" s="46">
        <v>157757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1927240</v>
      </c>
      <c r="O64" s="47">
        <f t="shared" si="7"/>
        <v>116.92289025056118</v>
      </c>
      <c r="P64" s="9"/>
    </row>
    <row r="65" spans="1:119">
      <c r="A65" s="12"/>
      <c r="B65" s="25">
        <v>389.1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163190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163190</v>
      </c>
      <c r="O65" s="47">
        <f t="shared" si="7"/>
        <v>9.900503549111205</v>
      </c>
      <c r="P65" s="9"/>
    </row>
    <row r="66" spans="1:119">
      <c r="A66" s="12"/>
      <c r="B66" s="25">
        <v>389.2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674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674</v>
      </c>
      <c r="O66" s="47">
        <f t="shared" si="7"/>
        <v>4.0890614572589939E-2</v>
      </c>
      <c r="P66" s="9"/>
    </row>
    <row r="67" spans="1:119" ht="15.75" thickBot="1">
      <c r="A67" s="12"/>
      <c r="B67" s="25">
        <v>389.3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120358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120358</v>
      </c>
      <c r="O67" s="47">
        <f t="shared" si="7"/>
        <v>7.3019474610204451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SUM(D5,D15,D26,D40,D52,D55,D63)</f>
        <v>20714881</v>
      </c>
      <c r="E68" s="15">
        <f t="shared" si="15"/>
        <v>3005962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12703578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1533339</v>
      </c>
      <c r="N68" s="15">
        <f t="shared" si="14"/>
        <v>37957760</v>
      </c>
      <c r="O68" s="38">
        <f t="shared" si="7"/>
        <v>2302.8429290784443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80</v>
      </c>
      <c r="M70" s="51"/>
      <c r="N70" s="51"/>
      <c r="O70" s="43">
        <v>16483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thickBot="1">
      <c r="A72" s="55" t="s">
        <v>89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14114101</v>
      </c>
      <c r="E5" s="27">
        <f t="shared" si="0"/>
        <v>1383991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1689144</v>
      </c>
      <c r="N5" s="28">
        <f>SUM(D5:M5)</f>
        <v>17187236</v>
      </c>
      <c r="O5" s="33">
        <f t="shared" ref="O5:O36" si="1">(N5/O$77)</f>
        <v>1036.812209688122</v>
      </c>
      <c r="P5" s="6"/>
    </row>
    <row r="6" spans="1:133">
      <c r="A6" s="12"/>
      <c r="B6" s="25">
        <v>311</v>
      </c>
      <c r="C6" s="20" t="s">
        <v>2</v>
      </c>
      <c r="D6" s="46">
        <v>9419925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1689144</v>
      </c>
      <c r="N6" s="46">
        <f>SUM(D6:M6)</f>
        <v>11109069</v>
      </c>
      <c r="O6" s="47">
        <f t="shared" si="1"/>
        <v>670.14954454967722</v>
      </c>
      <c r="P6" s="9"/>
    </row>
    <row r="7" spans="1:133">
      <c r="A7" s="12"/>
      <c r="B7" s="25">
        <v>312.41000000000003</v>
      </c>
      <c r="C7" s="20" t="s">
        <v>10</v>
      </c>
      <c r="D7" s="46">
        <v>737912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737912</v>
      </c>
      <c r="O7" s="47">
        <f t="shared" si="1"/>
        <v>44.514206430596609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1383991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1383991</v>
      </c>
      <c r="O8" s="47">
        <f t="shared" si="1"/>
        <v>83.488628823068112</v>
      </c>
      <c r="P8" s="9"/>
    </row>
    <row r="9" spans="1:133">
      <c r="A9" s="12"/>
      <c r="B9" s="25">
        <v>314.10000000000002</v>
      </c>
      <c r="C9" s="20" t="s">
        <v>12</v>
      </c>
      <c r="D9" s="46">
        <v>1558090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1558090</v>
      </c>
      <c r="O9" s="47">
        <f t="shared" si="1"/>
        <v>93.991071967183444</v>
      </c>
      <c r="P9" s="9"/>
    </row>
    <row r="10" spans="1:133">
      <c r="A10" s="12"/>
      <c r="B10" s="25">
        <v>314.3</v>
      </c>
      <c r="C10" s="20" t="s">
        <v>13</v>
      </c>
      <c r="D10" s="46">
        <v>293464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293464</v>
      </c>
      <c r="O10" s="47">
        <f t="shared" si="1"/>
        <v>17.703082584303552</v>
      </c>
      <c r="P10" s="9"/>
    </row>
    <row r="11" spans="1:133">
      <c r="A11" s="12"/>
      <c r="B11" s="25">
        <v>314.39999999999998</v>
      </c>
      <c r="C11" s="20" t="s">
        <v>14</v>
      </c>
      <c r="D11" s="46">
        <v>7682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7682</v>
      </c>
      <c r="O11" s="47">
        <f t="shared" si="1"/>
        <v>0.4634131628159498</v>
      </c>
      <c r="P11" s="9"/>
    </row>
    <row r="12" spans="1:133">
      <c r="A12" s="12"/>
      <c r="B12" s="25">
        <v>314.8</v>
      </c>
      <c r="C12" s="20" t="s">
        <v>15</v>
      </c>
      <c r="D12" s="46">
        <v>51380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51380</v>
      </c>
      <c r="O12" s="47">
        <f t="shared" si="1"/>
        <v>3.0994751764492974</v>
      </c>
      <c r="P12" s="9"/>
    </row>
    <row r="13" spans="1:133">
      <c r="A13" s="12"/>
      <c r="B13" s="25">
        <v>315</v>
      </c>
      <c r="C13" s="20" t="s">
        <v>16</v>
      </c>
      <c r="D13" s="46">
        <v>1408594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1408594</v>
      </c>
      <c r="O13" s="47">
        <f t="shared" si="1"/>
        <v>84.972793629727931</v>
      </c>
      <c r="P13" s="9"/>
    </row>
    <row r="14" spans="1:133">
      <c r="A14" s="12"/>
      <c r="B14" s="25">
        <v>316</v>
      </c>
      <c r="C14" s="20" t="s">
        <v>17</v>
      </c>
      <c r="D14" s="46">
        <v>637054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637054</v>
      </c>
      <c r="O14" s="47">
        <f t="shared" si="1"/>
        <v>38.429993364299932</v>
      </c>
      <c r="P14" s="9"/>
    </row>
    <row r="15" spans="1:133" ht="15.75">
      <c r="A15" s="29" t="s">
        <v>121</v>
      </c>
      <c r="B15" s="30"/>
      <c r="C15" s="31"/>
      <c r="D15" s="32">
        <f t="shared" ref="D15:M15" si="3">SUM(D16:D20)</f>
        <v>2649887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2653989</v>
      </c>
      <c r="O15" s="45">
        <f t="shared" si="1"/>
        <v>160.10068166737045</v>
      </c>
      <c r="P15" s="10"/>
    </row>
    <row r="16" spans="1:133">
      <c r="A16" s="12"/>
      <c r="B16" s="25">
        <v>322</v>
      </c>
      <c r="C16" s="20" t="s">
        <v>0</v>
      </c>
      <c r="D16" s="46">
        <v>754064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754064</v>
      </c>
      <c r="O16" s="47">
        <f t="shared" si="1"/>
        <v>45.488568498522049</v>
      </c>
      <c r="P16" s="9"/>
    </row>
    <row r="17" spans="1:16">
      <c r="A17" s="12"/>
      <c r="B17" s="25">
        <v>323.10000000000002</v>
      </c>
      <c r="C17" s="20" t="s">
        <v>19</v>
      </c>
      <c r="D17" s="46">
        <v>1748832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1748832</v>
      </c>
      <c r="O17" s="47">
        <f t="shared" si="1"/>
        <v>105.4974965313386</v>
      </c>
      <c r="P17" s="9"/>
    </row>
    <row r="18" spans="1:16">
      <c r="A18" s="12"/>
      <c r="B18" s="25">
        <v>323.39999999999998</v>
      </c>
      <c r="C18" s="20" t="s">
        <v>20</v>
      </c>
      <c r="D18" s="46">
        <v>35452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35452</v>
      </c>
      <c r="O18" s="47">
        <f t="shared" si="1"/>
        <v>2.1386258068408037</v>
      </c>
      <c r="P18" s="9"/>
    </row>
    <row r="19" spans="1:16">
      <c r="A19" s="12"/>
      <c r="B19" s="25">
        <v>323.7</v>
      </c>
      <c r="C19" s="20" t="s">
        <v>21</v>
      </c>
      <c r="D19" s="46">
        <v>22313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22313</v>
      </c>
      <c r="O19" s="47">
        <f t="shared" si="1"/>
        <v>1.3460215961874886</v>
      </c>
      <c r="P19" s="9"/>
    </row>
    <row r="20" spans="1:16">
      <c r="A20" s="12"/>
      <c r="B20" s="25">
        <v>329</v>
      </c>
      <c r="C20" s="20" t="s">
        <v>122</v>
      </c>
      <c r="D20" s="46">
        <v>89226</v>
      </c>
      <c r="E20" s="46">
        <v>0</v>
      </c>
      <c r="F20" s="46">
        <v>0</v>
      </c>
      <c r="G20" s="46">
        <v>0</v>
      </c>
      <c r="H20" s="46">
        <v>0</v>
      </c>
      <c r="I20" s="46">
        <v>4102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93328</v>
      </c>
      <c r="O20" s="47">
        <f t="shared" si="1"/>
        <v>5.6299692344815107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SUM(D22:D35)</f>
        <v>2710437</v>
      </c>
      <c r="E21" s="32">
        <f t="shared" si="5"/>
        <v>1061228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3771665</v>
      </c>
      <c r="O21" s="45">
        <f t="shared" si="1"/>
        <v>227.52397900705796</v>
      </c>
      <c r="P21" s="10"/>
    </row>
    <row r="22" spans="1:16">
      <c r="A22" s="12"/>
      <c r="B22" s="25">
        <v>331.1</v>
      </c>
      <c r="C22" s="20" t="s">
        <v>28</v>
      </c>
      <c r="D22" s="46">
        <v>36331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36331</v>
      </c>
      <c r="O22" s="47">
        <f t="shared" si="1"/>
        <v>2.1916510828256017</v>
      </c>
      <c r="P22" s="9"/>
    </row>
    <row r="23" spans="1:16">
      <c r="A23" s="12"/>
      <c r="B23" s="25">
        <v>331.2</v>
      </c>
      <c r="C23" s="20" t="s">
        <v>29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10000</v>
      </c>
      <c r="O23" s="47">
        <f t="shared" si="1"/>
        <v>0.60324546057790918</v>
      </c>
      <c r="P23" s="9"/>
    </row>
    <row r="24" spans="1:16">
      <c r="A24" s="12"/>
      <c r="B24" s="25">
        <v>331.39</v>
      </c>
      <c r="C24" s="20" t="s">
        <v>123</v>
      </c>
      <c r="D24" s="46">
        <v>70491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70491</v>
      </c>
      <c r="O24" s="47">
        <f t="shared" si="1"/>
        <v>4.2523375761597393</v>
      </c>
      <c r="P24" s="9"/>
    </row>
    <row r="25" spans="1:16">
      <c r="A25" s="12"/>
      <c r="B25" s="25">
        <v>331.5</v>
      </c>
      <c r="C25" s="20" t="s">
        <v>84</v>
      </c>
      <c r="D25" s="46">
        <v>0</v>
      </c>
      <c r="E25" s="46">
        <v>1061228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1061228</v>
      </c>
      <c r="O25" s="47">
        <f t="shared" si="1"/>
        <v>64.018097363817333</v>
      </c>
      <c r="P25" s="9"/>
    </row>
    <row r="26" spans="1:16">
      <c r="A26" s="12"/>
      <c r="B26" s="25">
        <v>335.12</v>
      </c>
      <c r="C26" s="20" t="s">
        <v>33</v>
      </c>
      <c r="D26" s="46">
        <v>614678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614678</v>
      </c>
      <c r="O26" s="47">
        <f t="shared" si="1"/>
        <v>37.080171321710807</v>
      </c>
      <c r="P26" s="9"/>
    </row>
    <row r="27" spans="1:16">
      <c r="A27" s="12"/>
      <c r="B27" s="25">
        <v>335.14</v>
      </c>
      <c r="C27" s="20" t="s">
        <v>34</v>
      </c>
      <c r="D27" s="46">
        <v>10683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10683</v>
      </c>
      <c r="O27" s="47">
        <f t="shared" si="1"/>
        <v>0.64444712553538031</v>
      </c>
      <c r="P27" s="9"/>
    </row>
    <row r="28" spans="1:16">
      <c r="A28" s="12"/>
      <c r="B28" s="25">
        <v>335.15</v>
      </c>
      <c r="C28" s="20" t="s">
        <v>35</v>
      </c>
      <c r="D28" s="46">
        <v>42682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42682</v>
      </c>
      <c r="O28" s="47">
        <f t="shared" si="1"/>
        <v>2.5747722748386317</v>
      </c>
      <c r="P28" s="9"/>
    </row>
    <row r="29" spans="1:16">
      <c r="A29" s="12"/>
      <c r="B29" s="25">
        <v>335.18</v>
      </c>
      <c r="C29" s="20" t="s">
        <v>36</v>
      </c>
      <c r="D29" s="46">
        <v>1557064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1557064</v>
      </c>
      <c r="O29" s="47">
        <f t="shared" si="1"/>
        <v>93.92917898292815</v>
      </c>
      <c r="P29" s="9"/>
    </row>
    <row r="30" spans="1:16">
      <c r="A30" s="12"/>
      <c r="B30" s="25">
        <v>335.21</v>
      </c>
      <c r="C30" s="20" t="s">
        <v>37</v>
      </c>
      <c r="D30" s="46">
        <v>4920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4920</v>
      </c>
      <c r="O30" s="47">
        <f t="shared" si="1"/>
        <v>0.2967967666043313</v>
      </c>
      <c r="P30" s="9"/>
    </row>
    <row r="31" spans="1:16">
      <c r="A31" s="12"/>
      <c r="B31" s="25">
        <v>335.49</v>
      </c>
      <c r="C31" s="20" t="s">
        <v>38</v>
      </c>
      <c r="D31" s="46">
        <v>18916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18916</v>
      </c>
      <c r="O31" s="47">
        <f t="shared" si="1"/>
        <v>1.141099113229173</v>
      </c>
      <c r="P31" s="9"/>
    </row>
    <row r="32" spans="1:16">
      <c r="A32" s="12"/>
      <c r="B32" s="25">
        <v>337.3</v>
      </c>
      <c r="C32" s="20" t="s">
        <v>96</v>
      </c>
      <c r="D32" s="46">
        <v>42510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42510</v>
      </c>
      <c r="O32" s="47">
        <f t="shared" si="1"/>
        <v>2.5643964529166916</v>
      </c>
      <c r="P32" s="9"/>
    </row>
    <row r="33" spans="1:16">
      <c r="A33" s="12"/>
      <c r="B33" s="25">
        <v>337.7</v>
      </c>
      <c r="C33" s="20" t="s">
        <v>39</v>
      </c>
      <c r="D33" s="46">
        <v>178862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178862</v>
      </c>
      <c r="O33" s="47">
        <f t="shared" si="1"/>
        <v>10.789768956988599</v>
      </c>
      <c r="P33" s="9"/>
    </row>
    <row r="34" spans="1:16">
      <c r="A34" s="12"/>
      <c r="B34" s="25">
        <v>338</v>
      </c>
      <c r="C34" s="20" t="s">
        <v>40</v>
      </c>
      <c r="D34" s="46">
        <v>101582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101582</v>
      </c>
      <c r="O34" s="47">
        <f t="shared" si="1"/>
        <v>6.1278880376425171</v>
      </c>
      <c r="P34" s="9"/>
    </row>
    <row r="35" spans="1:16">
      <c r="A35" s="12"/>
      <c r="B35" s="25">
        <v>339</v>
      </c>
      <c r="C35" s="20" t="s">
        <v>41</v>
      </c>
      <c r="D35" s="46">
        <v>21718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21718</v>
      </c>
      <c r="O35" s="47">
        <f t="shared" si="1"/>
        <v>1.310128491283103</v>
      </c>
      <c r="P35" s="9"/>
    </row>
    <row r="36" spans="1:16" ht="15.75">
      <c r="A36" s="29" t="s">
        <v>46</v>
      </c>
      <c r="B36" s="30"/>
      <c r="C36" s="31"/>
      <c r="D36" s="32">
        <f t="shared" ref="D36:M36" si="8">SUM(D37:D49)</f>
        <v>816265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12048315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12864580</v>
      </c>
      <c r="O36" s="45">
        <f t="shared" si="1"/>
        <v>776.0499487241359</v>
      </c>
      <c r="P36" s="10"/>
    </row>
    <row r="37" spans="1:16">
      <c r="A37" s="12"/>
      <c r="B37" s="25">
        <v>341.1</v>
      </c>
      <c r="C37" s="20" t="s">
        <v>81</v>
      </c>
      <c r="D37" s="46">
        <v>25824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25824</v>
      </c>
      <c r="O37" s="47">
        <f t="shared" ref="O37:O68" si="9">(N37/O$77)</f>
        <v>1.5578210773963925</v>
      </c>
      <c r="P37" s="9"/>
    </row>
    <row r="38" spans="1:16">
      <c r="A38" s="12"/>
      <c r="B38" s="25">
        <v>341.2</v>
      </c>
      <c r="C38" s="20" t="s">
        <v>124</v>
      </c>
      <c r="D38" s="46">
        <v>1792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1792</v>
      </c>
      <c r="O38" s="47">
        <f t="shared" si="9"/>
        <v>0.10810158653556132</v>
      </c>
      <c r="P38" s="9"/>
    </row>
    <row r="39" spans="1:16">
      <c r="A39" s="12"/>
      <c r="B39" s="25">
        <v>342.2</v>
      </c>
      <c r="C39" s="20" t="s">
        <v>98</v>
      </c>
      <c r="D39" s="46">
        <v>2200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10">SUM(D39:M39)</f>
        <v>2200</v>
      </c>
      <c r="O39" s="47">
        <f t="shared" si="9"/>
        <v>0.13271400132714001</v>
      </c>
      <c r="P39" s="9"/>
    </row>
    <row r="40" spans="1:16">
      <c r="A40" s="12"/>
      <c r="B40" s="25">
        <v>342.5</v>
      </c>
      <c r="C40" s="20" t="s">
        <v>49</v>
      </c>
      <c r="D40" s="46">
        <v>32938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32938</v>
      </c>
      <c r="O40" s="47">
        <f t="shared" si="9"/>
        <v>1.9869698980515171</v>
      </c>
      <c r="P40" s="9"/>
    </row>
    <row r="41" spans="1:16">
      <c r="A41" s="12"/>
      <c r="B41" s="25">
        <v>342.6</v>
      </c>
      <c r="C41" s="20" t="s">
        <v>50</v>
      </c>
      <c r="D41" s="46">
        <v>594251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594251</v>
      </c>
      <c r="O41" s="47">
        <f t="shared" si="9"/>
        <v>35.847921819388311</v>
      </c>
      <c r="P41" s="9"/>
    </row>
    <row r="42" spans="1:16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3841038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3841038</v>
      </c>
      <c r="O42" s="47">
        <f t="shared" si="9"/>
        <v>231.7088737407251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3937050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3937050</v>
      </c>
      <c r="O43" s="47">
        <f t="shared" si="9"/>
        <v>237.50075405682571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3401383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3401383</v>
      </c>
      <c r="O44" s="47">
        <f t="shared" si="9"/>
        <v>205.18688544368703</v>
      </c>
      <c r="P44" s="9"/>
    </row>
    <row r="45" spans="1:16">
      <c r="A45" s="12"/>
      <c r="B45" s="25">
        <v>343.7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602571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602571</v>
      </c>
      <c r="O45" s="47">
        <f t="shared" si="9"/>
        <v>36.349822042589132</v>
      </c>
      <c r="P45" s="9"/>
    </row>
    <row r="46" spans="1:16">
      <c r="A46" s="12"/>
      <c r="B46" s="25">
        <v>343.9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266273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266273</v>
      </c>
      <c r="O46" s="47">
        <f t="shared" si="9"/>
        <v>16.06279785244616</v>
      </c>
      <c r="P46" s="9"/>
    </row>
    <row r="47" spans="1:16">
      <c r="A47" s="12"/>
      <c r="B47" s="25">
        <v>347.2</v>
      </c>
      <c r="C47" s="20" t="s">
        <v>57</v>
      </c>
      <c r="D47" s="46">
        <v>146451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146451</v>
      </c>
      <c r="O47" s="47">
        <f t="shared" si="9"/>
        <v>8.8345900947095366</v>
      </c>
      <c r="P47" s="9"/>
    </row>
    <row r="48" spans="1:16">
      <c r="A48" s="12"/>
      <c r="B48" s="25">
        <v>347.4</v>
      </c>
      <c r="C48" s="20" t="s">
        <v>58</v>
      </c>
      <c r="D48" s="46">
        <v>10565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10565</v>
      </c>
      <c r="O48" s="47">
        <f t="shared" si="9"/>
        <v>0.63732882910056099</v>
      </c>
      <c r="P48" s="9"/>
    </row>
    <row r="49" spans="1:16">
      <c r="A49" s="12"/>
      <c r="B49" s="25">
        <v>349</v>
      </c>
      <c r="C49" s="20" t="s">
        <v>125</v>
      </c>
      <c r="D49" s="46">
        <v>2244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2244</v>
      </c>
      <c r="O49" s="47">
        <f t="shared" si="9"/>
        <v>0.13536828135368281</v>
      </c>
      <c r="P49" s="9"/>
    </row>
    <row r="50" spans="1:16" ht="15.75">
      <c r="A50" s="29" t="s">
        <v>47</v>
      </c>
      <c r="B50" s="30"/>
      <c r="C50" s="31"/>
      <c r="D50" s="32">
        <f t="shared" ref="D50:M50" si="11">SUM(D51:D52)</f>
        <v>166501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166501</v>
      </c>
      <c r="O50" s="45">
        <f t="shared" si="9"/>
        <v>10.044097243168245</v>
      </c>
      <c r="P50" s="10"/>
    </row>
    <row r="51" spans="1:16">
      <c r="A51" s="13"/>
      <c r="B51" s="39">
        <v>351.1</v>
      </c>
      <c r="C51" s="21" t="s">
        <v>61</v>
      </c>
      <c r="D51" s="46">
        <v>106904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106904</v>
      </c>
      <c r="O51" s="47">
        <f t="shared" si="9"/>
        <v>6.44893527176208</v>
      </c>
      <c r="P51" s="9"/>
    </row>
    <row r="52" spans="1:16">
      <c r="A52" s="13"/>
      <c r="B52" s="39">
        <v>354</v>
      </c>
      <c r="C52" s="21" t="s">
        <v>62</v>
      </c>
      <c r="D52" s="46">
        <v>59597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59597</v>
      </c>
      <c r="O52" s="47">
        <f t="shared" si="9"/>
        <v>3.5951619714061653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SUM(D54:D67)</f>
        <v>1026495</v>
      </c>
      <c r="E53" s="32">
        <f t="shared" si="12"/>
        <v>717622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406046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69921</v>
      </c>
      <c r="N53" s="32">
        <f>SUM(D53:M53)</f>
        <v>2220084</v>
      </c>
      <c r="O53" s="45">
        <f t="shared" si="9"/>
        <v>133.92555951016467</v>
      </c>
      <c r="P53" s="10"/>
    </row>
    <row r="54" spans="1:16">
      <c r="A54" s="12"/>
      <c r="B54" s="25">
        <v>361.1</v>
      </c>
      <c r="C54" s="20" t="s">
        <v>63</v>
      </c>
      <c r="D54" s="46">
        <v>451973</v>
      </c>
      <c r="E54" s="46">
        <v>92725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544698</v>
      </c>
      <c r="O54" s="47">
        <f t="shared" si="9"/>
        <v>32.858659588586598</v>
      </c>
      <c r="P54" s="9"/>
    </row>
    <row r="55" spans="1:16">
      <c r="A55" s="12"/>
      <c r="B55" s="25">
        <v>361.3</v>
      </c>
      <c r="C55" s="20" t="s">
        <v>126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69497</v>
      </c>
      <c r="N55" s="46">
        <f t="shared" ref="N55:N67" si="13">SUM(D55:M55)</f>
        <v>69497</v>
      </c>
      <c r="O55" s="47">
        <f t="shared" si="9"/>
        <v>4.1923749773782948</v>
      </c>
      <c r="P55" s="9"/>
    </row>
    <row r="56" spans="1:16">
      <c r="A56" s="12"/>
      <c r="B56" s="25">
        <v>361.4</v>
      </c>
      <c r="C56" s="20" t="s">
        <v>127</v>
      </c>
      <c r="D56" s="46">
        <v>-71310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-71310</v>
      </c>
      <c r="O56" s="47">
        <f t="shared" si="9"/>
        <v>-4.3017433793810698</v>
      </c>
      <c r="P56" s="9"/>
    </row>
    <row r="57" spans="1:16">
      <c r="A57" s="12"/>
      <c r="B57" s="25">
        <v>362</v>
      </c>
      <c r="C57" s="20" t="s">
        <v>64</v>
      </c>
      <c r="D57" s="46">
        <v>124231</v>
      </c>
      <c r="E57" s="46">
        <v>0</v>
      </c>
      <c r="F57" s="46">
        <v>0</v>
      </c>
      <c r="G57" s="46">
        <v>0</v>
      </c>
      <c r="H57" s="46">
        <v>0</v>
      </c>
      <c r="I57" s="46">
        <v>38333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162564</v>
      </c>
      <c r="O57" s="47">
        <f t="shared" si="9"/>
        <v>9.8065995053387223</v>
      </c>
      <c r="P57" s="9"/>
    </row>
    <row r="58" spans="1:16">
      <c r="A58" s="12"/>
      <c r="B58" s="25">
        <v>363.11</v>
      </c>
      <c r="C58" s="20" t="s">
        <v>26</v>
      </c>
      <c r="D58" s="46">
        <v>37567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37567</v>
      </c>
      <c r="O58" s="47">
        <f t="shared" si="9"/>
        <v>2.2662122217530314</v>
      </c>
      <c r="P58" s="9"/>
    </row>
    <row r="59" spans="1:16">
      <c r="A59" s="12"/>
      <c r="B59" s="25">
        <v>363.22</v>
      </c>
      <c r="C59" s="20" t="s">
        <v>128</v>
      </c>
      <c r="D59" s="46">
        <v>84245</v>
      </c>
      <c r="E59" s="46">
        <v>0</v>
      </c>
      <c r="F59" s="46">
        <v>0</v>
      </c>
      <c r="G59" s="46">
        <v>0</v>
      </c>
      <c r="H59" s="46">
        <v>0</v>
      </c>
      <c r="I59" s="46">
        <v>315220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399465</v>
      </c>
      <c r="O59" s="47">
        <f t="shared" si="9"/>
        <v>24.097544790975448</v>
      </c>
      <c r="P59" s="9"/>
    </row>
    <row r="60" spans="1:16">
      <c r="A60" s="12"/>
      <c r="B60" s="25">
        <v>363.24</v>
      </c>
      <c r="C60" s="20" t="s">
        <v>129</v>
      </c>
      <c r="D60" s="46">
        <v>203386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203386</v>
      </c>
      <c r="O60" s="47">
        <f t="shared" si="9"/>
        <v>12.269168124509862</v>
      </c>
      <c r="P60" s="9"/>
    </row>
    <row r="61" spans="1:16">
      <c r="A61" s="12"/>
      <c r="B61" s="25">
        <v>363.27</v>
      </c>
      <c r="C61" s="20" t="s">
        <v>130</v>
      </c>
      <c r="D61" s="46">
        <v>18218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18218</v>
      </c>
      <c r="O61" s="47">
        <f t="shared" si="9"/>
        <v>1.0989925800808349</v>
      </c>
      <c r="P61" s="9"/>
    </row>
    <row r="62" spans="1:16">
      <c r="A62" s="12"/>
      <c r="B62" s="25">
        <v>363.29</v>
      </c>
      <c r="C62" s="20" t="s">
        <v>131</v>
      </c>
      <c r="D62" s="46">
        <v>0</v>
      </c>
      <c r="E62" s="46">
        <v>86795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86795</v>
      </c>
      <c r="O62" s="47">
        <f t="shared" si="9"/>
        <v>5.2358689750859622</v>
      </c>
      <c r="P62" s="9"/>
    </row>
    <row r="63" spans="1:16">
      <c r="A63" s="12"/>
      <c r="B63" s="25">
        <v>364</v>
      </c>
      <c r="C63" s="20" t="s">
        <v>65</v>
      </c>
      <c r="D63" s="46">
        <v>16605</v>
      </c>
      <c r="E63" s="46">
        <v>0</v>
      </c>
      <c r="F63" s="46">
        <v>0</v>
      </c>
      <c r="G63" s="46">
        <v>0</v>
      </c>
      <c r="H63" s="46">
        <v>0</v>
      </c>
      <c r="I63" s="46">
        <v>11850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28455</v>
      </c>
      <c r="O63" s="47">
        <f t="shared" si="9"/>
        <v>1.7165349580744405</v>
      </c>
      <c r="P63" s="9"/>
    </row>
    <row r="64" spans="1:16">
      <c r="A64" s="12"/>
      <c r="B64" s="25">
        <v>365</v>
      </c>
      <c r="C64" s="20" t="s">
        <v>66</v>
      </c>
      <c r="D64" s="46">
        <v>18392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18392</v>
      </c>
      <c r="O64" s="47">
        <f t="shared" si="9"/>
        <v>1.1094890510948905</v>
      </c>
      <c r="P64" s="9"/>
    </row>
    <row r="65" spans="1:119">
      <c r="A65" s="12"/>
      <c r="B65" s="25">
        <v>366</v>
      </c>
      <c r="C65" s="20" t="s">
        <v>67</v>
      </c>
      <c r="D65" s="46">
        <v>27358</v>
      </c>
      <c r="E65" s="46">
        <v>0</v>
      </c>
      <c r="F65" s="46">
        <v>0</v>
      </c>
      <c r="G65" s="46">
        <v>0</v>
      </c>
      <c r="H65" s="46">
        <v>0</v>
      </c>
      <c r="I65" s="46">
        <v>30000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57358</v>
      </c>
      <c r="O65" s="47">
        <f t="shared" si="9"/>
        <v>3.4600953127827712</v>
      </c>
      <c r="P65" s="9"/>
    </row>
    <row r="66" spans="1:119">
      <c r="A66" s="12"/>
      <c r="B66" s="25">
        <v>369.3</v>
      </c>
      <c r="C66" s="20" t="s">
        <v>68</v>
      </c>
      <c r="D66" s="46">
        <v>844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424</v>
      </c>
      <c r="N66" s="46">
        <f t="shared" si="13"/>
        <v>1268</v>
      </c>
      <c r="O66" s="47">
        <f t="shared" si="9"/>
        <v>7.6491524401278876E-2</v>
      </c>
      <c r="P66" s="9"/>
    </row>
    <row r="67" spans="1:119">
      <c r="A67" s="12"/>
      <c r="B67" s="25">
        <v>369.9</v>
      </c>
      <c r="C67" s="20" t="s">
        <v>69</v>
      </c>
      <c r="D67" s="46">
        <v>114986</v>
      </c>
      <c r="E67" s="46">
        <v>538102</v>
      </c>
      <c r="F67" s="46">
        <v>0</v>
      </c>
      <c r="G67" s="46">
        <v>0</v>
      </c>
      <c r="H67" s="46">
        <v>0</v>
      </c>
      <c r="I67" s="46">
        <v>10643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663731</v>
      </c>
      <c r="O67" s="47">
        <f t="shared" si="9"/>
        <v>40.039271279483621</v>
      </c>
      <c r="P67" s="9"/>
    </row>
    <row r="68" spans="1:119" ht="15.75">
      <c r="A68" s="29" t="s">
        <v>48</v>
      </c>
      <c r="B68" s="30"/>
      <c r="C68" s="31"/>
      <c r="D68" s="32">
        <f t="shared" ref="D68:M68" si="14">SUM(D69:D74)</f>
        <v>868790</v>
      </c>
      <c r="E68" s="32">
        <f t="shared" si="14"/>
        <v>0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1726227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ref="N68:N75" si="15">SUM(D68:M68)</f>
        <v>2595017</v>
      </c>
      <c r="O68" s="45">
        <f t="shared" si="9"/>
        <v>156.54322253725041</v>
      </c>
      <c r="P68" s="9"/>
    </row>
    <row r="69" spans="1:119">
      <c r="A69" s="12"/>
      <c r="B69" s="25">
        <v>381</v>
      </c>
      <c r="C69" s="20" t="s">
        <v>70</v>
      </c>
      <c r="D69" s="46">
        <v>820351</v>
      </c>
      <c r="E69" s="46">
        <v>0</v>
      </c>
      <c r="F69" s="46">
        <v>0</v>
      </c>
      <c r="G69" s="46">
        <v>0</v>
      </c>
      <c r="H69" s="46">
        <v>0</v>
      </c>
      <c r="I69" s="46">
        <v>759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821110</v>
      </c>
      <c r="O69" s="47">
        <f t="shared" ref="O69:O75" si="16">(N69/O$77)</f>
        <v>49.533088013512696</v>
      </c>
      <c r="P69" s="9"/>
    </row>
    <row r="70" spans="1:119">
      <c r="A70" s="12"/>
      <c r="B70" s="25">
        <v>389.1</v>
      </c>
      <c r="C70" s="20" t="s">
        <v>71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375914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375914</v>
      </c>
      <c r="O70" s="47">
        <f t="shared" si="16"/>
        <v>22.676841406768414</v>
      </c>
      <c r="P70" s="9"/>
    </row>
    <row r="71" spans="1:119">
      <c r="A71" s="12"/>
      <c r="B71" s="25">
        <v>389.2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32341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32341</v>
      </c>
      <c r="O71" s="47">
        <f t="shared" si="16"/>
        <v>1.9509561440550161</v>
      </c>
      <c r="P71" s="9"/>
    </row>
    <row r="72" spans="1:119">
      <c r="A72" s="12"/>
      <c r="B72" s="25">
        <v>389.3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704110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704110</v>
      </c>
      <c r="O72" s="47">
        <f t="shared" si="16"/>
        <v>42.47511612475116</v>
      </c>
      <c r="P72" s="9"/>
    </row>
    <row r="73" spans="1:119">
      <c r="A73" s="12"/>
      <c r="B73" s="25">
        <v>389.8</v>
      </c>
      <c r="C73" s="20" t="s">
        <v>132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613103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613103</v>
      </c>
      <c r="O73" s="47">
        <f t="shared" si="16"/>
        <v>36.985160161669782</v>
      </c>
      <c r="P73" s="9"/>
    </row>
    <row r="74" spans="1:119" ht="15.75" thickBot="1">
      <c r="A74" s="12"/>
      <c r="B74" s="25">
        <v>389.9</v>
      </c>
      <c r="C74" s="20" t="s">
        <v>99</v>
      </c>
      <c r="D74" s="46">
        <v>48439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48439</v>
      </c>
      <c r="O74" s="47">
        <f t="shared" si="16"/>
        <v>2.9220606864933343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7">SUM(D5,D15,D21,D36,D50,D53,D68)</f>
        <v>22352476</v>
      </c>
      <c r="E75" s="15">
        <f t="shared" si="17"/>
        <v>3162841</v>
      </c>
      <c r="F75" s="15">
        <f t="shared" si="17"/>
        <v>0</v>
      </c>
      <c r="G75" s="15">
        <f t="shared" si="17"/>
        <v>0</v>
      </c>
      <c r="H75" s="15">
        <f t="shared" si="17"/>
        <v>0</v>
      </c>
      <c r="I75" s="15">
        <f t="shared" si="17"/>
        <v>14184690</v>
      </c>
      <c r="J75" s="15">
        <f t="shared" si="17"/>
        <v>0</v>
      </c>
      <c r="K75" s="15">
        <f t="shared" si="17"/>
        <v>0</v>
      </c>
      <c r="L75" s="15">
        <f t="shared" si="17"/>
        <v>0</v>
      </c>
      <c r="M75" s="15">
        <f t="shared" si="17"/>
        <v>1759065</v>
      </c>
      <c r="N75" s="15">
        <f t="shared" si="15"/>
        <v>41459072</v>
      </c>
      <c r="O75" s="38">
        <f t="shared" si="16"/>
        <v>2500.9996983772699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133</v>
      </c>
      <c r="M77" s="51"/>
      <c r="N77" s="51"/>
      <c r="O77" s="43">
        <v>16577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89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167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 t="shared" ref="D5:N5" si="0">SUM(D6:D13)</f>
        <v>16450479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16450479</v>
      </c>
      <c r="P5" s="33">
        <f t="shared" ref="P5:P36" si="1">(O5/P$79)</f>
        <v>930.246494005881</v>
      </c>
      <c r="Q5" s="6"/>
    </row>
    <row r="6" spans="1:134">
      <c r="A6" s="12"/>
      <c r="B6" s="25">
        <v>311</v>
      </c>
      <c r="C6" s="20" t="s">
        <v>2</v>
      </c>
      <c r="D6" s="46">
        <v>11064366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11064366</v>
      </c>
      <c r="P6" s="47">
        <f t="shared" si="1"/>
        <v>625.67100203573852</v>
      </c>
      <c r="Q6" s="9"/>
    </row>
    <row r="7" spans="1:134">
      <c r="A7" s="12"/>
      <c r="B7" s="25">
        <v>312.41000000000003</v>
      </c>
      <c r="C7" s="20" t="s">
        <v>171</v>
      </c>
      <c r="D7" s="46">
        <v>698827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698827</v>
      </c>
      <c r="P7" s="47">
        <f t="shared" si="1"/>
        <v>39.517473422302643</v>
      </c>
      <c r="Q7" s="9"/>
    </row>
    <row r="8" spans="1:134">
      <c r="A8" s="12"/>
      <c r="B8" s="25">
        <v>314.10000000000002</v>
      </c>
      <c r="C8" s="20" t="s">
        <v>12</v>
      </c>
      <c r="D8" s="46">
        <v>2181150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2181150</v>
      </c>
      <c r="P8" s="47">
        <f t="shared" si="1"/>
        <v>123.3403076227098</v>
      </c>
      <c r="Q8" s="9"/>
    </row>
    <row r="9" spans="1:134">
      <c r="A9" s="12"/>
      <c r="B9" s="25">
        <v>314.3</v>
      </c>
      <c r="C9" s="20" t="s">
        <v>13</v>
      </c>
      <c r="D9" s="46">
        <v>680092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680092</v>
      </c>
      <c r="P9" s="47">
        <f t="shared" si="1"/>
        <v>38.45804116715675</v>
      </c>
      <c r="Q9" s="9"/>
    </row>
    <row r="10" spans="1:134">
      <c r="A10" s="12"/>
      <c r="B10" s="25">
        <v>314.39999999999998</v>
      </c>
      <c r="C10" s="20" t="s">
        <v>14</v>
      </c>
      <c r="D10" s="46">
        <v>20197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20197</v>
      </c>
      <c r="P10" s="47">
        <f t="shared" si="1"/>
        <v>1.1421058584030763</v>
      </c>
      <c r="Q10" s="9"/>
    </row>
    <row r="11" spans="1:134">
      <c r="A11" s="12"/>
      <c r="B11" s="25">
        <v>314.8</v>
      </c>
      <c r="C11" s="20" t="s">
        <v>15</v>
      </c>
      <c r="D11" s="46">
        <v>72551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72551</v>
      </c>
      <c r="P11" s="47">
        <f t="shared" si="1"/>
        <v>4.1026351504184575</v>
      </c>
      <c r="Q11" s="9"/>
    </row>
    <row r="12" spans="1:134">
      <c r="A12" s="12"/>
      <c r="B12" s="25">
        <v>315.10000000000002</v>
      </c>
      <c r="C12" s="20" t="s">
        <v>172</v>
      </c>
      <c r="D12" s="46">
        <v>1077175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1077175</v>
      </c>
      <c r="P12" s="47">
        <f t="shared" si="1"/>
        <v>60.912406695317799</v>
      </c>
      <c r="Q12" s="9"/>
    </row>
    <row r="13" spans="1:134">
      <c r="A13" s="12"/>
      <c r="B13" s="25">
        <v>316</v>
      </c>
      <c r="C13" s="20" t="s">
        <v>106</v>
      </c>
      <c r="D13" s="46">
        <v>656121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656121</v>
      </c>
      <c r="P13" s="47">
        <f t="shared" si="1"/>
        <v>37.102522053833972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SUM(D15:D27)</f>
        <v>6348002</v>
      </c>
      <c r="E14" s="32">
        <f t="shared" si="3"/>
        <v>100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491282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6839384</v>
      </c>
      <c r="P14" s="45">
        <f t="shared" si="1"/>
        <v>386.75548518434744</v>
      </c>
      <c r="Q14" s="10"/>
    </row>
    <row r="15" spans="1:134">
      <c r="A15" s="12"/>
      <c r="B15" s="25">
        <v>322</v>
      </c>
      <c r="C15" s="20" t="s">
        <v>173</v>
      </c>
      <c r="D15" s="46">
        <v>1977979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1977979</v>
      </c>
      <c r="P15" s="47">
        <f t="shared" si="1"/>
        <v>111.85133453969691</v>
      </c>
      <c r="Q15" s="9"/>
    </row>
    <row r="16" spans="1:134">
      <c r="A16" s="12"/>
      <c r="B16" s="25">
        <v>323.10000000000002</v>
      </c>
      <c r="C16" s="20" t="s">
        <v>19</v>
      </c>
      <c r="D16" s="46">
        <v>1612910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7" si="4">SUM(D16:N16)</f>
        <v>1612910</v>
      </c>
      <c r="P16" s="47">
        <f t="shared" si="1"/>
        <v>91.207306039357618</v>
      </c>
      <c r="Q16" s="9"/>
    </row>
    <row r="17" spans="1:17">
      <c r="A17" s="12"/>
      <c r="B17" s="25">
        <v>323.39999999999998</v>
      </c>
      <c r="C17" s="20" t="s">
        <v>20</v>
      </c>
      <c r="D17" s="46">
        <v>66581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66581</v>
      </c>
      <c r="P17" s="47">
        <f t="shared" si="1"/>
        <v>3.7650418457362589</v>
      </c>
      <c r="Q17" s="9"/>
    </row>
    <row r="18" spans="1:17">
      <c r="A18" s="12"/>
      <c r="B18" s="25">
        <v>323.7</v>
      </c>
      <c r="C18" s="20" t="s">
        <v>21</v>
      </c>
      <c r="D18" s="46">
        <v>5673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5673</v>
      </c>
      <c r="P18" s="47">
        <f t="shared" si="1"/>
        <v>0.320798461886451</v>
      </c>
      <c r="Q18" s="9"/>
    </row>
    <row r="19" spans="1:17">
      <c r="A19" s="12"/>
      <c r="B19" s="25">
        <v>324.11</v>
      </c>
      <c r="C19" s="20" t="s">
        <v>22</v>
      </c>
      <c r="D19" s="46">
        <v>379254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379254</v>
      </c>
      <c r="P19" s="47">
        <f t="shared" si="1"/>
        <v>21.44616602578602</v>
      </c>
      <c r="Q19" s="9"/>
    </row>
    <row r="20" spans="1:17">
      <c r="A20" s="12"/>
      <c r="B20" s="25">
        <v>324.12</v>
      </c>
      <c r="C20" s="20" t="s">
        <v>91</v>
      </c>
      <c r="D20" s="46">
        <v>81523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81523</v>
      </c>
      <c r="P20" s="47">
        <f t="shared" si="1"/>
        <v>4.6099864284098624</v>
      </c>
      <c r="Q20" s="9"/>
    </row>
    <row r="21" spans="1:17">
      <c r="A21" s="12"/>
      <c r="B21" s="25">
        <v>324.20999999999998</v>
      </c>
      <c r="C21" s="20" t="s">
        <v>23</v>
      </c>
      <c r="D21" s="46">
        <v>1049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1049</v>
      </c>
      <c r="P21" s="47">
        <f t="shared" si="1"/>
        <v>5.9319158561411442E-2</v>
      </c>
      <c r="Q21" s="9"/>
    </row>
    <row r="22" spans="1:17">
      <c r="A22" s="12"/>
      <c r="B22" s="25">
        <v>324.22000000000003</v>
      </c>
      <c r="C22" s="20" t="s">
        <v>174</v>
      </c>
      <c r="D22" s="46">
        <v>18000</v>
      </c>
      <c r="E22" s="46">
        <v>0</v>
      </c>
      <c r="F22" s="46">
        <v>0</v>
      </c>
      <c r="G22" s="46">
        <v>0</v>
      </c>
      <c r="H22" s="46">
        <v>0</v>
      </c>
      <c r="I22" s="46">
        <v>491082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509082</v>
      </c>
      <c r="P22" s="47">
        <f t="shared" si="1"/>
        <v>28.787717710925129</v>
      </c>
      <c r="Q22" s="9"/>
    </row>
    <row r="23" spans="1:17">
      <c r="A23" s="12"/>
      <c r="B23" s="25">
        <v>324.31</v>
      </c>
      <c r="C23" s="20" t="s">
        <v>24</v>
      </c>
      <c r="D23" s="46">
        <v>763242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763242</v>
      </c>
      <c r="P23" s="47">
        <f t="shared" si="1"/>
        <v>43.160031667043654</v>
      </c>
      <c r="Q23" s="9"/>
    </row>
    <row r="24" spans="1:17">
      <c r="A24" s="12"/>
      <c r="B24" s="25">
        <v>324.32</v>
      </c>
      <c r="C24" s="20" t="s">
        <v>92</v>
      </c>
      <c r="D24" s="46">
        <v>12578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12578</v>
      </c>
      <c r="P24" s="47">
        <f t="shared" si="1"/>
        <v>0.7112644198145216</v>
      </c>
      <c r="Q24" s="9"/>
    </row>
    <row r="25" spans="1:17">
      <c r="A25" s="12"/>
      <c r="B25" s="25">
        <v>324.61</v>
      </c>
      <c r="C25" s="20" t="s">
        <v>93</v>
      </c>
      <c r="D25" s="46">
        <v>59162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59162</v>
      </c>
      <c r="P25" s="47">
        <f t="shared" si="1"/>
        <v>3.3455100655960188</v>
      </c>
      <c r="Q25" s="9"/>
    </row>
    <row r="26" spans="1:17">
      <c r="A26" s="12"/>
      <c r="B26" s="25">
        <v>325.2</v>
      </c>
      <c r="C26" s="20" t="s">
        <v>160</v>
      </c>
      <c r="D26" s="46">
        <v>1280656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1280656</v>
      </c>
      <c r="P26" s="47">
        <f t="shared" si="1"/>
        <v>72.418909748925586</v>
      </c>
      <c r="Q26" s="9"/>
    </row>
    <row r="27" spans="1:17">
      <c r="A27" s="12"/>
      <c r="B27" s="25">
        <v>329.5</v>
      </c>
      <c r="C27" s="20" t="s">
        <v>175</v>
      </c>
      <c r="D27" s="46">
        <v>89395</v>
      </c>
      <c r="E27" s="46">
        <v>100</v>
      </c>
      <c r="F27" s="46">
        <v>0</v>
      </c>
      <c r="G27" s="46">
        <v>0</v>
      </c>
      <c r="H27" s="46">
        <v>0</v>
      </c>
      <c r="I27" s="46">
        <v>200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89695</v>
      </c>
      <c r="P27" s="47">
        <f t="shared" si="1"/>
        <v>5.0720990726080073</v>
      </c>
      <c r="Q27" s="9"/>
    </row>
    <row r="28" spans="1:17" ht="15.75">
      <c r="A28" s="29" t="s">
        <v>176</v>
      </c>
      <c r="B28" s="30"/>
      <c r="C28" s="31"/>
      <c r="D28" s="32">
        <f t="shared" ref="D28:N28" si="5">SUM(D29:D44)</f>
        <v>4006799</v>
      </c>
      <c r="E28" s="32">
        <f t="shared" si="5"/>
        <v>1439760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5446559</v>
      </c>
      <c r="P28" s="45">
        <f t="shared" si="1"/>
        <v>307.99361004297668</v>
      </c>
      <c r="Q28" s="10"/>
    </row>
    <row r="29" spans="1:17">
      <c r="A29" s="12"/>
      <c r="B29" s="25">
        <v>331.1</v>
      </c>
      <c r="C29" s="20" t="s">
        <v>28</v>
      </c>
      <c r="D29" s="46">
        <v>2449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2449</v>
      </c>
      <c r="P29" s="47">
        <f t="shared" si="1"/>
        <v>0.13848676769961546</v>
      </c>
      <c r="Q29" s="9"/>
    </row>
    <row r="30" spans="1:17">
      <c r="A30" s="12"/>
      <c r="B30" s="25">
        <v>334.1</v>
      </c>
      <c r="C30" s="20" t="s">
        <v>85</v>
      </c>
      <c r="D30" s="46">
        <v>41542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6">SUM(D30:N30)</f>
        <v>41542</v>
      </c>
      <c r="P30" s="47">
        <f t="shared" si="1"/>
        <v>2.3491291562994796</v>
      </c>
      <c r="Q30" s="9"/>
    </row>
    <row r="31" spans="1:17">
      <c r="A31" s="12"/>
      <c r="B31" s="25">
        <v>335.14</v>
      </c>
      <c r="C31" s="20" t="s">
        <v>109</v>
      </c>
      <c r="D31" s="46">
        <v>12804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12804</v>
      </c>
      <c r="P31" s="47">
        <f t="shared" si="1"/>
        <v>0.72404433386111744</v>
      </c>
      <c r="Q31" s="9"/>
    </row>
    <row r="32" spans="1:17">
      <c r="A32" s="12"/>
      <c r="B32" s="25">
        <v>335.15</v>
      </c>
      <c r="C32" s="20" t="s">
        <v>110</v>
      </c>
      <c r="D32" s="46">
        <v>54223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54223</v>
      </c>
      <c r="P32" s="47">
        <f t="shared" si="1"/>
        <v>3.0662180502148835</v>
      </c>
      <c r="Q32" s="9"/>
    </row>
    <row r="33" spans="1:17">
      <c r="A33" s="12"/>
      <c r="B33" s="25">
        <v>335.18</v>
      </c>
      <c r="C33" s="20" t="s">
        <v>177</v>
      </c>
      <c r="D33" s="46">
        <v>2145952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2145952</v>
      </c>
      <c r="P33" s="47">
        <f t="shared" si="1"/>
        <v>121.34992083239086</v>
      </c>
      <c r="Q33" s="9"/>
    </row>
    <row r="34" spans="1:17">
      <c r="A34" s="12"/>
      <c r="B34" s="25">
        <v>335.19</v>
      </c>
      <c r="C34" s="20" t="s">
        <v>178</v>
      </c>
      <c r="D34" s="46">
        <v>-6623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-6623</v>
      </c>
      <c r="P34" s="47">
        <f t="shared" si="1"/>
        <v>-0.37451933951594663</v>
      </c>
      <c r="Q34" s="9"/>
    </row>
    <row r="35" spans="1:17">
      <c r="A35" s="12"/>
      <c r="B35" s="25">
        <v>335.21</v>
      </c>
      <c r="C35" s="20" t="s">
        <v>37</v>
      </c>
      <c r="D35" s="46">
        <v>18783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18783</v>
      </c>
      <c r="P35" s="47">
        <f t="shared" si="1"/>
        <v>1.0621465731734903</v>
      </c>
      <c r="Q35" s="9"/>
    </row>
    <row r="36" spans="1:17">
      <c r="A36" s="12"/>
      <c r="B36" s="25">
        <v>335.45</v>
      </c>
      <c r="C36" s="20" t="s">
        <v>179</v>
      </c>
      <c r="D36" s="46">
        <v>30921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3" si="7">SUM(D36:N36)</f>
        <v>30921</v>
      </c>
      <c r="P36" s="47">
        <f t="shared" si="1"/>
        <v>1.7485297444017192</v>
      </c>
      <c r="Q36" s="9"/>
    </row>
    <row r="37" spans="1:17">
      <c r="A37" s="12"/>
      <c r="B37" s="25">
        <v>335.48</v>
      </c>
      <c r="C37" s="20" t="s">
        <v>38</v>
      </c>
      <c r="D37" s="46">
        <v>675371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675371</v>
      </c>
      <c r="P37" s="47">
        <f t="shared" ref="P37:P68" si="8">(O37/P$79)</f>
        <v>38.191076679484283</v>
      </c>
      <c r="Q37" s="9"/>
    </row>
    <row r="38" spans="1:17">
      <c r="A38" s="12"/>
      <c r="B38" s="25">
        <v>336</v>
      </c>
      <c r="C38" s="20" t="s">
        <v>112</v>
      </c>
      <c r="D38" s="46">
        <v>35311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35311</v>
      </c>
      <c r="P38" s="47">
        <f t="shared" si="8"/>
        <v>1.9967767473422302</v>
      </c>
      <c r="Q38" s="9"/>
    </row>
    <row r="39" spans="1:17">
      <c r="A39" s="12"/>
      <c r="B39" s="25">
        <v>337.1</v>
      </c>
      <c r="C39" s="20" t="s">
        <v>137</v>
      </c>
      <c r="D39" s="46">
        <v>289426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289426</v>
      </c>
      <c r="P39" s="47">
        <f t="shared" si="8"/>
        <v>16.366546030309884</v>
      </c>
      <c r="Q39" s="9"/>
    </row>
    <row r="40" spans="1:17">
      <c r="A40" s="12"/>
      <c r="B40" s="25">
        <v>337.2</v>
      </c>
      <c r="C40" s="20" t="s">
        <v>95</v>
      </c>
      <c r="D40" s="46">
        <v>8509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8509</v>
      </c>
      <c r="P40" s="47">
        <f t="shared" si="8"/>
        <v>0.48116941868355578</v>
      </c>
      <c r="Q40" s="9"/>
    </row>
    <row r="41" spans="1:17">
      <c r="A41" s="12"/>
      <c r="B41" s="25">
        <v>337.4</v>
      </c>
      <c r="C41" s="20" t="s">
        <v>156</v>
      </c>
      <c r="D41" s="46">
        <v>235111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235111</v>
      </c>
      <c r="P41" s="47">
        <f t="shared" si="8"/>
        <v>13.295125537208776</v>
      </c>
      <c r="Q41" s="9"/>
    </row>
    <row r="42" spans="1:17">
      <c r="A42" s="12"/>
      <c r="B42" s="25">
        <v>337.7</v>
      </c>
      <c r="C42" s="20" t="s">
        <v>39</v>
      </c>
      <c r="D42" s="46">
        <v>296519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296519</v>
      </c>
      <c r="P42" s="47">
        <f t="shared" si="8"/>
        <v>16.767643067179371</v>
      </c>
      <c r="Q42" s="9"/>
    </row>
    <row r="43" spans="1:17">
      <c r="A43" s="12"/>
      <c r="B43" s="25">
        <v>338</v>
      </c>
      <c r="C43" s="20" t="s">
        <v>40</v>
      </c>
      <c r="D43" s="46">
        <v>156501</v>
      </c>
      <c r="E43" s="46">
        <v>1439760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1596261</v>
      </c>
      <c r="P43" s="47">
        <f t="shared" si="8"/>
        <v>90.265833521827645</v>
      </c>
      <c r="Q43" s="9"/>
    </row>
    <row r="44" spans="1:17">
      <c r="A44" s="12"/>
      <c r="B44" s="25">
        <v>339</v>
      </c>
      <c r="C44" s="20" t="s">
        <v>41</v>
      </c>
      <c r="D44" s="46">
        <v>10000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10000</v>
      </c>
      <c r="P44" s="47">
        <f t="shared" si="8"/>
        <v>0.56548292241574305</v>
      </c>
      <c r="Q44" s="9"/>
    </row>
    <row r="45" spans="1:17" ht="15.75">
      <c r="A45" s="29" t="s">
        <v>46</v>
      </c>
      <c r="B45" s="30"/>
      <c r="C45" s="31"/>
      <c r="D45" s="32">
        <f t="shared" ref="D45:N45" si="9">SUM(D46:D59)</f>
        <v>2154715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20078212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>SUM(D45:N45)</f>
        <v>22232927</v>
      </c>
      <c r="P45" s="45">
        <f t="shared" si="8"/>
        <v>1257.234053381588</v>
      </c>
      <c r="Q45" s="10"/>
    </row>
    <row r="46" spans="1:17">
      <c r="A46" s="12"/>
      <c r="B46" s="25">
        <v>341.1</v>
      </c>
      <c r="C46" s="20" t="s">
        <v>113</v>
      </c>
      <c r="D46" s="46">
        <v>2028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2028</v>
      </c>
      <c r="P46" s="47">
        <f t="shared" si="8"/>
        <v>0.1146799366659127</v>
      </c>
      <c r="Q46" s="9"/>
    </row>
    <row r="47" spans="1:17">
      <c r="A47" s="12"/>
      <c r="B47" s="25">
        <v>342.2</v>
      </c>
      <c r="C47" s="20" t="s">
        <v>98</v>
      </c>
      <c r="D47" s="46">
        <v>517266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9" si="10">SUM(D47:N47)</f>
        <v>517266</v>
      </c>
      <c r="P47" s="47">
        <f t="shared" si="8"/>
        <v>29.250508934630176</v>
      </c>
      <c r="Q47" s="9"/>
    </row>
    <row r="48" spans="1:17">
      <c r="A48" s="12"/>
      <c r="B48" s="25">
        <v>342.5</v>
      </c>
      <c r="C48" s="20" t="s">
        <v>49</v>
      </c>
      <c r="D48" s="46">
        <v>85829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85829</v>
      </c>
      <c r="P48" s="47">
        <f t="shared" si="8"/>
        <v>4.8534833748020807</v>
      </c>
      <c r="Q48" s="9"/>
    </row>
    <row r="49" spans="1:17">
      <c r="A49" s="12"/>
      <c r="B49" s="25">
        <v>342.6</v>
      </c>
      <c r="C49" s="20" t="s">
        <v>50</v>
      </c>
      <c r="D49" s="46">
        <v>1294226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1294226</v>
      </c>
      <c r="P49" s="47">
        <f t="shared" si="8"/>
        <v>73.186270074643744</v>
      </c>
      <c r="Q49" s="9"/>
    </row>
    <row r="50" spans="1:17">
      <c r="A50" s="12"/>
      <c r="B50" s="25">
        <v>342.9</v>
      </c>
      <c r="C50" s="20" t="s">
        <v>51</v>
      </c>
      <c r="D50" s="46">
        <v>163509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163509</v>
      </c>
      <c r="P50" s="47">
        <f t="shared" si="8"/>
        <v>9.2461547161275721</v>
      </c>
      <c r="Q50" s="9"/>
    </row>
    <row r="51" spans="1:17">
      <c r="A51" s="12"/>
      <c r="B51" s="25">
        <v>343.3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7111864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7111864</v>
      </c>
      <c r="P51" s="47">
        <f t="shared" si="8"/>
        <v>402.16376385433159</v>
      </c>
      <c r="Q51" s="9"/>
    </row>
    <row r="52" spans="1:17">
      <c r="A52" s="12"/>
      <c r="B52" s="25">
        <v>343.4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5009666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5009666</v>
      </c>
      <c r="P52" s="47">
        <f t="shared" si="8"/>
        <v>283.28805700067858</v>
      </c>
      <c r="Q52" s="9"/>
    </row>
    <row r="53" spans="1:17">
      <c r="A53" s="12"/>
      <c r="B53" s="25">
        <v>343.5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6602989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6602989</v>
      </c>
      <c r="P53" s="47">
        <f t="shared" si="8"/>
        <v>373.3877516399005</v>
      </c>
      <c r="Q53" s="9"/>
    </row>
    <row r="54" spans="1:17">
      <c r="A54" s="12"/>
      <c r="B54" s="25">
        <v>343.7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1236773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1236773</v>
      </c>
      <c r="P54" s="47">
        <f t="shared" si="8"/>
        <v>69.937401040488581</v>
      </c>
      <c r="Q54" s="9"/>
    </row>
    <row r="55" spans="1:17">
      <c r="A55" s="12"/>
      <c r="B55" s="25">
        <v>343.8</v>
      </c>
      <c r="C55" s="20" t="s">
        <v>163</v>
      </c>
      <c r="D55" s="46">
        <v>10200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10200</v>
      </c>
      <c r="P55" s="47">
        <f t="shared" si="8"/>
        <v>0.57679258086405794</v>
      </c>
      <c r="Q55" s="9"/>
    </row>
    <row r="56" spans="1:17">
      <c r="A56" s="12"/>
      <c r="B56" s="25">
        <v>343.9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116920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116920</v>
      </c>
      <c r="P56" s="47">
        <f t="shared" si="8"/>
        <v>6.611626328884868</v>
      </c>
      <c r="Q56" s="9"/>
    </row>
    <row r="57" spans="1:17">
      <c r="A57" s="12"/>
      <c r="B57" s="25">
        <v>347.2</v>
      </c>
      <c r="C57" s="20" t="s">
        <v>57</v>
      </c>
      <c r="D57" s="46">
        <v>1504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1504</v>
      </c>
      <c r="P57" s="47">
        <f t="shared" si="8"/>
        <v>8.5048631531327759E-2</v>
      </c>
      <c r="Q57" s="9"/>
    </row>
    <row r="58" spans="1:17">
      <c r="A58" s="12"/>
      <c r="B58" s="25">
        <v>347.3</v>
      </c>
      <c r="C58" s="20" t="s">
        <v>164</v>
      </c>
      <c r="D58" s="46">
        <v>62631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62631</v>
      </c>
      <c r="P58" s="47">
        <f t="shared" si="8"/>
        <v>3.5416760913820404</v>
      </c>
      <c r="Q58" s="9"/>
    </row>
    <row r="59" spans="1:17">
      <c r="A59" s="12"/>
      <c r="B59" s="25">
        <v>347.4</v>
      </c>
      <c r="C59" s="20" t="s">
        <v>58</v>
      </c>
      <c r="D59" s="46">
        <v>17522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17522</v>
      </c>
      <c r="P59" s="47">
        <f t="shared" si="8"/>
        <v>0.99083917665686494</v>
      </c>
      <c r="Q59" s="9"/>
    </row>
    <row r="60" spans="1:17" ht="15.75">
      <c r="A60" s="29" t="s">
        <v>47</v>
      </c>
      <c r="B60" s="30"/>
      <c r="C60" s="31"/>
      <c r="D60" s="32">
        <f t="shared" ref="D60:N60" si="11">SUM(D61:D62)</f>
        <v>172165</v>
      </c>
      <c r="E60" s="32">
        <f t="shared" si="11"/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1"/>
        <v>0</v>
      </c>
      <c r="O60" s="32">
        <f t="shared" ref="O60:O77" si="12">SUM(D60:N60)</f>
        <v>172165</v>
      </c>
      <c r="P60" s="45">
        <f t="shared" si="8"/>
        <v>9.7356367337706402</v>
      </c>
      <c r="Q60" s="10"/>
    </row>
    <row r="61" spans="1:17">
      <c r="A61" s="13"/>
      <c r="B61" s="39">
        <v>351.1</v>
      </c>
      <c r="C61" s="21" t="s">
        <v>61</v>
      </c>
      <c r="D61" s="46">
        <v>75710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75710</v>
      </c>
      <c r="P61" s="47">
        <f t="shared" si="8"/>
        <v>4.281271205609591</v>
      </c>
      <c r="Q61" s="9"/>
    </row>
    <row r="62" spans="1:17">
      <c r="A62" s="13"/>
      <c r="B62" s="39">
        <v>354</v>
      </c>
      <c r="C62" s="21" t="s">
        <v>62</v>
      </c>
      <c r="D62" s="46">
        <v>96455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96455</v>
      </c>
      <c r="P62" s="47">
        <f t="shared" si="8"/>
        <v>5.4543655281610492</v>
      </c>
      <c r="Q62" s="9"/>
    </row>
    <row r="63" spans="1:17" ht="15.75">
      <c r="A63" s="29" t="s">
        <v>3</v>
      </c>
      <c r="B63" s="30"/>
      <c r="C63" s="31"/>
      <c r="D63" s="32">
        <f t="shared" ref="D63:N63" si="13">SUM(D64:D69)</f>
        <v>528451</v>
      </c>
      <c r="E63" s="32">
        <f t="shared" si="13"/>
        <v>1577556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344113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 t="shared" si="12"/>
        <v>2450120</v>
      </c>
      <c r="P63" s="45">
        <f t="shared" si="8"/>
        <v>138.55010178692604</v>
      </c>
      <c r="Q63" s="10"/>
    </row>
    <row r="64" spans="1:17">
      <c r="A64" s="12"/>
      <c r="B64" s="25">
        <v>361.1</v>
      </c>
      <c r="C64" s="20" t="s">
        <v>63</v>
      </c>
      <c r="D64" s="46">
        <v>42170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42170</v>
      </c>
      <c r="P64" s="47">
        <f t="shared" si="8"/>
        <v>2.3846414838271883</v>
      </c>
      <c r="Q64" s="9"/>
    </row>
    <row r="65" spans="1:120">
      <c r="A65" s="12"/>
      <c r="B65" s="25">
        <v>362</v>
      </c>
      <c r="C65" s="20" t="s">
        <v>64</v>
      </c>
      <c r="D65" s="46">
        <v>36642</v>
      </c>
      <c r="E65" s="46">
        <v>1553703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1590345</v>
      </c>
      <c r="P65" s="47">
        <f t="shared" si="8"/>
        <v>89.931293824926485</v>
      </c>
      <c r="Q65" s="9"/>
    </row>
    <row r="66" spans="1:120">
      <c r="A66" s="12"/>
      <c r="B66" s="25">
        <v>364</v>
      </c>
      <c r="C66" s="20" t="s">
        <v>114</v>
      </c>
      <c r="D66" s="46">
        <v>-3142</v>
      </c>
      <c r="E66" s="46">
        <v>0</v>
      </c>
      <c r="F66" s="46">
        <v>0</v>
      </c>
      <c r="G66" s="46">
        <v>0</v>
      </c>
      <c r="H66" s="46">
        <v>0</v>
      </c>
      <c r="I66" s="46">
        <v>283062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279920</v>
      </c>
      <c r="P66" s="47">
        <f t="shared" si="8"/>
        <v>15.828997964261479</v>
      </c>
      <c r="Q66" s="9"/>
    </row>
    <row r="67" spans="1:120">
      <c r="A67" s="12"/>
      <c r="B67" s="25">
        <v>365</v>
      </c>
      <c r="C67" s="20" t="s">
        <v>115</v>
      </c>
      <c r="D67" s="46">
        <v>2794</v>
      </c>
      <c r="E67" s="46">
        <v>0</v>
      </c>
      <c r="F67" s="46">
        <v>0</v>
      </c>
      <c r="G67" s="46">
        <v>0</v>
      </c>
      <c r="H67" s="46">
        <v>0</v>
      </c>
      <c r="I67" s="46">
        <v>6619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9413</v>
      </c>
      <c r="P67" s="47">
        <f t="shared" si="8"/>
        <v>0.53228907486993893</v>
      </c>
      <c r="Q67" s="9"/>
    </row>
    <row r="68" spans="1:120">
      <c r="A68" s="12"/>
      <c r="B68" s="25">
        <v>366</v>
      </c>
      <c r="C68" s="20" t="s">
        <v>67</v>
      </c>
      <c r="D68" s="46">
        <v>144412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144412</v>
      </c>
      <c r="P68" s="47">
        <f t="shared" si="8"/>
        <v>8.1662519791902284</v>
      </c>
      <c r="Q68" s="9"/>
    </row>
    <row r="69" spans="1:120">
      <c r="A69" s="12"/>
      <c r="B69" s="25">
        <v>369.9</v>
      </c>
      <c r="C69" s="20" t="s">
        <v>69</v>
      </c>
      <c r="D69" s="46">
        <v>305575</v>
      </c>
      <c r="E69" s="46">
        <v>23853</v>
      </c>
      <c r="F69" s="46">
        <v>0</v>
      </c>
      <c r="G69" s="46">
        <v>0</v>
      </c>
      <c r="H69" s="46">
        <v>0</v>
      </c>
      <c r="I69" s="46">
        <v>54432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383860</v>
      </c>
      <c r="P69" s="47">
        <f t="shared" ref="P69:P77" si="14">(O69/P$79)</f>
        <v>21.706627459850711</v>
      </c>
      <c r="Q69" s="9"/>
    </row>
    <row r="70" spans="1:120" ht="15.75">
      <c r="A70" s="29" t="s">
        <v>48</v>
      </c>
      <c r="B70" s="30"/>
      <c r="C70" s="31"/>
      <c r="D70" s="32">
        <f t="shared" ref="D70:N70" si="15">SUM(D71:D76)</f>
        <v>4742332</v>
      </c>
      <c r="E70" s="32">
        <f t="shared" si="15"/>
        <v>1680261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662564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si="15"/>
        <v>0</v>
      </c>
      <c r="O70" s="32">
        <f t="shared" si="12"/>
        <v>7085157</v>
      </c>
      <c r="P70" s="45">
        <f t="shared" si="14"/>
        <v>400.65352861343587</v>
      </c>
      <c r="Q70" s="9"/>
    </row>
    <row r="71" spans="1:120">
      <c r="A71" s="12"/>
      <c r="B71" s="25">
        <v>381</v>
      </c>
      <c r="C71" s="20" t="s">
        <v>70</v>
      </c>
      <c r="D71" s="46">
        <v>3636079</v>
      </c>
      <c r="E71" s="46">
        <v>1680261</v>
      </c>
      <c r="F71" s="46">
        <v>0</v>
      </c>
      <c r="G71" s="46">
        <v>0</v>
      </c>
      <c r="H71" s="46">
        <v>0</v>
      </c>
      <c r="I71" s="46">
        <v>102850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5419190</v>
      </c>
      <c r="P71" s="47">
        <f t="shared" si="14"/>
        <v>306.44593983261706</v>
      </c>
      <c r="Q71" s="9"/>
    </row>
    <row r="72" spans="1:120">
      <c r="A72" s="12"/>
      <c r="B72" s="25">
        <v>384</v>
      </c>
      <c r="C72" s="20" t="s">
        <v>116</v>
      </c>
      <c r="D72" s="46">
        <v>1106253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2"/>
        <v>1106253</v>
      </c>
      <c r="P72" s="47">
        <f t="shared" si="14"/>
        <v>62.5567179371183</v>
      </c>
      <c r="Q72" s="9"/>
    </row>
    <row r="73" spans="1:120">
      <c r="A73" s="12"/>
      <c r="B73" s="25">
        <v>389.1</v>
      </c>
      <c r="C73" s="20" t="s">
        <v>71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4416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2"/>
        <v>4416</v>
      </c>
      <c r="P73" s="47">
        <f t="shared" si="14"/>
        <v>0.24971725853879212</v>
      </c>
      <c r="Q73" s="9"/>
    </row>
    <row r="74" spans="1:120">
      <c r="A74" s="12"/>
      <c r="B74" s="25">
        <v>389.2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2139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2"/>
        <v>2139</v>
      </c>
      <c r="P74" s="47">
        <f t="shared" si="14"/>
        <v>0.12095679710472744</v>
      </c>
      <c r="Q74" s="9"/>
    </row>
    <row r="75" spans="1:120">
      <c r="A75" s="12"/>
      <c r="B75" s="25">
        <v>389.3</v>
      </c>
      <c r="C75" s="20" t="s">
        <v>73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84858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2"/>
        <v>84858</v>
      </c>
      <c r="P75" s="47">
        <f t="shared" si="14"/>
        <v>4.798574983035512</v>
      </c>
      <c r="Q75" s="9"/>
    </row>
    <row r="76" spans="1:120" ht="15.75" thickBot="1">
      <c r="A76" s="12"/>
      <c r="B76" s="25">
        <v>389.4</v>
      </c>
      <c r="C76" s="20" t="s">
        <v>180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468301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2"/>
        <v>468301</v>
      </c>
      <c r="P76" s="47">
        <f t="shared" si="14"/>
        <v>26.48162180502149</v>
      </c>
      <c r="Q76" s="9"/>
    </row>
    <row r="77" spans="1:120" ht="16.5" thickBot="1">
      <c r="A77" s="14" t="s">
        <v>59</v>
      </c>
      <c r="B77" s="23"/>
      <c r="C77" s="22"/>
      <c r="D77" s="15">
        <f t="shared" ref="D77:N77" si="16">SUM(D5,D14,D28,D45,D60,D63,D70)</f>
        <v>34402943</v>
      </c>
      <c r="E77" s="15">
        <f t="shared" si="16"/>
        <v>4697677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21576171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2"/>
        <v>60676791</v>
      </c>
      <c r="P77" s="38">
        <f t="shared" si="14"/>
        <v>3431.1689097489257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51" t="s">
        <v>181</v>
      </c>
      <c r="N79" s="51"/>
      <c r="O79" s="51"/>
      <c r="P79" s="43">
        <v>17684</v>
      </c>
    </row>
    <row r="80" spans="1:120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  <row r="81" spans="1:16" ht="15.75" customHeight="1" thickBot="1">
      <c r="A81" s="55" t="s">
        <v>89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15636488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15636488</v>
      </c>
      <c r="O5" s="33">
        <f t="shared" ref="O5:O36" si="1">(N5/O$77)</f>
        <v>931.13130471029592</v>
      </c>
      <c r="P5" s="6"/>
    </row>
    <row r="6" spans="1:133">
      <c r="A6" s="12"/>
      <c r="B6" s="25">
        <v>311</v>
      </c>
      <c r="C6" s="20" t="s">
        <v>2</v>
      </c>
      <c r="D6" s="46">
        <v>10389087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10389087</v>
      </c>
      <c r="O6" s="47">
        <f t="shared" si="1"/>
        <v>618.65580896802237</v>
      </c>
      <c r="P6" s="9"/>
    </row>
    <row r="7" spans="1:133">
      <c r="A7" s="12"/>
      <c r="B7" s="25">
        <v>312.41000000000003</v>
      </c>
      <c r="C7" s="20" t="s">
        <v>10</v>
      </c>
      <c r="D7" s="46">
        <v>689597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689597</v>
      </c>
      <c r="O7" s="47">
        <f t="shared" si="1"/>
        <v>41.064550705651165</v>
      </c>
      <c r="P7" s="9"/>
    </row>
    <row r="8" spans="1:133">
      <c r="A8" s="12"/>
      <c r="B8" s="25">
        <v>314.10000000000002</v>
      </c>
      <c r="C8" s="20" t="s">
        <v>12</v>
      </c>
      <c r="D8" s="46">
        <v>2126377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2126377</v>
      </c>
      <c r="O8" s="47">
        <f t="shared" si="1"/>
        <v>126.62281903173941</v>
      </c>
      <c r="P8" s="9"/>
    </row>
    <row r="9" spans="1:133">
      <c r="A9" s="12"/>
      <c r="B9" s="25">
        <v>314.3</v>
      </c>
      <c r="C9" s="20" t="s">
        <v>13</v>
      </c>
      <c r="D9" s="46">
        <v>675867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675867</v>
      </c>
      <c r="O9" s="47">
        <f t="shared" si="1"/>
        <v>40.246948133150717</v>
      </c>
      <c r="P9" s="9"/>
    </row>
    <row r="10" spans="1:133">
      <c r="A10" s="12"/>
      <c r="B10" s="25">
        <v>314.39999999999998</v>
      </c>
      <c r="C10" s="20" t="s">
        <v>14</v>
      </c>
      <c r="D10" s="46">
        <v>16148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16148</v>
      </c>
      <c r="O10" s="47">
        <f t="shared" si="1"/>
        <v>0.96159113916512828</v>
      </c>
      <c r="P10" s="9"/>
    </row>
    <row r="11" spans="1:133">
      <c r="A11" s="12"/>
      <c r="B11" s="25">
        <v>314.8</v>
      </c>
      <c r="C11" s="20" t="s">
        <v>15</v>
      </c>
      <c r="D11" s="46">
        <v>51207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51207</v>
      </c>
      <c r="O11" s="47">
        <f t="shared" si="1"/>
        <v>3.0493062585601143</v>
      </c>
      <c r="P11" s="9"/>
    </row>
    <row r="12" spans="1:133">
      <c r="A12" s="12"/>
      <c r="B12" s="25">
        <v>315</v>
      </c>
      <c r="C12" s="20" t="s">
        <v>105</v>
      </c>
      <c r="D12" s="46">
        <v>1073257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1073257</v>
      </c>
      <c r="O12" s="47">
        <f t="shared" si="1"/>
        <v>63.910974810933126</v>
      </c>
      <c r="P12" s="9"/>
    </row>
    <row r="13" spans="1:133">
      <c r="A13" s="12"/>
      <c r="B13" s="25">
        <v>316</v>
      </c>
      <c r="C13" s="20" t="s">
        <v>106</v>
      </c>
      <c r="D13" s="46">
        <v>614948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614948</v>
      </c>
      <c r="O13" s="47">
        <f t="shared" si="1"/>
        <v>36.619305663073902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4973939</v>
      </c>
      <c r="E14" s="32">
        <f t="shared" si="3"/>
        <v>3187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317248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5294374</v>
      </c>
      <c r="O14" s="45">
        <f t="shared" si="1"/>
        <v>315.27267313761689</v>
      </c>
      <c r="P14" s="10"/>
    </row>
    <row r="15" spans="1:133">
      <c r="A15" s="12"/>
      <c r="B15" s="25">
        <v>322</v>
      </c>
      <c r="C15" s="20" t="s">
        <v>0</v>
      </c>
      <c r="D15" s="46">
        <v>1416064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1416064</v>
      </c>
      <c r="O15" s="47">
        <f t="shared" si="1"/>
        <v>84.324659084142198</v>
      </c>
      <c r="P15" s="9"/>
    </row>
    <row r="16" spans="1:133">
      <c r="A16" s="12"/>
      <c r="B16" s="25">
        <v>323.10000000000002</v>
      </c>
      <c r="C16" s="20" t="s">
        <v>19</v>
      </c>
      <c r="D16" s="46">
        <v>1527470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1527470</v>
      </c>
      <c r="O16" s="47">
        <f t="shared" si="1"/>
        <v>90.958732805335558</v>
      </c>
      <c r="P16" s="9"/>
    </row>
    <row r="17" spans="1:16">
      <c r="A17" s="12"/>
      <c r="B17" s="25">
        <v>323.39999999999998</v>
      </c>
      <c r="C17" s="20" t="s">
        <v>20</v>
      </c>
      <c r="D17" s="46">
        <v>53283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53283</v>
      </c>
      <c r="O17" s="47">
        <f t="shared" si="1"/>
        <v>3.1729291966890965</v>
      </c>
      <c r="P17" s="9"/>
    </row>
    <row r="18" spans="1:16">
      <c r="A18" s="12"/>
      <c r="B18" s="25">
        <v>323.7</v>
      </c>
      <c r="C18" s="20" t="s">
        <v>21</v>
      </c>
      <c r="D18" s="46">
        <v>3425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3425</v>
      </c>
      <c r="O18" s="47">
        <f t="shared" si="1"/>
        <v>0.20395402846424104</v>
      </c>
      <c r="P18" s="9"/>
    </row>
    <row r="19" spans="1:16">
      <c r="A19" s="12"/>
      <c r="B19" s="25">
        <v>324.11</v>
      </c>
      <c r="C19" s="20" t="s">
        <v>22</v>
      </c>
      <c r="D19" s="46">
        <v>144503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144503</v>
      </c>
      <c r="O19" s="47">
        <f t="shared" si="1"/>
        <v>8.6049544453045907</v>
      </c>
      <c r="P19" s="9"/>
    </row>
    <row r="20" spans="1:16">
      <c r="A20" s="12"/>
      <c r="B20" s="25">
        <v>324.12</v>
      </c>
      <c r="C20" s="20" t="s">
        <v>91</v>
      </c>
      <c r="D20" s="46">
        <v>77868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77868</v>
      </c>
      <c r="O20" s="47">
        <f t="shared" si="1"/>
        <v>4.6369320550229265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280957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280957</v>
      </c>
      <c r="O21" s="47">
        <f t="shared" si="1"/>
        <v>16.730602036562853</v>
      </c>
      <c r="P21" s="9"/>
    </row>
    <row r="22" spans="1:16">
      <c r="A22" s="12"/>
      <c r="B22" s="25">
        <v>324.31</v>
      </c>
      <c r="C22" s="20" t="s">
        <v>24</v>
      </c>
      <c r="D22" s="46">
        <v>296069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296069</v>
      </c>
      <c r="O22" s="47">
        <f t="shared" si="1"/>
        <v>17.63050080390639</v>
      </c>
      <c r="P22" s="9"/>
    </row>
    <row r="23" spans="1:16">
      <c r="A23" s="12"/>
      <c r="B23" s="25">
        <v>324.32</v>
      </c>
      <c r="C23" s="20" t="s">
        <v>92</v>
      </c>
      <c r="D23" s="46">
        <v>113573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113573</v>
      </c>
      <c r="O23" s="47">
        <f t="shared" si="1"/>
        <v>6.7631155838742334</v>
      </c>
      <c r="P23" s="9"/>
    </row>
    <row r="24" spans="1:16">
      <c r="A24" s="12"/>
      <c r="B24" s="25">
        <v>324.61</v>
      </c>
      <c r="C24" s="20" t="s">
        <v>93</v>
      </c>
      <c r="D24" s="46">
        <v>22966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22966</v>
      </c>
      <c r="O24" s="47">
        <f t="shared" si="1"/>
        <v>1.3675936402072293</v>
      </c>
      <c r="P24" s="9"/>
    </row>
    <row r="25" spans="1:16">
      <c r="A25" s="12"/>
      <c r="B25" s="25">
        <v>324.91000000000003</v>
      </c>
      <c r="C25" s="20" t="s">
        <v>93</v>
      </c>
      <c r="D25" s="46">
        <v>6209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6209</v>
      </c>
      <c r="O25" s="47">
        <f t="shared" si="1"/>
        <v>0.36973739057940808</v>
      </c>
      <c r="P25" s="9"/>
    </row>
    <row r="26" spans="1:16">
      <c r="A26" s="12"/>
      <c r="B26" s="25">
        <v>325.2</v>
      </c>
      <c r="C26" s="20" t="s">
        <v>160</v>
      </c>
      <c r="D26" s="46">
        <v>1256023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1256023</v>
      </c>
      <c r="O26" s="47">
        <f t="shared" si="1"/>
        <v>74.79443815875662</v>
      </c>
      <c r="P26" s="9"/>
    </row>
    <row r="27" spans="1:16">
      <c r="A27" s="12"/>
      <c r="B27" s="25">
        <v>329</v>
      </c>
      <c r="C27" s="20" t="s">
        <v>27</v>
      </c>
      <c r="D27" s="46">
        <v>56486</v>
      </c>
      <c r="E27" s="46">
        <v>3187</v>
      </c>
      <c r="F27" s="46">
        <v>0</v>
      </c>
      <c r="G27" s="46">
        <v>0</v>
      </c>
      <c r="H27" s="46">
        <v>0</v>
      </c>
      <c r="I27" s="46">
        <v>36291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95964</v>
      </c>
      <c r="O27" s="47">
        <f t="shared" si="1"/>
        <v>5.7145239087715121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SUM(D29:D44)</f>
        <v>3289293</v>
      </c>
      <c r="E28" s="32">
        <f t="shared" si="5"/>
        <v>1239772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4529065</v>
      </c>
      <c r="O28" s="45">
        <f t="shared" si="1"/>
        <v>269.69957720478772</v>
      </c>
      <c r="P28" s="10"/>
    </row>
    <row r="29" spans="1:16">
      <c r="A29" s="12"/>
      <c r="B29" s="25">
        <v>331.2</v>
      </c>
      <c r="C29" s="20" t="s">
        <v>29</v>
      </c>
      <c r="D29" s="46">
        <v>22019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22019</v>
      </c>
      <c r="O29" s="47">
        <f t="shared" si="1"/>
        <v>1.3112010956946347</v>
      </c>
      <c r="P29" s="9"/>
    </row>
    <row r="30" spans="1:16">
      <c r="A30" s="12"/>
      <c r="B30" s="25">
        <v>331.5</v>
      </c>
      <c r="C30" s="20" t="s">
        <v>84</v>
      </c>
      <c r="D30" s="46">
        <v>56206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56206</v>
      </c>
      <c r="O30" s="47">
        <f t="shared" si="1"/>
        <v>3.3469898171857322</v>
      </c>
      <c r="P30" s="9"/>
    </row>
    <row r="31" spans="1:16">
      <c r="A31" s="12"/>
      <c r="B31" s="25">
        <v>334.1</v>
      </c>
      <c r="C31" s="20" t="s">
        <v>85</v>
      </c>
      <c r="D31" s="46">
        <v>1609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1609</v>
      </c>
      <c r="O31" s="47">
        <f t="shared" si="1"/>
        <v>9.5813731912106237E-2</v>
      </c>
      <c r="P31" s="9"/>
    </row>
    <row r="32" spans="1:16">
      <c r="A32" s="12"/>
      <c r="B32" s="25">
        <v>334.5</v>
      </c>
      <c r="C32" s="20" t="s">
        <v>153</v>
      </c>
      <c r="D32" s="46">
        <v>9368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9368</v>
      </c>
      <c r="O32" s="47">
        <f t="shared" si="1"/>
        <v>0.55785148573810517</v>
      </c>
      <c r="P32" s="9"/>
    </row>
    <row r="33" spans="1:16">
      <c r="A33" s="12"/>
      <c r="B33" s="25">
        <v>335.12</v>
      </c>
      <c r="C33" s="20" t="s">
        <v>108</v>
      </c>
      <c r="D33" s="46">
        <v>632599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632599</v>
      </c>
      <c r="O33" s="47">
        <f t="shared" si="1"/>
        <v>37.670398380277497</v>
      </c>
      <c r="P33" s="9"/>
    </row>
    <row r="34" spans="1:16">
      <c r="A34" s="12"/>
      <c r="B34" s="25">
        <v>335.14</v>
      </c>
      <c r="C34" s="20" t="s">
        <v>109</v>
      </c>
      <c r="D34" s="46">
        <v>12412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12412</v>
      </c>
      <c r="O34" s="47">
        <f t="shared" si="1"/>
        <v>0.73911748943011968</v>
      </c>
      <c r="P34" s="9"/>
    </row>
    <row r="35" spans="1:16">
      <c r="A35" s="12"/>
      <c r="B35" s="25">
        <v>335.15</v>
      </c>
      <c r="C35" s="20" t="s">
        <v>110</v>
      </c>
      <c r="D35" s="46">
        <v>53898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53898</v>
      </c>
      <c r="O35" s="47">
        <f t="shared" si="1"/>
        <v>3.2095515988804859</v>
      </c>
      <c r="P35" s="9"/>
    </row>
    <row r="36" spans="1:16">
      <c r="A36" s="12"/>
      <c r="B36" s="25">
        <v>335.18</v>
      </c>
      <c r="C36" s="20" t="s">
        <v>111</v>
      </c>
      <c r="D36" s="46">
        <v>1825091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1825091</v>
      </c>
      <c r="O36" s="47">
        <f t="shared" si="1"/>
        <v>108.68165306973144</v>
      </c>
      <c r="P36" s="9"/>
    </row>
    <row r="37" spans="1:16">
      <c r="A37" s="12"/>
      <c r="B37" s="25">
        <v>335.21</v>
      </c>
      <c r="C37" s="20" t="s">
        <v>37</v>
      </c>
      <c r="D37" s="46">
        <v>18310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18310</v>
      </c>
      <c r="O37" s="47">
        <f t="shared" ref="O37:O68" si="7">(N37/O$77)</f>
        <v>1.0903352587387602</v>
      </c>
      <c r="P37" s="9"/>
    </row>
    <row r="38" spans="1:16">
      <c r="A38" s="12"/>
      <c r="B38" s="25">
        <v>335.49</v>
      </c>
      <c r="C38" s="20" t="s">
        <v>38</v>
      </c>
      <c r="D38" s="46">
        <v>24252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24252</v>
      </c>
      <c r="O38" s="47">
        <f t="shared" si="7"/>
        <v>1.4441731673911749</v>
      </c>
      <c r="P38" s="9"/>
    </row>
    <row r="39" spans="1:16">
      <c r="A39" s="12"/>
      <c r="B39" s="25">
        <v>336</v>
      </c>
      <c r="C39" s="20" t="s">
        <v>112</v>
      </c>
      <c r="D39" s="46">
        <v>17915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17915</v>
      </c>
      <c r="O39" s="47">
        <f t="shared" si="7"/>
        <v>1.0668135532662419</v>
      </c>
      <c r="P39" s="9"/>
    </row>
    <row r="40" spans="1:16">
      <c r="A40" s="12"/>
      <c r="B40" s="25">
        <v>337.1</v>
      </c>
      <c r="C40" s="20" t="s">
        <v>137</v>
      </c>
      <c r="D40" s="46">
        <v>94478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8">SUM(D40:M40)</f>
        <v>94478</v>
      </c>
      <c r="O40" s="47">
        <f t="shared" si="7"/>
        <v>5.6260346572976836</v>
      </c>
      <c r="P40" s="9"/>
    </row>
    <row r="41" spans="1:16">
      <c r="A41" s="12"/>
      <c r="B41" s="25">
        <v>337.4</v>
      </c>
      <c r="C41" s="20" t="s">
        <v>156</v>
      </c>
      <c r="D41" s="46">
        <v>5900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5900</v>
      </c>
      <c r="O41" s="47">
        <f t="shared" si="7"/>
        <v>0.35133686655153934</v>
      </c>
      <c r="P41" s="9"/>
    </row>
    <row r="42" spans="1:16">
      <c r="A42" s="12"/>
      <c r="B42" s="25">
        <v>337.7</v>
      </c>
      <c r="C42" s="20" t="s">
        <v>39</v>
      </c>
      <c r="D42" s="46">
        <v>345363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345363</v>
      </c>
      <c r="O42" s="47">
        <f t="shared" si="7"/>
        <v>20.565890549633774</v>
      </c>
      <c r="P42" s="9"/>
    </row>
    <row r="43" spans="1:16">
      <c r="A43" s="12"/>
      <c r="B43" s="25">
        <v>338</v>
      </c>
      <c r="C43" s="20" t="s">
        <v>40</v>
      </c>
      <c r="D43" s="46">
        <v>159873</v>
      </c>
      <c r="E43" s="46">
        <v>1239772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1399645</v>
      </c>
      <c r="O43" s="47">
        <f t="shared" si="7"/>
        <v>83.346930268564279</v>
      </c>
      <c r="P43" s="9"/>
    </row>
    <row r="44" spans="1:16">
      <c r="A44" s="12"/>
      <c r="B44" s="25">
        <v>339</v>
      </c>
      <c r="C44" s="20" t="s">
        <v>41</v>
      </c>
      <c r="D44" s="46">
        <v>10000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10000</v>
      </c>
      <c r="O44" s="47">
        <f t="shared" si="7"/>
        <v>0.59548621449413441</v>
      </c>
      <c r="P44" s="9"/>
    </row>
    <row r="45" spans="1:16" ht="15.75">
      <c r="A45" s="29" t="s">
        <v>46</v>
      </c>
      <c r="B45" s="30"/>
      <c r="C45" s="31"/>
      <c r="D45" s="32">
        <f t="shared" ref="D45:M45" si="9">SUM(D46:D59)</f>
        <v>1893310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19276120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21169430</v>
      </c>
      <c r="O45" s="45">
        <f t="shared" si="7"/>
        <v>1260.6103733698565</v>
      </c>
      <c r="P45" s="10"/>
    </row>
    <row r="46" spans="1:16">
      <c r="A46" s="12"/>
      <c r="B46" s="25">
        <v>341.1</v>
      </c>
      <c r="C46" s="20" t="s">
        <v>113</v>
      </c>
      <c r="D46" s="46">
        <v>1578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1578</v>
      </c>
      <c r="O46" s="47">
        <f t="shared" si="7"/>
        <v>9.3967724647174414E-2</v>
      </c>
      <c r="P46" s="9"/>
    </row>
    <row r="47" spans="1:16">
      <c r="A47" s="12"/>
      <c r="B47" s="25">
        <v>342.2</v>
      </c>
      <c r="C47" s="20" t="s">
        <v>98</v>
      </c>
      <c r="D47" s="46">
        <v>502200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10">SUM(D47:M47)</f>
        <v>502200</v>
      </c>
      <c r="O47" s="47">
        <f t="shared" si="7"/>
        <v>29.905317691895434</v>
      </c>
      <c r="P47" s="9"/>
    </row>
    <row r="48" spans="1:16">
      <c r="A48" s="12"/>
      <c r="B48" s="25">
        <v>342.5</v>
      </c>
      <c r="C48" s="20" t="s">
        <v>49</v>
      </c>
      <c r="D48" s="46">
        <v>82262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82262</v>
      </c>
      <c r="O48" s="47">
        <f t="shared" si="7"/>
        <v>4.8985886976716486</v>
      </c>
      <c r="P48" s="9"/>
    </row>
    <row r="49" spans="1:16">
      <c r="A49" s="12"/>
      <c r="B49" s="25">
        <v>342.6</v>
      </c>
      <c r="C49" s="20" t="s">
        <v>50</v>
      </c>
      <c r="D49" s="46">
        <v>890117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890117</v>
      </c>
      <c r="O49" s="47">
        <f t="shared" si="7"/>
        <v>53.005240278687552</v>
      </c>
      <c r="P49" s="9"/>
    </row>
    <row r="50" spans="1:16">
      <c r="A50" s="12"/>
      <c r="B50" s="25">
        <v>342.9</v>
      </c>
      <c r="C50" s="20" t="s">
        <v>51</v>
      </c>
      <c r="D50" s="46">
        <v>353833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353833</v>
      </c>
      <c r="O50" s="47">
        <f t="shared" si="7"/>
        <v>21.070267373310308</v>
      </c>
      <c r="P50" s="9"/>
    </row>
    <row r="51" spans="1:16">
      <c r="A51" s="12"/>
      <c r="B51" s="25">
        <v>343.3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6842321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6842321</v>
      </c>
      <c r="O51" s="47">
        <f t="shared" si="7"/>
        <v>407.45078306437205</v>
      </c>
      <c r="P51" s="9"/>
    </row>
    <row r="52" spans="1:16">
      <c r="A52" s="12"/>
      <c r="B52" s="25">
        <v>343.4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5098012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5098012</v>
      </c>
      <c r="O52" s="47">
        <f t="shared" si="7"/>
        <v>303.57958673256712</v>
      </c>
      <c r="P52" s="9"/>
    </row>
    <row r="53" spans="1:16">
      <c r="A53" s="12"/>
      <c r="B53" s="25">
        <v>343.5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6474061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6474061</v>
      </c>
      <c r="O53" s="47">
        <f t="shared" si="7"/>
        <v>385.52140772941107</v>
      </c>
      <c r="P53" s="9"/>
    </row>
    <row r="54" spans="1:16">
      <c r="A54" s="12"/>
      <c r="B54" s="25">
        <v>343.7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803639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803639</v>
      </c>
      <c r="O54" s="47">
        <f t="shared" si="7"/>
        <v>47.85559459298517</v>
      </c>
      <c r="P54" s="9"/>
    </row>
    <row r="55" spans="1:16">
      <c r="A55" s="12"/>
      <c r="B55" s="25">
        <v>343.8</v>
      </c>
      <c r="C55" s="20" t="s">
        <v>163</v>
      </c>
      <c r="D55" s="46">
        <v>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850</v>
      </c>
      <c r="O55" s="47">
        <f t="shared" si="7"/>
        <v>5.0616328232001427E-2</v>
      </c>
      <c r="P55" s="9"/>
    </row>
    <row r="56" spans="1:16">
      <c r="A56" s="12"/>
      <c r="B56" s="25">
        <v>343.9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58087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58087</v>
      </c>
      <c r="O56" s="47">
        <f t="shared" si="7"/>
        <v>3.459000774132079</v>
      </c>
      <c r="P56" s="9"/>
    </row>
    <row r="57" spans="1:16">
      <c r="A57" s="12"/>
      <c r="B57" s="25">
        <v>347.2</v>
      </c>
      <c r="C57" s="20" t="s">
        <v>57</v>
      </c>
      <c r="D57" s="46">
        <v>37473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37473</v>
      </c>
      <c r="O57" s="47">
        <f t="shared" si="7"/>
        <v>2.2314654915738701</v>
      </c>
      <c r="P57" s="9"/>
    </row>
    <row r="58" spans="1:16">
      <c r="A58" s="12"/>
      <c r="B58" s="25">
        <v>347.3</v>
      </c>
      <c r="C58" s="20" t="s">
        <v>164</v>
      </c>
      <c r="D58" s="46">
        <v>9323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9323</v>
      </c>
      <c r="O58" s="47">
        <f t="shared" si="7"/>
        <v>0.5551717977728815</v>
      </c>
      <c r="P58" s="9"/>
    </row>
    <row r="59" spans="1:16">
      <c r="A59" s="12"/>
      <c r="B59" s="25">
        <v>347.4</v>
      </c>
      <c r="C59" s="20" t="s">
        <v>58</v>
      </c>
      <c r="D59" s="46">
        <v>15674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15674</v>
      </c>
      <c r="O59" s="47">
        <f t="shared" si="7"/>
        <v>0.93336509259810641</v>
      </c>
      <c r="P59" s="9"/>
    </row>
    <row r="60" spans="1:16" ht="15.75">
      <c r="A60" s="29" t="s">
        <v>47</v>
      </c>
      <c r="B60" s="30"/>
      <c r="C60" s="31"/>
      <c r="D60" s="32">
        <f t="shared" ref="D60:M60" si="11">SUM(D61:D62)</f>
        <v>125913</v>
      </c>
      <c r="E60" s="32">
        <f t="shared" si="11"/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75" si="12">SUM(D60:M60)</f>
        <v>125913</v>
      </c>
      <c r="O60" s="45">
        <f t="shared" si="7"/>
        <v>7.4979455725599955</v>
      </c>
      <c r="P60" s="10"/>
    </row>
    <row r="61" spans="1:16">
      <c r="A61" s="13"/>
      <c r="B61" s="39">
        <v>351.1</v>
      </c>
      <c r="C61" s="21" t="s">
        <v>61</v>
      </c>
      <c r="D61" s="46">
        <v>46714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46714</v>
      </c>
      <c r="O61" s="47">
        <f t="shared" si="7"/>
        <v>2.7817543023878999</v>
      </c>
      <c r="P61" s="9"/>
    </row>
    <row r="62" spans="1:16">
      <c r="A62" s="13"/>
      <c r="B62" s="39">
        <v>354</v>
      </c>
      <c r="C62" s="21" t="s">
        <v>62</v>
      </c>
      <c r="D62" s="46">
        <v>79199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79199</v>
      </c>
      <c r="O62" s="47">
        <f t="shared" si="7"/>
        <v>4.7161912701720956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SUM(D64:D68)</f>
        <v>961602</v>
      </c>
      <c r="E63" s="32">
        <f t="shared" si="13"/>
        <v>2193517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164011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2"/>
        <v>3319130</v>
      </c>
      <c r="O63" s="45">
        <f t="shared" si="7"/>
        <v>197.64961591139166</v>
      </c>
      <c r="P63" s="10"/>
    </row>
    <row r="64" spans="1:16">
      <c r="A64" s="12"/>
      <c r="B64" s="25">
        <v>361.1</v>
      </c>
      <c r="C64" s="20" t="s">
        <v>63</v>
      </c>
      <c r="D64" s="46">
        <v>457445</v>
      </c>
      <c r="E64" s="46">
        <v>97163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554608</v>
      </c>
      <c r="O64" s="47">
        <f t="shared" si="7"/>
        <v>33.026141844816294</v>
      </c>
      <c r="P64" s="9"/>
    </row>
    <row r="65" spans="1:119">
      <c r="A65" s="12"/>
      <c r="B65" s="25">
        <v>362</v>
      </c>
      <c r="C65" s="20" t="s">
        <v>64</v>
      </c>
      <c r="D65" s="46">
        <v>38029</v>
      </c>
      <c r="E65" s="46">
        <v>876084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914113</v>
      </c>
      <c r="O65" s="47">
        <f t="shared" si="7"/>
        <v>54.434168998987673</v>
      </c>
      <c r="P65" s="9"/>
    </row>
    <row r="66" spans="1:119">
      <c r="A66" s="12"/>
      <c r="B66" s="25">
        <v>364</v>
      </c>
      <c r="C66" s="20" t="s">
        <v>114</v>
      </c>
      <c r="D66" s="46">
        <v>62411</v>
      </c>
      <c r="E66" s="46">
        <v>1215491</v>
      </c>
      <c r="F66" s="46">
        <v>0</v>
      </c>
      <c r="G66" s="46">
        <v>0</v>
      </c>
      <c r="H66" s="46">
        <v>0</v>
      </c>
      <c r="I66" s="46">
        <v>38036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1315938</v>
      </c>
      <c r="O66" s="47">
        <f t="shared" si="7"/>
        <v>78.36229381289823</v>
      </c>
      <c r="P66" s="9"/>
    </row>
    <row r="67" spans="1:119">
      <c r="A67" s="12"/>
      <c r="B67" s="25">
        <v>365</v>
      </c>
      <c r="C67" s="20" t="s">
        <v>115</v>
      </c>
      <c r="D67" s="46">
        <v>3268</v>
      </c>
      <c r="E67" s="46">
        <v>0</v>
      </c>
      <c r="F67" s="46">
        <v>0</v>
      </c>
      <c r="G67" s="46">
        <v>0</v>
      </c>
      <c r="H67" s="46">
        <v>0</v>
      </c>
      <c r="I67" s="46">
        <v>873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4141</v>
      </c>
      <c r="O67" s="47">
        <f t="shared" si="7"/>
        <v>0.24659084142202109</v>
      </c>
      <c r="P67" s="9"/>
    </row>
    <row r="68" spans="1:119">
      <c r="A68" s="12"/>
      <c r="B68" s="25">
        <v>369.9</v>
      </c>
      <c r="C68" s="20" t="s">
        <v>69</v>
      </c>
      <c r="D68" s="46">
        <v>400449</v>
      </c>
      <c r="E68" s="46">
        <v>4779</v>
      </c>
      <c r="F68" s="46">
        <v>0</v>
      </c>
      <c r="G68" s="46">
        <v>0</v>
      </c>
      <c r="H68" s="46">
        <v>0</v>
      </c>
      <c r="I68" s="46">
        <v>125102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530330</v>
      </c>
      <c r="O68" s="47">
        <f t="shared" si="7"/>
        <v>31.580420413267433</v>
      </c>
      <c r="P68" s="9"/>
    </row>
    <row r="69" spans="1:119" ht="15.75">
      <c r="A69" s="29" t="s">
        <v>48</v>
      </c>
      <c r="B69" s="30"/>
      <c r="C69" s="31"/>
      <c r="D69" s="32">
        <f t="shared" ref="D69:M69" si="14">SUM(D70:D74)</f>
        <v>9404330</v>
      </c>
      <c r="E69" s="32">
        <f t="shared" si="14"/>
        <v>992681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1497843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2"/>
        <v>11894854</v>
      </c>
      <c r="O69" s="45">
        <f t="shared" ref="O69:O75" si="15">(N69/O$77)</f>
        <v>708.32215804204134</v>
      </c>
      <c r="P69" s="9"/>
    </row>
    <row r="70" spans="1:119">
      <c r="A70" s="12"/>
      <c r="B70" s="25">
        <v>381</v>
      </c>
      <c r="C70" s="20" t="s">
        <v>70</v>
      </c>
      <c r="D70" s="46">
        <v>3417502</v>
      </c>
      <c r="E70" s="46">
        <v>992681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4410183</v>
      </c>
      <c r="O70" s="47">
        <f t="shared" si="15"/>
        <v>262.62031798963852</v>
      </c>
      <c r="P70" s="9"/>
    </row>
    <row r="71" spans="1:119">
      <c r="A71" s="12"/>
      <c r="B71" s="25">
        <v>384</v>
      </c>
      <c r="C71" s="20" t="s">
        <v>116</v>
      </c>
      <c r="D71" s="46">
        <v>5986828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5986828</v>
      </c>
      <c r="O71" s="47">
        <f t="shared" si="15"/>
        <v>356.50735425474898</v>
      </c>
      <c r="P71" s="9"/>
    </row>
    <row r="72" spans="1:119">
      <c r="A72" s="12"/>
      <c r="B72" s="25">
        <v>389.1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460214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460214</v>
      </c>
      <c r="O72" s="47">
        <f t="shared" si="15"/>
        <v>27.405109271720359</v>
      </c>
      <c r="P72" s="9"/>
    </row>
    <row r="73" spans="1:119">
      <c r="A73" s="12"/>
      <c r="B73" s="25">
        <v>389.3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202427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202427</v>
      </c>
      <c r="O73" s="47">
        <f t="shared" si="15"/>
        <v>12.054248794140415</v>
      </c>
      <c r="P73" s="9"/>
    </row>
    <row r="74" spans="1:119" ht="15.75" thickBot="1">
      <c r="A74" s="12"/>
      <c r="B74" s="25">
        <v>389.4</v>
      </c>
      <c r="C74" s="20" t="s">
        <v>142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835202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835202</v>
      </c>
      <c r="O74" s="47">
        <f t="shared" si="15"/>
        <v>49.735127731793007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6">SUM(D5,D14,D28,D45,D60,D63,D69)</f>
        <v>36284875</v>
      </c>
      <c r="E75" s="15">
        <f t="shared" si="16"/>
        <v>4429157</v>
      </c>
      <c r="F75" s="15">
        <f t="shared" si="16"/>
        <v>0</v>
      </c>
      <c r="G75" s="15">
        <f t="shared" si="16"/>
        <v>0</v>
      </c>
      <c r="H75" s="15">
        <f t="shared" si="16"/>
        <v>0</v>
      </c>
      <c r="I75" s="15">
        <f t="shared" si="16"/>
        <v>21255222</v>
      </c>
      <c r="J75" s="15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 t="shared" si="12"/>
        <v>61969254</v>
      </c>
      <c r="O75" s="38">
        <f t="shared" si="15"/>
        <v>3690.1836479485501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165</v>
      </c>
      <c r="M77" s="51"/>
      <c r="N77" s="51"/>
      <c r="O77" s="43">
        <v>16793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89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14486796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14486796</v>
      </c>
      <c r="O5" s="33">
        <f t="shared" ref="O5:O36" si="1">(N5/O$69)</f>
        <v>877.7748424624333</v>
      </c>
      <c r="P5" s="6"/>
    </row>
    <row r="6" spans="1:133">
      <c r="A6" s="12"/>
      <c r="B6" s="25">
        <v>311</v>
      </c>
      <c r="C6" s="20" t="s">
        <v>2</v>
      </c>
      <c r="D6" s="46">
        <v>9303411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9303411</v>
      </c>
      <c r="O6" s="47">
        <f t="shared" si="1"/>
        <v>563.70643480368392</v>
      </c>
      <c r="P6" s="9"/>
    </row>
    <row r="7" spans="1:133">
      <c r="A7" s="12"/>
      <c r="B7" s="25">
        <v>312.10000000000002</v>
      </c>
      <c r="C7" s="20" t="s">
        <v>135</v>
      </c>
      <c r="D7" s="46">
        <v>698355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698355</v>
      </c>
      <c r="O7" s="47">
        <f t="shared" si="1"/>
        <v>42.314287445467762</v>
      </c>
      <c r="P7" s="9"/>
    </row>
    <row r="8" spans="1:133">
      <c r="A8" s="12"/>
      <c r="B8" s="25">
        <v>314.10000000000002</v>
      </c>
      <c r="C8" s="20" t="s">
        <v>12</v>
      </c>
      <c r="D8" s="46">
        <v>2179813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2179813</v>
      </c>
      <c r="O8" s="47">
        <f t="shared" si="1"/>
        <v>132.07785991274844</v>
      </c>
      <c r="P8" s="9"/>
    </row>
    <row r="9" spans="1:133">
      <c r="A9" s="12"/>
      <c r="B9" s="25">
        <v>314.3</v>
      </c>
      <c r="C9" s="20" t="s">
        <v>13</v>
      </c>
      <c r="D9" s="46">
        <v>621477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621477</v>
      </c>
      <c r="O9" s="47">
        <f t="shared" si="1"/>
        <v>37.656143965099368</v>
      </c>
      <c r="P9" s="9"/>
    </row>
    <row r="10" spans="1:133">
      <c r="A10" s="12"/>
      <c r="B10" s="25">
        <v>314.39999999999998</v>
      </c>
      <c r="C10" s="20" t="s">
        <v>14</v>
      </c>
      <c r="D10" s="46">
        <v>14963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14963</v>
      </c>
      <c r="O10" s="47">
        <f t="shared" si="1"/>
        <v>0.90662869607367913</v>
      </c>
      <c r="P10" s="9"/>
    </row>
    <row r="11" spans="1:133">
      <c r="A11" s="12"/>
      <c r="B11" s="25">
        <v>314.8</v>
      </c>
      <c r="C11" s="20" t="s">
        <v>15</v>
      </c>
      <c r="D11" s="46">
        <v>55119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55119</v>
      </c>
      <c r="O11" s="47">
        <f t="shared" si="1"/>
        <v>3.3397358216190014</v>
      </c>
      <c r="P11" s="9"/>
    </row>
    <row r="12" spans="1:133">
      <c r="A12" s="12"/>
      <c r="B12" s="25">
        <v>315</v>
      </c>
      <c r="C12" s="20" t="s">
        <v>105</v>
      </c>
      <c r="D12" s="46">
        <v>981320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981320</v>
      </c>
      <c r="O12" s="47">
        <f t="shared" si="1"/>
        <v>59.45952496364518</v>
      </c>
      <c r="P12" s="9"/>
    </row>
    <row r="13" spans="1:133">
      <c r="A13" s="12"/>
      <c r="B13" s="25">
        <v>316</v>
      </c>
      <c r="C13" s="20" t="s">
        <v>106</v>
      </c>
      <c r="D13" s="46">
        <v>632338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632338</v>
      </c>
      <c r="O13" s="47">
        <f t="shared" si="1"/>
        <v>38.314226854095978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5158542</v>
      </c>
      <c r="E14" s="32">
        <f t="shared" si="3"/>
        <v>1275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533713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5693530</v>
      </c>
      <c r="O14" s="45">
        <f t="shared" si="1"/>
        <v>344.97879301987399</v>
      </c>
      <c r="P14" s="10"/>
    </row>
    <row r="15" spans="1:133">
      <c r="A15" s="12"/>
      <c r="B15" s="25">
        <v>322</v>
      </c>
      <c r="C15" s="20" t="s">
        <v>0</v>
      </c>
      <c r="D15" s="46">
        <v>1259457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1259457</v>
      </c>
      <c r="O15" s="47">
        <f t="shared" si="1"/>
        <v>76.312227338826958</v>
      </c>
      <c r="P15" s="9"/>
    </row>
    <row r="16" spans="1:133">
      <c r="A16" s="12"/>
      <c r="B16" s="25">
        <v>323.10000000000002</v>
      </c>
      <c r="C16" s="20" t="s">
        <v>19</v>
      </c>
      <c r="D16" s="46">
        <v>1613845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1613845</v>
      </c>
      <c r="O16" s="47">
        <f t="shared" si="1"/>
        <v>97.785082404265637</v>
      </c>
      <c r="P16" s="9"/>
    </row>
    <row r="17" spans="1:16">
      <c r="A17" s="12"/>
      <c r="B17" s="25">
        <v>323.39999999999998</v>
      </c>
      <c r="C17" s="20" t="s">
        <v>20</v>
      </c>
      <c r="D17" s="46">
        <v>56058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56058</v>
      </c>
      <c r="O17" s="47">
        <f t="shared" si="1"/>
        <v>3.3966311197285508</v>
      </c>
      <c r="P17" s="9"/>
    </row>
    <row r="18" spans="1:16">
      <c r="A18" s="12"/>
      <c r="B18" s="25">
        <v>323.7</v>
      </c>
      <c r="C18" s="20" t="s">
        <v>21</v>
      </c>
      <c r="D18" s="46">
        <v>5880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5880</v>
      </c>
      <c r="O18" s="47">
        <f t="shared" si="1"/>
        <v>0.35627726611730487</v>
      </c>
      <c r="P18" s="9"/>
    </row>
    <row r="19" spans="1:16">
      <c r="A19" s="12"/>
      <c r="B19" s="25">
        <v>324.70999999999998</v>
      </c>
      <c r="C19" s="20" t="s">
        <v>25</v>
      </c>
      <c r="D19" s="46">
        <v>591204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591204</v>
      </c>
      <c r="O19" s="47">
        <f t="shared" si="1"/>
        <v>35.821861366941349</v>
      </c>
      <c r="P19" s="9"/>
    </row>
    <row r="20" spans="1:16">
      <c r="A20" s="12"/>
      <c r="B20" s="25">
        <v>324.72000000000003</v>
      </c>
      <c r="C20" s="20" t="s">
        <v>94</v>
      </c>
      <c r="D20" s="46">
        <v>347209</v>
      </c>
      <c r="E20" s="46">
        <v>0</v>
      </c>
      <c r="F20" s="46">
        <v>0</v>
      </c>
      <c r="G20" s="46">
        <v>0</v>
      </c>
      <c r="H20" s="46">
        <v>0</v>
      </c>
      <c r="I20" s="46">
        <v>533713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880922</v>
      </c>
      <c r="O20" s="47">
        <f t="shared" si="1"/>
        <v>53.376272418807559</v>
      </c>
      <c r="P20" s="9"/>
    </row>
    <row r="21" spans="1:16">
      <c r="A21" s="12"/>
      <c r="B21" s="25">
        <v>325.10000000000002</v>
      </c>
      <c r="C21" s="20" t="s">
        <v>26</v>
      </c>
      <c r="D21" s="46">
        <v>1226581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1226581</v>
      </c>
      <c r="O21" s="47">
        <f t="shared" si="1"/>
        <v>74.320225399903052</v>
      </c>
      <c r="P21" s="9"/>
    </row>
    <row r="22" spans="1:16">
      <c r="A22" s="12"/>
      <c r="B22" s="25">
        <v>325.2</v>
      </c>
      <c r="C22" s="20" t="s">
        <v>160</v>
      </c>
      <c r="D22" s="46">
        <v>2146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2146</v>
      </c>
      <c r="O22" s="47">
        <f t="shared" si="1"/>
        <v>0.13002908385845854</v>
      </c>
      <c r="P22" s="9"/>
    </row>
    <row r="23" spans="1:16">
      <c r="A23" s="12"/>
      <c r="B23" s="25">
        <v>329</v>
      </c>
      <c r="C23" s="20" t="s">
        <v>27</v>
      </c>
      <c r="D23" s="46">
        <v>56162</v>
      </c>
      <c r="E23" s="46">
        <v>1275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57437</v>
      </c>
      <c r="O23" s="47">
        <f t="shared" si="1"/>
        <v>3.4801866214251089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SUM(D25:D39)</f>
        <v>3646668</v>
      </c>
      <c r="E24" s="32">
        <f t="shared" si="5"/>
        <v>1239129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4885797</v>
      </c>
      <c r="O24" s="45">
        <f t="shared" si="1"/>
        <v>296.03714251090645</v>
      </c>
      <c r="P24" s="10"/>
    </row>
    <row r="25" spans="1:16">
      <c r="A25" s="12"/>
      <c r="B25" s="25">
        <v>331.2</v>
      </c>
      <c r="C25" s="20" t="s">
        <v>29</v>
      </c>
      <c r="D25" s="46">
        <v>5131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5131</v>
      </c>
      <c r="O25" s="47">
        <f t="shared" si="1"/>
        <v>0.31089432864760058</v>
      </c>
      <c r="P25" s="9"/>
    </row>
    <row r="26" spans="1:16">
      <c r="A26" s="12"/>
      <c r="B26" s="25">
        <v>331.5</v>
      </c>
      <c r="C26" s="20" t="s">
        <v>84</v>
      </c>
      <c r="D26" s="46">
        <v>568843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568843</v>
      </c>
      <c r="O26" s="47">
        <f t="shared" si="1"/>
        <v>34.466977702375182</v>
      </c>
      <c r="P26" s="9"/>
    </row>
    <row r="27" spans="1:16">
      <c r="A27" s="12"/>
      <c r="B27" s="25">
        <v>334.49</v>
      </c>
      <c r="C27" s="20" t="s">
        <v>136</v>
      </c>
      <c r="D27" s="46">
        <v>97540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97540</v>
      </c>
      <c r="O27" s="47">
        <f t="shared" si="1"/>
        <v>5.9100824042656326</v>
      </c>
      <c r="P27" s="9"/>
    </row>
    <row r="28" spans="1:16">
      <c r="A28" s="12"/>
      <c r="B28" s="25">
        <v>335.12</v>
      </c>
      <c r="C28" s="20" t="s">
        <v>108</v>
      </c>
      <c r="D28" s="46">
        <v>646312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646312</v>
      </c>
      <c r="O28" s="47">
        <f t="shared" si="1"/>
        <v>39.160930683470674</v>
      </c>
      <c r="P28" s="9"/>
    </row>
    <row r="29" spans="1:16">
      <c r="A29" s="12"/>
      <c r="B29" s="25">
        <v>335.14</v>
      </c>
      <c r="C29" s="20" t="s">
        <v>109</v>
      </c>
      <c r="D29" s="46">
        <v>11962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11962</v>
      </c>
      <c r="O29" s="47">
        <f t="shared" si="1"/>
        <v>0.72479398933591854</v>
      </c>
      <c r="P29" s="9"/>
    </row>
    <row r="30" spans="1:16">
      <c r="A30" s="12"/>
      <c r="B30" s="25">
        <v>335.15</v>
      </c>
      <c r="C30" s="20" t="s">
        <v>110</v>
      </c>
      <c r="D30" s="46">
        <v>53145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53145</v>
      </c>
      <c r="O30" s="47">
        <f t="shared" si="1"/>
        <v>3.2201284537081918</v>
      </c>
      <c r="P30" s="9"/>
    </row>
    <row r="31" spans="1:16">
      <c r="A31" s="12"/>
      <c r="B31" s="25">
        <v>335.18</v>
      </c>
      <c r="C31" s="20" t="s">
        <v>111</v>
      </c>
      <c r="D31" s="46">
        <v>1810439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1810439</v>
      </c>
      <c r="O31" s="47">
        <f t="shared" si="1"/>
        <v>109.69698254968492</v>
      </c>
      <c r="P31" s="9"/>
    </row>
    <row r="32" spans="1:16">
      <c r="A32" s="12"/>
      <c r="B32" s="25">
        <v>335.21</v>
      </c>
      <c r="C32" s="20" t="s">
        <v>37</v>
      </c>
      <c r="D32" s="46">
        <v>15060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15060</v>
      </c>
      <c r="O32" s="47">
        <f t="shared" si="1"/>
        <v>0.91250605913717886</v>
      </c>
      <c r="P32" s="9"/>
    </row>
    <row r="33" spans="1:16">
      <c r="A33" s="12"/>
      <c r="B33" s="25">
        <v>335.49</v>
      </c>
      <c r="C33" s="20" t="s">
        <v>38</v>
      </c>
      <c r="D33" s="46">
        <v>23535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23535</v>
      </c>
      <c r="O33" s="47">
        <f t="shared" si="1"/>
        <v>1.4260179350460493</v>
      </c>
      <c r="P33" s="9"/>
    </row>
    <row r="34" spans="1:16">
      <c r="A34" s="12"/>
      <c r="B34" s="25">
        <v>337.2</v>
      </c>
      <c r="C34" s="20" t="s">
        <v>95</v>
      </c>
      <c r="D34" s="46">
        <v>66781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66781</v>
      </c>
      <c r="O34" s="47">
        <f t="shared" si="1"/>
        <v>4.046352399418323</v>
      </c>
      <c r="P34" s="9"/>
    </row>
    <row r="35" spans="1:16">
      <c r="A35" s="12"/>
      <c r="B35" s="25">
        <v>337.4</v>
      </c>
      <c r="C35" s="20" t="s">
        <v>156</v>
      </c>
      <c r="D35" s="46">
        <v>18606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18606</v>
      </c>
      <c r="O35" s="47">
        <f t="shared" si="1"/>
        <v>1.1273630634997576</v>
      </c>
      <c r="P35" s="9"/>
    </row>
    <row r="36" spans="1:16">
      <c r="A36" s="12"/>
      <c r="B36" s="25">
        <v>337.7</v>
      </c>
      <c r="C36" s="20" t="s">
        <v>39</v>
      </c>
      <c r="D36" s="46">
        <v>329314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329314</v>
      </c>
      <c r="O36" s="47">
        <f t="shared" si="1"/>
        <v>19.953587009209887</v>
      </c>
      <c r="P36" s="9"/>
    </row>
    <row r="37" spans="1:16">
      <c r="A37" s="12"/>
      <c r="B37" s="25">
        <v>337.9</v>
      </c>
      <c r="C37" s="20" t="s">
        <v>87</v>
      </c>
      <c r="D37" s="46">
        <v>0</v>
      </c>
      <c r="E37" s="46">
        <v>188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188</v>
      </c>
      <c r="O37" s="47">
        <f t="shared" ref="O37:O67" si="8">(N37/O$69)</f>
        <v>1.1391177896267571E-2</v>
      </c>
      <c r="P37" s="9"/>
    </row>
    <row r="38" spans="1:16">
      <c r="A38" s="12"/>
      <c r="B38" s="25">
        <v>338</v>
      </c>
      <c r="C38" s="20" t="s">
        <v>40</v>
      </c>
      <c r="D38" s="46">
        <v>0</v>
      </c>
      <c r="E38" s="46">
        <v>1228941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1228941</v>
      </c>
      <c r="O38" s="47">
        <f t="shared" si="8"/>
        <v>74.463221037324288</v>
      </c>
      <c r="P38" s="9"/>
    </row>
    <row r="39" spans="1:16">
      <c r="A39" s="12"/>
      <c r="B39" s="25">
        <v>339</v>
      </c>
      <c r="C39" s="20" t="s">
        <v>41</v>
      </c>
      <c r="D39" s="46">
        <v>0</v>
      </c>
      <c r="E39" s="46">
        <v>10000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10000</v>
      </c>
      <c r="O39" s="47">
        <f t="shared" si="8"/>
        <v>0.605913717886573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SUM(D41:D52)</f>
        <v>1825342</v>
      </c>
      <c r="E40" s="32">
        <f t="shared" si="9"/>
        <v>410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18424858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20250610</v>
      </c>
      <c r="O40" s="45">
        <f t="shared" si="8"/>
        <v>1227.0122394571013</v>
      </c>
      <c r="P40" s="10"/>
    </row>
    <row r="41" spans="1:16">
      <c r="A41" s="12"/>
      <c r="B41" s="25">
        <v>341.1</v>
      </c>
      <c r="C41" s="20" t="s">
        <v>113</v>
      </c>
      <c r="D41" s="46">
        <v>0</v>
      </c>
      <c r="E41" s="46">
        <v>410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410</v>
      </c>
      <c r="O41" s="47">
        <f t="shared" si="8"/>
        <v>2.4842462433349491E-2</v>
      </c>
      <c r="P41" s="9"/>
    </row>
    <row r="42" spans="1:16">
      <c r="A42" s="12"/>
      <c r="B42" s="25">
        <v>341.9</v>
      </c>
      <c r="C42" s="20" t="s">
        <v>149</v>
      </c>
      <c r="D42" s="46">
        <v>1792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0">SUM(D42:M42)</f>
        <v>1792</v>
      </c>
      <c r="O42" s="47">
        <f t="shared" si="8"/>
        <v>0.10857973824527388</v>
      </c>
      <c r="P42" s="9"/>
    </row>
    <row r="43" spans="1:16">
      <c r="A43" s="12"/>
      <c r="B43" s="25">
        <v>342.2</v>
      </c>
      <c r="C43" s="20" t="s">
        <v>98</v>
      </c>
      <c r="D43" s="46">
        <v>1553573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1553573</v>
      </c>
      <c r="O43" s="47">
        <f t="shared" si="8"/>
        <v>94.133119243819678</v>
      </c>
      <c r="P43" s="9"/>
    </row>
    <row r="44" spans="1:16">
      <c r="A44" s="12"/>
      <c r="B44" s="25">
        <v>342.5</v>
      </c>
      <c r="C44" s="20" t="s">
        <v>49</v>
      </c>
      <c r="D44" s="46">
        <v>88383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88383</v>
      </c>
      <c r="O44" s="47">
        <f t="shared" si="8"/>
        <v>5.3552472127968977</v>
      </c>
      <c r="P44" s="9"/>
    </row>
    <row r="45" spans="1:16">
      <c r="A45" s="12"/>
      <c r="B45" s="25">
        <v>342.9</v>
      </c>
      <c r="C45" s="20" t="s">
        <v>51</v>
      </c>
      <c r="D45" s="46">
        <v>101043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101043</v>
      </c>
      <c r="O45" s="47">
        <f t="shared" si="8"/>
        <v>6.122333979641299</v>
      </c>
      <c r="P45" s="9"/>
    </row>
    <row r="46" spans="1:16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6371876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6371876</v>
      </c>
      <c r="O46" s="47">
        <f t="shared" si="8"/>
        <v>386.08070770722247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4830581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4830581</v>
      </c>
      <c r="O47" s="47">
        <f t="shared" si="8"/>
        <v>292.69152932622393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6407606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6407606</v>
      </c>
      <c r="O48" s="47">
        <f t="shared" si="8"/>
        <v>388.24563742123121</v>
      </c>
      <c r="P48" s="9"/>
    </row>
    <row r="49" spans="1:16">
      <c r="A49" s="12"/>
      <c r="B49" s="25">
        <v>343.7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749554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749554</v>
      </c>
      <c r="O49" s="47">
        <f t="shared" si="8"/>
        <v>45.416505089675233</v>
      </c>
      <c r="P49" s="9"/>
    </row>
    <row r="50" spans="1:16">
      <c r="A50" s="12"/>
      <c r="B50" s="25">
        <v>343.9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65241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65241</v>
      </c>
      <c r="O50" s="47">
        <f t="shared" si="8"/>
        <v>3.9530416868637905</v>
      </c>
      <c r="P50" s="9"/>
    </row>
    <row r="51" spans="1:16">
      <c r="A51" s="12"/>
      <c r="B51" s="25">
        <v>347.2</v>
      </c>
      <c r="C51" s="20" t="s">
        <v>57</v>
      </c>
      <c r="D51" s="46">
        <v>44242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44242</v>
      </c>
      <c r="O51" s="47">
        <f t="shared" si="8"/>
        <v>2.6806834706737761</v>
      </c>
      <c r="P51" s="9"/>
    </row>
    <row r="52" spans="1:16">
      <c r="A52" s="12"/>
      <c r="B52" s="25">
        <v>347.4</v>
      </c>
      <c r="C52" s="20" t="s">
        <v>58</v>
      </c>
      <c r="D52" s="46">
        <v>36309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36309</v>
      </c>
      <c r="O52" s="47">
        <f t="shared" si="8"/>
        <v>2.2000121182743579</v>
      </c>
      <c r="P52" s="9"/>
    </row>
    <row r="53" spans="1:16" ht="15.75">
      <c r="A53" s="29" t="s">
        <v>47</v>
      </c>
      <c r="B53" s="30"/>
      <c r="C53" s="31"/>
      <c r="D53" s="32">
        <f t="shared" ref="D53:M53" si="11">SUM(D54:D55)</f>
        <v>205715</v>
      </c>
      <c r="E53" s="32">
        <f t="shared" si="11"/>
        <v>41597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7" si="12">SUM(D53:M53)</f>
        <v>247312</v>
      </c>
      <c r="O53" s="45">
        <f t="shared" si="8"/>
        <v>14.984973339796413</v>
      </c>
      <c r="P53" s="10"/>
    </row>
    <row r="54" spans="1:16">
      <c r="A54" s="13"/>
      <c r="B54" s="39">
        <v>351.1</v>
      </c>
      <c r="C54" s="21" t="s">
        <v>61</v>
      </c>
      <c r="D54" s="46">
        <v>50604</v>
      </c>
      <c r="E54" s="46">
        <v>41597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92201</v>
      </c>
      <c r="O54" s="47">
        <f t="shared" si="8"/>
        <v>5.5865850702859916</v>
      </c>
      <c r="P54" s="9"/>
    </row>
    <row r="55" spans="1:16">
      <c r="A55" s="13"/>
      <c r="B55" s="39">
        <v>354</v>
      </c>
      <c r="C55" s="21" t="s">
        <v>62</v>
      </c>
      <c r="D55" s="46">
        <v>155111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155111</v>
      </c>
      <c r="O55" s="47">
        <f t="shared" si="8"/>
        <v>9.3983882695104217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SUM(D57:D62)</f>
        <v>868212</v>
      </c>
      <c r="E56" s="32">
        <f t="shared" si="13"/>
        <v>3074251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90045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2"/>
        <v>4032508</v>
      </c>
      <c r="O56" s="45">
        <f t="shared" si="8"/>
        <v>244.33519146873485</v>
      </c>
      <c r="P56" s="10"/>
    </row>
    <row r="57" spans="1:16">
      <c r="A57" s="12"/>
      <c r="B57" s="25">
        <v>361.1</v>
      </c>
      <c r="C57" s="20" t="s">
        <v>63</v>
      </c>
      <c r="D57" s="46">
        <v>546603</v>
      </c>
      <c r="E57" s="46">
        <v>57289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603892</v>
      </c>
      <c r="O57" s="47">
        <f t="shared" si="8"/>
        <v>36.590644692195831</v>
      </c>
      <c r="P57" s="9"/>
    </row>
    <row r="58" spans="1:16">
      <c r="A58" s="12"/>
      <c r="B58" s="25">
        <v>362</v>
      </c>
      <c r="C58" s="20" t="s">
        <v>64</v>
      </c>
      <c r="D58" s="46">
        <v>0</v>
      </c>
      <c r="E58" s="46">
        <v>851719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851719</v>
      </c>
      <c r="O58" s="47">
        <f t="shared" si="8"/>
        <v>51.606822588463402</v>
      </c>
      <c r="P58" s="9"/>
    </row>
    <row r="59" spans="1:16">
      <c r="A59" s="12"/>
      <c r="B59" s="25">
        <v>364</v>
      </c>
      <c r="C59" s="20" t="s">
        <v>114</v>
      </c>
      <c r="D59" s="46">
        <v>47698</v>
      </c>
      <c r="E59" s="46">
        <v>0</v>
      </c>
      <c r="F59" s="46">
        <v>0</v>
      </c>
      <c r="G59" s="46">
        <v>0</v>
      </c>
      <c r="H59" s="46">
        <v>0</v>
      </c>
      <c r="I59" s="46">
        <v>59956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107654</v>
      </c>
      <c r="O59" s="47">
        <f t="shared" si="8"/>
        <v>6.522903538536112</v>
      </c>
      <c r="P59" s="9"/>
    </row>
    <row r="60" spans="1:16">
      <c r="A60" s="12"/>
      <c r="B60" s="25">
        <v>365</v>
      </c>
      <c r="C60" s="20" t="s">
        <v>115</v>
      </c>
      <c r="D60" s="46">
        <v>3701</v>
      </c>
      <c r="E60" s="46">
        <v>0</v>
      </c>
      <c r="F60" s="46">
        <v>0</v>
      </c>
      <c r="G60" s="46">
        <v>0</v>
      </c>
      <c r="H60" s="46">
        <v>0</v>
      </c>
      <c r="I60" s="46">
        <v>11489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15190</v>
      </c>
      <c r="O60" s="47">
        <f t="shared" si="8"/>
        <v>0.92038293746970434</v>
      </c>
      <c r="P60" s="9"/>
    </row>
    <row r="61" spans="1:16">
      <c r="A61" s="12"/>
      <c r="B61" s="25">
        <v>366</v>
      </c>
      <c r="C61" s="20" t="s">
        <v>67</v>
      </c>
      <c r="D61" s="46">
        <v>0</v>
      </c>
      <c r="E61" s="46">
        <v>2086158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2086158</v>
      </c>
      <c r="O61" s="47">
        <f t="shared" si="8"/>
        <v>126.40317498788173</v>
      </c>
      <c r="P61" s="9"/>
    </row>
    <row r="62" spans="1:16">
      <c r="A62" s="12"/>
      <c r="B62" s="25">
        <v>369.9</v>
      </c>
      <c r="C62" s="20" t="s">
        <v>69</v>
      </c>
      <c r="D62" s="46">
        <v>270210</v>
      </c>
      <c r="E62" s="46">
        <v>79085</v>
      </c>
      <c r="F62" s="46">
        <v>0</v>
      </c>
      <c r="G62" s="46">
        <v>0</v>
      </c>
      <c r="H62" s="46">
        <v>0</v>
      </c>
      <c r="I62" s="46">
        <v>18600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367895</v>
      </c>
      <c r="O62" s="47">
        <f t="shared" si="8"/>
        <v>22.291262724188076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SUM(D64:D66)</f>
        <v>2276578</v>
      </c>
      <c r="E63" s="32">
        <f t="shared" si="14"/>
        <v>708067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1936916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2"/>
        <v>4921561</v>
      </c>
      <c r="O63" s="45">
        <f t="shared" si="8"/>
        <v>298.20413233155597</v>
      </c>
      <c r="P63" s="9"/>
    </row>
    <row r="64" spans="1:16">
      <c r="A64" s="12"/>
      <c r="B64" s="25">
        <v>381</v>
      </c>
      <c r="C64" s="20" t="s">
        <v>70</v>
      </c>
      <c r="D64" s="46">
        <v>1245202</v>
      </c>
      <c r="E64" s="46">
        <v>708067</v>
      </c>
      <c r="F64" s="46">
        <v>0</v>
      </c>
      <c r="G64" s="46">
        <v>0</v>
      </c>
      <c r="H64" s="46">
        <v>0</v>
      </c>
      <c r="I64" s="46">
        <v>23685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1976954</v>
      </c>
      <c r="O64" s="47">
        <f t="shared" si="8"/>
        <v>119.7863548230732</v>
      </c>
      <c r="P64" s="9"/>
    </row>
    <row r="65" spans="1:119">
      <c r="A65" s="12"/>
      <c r="B65" s="25">
        <v>382</v>
      </c>
      <c r="C65" s="20" t="s">
        <v>141</v>
      </c>
      <c r="D65" s="46">
        <v>1031376</v>
      </c>
      <c r="E65" s="46">
        <v>0</v>
      </c>
      <c r="F65" s="46">
        <v>0</v>
      </c>
      <c r="G65" s="46">
        <v>0</v>
      </c>
      <c r="H65" s="46">
        <v>0</v>
      </c>
      <c r="I65" s="46">
        <v>1000000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2031376</v>
      </c>
      <c r="O65" s="47">
        <f t="shared" si="8"/>
        <v>123.0838584585555</v>
      </c>
      <c r="P65" s="9"/>
    </row>
    <row r="66" spans="1:119" ht="15.75" thickBot="1">
      <c r="A66" s="12"/>
      <c r="B66" s="25">
        <v>389.1</v>
      </c>
      <c r="C66" s="20" t="s">
        <v>117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913231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913231</v>
      </c>
      <c r="O66" s="47">
        <f t="shared" si="8"/>
        <v>55.333919049927289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SUM(D5,D14,D24,D40,D53,D56,D63)</f>
        <v>28467853</v>
      </c>
      <c r="E67" s="15">
        <f t="shared" si="15"/>
        <v>5064729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20985532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54518114</v>
      </c>
      <c r="O67" s="38">
        <f t="shared" si="8"/>
        <v>3303.3273145904022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161</v>
      </c>
      <c r="M69" s="51"/>
      <c r="N69" s="51"/>
      <c r="O69" s="43">
        <v>16504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89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13436651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13436651</v>
      </c>
      <c r="O5" s="33">
        <f t="shared" ref="O5:O36" si="1">(N5/O$66)</f>
        <v>818.06094368340939</v>
      </c>
      <c r="P5" s="6"/>
    </row>
    <row r="6" spans="1:133">
      <c r="A6" s="12"/>
      <c r="B6" s="25">
        <v>311</v>
      </c>
      <c r="C6" s="20" t="s">
        <v>2</v>
      </c>
      <c r="D6" s="46">
        <v>8448358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8448358</v>
      </c>
      <c r="O6" s="47">
        <f t="shared" si="1"/>
        <v>514.35969558599697</v>
      </c>
      <c r="P6" s="9"/>
    </row>
    <row r="7" spans="1:133">
      <c r="A7" s="12"/>
      <c r="B7" s="25">
        <v>312.10000000000002</v>
      </c>
      <c r="C7" s="20" t="s">
        <v>135</v>
      </c>
      <c r="D7" s="46">
        <v>625815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625815</v>
      </c>
      <c r="O7" s="47">
        <f t="shared" si="1"/>
        <v>38.101369863013701</v>
      </c>
      <c r="P7" s="9"/>
    </row>
    <row r="8" spans="1:133">
      <c r="A8" s="12"/>
      <c r="B8" s="25">
        <v>314.10000000000002</v>
      </c>
      <c r="C8" s="20" t="s">
        <v>12</v>
      </c>
      <c r="D8" s="46">
        <v>2150299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2150299</v>
      </c>
      <c r="O8" s="47">
        <f t="shared" si="1"/>
        <v>130.91622526636226</v>
      </c>
      <c r="P8" s="9"/>
    </row>
    <row r="9" spans="1:133">
      <c r="A9" s="12"/>
      <c r="B9" s="25">
        <v>314.3</v>
      </c>
      <c r="C9" s="20" t="s">
        <v>13</v>
      </c>
      <c r="D9" s="46">
        <v>564570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564570</v>
      </c>
      <c r="O9" s="47">
        <f t="shared" si="1"/>
        <v>34.372602739726027</v>
      </c>
      <c r="P9" s="9"/>
    </row>
    <row r="10" spans="1:133">
      <c r="A10" s="12"/>
      <c r="B10" s="25">
        <v>314.39999999999998</v>
      </c>
      <c r="C10" s="20" t="s">
        <v>14</v>
      </c>
      <c r="D10" s="46">
        <v>17359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17359</v>
      </c>
      <c r="O10" s="47">
        <f t="shared" si="1"/>
        <v>1.0568645357686453</v>
      </c>
      <c r="P10" s="9"/>
    </row>
    <row r="11" spans="1:133">
      <c r="A11" s="12"/>
      <c r="B11" s="25">
        <v>314.8</v>
      </c>
      <c r="C11" s="20" t="s">
        <v>15</v>
      </c>
      <c r="D11" s="46">
        <v>54447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54447</v>
      </c>
      <c r="O11" s="47">
        <f t="shared" si="1"/>
        <v>3.3148858447488583</v>
      </c>
      <c r="P11" s="9"/>
    </row>
    <row r="12" spans="1:133">
      <c r="A12" s="12"/>
      <c r="B12" s="25">
        <v>315</v>
      </c>
      <c r="C12" s="20" t="s">
        <v>105</v>
      </c>
      <c r="D12" s="46">
        <v>935440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935440</v>
      </c>
      <c r="O12" s="47">
        <f t="shared" si="1"/>
        <v>56.952207001522069</v>
      </c>
      <c r="P12" s="9"/>
    </row>
    <row r="13" spans="1:133">
      <c r="A13" s="12"/>
      <c r="B13" s="25">
        <v>316</v>
      </c>
      <c r="C13" s="20" t="s">
        <v>106</v>
      </c>
      <c r="D13" s="46">
        <v>640363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640363</v>
      </c>
      <c r="O13" s="47">
        <f t="shared" si="1"/>
        <v>38.987092846270926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4864661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292428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5157089</v>
      </c>
      <c r="O14" s="45">
        <f t="shared" si="1"/>
        <v>313.9780213089802</v>
      </c>
      <c r="P14" s="10"/>
    </row>
    <row r="15" spans="1:133">
      <c r="A15" s="12"/>
      <c r="B15" s="25">
        <v>322</v>
      </c>
      <c r="C15" s="20" t="s">
        <v>0</v>
      </c>
      <c r="D15" s="46">
        <v>1334911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1334911</v>
      </c>
      <c r="O15" s="47">
        <f t="shared" si="1"/>
        <v>81.273120243531196</v>
      </c>
      <c r="P15" s="9"/>
    </row>
    <row r="16" spans="1:133">
      <c r="A16" s="12"/>
      <c r="B16" s="25">
        <v>323.10000000000002</v>
      </c>
      <c r="C16" s="20" t="s">
        <v>19</v>
      </c>
      <c r="D16" s="46">
        <v>1595471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1595471</v>
      </c>
      <c r="O16" s="47">
        <f t="shared" si="1"/>
        <v>97.13674277016743</v>
      </c>
      <c r="P16" s="9"/>
    </row>
    <row r="17" spans="1:16">
      <c r="A17" s="12"/>
      <c r="B17" s="25">
        <v>323.39999999999998</v>
      </c>
      <c r="C17" s="20" t="s">
        <v>20</v>
      </c>
      <c r="D17" s="46">
        <v>56691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56691</v>
      </c>
      <c r="O17" s="47">
        <f t="shared" si="1"/>
        <v>3.4515068493150687</v>
      </c>
      <c r="P17" s="9"/>
    </row>
    <row r="18" spans="1:16">
      <c r="A18" s="12"/>
      <c r="B18" s="25">
        <v>323.7</v>
      </c>
      <c r="C18" s="20" t="s">
        <v>21</v>
      </c>
      <c r="D18" s="46">
        <v>3962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3962</v>
      </c>
      <c r="O18" s="47">
        <f t="shared" si="1"/>
        <v>0.24121765601217657</v>
      </c>
      <c r="P18" s="9"/>
    </row>
    <row r="19" spans="1:16">
      <c r="A19" s="12"/>
      <c r="B19" s="25">
        <v>324.70999999999998</v>
      </c>
      <c r="C19" s="20" t="s">
        <v>25</v>
      </c>
      <c r="D19" s="46">
        <v>387673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387673</v>
      </c>
      <c r="O19" s="47">
        <f t="shared" si="1"/>
        <v>23.60261796042618</v>
      </c>
      <c r="P19" s="9"/>
    </row>
    <row r="20" spans="1:16">
      <c r="A20" s="12"/>
      <c r="B20" s="25">
        <v>324.72000000000003</v>
      </c>
      <c r="C20" s="20" t="s">
        <v>94</v>
      </c>
      <c r="D20" s="46">
        <v>217155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217155</v>
      </c>
      <c r="O20" s="47">
        <f t="shared" si="1"/>
        <v>13.221004566210045</v>
      </c>
      <c r="P20" s="9"/>
    </row>
    <row r="21" spans="1:16">
      <c r="A21" s="12"/>
      <c r="B21" s="25">
        <v>325.10000000000002</v>
      </c>
      <c r="C21" s="20" t="s">
        <v>26</v>
      </c>
      <c r="D21" s="46">
        <v>1209824</v>
      </c>
      <c r="E21" s="46">
        <v>0</v>
      </c>
      <c r="F21" s="46">
        <v>0</v>
      </c>
      <c r="G21" s="46">
        <v>0</v>
      </c>
      <c r="H21" s="46">
        <v>0</v>
      </c>
      <c r="I21" s="46">
        <v>284972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1494796</v>
      </c>
      <c r="O21" s="47">
        <f t="shared" si="1"/>
        <v>91.007366818873663</v>
      </c>
      <c r="P21" s="9"/>
    </row>
    <row r="22" spans="1:16">
      <c r="A22" s="12"/>
      <c r="B22" s="25">
        <v>329</v>
      </c>
      <c r="C22" s="20" t="s">
        <v>27</v>
      </c>
      <c r="D22" s="46">
        <v>58974</v>
      </c>
      <c r="E22" s="46">
        <v>0</v>
      </c>
      <c r="F22" s="46">
        <v>0</v>
      </c>
      <c r="G22" s="46">
        <v>0</v>
      </c>
      <c r="H22" s="46">
        <v>0</v>
      </c>
      <c r="I22" s="46">
        <v>7456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66430</v>
      </c>
      <c r="O22" s="47">
        <f t="shared" si="1"/>
        <v>4.0444444444444443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SUM(D24:D38)</f>
        <v>3913088</v>
      </c>
      <c r="E23" s="32">
        <f t="shared" si="5"/>
        <v>998203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4911291</v>
      </c>
      <c r="O23" s="45">
        <f t="shared" si="1"/>
        <v>299.01315068493153</v>
      </c>
      <c r="P23" s="10"/>
    </row>
    <row r="24" spans="1:16">
      <c r="A24" s="12"/>
      <c r="B24" s="25">
        <v>331.5</v>
      </c>
      <c r="C24" s="20" t="s">
        <v>84</v>
      </c>
      <c r="D24" s="46">
        <v>-1124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-1124</v>
      </c>
      <c r="O24" s="47">
        <f t="shared" si="1"/>
        <v>-6.8432267884322676E-2</v>
      </c>
      <c r="P24" s="9"/>
    </row>
    <row r="25" spans="1:16">
      <c r="A25" s="12"/>
      <c r="B25" s="25">
        <v>334.49</v>
      </c>
      <c r="C25" s="20" t="s">
        <v>136</v>
      </c>
      <c r="D25" s="46">
        <v>150803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150803</v>
      </c>
      <c r="O25" s="47">
        <f t="shared" si="1"/>
        <v>9.1813089802130889</v>
      </c>
      <c r="P25" s="9"/>
    </row>
    <row r="26" spans="1:16">
      <c r="A26" s="12"/>
      <c r="B26" s="25">
        <v>334.5</v>
      </c>
      <c r="C26" s="20" t="s">
        <v>153</v>
      </c>
      <c r="D26" s="46">
        <v>37237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37237</v>
      </c>
      <c r="O26" s="47">
        <f t="shared" si="1"/>
        <v>2.2670928462709283</v>
      </c>
      <c r="P26" s="9"/>
    </row>
    <row r="27" spans="1:16">
      <c r="A27" s="12"/>
      <c r="B27" s="25">
        <v>335.12</v>
      </c>
      <c r="C27" s="20" t="s">
        <v>108</v>
      </c>
      <c r="D27" s="46">
        <v>636507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636507</v>
      </c>
      <c r="O27" s="47">
        <f t="shared" si="1"/>
        <v>38.752328767123288</v>
      </c>
      <c r="P27" s="9"/>
    </row>
    <row r="28" spans="1:16">
      <c r="A28" s="12"/>
      <c r="B28" s="25">
        <v>335.14</v>
      </c>
      <c r="C28" s="20" t="s">
        <v>109</v>
      </c>
      <c r="D28" s="46">
        <v>11856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11856</v>
      </c>
      <c r="O28" s="47">
        <f t="shared" si="1"/>
        <v>0.72182648401826488</v>
      </c>
      <c r="P28" s="9"/>
    </row>
    <row r="29" spans="1:16">
      <c r="A29" s="12"/>
      <c r="B29" s="25">
        <v>335.15</v>
      </c>
      <c r="C29" s="20" t="s">
        <v>110</v>
      </c>
      <c r="D29" s="46">
        <v>46904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46904</v>
      </c>
      <c r="O29" s="47">
        <f t="shared" si="1"/>
        <v>2.8556468797564687</v>
      </c>
      <c r="P29" s="9"/>
    </row>
    <row r="30" spans="1:16">
      <c r="A30" s="12"/>
      <c r="B30" s="25">
        <v>335.18</v>
      </c>
      <c r="C30" s="20" t="s">
        <v>111</v>
      </c>
      <c r="D30" s="46">
        <v>1835616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1835616</v>
      </c>
      <c r="O30" s="47">
        <f t="shared" si="1"/>
        <v>111.75744292237442</v>
      </c>
      <c r="P30" s="9"/>
    </row>
    <row r="31" spans="1:16">
      <c r="A31" s="12"/>
      <c r="B31" s="25">
        <v>335.21</v>
      </c>
      <c r="C31" s="20" t="s">
        <v>37</v>
      </c>
      <c r="D31" s="46">
        <v>20171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20171</v>
      </c>
      <c r="O31" s="47">
        <f t="shared" si="1"/>
        <v>1.2280669710806698</v>
      </c>
      <c r="P31" s="9"/>
    </row>
    <row r="32" spans="1:16">
      <c r="A32" s="12"/>
      <c r="B32" s="25">
        <v>335.49</v>
      </c>
      <c r="C32" s="20" t="s">
        <v>38</v>
      </c>
      <c r="D32" s="46">
        <v>22172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22172</v>
      </c>
      <c r="O32" s="47">
        <f t="shared" si="1"/>
        <v>1.3498934550989345</v>
      </c>
      <c r="P32" s="9"/>
    </row>
    <row r="33" spans="1:16">
      <c r="A33" s="12"/>
      <c r="B33" s="25">
        <v>336</v>
      </c>
      <c r="C33" s="20" t="s">
        <v>112</v>
      </c>
      <c r="D33" s="46">
        <v>18187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18187</v>
      </c>
      <c r="O33" s="47">
        <f t="shared" si="1"/>
        <v>1.107275494672755</v>
      </c>
      <c r="P33" s="9"/>
    </row>
    <row r="34" spans="1:16">
      <c r="A34" s="12"/>
      <c r="B34" s="25">
        <v>337.2</v>
      </c>
      <c r="C34" s="20" t="s">
        <v>95</v>
      </c>
      <c r="D34" s="46">
        <v>43101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43101</v>
      </c>
      <c r="O34" s="47">
        <f t="shared" si="1"/>
        <v>2.6241095890410957</v>
      </c>
      <c r="P34" s="9"/>
    </row>
    <row r="35" spans="1:16">
      <c r="A35" s="12"/>
      <c r="B35" s="25">
        <v>337.4</v>
      </c>
      <c r="C35" s="20" t="s">
        <v>156</v>
      </c>
      <c r="D35" s="46">
        <v>528859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528859</v>
      </c>
      <c r="O35" s="47">
        <f t="shared" si="1"/>
        <v>32.198417047184172</v>
      </c>
      <c r="P35" s="9"/>
    </row>
    <row r="36" spans="1:16">
      <c r="A36" s="12"/>
      <c r="B36" s="25">
        <v>337.7</v>
      </c>
      <c r="C36" s="20" t="s">
        <v>39</v>
      </c>
      <c r="D36" s="46">
        <v>421807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421807</v>
      </c>
      <c r="O36" s="47">
        <f t="shared" si="1"/>
        <v>25.680791476407915</v>
      </c>
      <c r="P36" s="9"/>
    </row>
    <row r="37" spans="1:16">
      <c r="A37" s="12"/>
      <c r="B37" s="25">
        <v>337.9</v>
      </c>
      <c r="C37" s="20" t="s">
        <v>87</v>
      </c>
      <c r="D37" s="46">
        <v>1500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1500</v>
      </c>
      <c r="O37" s="47">
        <f t="shared" ref="O37:O64" si="8">(N37/O$66)</f>
        <v>9.1324200913242004E-2</v>
      </c>
      <c r="P37" s="9"/>
    </row>
    <row r="38" spans="1:16">
      <c r="A38" s="12"/>
      <c r="B38" s="25">
        <v>338</v>
      </c>
      <c r="C38" s="20" t="s">
        <v>40</v>
      </c>
      <c r="D38" s="46">
        <v>139492</v>
      </c>
      <c r="E38" s="46">
        <v>998203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1137695</v>
      </c>
      <c r="O38" s="47">
        <f t="shared" si="8"/>
        <v>69.266057838660572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SUM(D40:D49)</f>
        <v>1534192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17202065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18736257</v>
      </c>
      <c r="O39" s="45">
        <f t="shared" si="8"/>
        <v>1140.7157990867579</v>
      </c>
      <c r="P39" s="10"/>
    </row>
    <row r="40" spans="1:16">
      <c r="A40" s="12"/>
      <c r="B40" s="25">
        <v>341.9</v>
      </c>
      <c r="C40" s="20" t="s">
        <v>149</v>
      </c>
      <c r="D40" s="46">
        <v>2183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0">SUM(D40:M40)</f>
        <v>2183</v>
      </c>
      <c r="O40" s="47">
        <f t="shared" si="8"/>
        <v>0.13290715372907153</v>
      </c>
      <c r="P40" s="9"/>
    </row>
    <row r="41" spans="1:16">
      <c r="A41" s="12"/>
      <c r="B41" s="25">
        <v>342.2</v>
      </c>
      <c r="C41" s="20" t="s">
        <v>98</v>
      </c>
      <c r="D41" s="46">
        <v>1293977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1293977</v>
      </c>
      <c r="O41" s="47">
        <f t="shared" si="8"/>
        <v>78.780943683409433</v>
      </c>
      <c r="P41" s="9"/>
    </row>
    <row r="42" spans="1:16">
      <c r="A42" s="12"/>
      <c r="B42" s="25">
        <v>342.5</v>
      </c>
      <c r="C42" s="20" t="s">
        <v>49</v>
      </c>
      <c r="D42" s="46">
        <v>74992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74992</v>
      </c>
      <c r="O42" s="47">
        <f t="shared" si="8"/>
        <v>4.5657229832572295</v>
      </c>
      <c r="P42" s="9"/>
    </row>
    <row r="43" spans="1:16">
      <c r="A43" s="12"/>
      <c r="B43" s="25">
        <v>342.9</v>
      </c>
      <c r="C43" s="20" t="s">
        <v>51</v>
      </c>
      <c r="D43" s="46">
        <v>104457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104457</v>
      </c>
      <c r="O43" s="47">
        <f t="shared" si="8"/>
        <v>6.3596347031963472</v>
      </c>
      <c r="P43" s="9"/>
    </row>
    <row r="44" spans="1:16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5938919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5938919</v>
      </c>
      <c r="O44" s="47">
        <f t="shared" si="8"/>
        <v>361.57802130898023</v>
      </c>
      <c r="P44" s="9"/>
    </row>
    <row r="45" spans="1:16">
      <c r="A45" s="12"/>
      <c r="B45" s="25">
        <v>343.4</v>
      </c>
      <c r="C45" s="20" t="s">
        <v>53</v>
      </c>
      <c r="D45" s="46">
        <v>33263</v>
      </c>
      <c r="E45" s="46">
        <v>0</v>
      </c>
      <c r="F45" s="46">
        <v>0</v>
      </c>
      <c r="G45" s="46">
        <v>0</v>
      </c>
      <c r="H45" s="46">
        <v>0</v>
      </c>
      <c r="I45" s="46">
        <v>4498070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4531333</v>
      </c>
      <c r="O45" s="47">
        <f t="shared" si="8"/>
        <v>275.88024353120244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5962531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5962531</v>
      </c>
      <c r="O46" s="47">
        <f t="shared" si="8"/>
        <v>363.01558599695585</v>
      </c>
      <c r="P46" s="9"/>
    </row>
    <row r="47" spans="1:16">
      <c r="A47" s="12"/>
      <c r="B47" s="25">
        <v>343.7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758760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758760</v>
      </c>
      <c r="O47" s="47">
        <f t="shared" si="8"/>
        <v>46.195433789954336</v>
      </c>
      <c r="P47" s="9"/>
    </row>
    <row r="48" spans="1:16">
      <c r="A48" s="12"/>
      <c r="B48" s="25">
        <v>343.9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43785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43785</v>
      </c>
      <c r="O48" s="47">
        <f t="shared" si="8"/>
        <v>2.6657534246575341</v>
      </c>
      <c r="P48" s="9"/>
    </row>
    <row r="49" spans="1:119">
      <c r="A49" s="12"/>
      <c r="B49" s="25">
        <v>347.2</v>
      </c>
      <c r="C49" s="20" t="s">
        <v>57</v>
      </c>
      <c r="D49" s="46">
        <v>25320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25320</v>
      </c>
      <c r="O49" s="47">
        <f t="shared" si="8"/>
        <v>1.5415525114155251</v>
      </c>
      <c r="P49" s="9"/>
    </row>
    <row r="50" spans="1:119" ht="15.75">
      <c r="A50" s="29" t="s">
        <v>47</v>
      </c>
      <c r="B50" s="30"/>
      <c r="C50" s="31"/>
      <c r="D50" s="32">
        <f t="shared" ref="D50:M50" si="11">SUM(D51:D52)</f>
        <v>192827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64" si="12">SUM(D50:M50)</f>
        <v>192827</v>
      </c>
      <c r="O50" s="45">
        <f t="shared" si="8"/>
        <v>11.739847792998479</v>
      </c>
      <c r="P50" s="10"/>
    </row>
    <row r="51" spans="1:119">
      <c r="A51" s="13"/>
      <c r="B51" s="39">
        <v>351.9</v>
      </c>
      <c r="C51" s="21" t="s">
        <v>157</v>
      </c>
      <c r="D51" s="46">
        <v>74283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74283</v>
      </c>
      <c r="O51" s="47">
        <f t="shared" si="8"/>
        <v>4.5225570776255708</v>
      </c>
      <c r="P51" s="9"/>
    </row>
    <row r="52" spans="1:119">
      <c r="A52" s="13"/>
      <c r="B52" s="39">
        <v>354</v>
      </c>
      <c r="C52" s="21" t="s">
        <v>62</v>
      </c>
      <c r="D52" s="46">
        <v>118544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118544</v>
      </c>
      <c r="O52" s="47">
        <f t="shared" si="8"/>
        <v>7.2172907153729069</v>
      </c>
      <c r="P52" s="9"/>
    </row>
    <row r="53" spans="1:119" ht="15.75">
      <c r="A53" s="29" t="s">
        <v>3</v>
      </c>
      <c r="B53" s="30"/>
      <c r="C53" s="31"/>
      <c r="D53" s="32">
        <f t="shared" ref="D53:M53" si="13">SUM(D54:D58)</f>
        <v>918121</v>
      </c>
      <c r="E53" s="32">
        <f t="shared" si="13"/>
        <v>775823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164728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2"/>
        <v>1858672</v>
      </c>
      <c r="O53" s="45">
        <f t="shared" si="8"/>
        <v>113.16115677321157</v>
      </c>
      <c r="P53" s="10"/>
    </row>
    <row r="54" spans="1:119">
      <c r="A54" s="12"/>
      <c r="B54" s="25">
        <v>361.1</v>
      </c>
      <c r="C54" s="20" t="s">
        <v>63</v>
      </c>
      <c r="D54" s="46">
        <v>350760</v>
      </c>
      <c r="E54" s="46">
        <v>853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351613</v>
      </c>
      <c r="O54" s="47">
        <f t="shared" si="8"/>
        <v>21.40718417047184</v>
      </c>
      <c r="P54" s="9"/>
    </row>
    <row r="55" spans="1:119">
      <c r="A55" s="12"/>
      <c r="B55" s="25">
        <v>362</v>
      </c>
      <c r="C55" s="20" t="s">
        <v>64</v>
      </c>
      <c r="D55" s="46">
        <v>42273</v>
      </c>
      <c r="E55" s="46">
        <v>771973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814246</v>
      </c>
      <c r="O55" s="47">
        <f t="shared" si="8"/>
        <v>49.573576864535767</v>
      </c>
      <c r="P55" s="9"/>
    </row>
    <row r="56" spans="1:119">
      <c r="A56" s="12"/>
      <c r="B56" s="25">
        <v>364</v>
      </c>
      <c r="C56" s="20" t="s">
        <v>114</v>
      </c>
      <c r="D56" s="46">
        <v>1837</v>
      </c>
      <c r="E56" s="46">
        <v>0</v>
      </c>
      <c r="F56" s="46">
        <v>0</v>
      </c>
      <c r="G56" s="46">
        <v>0</v>
      </c>
      <c r="H56" s="46">
        <v>0</v>
      </c>
      <c r="I56" s="46">
        <v>-19851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-18014</v>
      </c>
      <c r="O56" s="47">
        <f t="shared" si="8"/>
        <v>-1.0967427701674277</v>
      </c>
      <c r="P56" s="9"/>
    </row>
    <row r="57" spans="1:119">
      <c r="A57" s="12"/>
      <c r="B57" s="25">
        <v>366</v>
      </c>
      <c r="C57" s="20" t="s">
        <v>67</v>
      </c>
      <c r="D57" s="46">
        <v>98950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98950</v>
      </c>
      <c r="O57" s="47">
        <f t="shared" si="8"/>
        <v>6.0243531202435312</v>
      </c>
      <c r="P57" s="9"/>
    </row>
    <row r="58" spans="1:119">
      <c r="A58" s="12"/>
      <c r="B58" s="25">
        <v>369.9</v>
      </c>
      <c r="C58" s="20" t="s">
        <v>69</v>
      </c>
      <c r="D58" s="46">
        <v>424301</v>
      </c>
      <c r="E58" s="46">
        <v>2997</v>
      </c>
      <c r="F58" s="46">
        <v>0</v>
      </c>
      <c r="G58" s="46">
        <v>0</v>
      </c>
      <c r="H58" s="46">
        <v>0</v>
      </c>
      <c r="I58" s="46">
        <v>184579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611877</v>
      </c>
      <c r="O58" s="47">
        <f t="shared" si="8"/>
        <v>37.252785388127855</v>
      </c>
      <c r="P58" s="9"/>
    </row>
    <row r="59" spans="1:119" ht="15.75">
      <c r="A59" s="29" t="s">
        <v>48</v>
      </c>
      <c r="B59" s="30"/>
      <c r="C59" s="31"/>
      <c r="D59" s="32">
        <f t="shared" ref="D59:M59" si="14">SUM(D60:D63)</f>
        <v>2201019</v>
      </c>
      <c r="E59" s="32">
        <f t="shared" si="14"/>
        <v>707799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51356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2"/>
        <v>2960174</v>
      </c>
      <c r="O59" s="45">
        <f t="shared" si="8"/>
        <v>180.22368340943683</v>
      </c>
      <c r="P59" s="9"/>
    </row>
    <row r="60" spans="1:119">
      <c r="A60" s="12"/>
      <c r="B60" s="25">
        <v>381</v>
      </c>
      <c r="C60" s="20" t="s">
        <v>70</v>
      </c>
      <c r="D60" s="46">
        <v>1050281</v>
      </c>
      <c r="E60" s="46">
        <v>707799</v>
      </c>
      <c r="F60" s="46">
        <v>0</v>
      </c>
      <c r="G60" s="46">
        <v>0</v>
      </c>
      <c r="H60" s="46">
        <v>0</v>
      </c>
      <c r="I60" s="46">
        <v>2299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1760379</v>
      </c>
      <c r="O60" s="47">
        <f t="shared" si="8"/>
        <v>107.17680365296803</v>
      </c>
      <c r="P60" s="9"/>
    </row>
    <row r="61" spans="1:119">
      <c r="A61" s="12"/>
      <c r="B61" s="25">
        <v>382</v>
      </c>
      <c r="C61" s="20" t="s">
        <v>141</v>
      </c>
      <c r="D61" s="46">
        <v>977700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977700</v>
      </c>
      <c r="O61" s="47">
        <f t="shared" si="8"/>
        <v>59.525114155251138</v>
      </c>
      <c r="P61" s="9"/>
    </row>
    <row r="62" spans="1:119">
      <c r="A62" s="12"/>
      <c r="B62" s="25">
        <v>384</v>
      </c>
      <c r="C62" s="20" t="s">
        <v>116</v>
      </c>
      <c r="D62" s="46">
        <v>173038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173038</v>
      </c>
      <c r="O62" s="47">
        <f t="shared" si="8"/>
        <v>10.53503805175038</v>
      </c>
      <c r="P62" s="9"/>
    </row>
    <row r="63" spans="1:119" ht="15.75" thickBot="1">
      <c r="A63" s="12"/>
      <c r="B63" s="25">
        <v>389.1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49057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49057</v>
      </c>
      <c r="O63" s="47">
        <f t="shared" si="8"/>
        <v>2.9867275494672754</v>
      </c>
      <c r="P63" s="9"/>
    </row>
    <row r="64" spans="1:119" ht="16.5" thickBot="1">
      <c r="A64" s="14" t="s">
        <v>59</v>
      </c>
      <c r="B64" s="23"/>
      <c r="C64" s="22"/>
      <c r="D64" s="15">
        <f t="shared" ref="D64:M64" si="15">SUM(D5,D14,D23,D39,D50,D53,D59)</f>
        <v>27060559</v>
      </c>
      <c r="E64" s="15">
        <f t="shared" si="15"/>
        <v>2481825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17710577</v>
      </c>
      <c r="J64" s="15">
        <f t="shared" si="15"/>
        <v>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2"/>
        <v>47252961</v>
      </c>
      <c r="O64" s="38">
        <f t="shared" si="8"/>
        <v>2876.892602739726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158</v>
      </c>
      <c r="M66" s="51"/>
      <c r="N66" s="51"/>
      <c r="O66" s="43">
        <v>16425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12743356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12743356</v>
      </c>
      <c r="O5" s="33">
        <f t="shared" ref="O5:O36" si="1">(N5/O$68)</f>
        <v>787.45325341407647</v>
      </c>
      <c r="P5" s="6"/>
    </row>
    <row r="6" spans="1:133">
      <c r="A6" s="12"/>
      <c r="B6" s="25">
        <v>311</v>
      </c>
      <c r="C6" s="20" t="s">
        <v>2</v>
      </c>
      <c r="D6" s="46">
        <v>8069423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8069423</v>
      </c>
      <c r="O6" s="47">
        <f t="shared" si="1"/>
        <v>498.63579064450352</v>
      </c>
      <c r="P6" s="9"/>
    </row>
    <row r="7" spans="1:133">
      <c r="A7" s="12"/>
      <c r="B7" s="25">
        <v>312.10000000000002</v>
      </c>
      <c r="C7" s="20" t="s">
        <v>135</v>
      </c>
      <c r="D7" s="46">
        <v>400815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400815</v>
      </c>
      <c r="O7" s="47">
        <f t="shared" si="1"/>
        <v>24.767657418278439</v>
      </c>
      <c r="P7" s="9"/>
    </row>
    <row r="8" spans="1:133">
      <c r="A8" s="12"/>
      <c r="B8" s="25">
        <v>314.10000000000002</v>
      </c>
      <c r="C8" s="20" t="s">
        <v>12</v>
      </c>
      <c r="D8" s="46">
        <v>2133307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2133307</v>
      </c>
      <c r="O8" s="47">
        <f t="shared" si="1"/>
        <v>131.82395105975405</v>
      </c>
      <c r="P8" s="9"/>
    </row>
    <row r="9" spans="1:133">
      <c r="A9" s="12"/>
      <c r="B9" s="25">
        <v>314.3</v>
      </c>
      <c r="C9" s="20" t="s">
        <v>13</v>
      </c>
      <c r="D9" s="46">
        <v>537607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537607</v>
      </c>
      <c r="O9" s="47">
        <f t="shared" si="1"/>
        <v>33.2204782796762</v>
      </c>
      <c r="P9" s="9"/>
    </row>
    <row r="10" spans="1:133">
      <c r="A10" s="12"/>
      <c r="B10" s="25">
        <v>314.39999999999998</v>
      </c>
      <c r="C10" s="20" t="s">
        <v>14</v>
      </c>
      <c r="D10" s="46">
        <v>13319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13319</v>
      </c>
      <c r="O10" s="47">
        <f t="shared" si="1"/>
        <v>0.82302416115676946</v>
      </c>
      <c r="P10" s="9"/>
    </row>
    <row r="11" spans="1:133">
      <c r="A11" s="12"/>
      <c r="B11" s="25">
        <v>314.8</v>
      </c>
      <c r="C11" s="20" t="s">
        <v>15</v>
      </c>
      <c r="D11" s="46">
        <v>57537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57537</v>
      </c>
      <c r="O11" s="47">
        <f t="shared" si="1"/>
        <v>3.5553976394982389</v>
      </c>
      <c r="P11" s="9"/>
    </row>
    <row r="12" spans="1:133">
      <c r="A12" s="12"/>
      <c r="B12" s="25">
        <v>315</v>
      </c>
      <c r="C12" s="20" t="s">
        <v>105</v>
      </c>
      <c r="D12" s="46">
        <v>899448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899448</v>
      </c>
      <c r="O12" s="47">
        <f t="shared" si="1"/>
        <v>55.579805969226967</v>
      </c>
      <c r="P12" s="9"/>
    </row>
    <row r="13" spans="1:133">
      <c r="A13" s="12"/>
      <c r="B13" s="25">
        <v>316</v>
      </c>
      <c r="C13" s="20" t="s">
        <v>106</v>
      </c>
      <c r="D13" s="46">
        <v>631900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631900</v>
      </c>
      <c r="O13" s="47">
        <f t="shared" si="1"/>
        <v>39.047148241982327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4118395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114721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4233116</v>
      </c>
      <c r="O14" s="45">
        <f t="shared" si="1"/>
        <v>261.57795217203238</v>
      </c>
      <c r="P14" s="10"/>
    </row>
    <row r="15" spans="1:133">
      <c r="A15" s="12"/>
      <c r="B15" s="25">
        <v>322</v>
      </c>
      <c r="C15" s="20" t="s">
        <v>0</v>
      </c>
      <c r="D15" s="46">
        <v>924981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924981</v>
      </c>
      <c r="O15" s="47">
        <f t="shared" si="1"/>
        <v>57.157572761539889</v>
      </c>
      <c r="P15" s="9"/>
    </row>
    <row r="16" spans="1:133">
      <c r="A16" s="12"/>
      <c r="B16" s="25">
        <v>323.10000000000002</v>
      </c>
      <c r="C16" s="20" t="s">
        <v>19</v>
      </c>
      <c r="D16" s="46">
        <v>1628841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1628841</v>
      </c>
      <c r="O16" s="47">
        <f t="shared" si="1"/>
        <v>100.65136254093802</v>
      </c>
      <c r="P16" s="9"/>
    </row>
    <row r="17" spans="1:16">
      <c r="A17" s="12"/>
      <c r="B17" s="25">
        <v>323.39999999999998</v>
      </c>
      <c r="C17" s="20" t="s">
        <v>20</v>
      </c>
      <c r="D17" s="46">
        <v>55550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55550</v>
      </c>
      <c r="O17" s="47">
        <f t="shared" si="1"/>
        <v>3.4326144719767657</v>
      </c>
      <c r="P17" s="9"/>
    </row>
    <row r="18" spans="1:16">
      <c r="A18" s="12"/>
      <c r="B18" s="25">
        <v>323.7</v>
      </c>
      <c r="C18" s="20" t="s">
        <v>21</v>
      </c>
      <c r="D18" s="46">
        <v>3526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3526</v>
      </c>
      <c r="O18" s="47">
        <f t="shared" si="1"/>
        <v>0.21788296360378176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111154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111154</v>
      </c>
      <c r="O19" s="47">
        <f t="shared" si="1"/>
        <v>6.8685657789037879</v>
      </c>
      <c r="P19" s="9"/>
    </row>
    <row r="20" spans="1:16">
      <c r="A20" s="12"/>
      <c r="B20" s="25">
        <v>324.70999999999998</v>
      </c>
      <c r="C20" s="20" t="s">
        <v>25</v>
      </c>
      <c r="D20" s="46">
        <v>21361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21361</v>
      </c>
      <c r="O20" s="47">
        <f t="shared" si="1"/>
        <v>1.3199653957857009</v>
      </c>
      <c r="P20" s="9"/>
    </row>
    <row r="21" spans="1:16">
      <c r="A21" s="12"/>
      <c r="B21" s="25">
        <v>324.72000000000003</v>
      </c>
      <c r="C21" s="20" t="s">
        <v>94</v>
      </c>
      <c r="D21" s="46">
        <v>219800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219800</v>
      </c>
      <c r="O21" s="47">
        <f t="shared" si="1"/>
        <v>13.58215411234011</v>
      </c>
      <c r="P21" s="9"/>
    </row>
    <row r="22" spans="1:16">
      <c r="A22" s="12"/>
      <c r="B22" s="25">
        <v>325.10000000000002</v>
      </c>
      <c r="C22" s="20" t="s">
        <v>26</v>
      </c>
      <c r="D22" s="46">
        <v>1192230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1192230</v>
      </c>
      <c r="O22" s="47">
        <f t="shared" si="1"/>
        <v>73.671754310078484</v>
      </c>
      <c r="P22" s="9"/>
    </row>
    <row r="23" spans="1:16">
      <c r="A23" s="12"/>
      <c r="B23" s="25">
        <v>329</v>
      </c>
      <c r="C23" s="20" t="s">
        <v>27</v>
      </c>
      <c r="D23" s="46">
        <v>72106</v>
      </c>
      <c r="E23" s="46">
        <v>0</v>
      </c>
      <c r="F23" s="46">
        <v>0</v>
      </c>
      <c r="G23" s="46">
        <v>0</v>
      </c>
      <c r="H23" s="46">
        <v>0</v>
      </c>
      <c r="I23" s="46">
        <v>3567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75673</v>
      </c>
      <c r="O23" s="47">
        <f t="shared" si="1"/>
        <v>4.6760798368658465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SUM(D25:D39)</f>
        <v>3406194</v>
      </c>
      <c r="E24" s="32">
        <f t="shared" si="5"/>
        <v>897300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4303494</v>
      </c>
      <c r="O24" s="45">
        <f t="shared" si="1"/>
        <v>265.92683680405366</v>
      </c>
      <c r="P24" s="10"/>
    </row>
    <row r="25" spans="1:16">
      <c r="A25" s="12"/>
      <c r="B25" s="25">
        <v>331.2</v>
      </c>
      <c r="C25" s="20" t="s">
        <v>29</v>
      </c>
      <c r="D25" s="46">
        <v>8660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8660</v>
      </c>
      <c r="O25" s="47">
        <f t="shared" si="1"/>
        <v>0.53512945683742197</v>
      </c>
      <c r="P25" s="9"/>
    </row>
    <row r="26" spans="1:16">
      <c r="A26" s="12"/>
      <c r="B26" s="25">
        <v>331.5</v>
      </c>
      <c r="C26" s="20" t="s">
        <v>84</v>
      </c>
      <c r="D26" s="46">
        <v>201645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201645</v>
      </c>
      <c r="O26" s="47">
        <f t="shared" si="1"/>
        <v>12.46029784341593</v>
      </c>
      <c r="P26" s="9"/>
    </row>
    <row r="27" spans="1:16">
      <c r="A27" s="12"/>
      <c r="B27" s="25">
        <v>334.49</v>
      </c>
      <c r="C27" s="20" t="s">
        <v>136</v>
      </c>
      <c r="D27" s="46">
        <v>49555</v>
      </c>
      <c r="E27" s="46">
        <v>18398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67953</v>
      </c>
      <c r="O27" s="47">
        <f t="shared" si="1"/>
        <v>4.199036025458815</v>
      </c>
      <c r="P27" s="9"/>
    </row>
    <row r="28" spans="1:16">
      <c r="A28" s="12"/>
      <c r="B28" s="25">
        <v>334.5</v>
      </c>
      <c r="C28" s="20" t="s">
        <v>153</v>
      </c>
      <c r="D28" s="46">
        <v>60710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60710</v>
      </c>
      <c r="O28" s="47">
        <f t="shared" si="1"/>
        <v>3.7514675894457148</v>
      </c>
      <c r="P28" s="9"/>
    </row>
    <row r="29" spans="1:16">
      <c r="A29" s="12"/>
      <c r="B29" s="25">
        <v>335.12</v>
      </c>
      <c r="C29" s="20" t="s">
        <v>108</v>
      </c>
      <c r="D29" s="46">
        <v>628608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628608</v>
      </c>
      <c r="O29" s="47">
        <f t="shared" si="1"/>
        <v>38.843724896496326</v>
      </c>
      <c r="P29" s="9"/>
    </row>
    <row r="30" spans="1:16">
      <c r="A30" s="12"/>
      <c r="B30" s="25">
        <v>335.14</v>
      </c>
      <c r="C30" s="20" t="s">
        <v>109</v>
      </c>
      <c r="D30" s="46">
        <v>9100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9100</v>
      </c>
      <c r="O30" s="47">
        <f t="shared" si="1"/>
        <v>0.56231848235803006</v>
      </c>
      <c r="P30" s="9"/>
    </row>
    <row r="31" spans="1:16">
      <c r="A31" s="12"/>
      <c r="B31" s="25">
        <v>335.15</v>
      </c>
      <c r="C31" s="20" t="s">
        <v>110</v>
      </c>
      <c r="D31" s="46">
        <v>55658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55658</v>
      </c>
      <c r="O31" s="47">
        <f t="shared" si="1"/>
        <v>3.4392881418772787</v>
      </c>
      <c r="P31" s="9"/>
    </row>
    <row r="32" spans="1:16">
      <c r="A32" s="12"/>
      <c r="B32" s="25">
        <v>335.18</v>
      </c>
      <c r="C32" s="20" t="s">
        <v>111</v>
      </c>
      <c r="D32" s="46">
        <v>1744766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1744766</v>
      </c>
      <c r="O32" s="47">
        <f t="shared" si="1"/>
        <v>107.81474386702095</v>
      </c>
      <c r="P32" s="9"/>
    </row>
    <row r="33" spans="1:16">
      <c r="A33" s="12"/>
      <c r="B33" s="25">
        <v>335.21</v>
      </c>
      <c r="C33" s="20" t="s">
        <v>37</v>
      </c>
      <c r="D33" s="46">
        <v>23987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23987</v>
      </c>
      <c r="O33" s="47">
        <f t="shared" si="1"/>
        <v>1.4822344435518755</v>
      </c>
      <c r="P33" s="9"/>
    </row>
    <row r="34" spans="1:16">
      <c r="A34" s="12"/>
      <c r="B34" s="25">
        <v>335.49</v>
      </c>
      <c r="C34" s="20" t="s">
        <v>38</v>
      </c>
      <c r="D34" s="46">
        <v>22023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22023</v>
      </c>
      <c r="O34" s="47">
        <f t="shared" si="1"/>
        <v>1.3608725205462522</v>
      </c>
      <c r="P34" s="9"/>
    </row>
    <row r="35" spans="1:16">
      <c r="A35" s="12"/>
      <c r="B35" s="25">
        <v>336</v>
      </c>
      <c r="C35" s="20" t="s">
        <v>112</v>
      </c>
      <c r="D35" s="46">
        <v>15088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15088</v>
      </c>
      <c r="O35" s="47">
        <f t="shared" si="1"/>
        <v>0.93233640239757776</v>
      </c>
      <c r="P35" s="9"/>
    </row>
    <row r="36" spans="1:16">
      <c r="A36" s="12"/>
      <c r="B36" s="25">
        <v>337.2</v>
      </c>
      <c r="C36" s="20" t="s">
        <v>95</v>
      </c>
      <c r="D36" s="46">
        <v>51753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51753</v>
      </c>
      <c r="O36" s="47">
        <f t="shared" si="1"/>
        <v>3.1979855403818824</v>
      </c>
      <c r="P36" s="9"/>
    </row>
    <row r="37" spans="1:16">
      <c r="A37" s="12"/>
      <c r="B37" s="25">
        <v>337.7</v>
      </c>
      <c r="C37" s="20" t="s">
        <v>39</v>
      </c>
      <c r="D37" s="46">
        <v>308993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308993</v>
      </c>
      <c r="O37" s="47">
        <f t="shared" ref="O37:O66" si="7">(N37/O$68)</f>
        <v>19.093678551566459</v>
      </c>
      <c r="P37" s="9"/>
    </row>
    <row r="38" spans="1:16">
      <c r="A38" s="12"/>
      <c r="B38" s="25">
        <v>337.9</v>
      </c>
      <c r="C38" s="20" t="s">
        <v>87</v>
      </c>
      <c r="D38" s="46">
        <v>101036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101036</v>
      </c>
      <c r="O38" s="47">
        <f t="shared" si="7"/>
        <v>6.2433417784094418</v>
      </c>
      <c r="P38" s="9"/>
    </row>
    <row r="39" spans="1:16">
      <c r="A39" s="12"/>
      <c r="B39" s="25">
        <v>338</v>
      </c>
      <c r="C39" s="20" t="s">
        <v>40</v>
      </c>
      <c r="D39" s="46">
        <v>124612</v>
      </c>
      <c r="E39" s="46">
        <v>878902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1003514</v>
      </c>
      <c r="O39" s="47">
        <f t="shared" si="7"/>
        <v>62.010381264289684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SUM(D41:D50)</f>
        <v>1629056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15737056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17366112</v>
      </c>
      <c r="O40" s="45">
        <f t="shared" si="7"/>
        <v>1073.1083235494036</v>
      </c>
      <c r="P40" s="10"/>
    </row>
    <row r="41" spans="1:16">
      <c r="A41" s="12"/>
      <c r="B41" s="25">
        <v>341.9</v>
      </c>
      <c r="C41" s="20" t="s">
        <v>149</v>
      </c>
      <c r="D41" s="46">
        <v>1892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1892</v>
      </c>
      <c r="O41" s="47">
        <f t="shared" si="7"/>
        <v>0.11691280973861459</v>
      </c>
      <c r="P41" s="9"/>
    </row>
    <row r="42" spans="1:16">
      <c r="A42" s="12"/>
      <c r="B42" s="25">
        <v>342.2</v>
      </c>
      <c r="C42" s="20" t="s">
        <v>98</v>
      </c>
      <c r="D42" s="46">
        <v>1380864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1380864</v>
      </c>
      <c r="O42" s="47">
        <f t="shared" si="7"/>
        <v>85.328060310202062</v>
      </c>
      <c r="P42" s="9"/>
    </row>
    <row r="43" spans="1:16">
      <c r="A43" s="12"/>
      <c r="B43" s="25">
        <v>342.5</v>
      </c>
      <c r="C43" s="20" t="s">
        <v>49</v>
      </c>
      <c r="D43" s="46">
        <v>65494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65494</v>
      </c>
      <c r="O43" s="47">
        <f t="shared" si="7"/>
        <v>4.0470864487425073</v>
      </c>
      <c r="P43" s="9"/>
    </row>
    <row r="44" spans="1:16">
      <c r="A44" s="12"/>
      <c r="B44" s="25">
        <v>342.9</v>
      </c>
      <c r="C44" s="20" t="s">
        <v>51</v>
      </c>
      <c r="D44" s="46">
        <v>118800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118800</v>
      </c>
      <c r="O44" s="47">
        <f t="shared" si="7"/>
        <v>7.3410368905641725</v>
      </c>
      <c r="P44" s="9"/>
    </row>
    <row r="45" spans="1:16">
      <c r="A45" s="12"/>
      <c r="B45" s="25">
        <v>343.3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5491473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5491473</v>
      </c>
      <c r="O45" s="47">
        <f t="shared" si="7"/>
        <v>339.33590805165915</v>
      </c>
      <c r="P45" s="9"/>
    </row>
    <row r="46" spans="1:16">
      <c r="A46" s="12"/>
      <c r="B46" s="25">
        <v>343.4</v>
      </c>
      <c r="C46" s="20" t="s">
        <v>53</v>
      </c>
      <c r="D46" s="46">
        <v>32708</v>
      </c>
      <c r="E46" s="46">
        <v>0</v>
      </c>
      <c r="F46" s="46">
        <v>0</v>
      </c>
      <c r="G46" s="46">
        <v>0</v>
      </c>
      <c r="H46" s="46">
        <v>0</v>
      </c>
      <c r="I46" s="46">
        <v>4038854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4071562</v>
      </c>
      <c r="O46" s="47">
        <f t="shared" si="7"/>
        <v>251.59500710622257</v>
      </c>
      <c r="P46" s="9"/>
    </row>
    <row r="47" spans="1:16">
      <c r="A47" s="12"/>
      <c r="B47" s="25">
        <v>343.5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5431664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5431664</v>
      </c>
      <c r="O47" s="47">
        <f t="shared" si="7"/>
        <v>335.64011617129086</v>
      </c>
      <c r="P47" s="9"/>
    </row>
    <row r="48" spans="1:16">
      <c r="A48" s="12"/>
      <c r="B48" s="25">
        <v>343.7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707603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707603</v>
      </c>
      <c r="O48" s="47">
        <f t="shared" si="7"/>
        <v>43.725081876042758</v>
      </c>
      <c r="P48" s="9"/>
    </row>
    <row r="49" spans="1:16">
      <c r="A49" s="12"/>
      <c r="B49" s="25">
        <v>343.9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67462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67462</v>
      </c>
      <c r="O49" s="47">
        <f t="shared" si="7"/>
        <v>4.1686955447074094</v>
      </c>
      <c r="P49" s="9"/>
    </row>
    <row r="50" spans="1:16">
      <c r="A50" s="12"/>
      <c r="B50" s="25">
        <v>347.2</v>
      </c>
      <c r="C50" s="20" t="s">
        <v>57</v>
      </c>
      <c r="D50" s="46">
        <v>29298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29298</v>
      </c>
      <c r="O50" s="47">
        <f t="shared" si="7"/>
        <v>1.8104183402335785</v>
      </c>
      <c r="P50" s="9"/>
    </row>
    <row r="51" spans="1:16" ht="15.75">
      <c r="A51" s="29" t="s">
        <v>47</v>
      </c>
      <c r="B51" s="30"/>
      <c r="C51" s="31"/>
      <c r="D51" s="32">
        <f t="shared" ref="D51:M51" si="10">SUM(D52:D53)</f>
        <v>151951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6" si="11">SUM(D51:M51)</f>
        <v>151951</v>
      </c>
      <c r="O51" s="45">
        <f t="shared" si="7"/>
        <v>9.3895445838225307</v>
      </c>
      <c r="P51" s="10"/>
    </row>
    <row r="52" spans="1:16">
      <c r="A52" s="13"/>
      <c r="B52" s="39">
        <v>351.1</v>
      </c>
      <c r="C52" s="21" t="s">
        <v>61</v>
      </c>
      <c r="D52" s="46">
        <v>50127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50127</v>
      </c>
      <c r="O52" s="47">
        <f t="shared" si="7"/>
        <v>3.0975097324352716</v>
      </c>
      <c r="P52" s="9"/>
    </row>
    <row r="53" spans="1:16">
      <c r="A53" s="13"/>
      <c r="B53" s="39">
        <v>354</v>
      </c>
      <c r="C53" s="21" t="s">
        <v>62</v>
      </c>
      <c r="D53" s="46">
        <v>101824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101824</v>
      </c>
      <c r="O53" s="47">
        <f t="shared" si="7"/>
        <v>6.2920348513872586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SUM(D55:D59)</f>
        <v>400782</v>
      </c>
      <c r="E54" s="32">
        <f t="shared" si="12"/>
        <v>942992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88113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1431887</v>
      </c>
      <c r="O54" s="45">
        <f t="shared" si="7"/>
        <v>88.480936785515667</v>
      </c>
      <c r="P54" s="10"/>
    </row>
    <row r="55" spans="1:16">
      <c r="A55" s="12"/>
      <c r="B55" s="25">
        <v>361.1</v>
      </c>
      <c r="C55" s="20" t="s">
        <v>63</v>
      </c>
      <c r="D55" s="46">
        <v>126468</v>
      </c>
      <c r="E55" s="46">
        <v>16766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143234</v>
      </c>
      <c r="O55" s="47">
        <f t="shared" si="7"/>
        <v>8.850892912315393</v>
      </c>
      <c r="P55" s="9"/>
    </row>
    <row r="56" spans="1:16">
      <c r="A56" s="12"/>
      <c r="B56" s="25">
        <v>362</v>
      </c>
      <c r="C56" s="20" t="s">
        <v>64</v>
      </c>
      <c r="D56" s="46">
        <v>42538</v>
      </c>
      <c r="E56" s="46">
        <v>901298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943836</v>
      </c>
      <c r="O56" s="47">
        <f t="shared" si="7"/>
        <v>58.322684298337762</v>
      </c>
      <c r="P56" s="9"/>
    </row>
    <row r="57" spans="1:16">
      <c r="A57" s="12"/>
      <c r="B57" s="25">
        <v>364</v>
      </c>
      <c r="C57" s="20" t="s">
        <v>114</v>
      </c>
      <c r="D57" s="46">
        <v>34453</v>
      </c>
      <c r="E57" s="46">
        <v>1944</v>
      </c>
      <c r="F57" s="46">
        <v>0</v>
      </c>
      <c r="G57" s="46">
        <v>0</v>
      </c>
      <c r="H57" s="46">
        <v>0</v>
      </c>
      <c r="I57" s="46">
        <v>75750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112147</v>
      </c>
      <c r="O57" s="47">
        <f t="shared" si="7"/>
        <v>6.9299264660446145</v>
      </c>
      <c r="P57" s="9"/>
    </row>
    <row r="58" spans="1:16">
      <c r="A58" s="12"/>
      <c r="B58" s="25">
        <v>366</v>
      </c>
      <c r="C58" s="20" t="s">
        <v>67</v>
      </c>
      <c r="D58" s="46">
        <v>11685</v>
      </c>
      <c r="E58" s="46">
        <v>0</v>
      </c>
      <c r="F58" s="46">
        <v>0</v>
      </c>
      <c r="G58" s="46">
        <v>0</v>
      </c>
      <c r="H58" s="46">
        <v>0</v>
      </c>
      <c r="I58" s="46">
        <v>172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11857</v>
      </c>
      <c r="O58" s="47">
        <f t="shared" si="7"/>
        <v>0.7326824445405673</v>
      </c>
      <c r="P58" s="9"/>
    </row>
    <row r="59" spans="1:16">
      <c r="A59" s="12"/>
      <c r="B59" s="25">
        <v>369.9</v>
      </c>
      <c r="C59" s="20" t="s">
        <v>69</v>
      </c>
      <c r="D59" s="46">
        <v>185638</v>
      </c>
      <c r="E59" s="46">
        <v>22984</v>
      </c>
      <c r="F59" s="46">
        <v>0</v>
      </c>
      <c r="G59" s="46">
        <v>0</v>
      </c>
      <c r="H59" s="46">
        <v>0</v>
      </c>
      <c r="I59" s="46">
        <v>12191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220813</v>
      </c>
      <c r="O59" s="47">
        <f t="shared" si="7"/>
        <v>13.644750664277328</v>
      </c>
      <c r="P59" s="9"/>
    </row>
    <row r="60" spans="1:16" ht="15.75">
      <c r="A60" s="29" t="s">
        <v>48</v>
      </c>
      <c r="B60" s="30"/>
      <c r="C60" s="31"/>
      <c r="D60" s="32">
        <f t="shared" ref="D60:M60" si="13">SUM(D61:D65)</f>
        <v>2514400</v>
      </c>
      <c r="E60" s="32">
        <f t="shared" si="13"/>
        <v>2230632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1077744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5822776</v>
      </c>
      <c r="O60" s="45">
        <f t="shared" si="7"/>
        <v>359.80819378360007</v>
      </c>
      <c r="P60" s="9"/>
    </row>
    <row r="61" spans="1:16">
      <c r="A61" s="12"/>
      <c r="B61" s="25">
        <v>381</v>
      </c>
      <c r="C61" s="20" t="s">
        <v>70</v>
      </c>
      <c r="D61" s="46">
        <v>1602576</v>
      </c>
      <c r="E61" s="46">
        <v>2230632</v>
      </c>
      <c r="F61" s="46">
        <v>0</v>
      </c>
      <c r="G61" s="46">
        <v>0</v>
      </c>
      <c r="H61" s="46">
        <v>0</v>
      </c>
      <c r="I61" s="46">
        <v>97538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3930746</v>
      </c>
      <c r="O61" s="47">
        <f t="shared" si="7"/>
        <v>242.89353024779089</v>
      </c>
      <c r="P61" s="9"/>
    </row>
    <row r="62" spans="1:16">
      <c r="A62" s="12"/>
      <c r="B62" s="25">
        <v>382</v>
      </c>
      <c r="C62" s="20" t="s">
        <v>141</v>
      </c>
      <c r="D62" s="46">
        <v>911824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911824</v>
      </c>
      <c r="O62" s="47">
        <f t="shared" si="7"/>
        <v>56.344559105233884</v>
      </c>
      <c r="P62" s="9"/>
    </row>
    <row r="63" spans="1:16">
      <c r="A63" s="12"/>
      <c r="B63" s="25">
        <v>389.1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95835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95835</v>
      </c>
      <c r="O63" s="47">
        <f t="shared" si="7"/>
        <v>5.921955138107891</v>
      </c>
      <c r="P63" s="9"/>
    </row>
    <row r="64" spans="1:16">
      <c r="A64" s="12"/>
      <c r="B64" s="25">
        <v>389.3</v>
      </c>
      <c r="C64" s="20" t="s">
        <v>150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481215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481215</v>
      </c>
      <c r="O64" s="47">
        <f t="shared" si="7"/>
        <v>29.735833899771364</v>
      </c>
      <c r="P64" s="9"/>
    </row>
    <row r="65" spans="1:119" ht="15.75" thickBot="1">
      <c r="A65" s="12"/>
      <c r="B65" s="25">
        <v>389.4</v>
      </c>
      <c r="C65" s="20" t="s">
        <v>142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403156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403156</v>
      </c>
      <c r="O65" s="47">
        <f t="shared" si="7"/>
        <v>24.912315392696041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4">SUM(D5,D14,D24,D40,D51,D54,D60)</f>
        <v>24964134</v>
      </c>
      <c r="E66" s="15">
        <f t="shared" si="14"/>
        <v>4070924</v>
      </c>
      <c r="F66" s="15">
        <f t="shared" si="14"/>
        <v>0</v>
      </c>
      <c r="G66" s="15">
        <f t="shared" si="14"/>
        <v>0</v>
      </c>
      <c r="H66" s="15">
        <f t="shared" si="14"/>
        <v>0</v>
      </c>
      <c r="I66" s="15">
        <f t="shared" si="14"/>
        <v>17017634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 t="shared" si="11"/>
        <v>46052692</v>
      </c>
      <c r="O66" s="38">
        <f t="shared" si="7"/>
        <v>2845.7450410925044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154</v>
      </c>
      <c r="M68" s="51"/>
      <c r="N68" s="51"/>
      <c r="O68" s="43">
        <v>16183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12218815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12218815</v>
      </c>
      <c r="O5" s="33">
        <f t="shared" ref="O5:O36" si="1">(N5/O$71)</f>
        <v>756.67667822640578</v>
      </c>
      <c r="P5" s="6"/>
    </row>
    <row r="6" spans="1:133">
      <c r="A6" s="12"/>
      <c r="B6" s="25">
        <v>311</v>
      </c>
      <c r="C6" s="20" t="s">
        <v>2</v>
      </c>
      <c r="D6" s="46">
        <v>7654060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7654060</v>
      </c>
      <c r="O6" s="47">
        <f t="shared" si="1"/>
        <v>473.99430270002478</v>
      </c>
      <c r="P6" s="9"/>
    </row>
    <row r="7" spans="1:133">
      <c r="A7" s="12"/>
      <c r="B7" s="25">
        <v>312.10000000000002</v>
      </c>
      <c r="C7" s="20" t="s">
        <v>135</v>
      </c>
      <c r="D7" s="46">
        <v>368844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368844</v>
      </c>
      <c r="O7" s="47">
        <f t="shared" si="1"/>
        <v>22.841466435471887</v>
      </c>
      <c r="P7" s="9"/>
    </row>
    <row r="8" spans="1:133">
      <c r="A8" s="12"/>
      <c r="B8" s="25">
        <v>314.10000000000002</v>
      </c>
      <c r="C8" s="20" t="s">
        <v>12</v>
      </c>
      <c r="D8" s="46">
        <v>2088028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2088028</v>
      </c>
      <c r="O8" s="47">
        <f t="shared" si="1"/>
        <v>129.30567252910578</v>
      </c>
      <c r="P8" s="9"/>
    </row>
    <row r="9" spans="1:133">
      <c r="A9" s="12"/>
      <c r="B9" s="25">
        <v>314.3</v>
      </c>
      <c r="C9" s="20" t="s">
        <v>13</v>
      </c>
      <c r="D9" s="46">
        <v>522024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522024</v>
      </c>
      <c r="O9" s="47">
        <f t="shared" si="1"/>
        <v>32.327470894228391</v>
      </c>
      <c r="P9" s="9"/>
    </row>
    <row r="10" spans="1:133">
      <c r="A10" s="12"/>
      <c r="B10" s="25">
        <v>314.39999999999998</v>
      </c>
      <c r="C10" s="20" t="s">
        <v>14</v>
      </c>
      <c r="D10" s="46">
        <v>16227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16227</v>
      </c>
      <c r="O10" s="47">
        <f t="shared" si="1"/>
        <v>1.0048922467178598</v>
      </c>
      <c r="P10" s="9"/>
    </row>
    <row r="11" spans="1:133">
      <c r="A11" s="12"/>
      <c r="B11" s="25">
        <v>314.8</v>
      </c>
      <c r="C11" s="20" t="s">
        <v>15</v>
      </c>
      <c r="D11" s="46">
        <v>60264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60264</v>
      </c>
      <c r="O11" s="47">
        <f t="shared" si="1"/>
        <v>3.7319791924696557</v>
      </c>
      <c r="P11" s="9"/>
    </row>
    <row r="12" spans="1:133">
      <c r="A12" s="12"/>
      <c r="B12" s="25">
        <v>315</v>
      </c>
      <c r="C12" s="20" t="s">
        <v>105</v>
      </c>
      <c r="D12" s="46">
        <v>903751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903751</v>
      </c>
      <c r="O12" s="47">
        <f t="shared" si="1"/>
        <v>55.966745107753283</v>
      </c>
      <c r="P12" s="9"/>
    </row>
    <row r="13" spans="1:133">
      <c r="A13" s="12"/>
      <c r="B13" s="25">
        <v>316</v>
      </c>
      <c r="C13" s="20" t="s">
        <v>106</v>
      </c>
      <c r="D13" s="46">
        <v>605617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605617</v>
      </c>
      <c r="O13" s="47">
        <f t="shared" si="1"/>
        <v>37.504149120634132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4203050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197643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4400693</v>
      </c>
      <c r="O14" s="45">
        <f t="shared" si="1"/>
        <v>272.52247956403272</v>
      </c>
      <c r="P14" s="10"/>
    </row>
    <row r="15" spans="1:133">
      <c r="A15" s="12"/>
      <c r="B15" s="25">
        <v>322</v>
      </c>
      <c r="C15" s="20" t="s">
        <v>0</v>
      </c>
      <c r="D15" s="46">
        <v>813217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813217</v>
      </c>
      <c r="O15" s="47">
        <f t="shared" si="1"/>
        <v>50.360230369085954</v>
      </c>
      <c r="P15" s="9"/>
    </row>
    <row r="16" spans="1:133">
      <c r="A16" s="12"/>
      <c r="B16" s="25">
        <v>323.10000000000002</v>
      </c>
      <c r="C16" s="20" t="s">
        <v>19</v>
      </c>
      <c r="D16" s="46">
        <v>1606853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1606853</v>
      </c>
      <c r="O16" s="47">
        <f t="shared" si="1"/>
        <v>99.507864751052765</v>
      </c>
      <c r="P16" s="9"/>
    </row>
    <row r="17" spans="1:16">
      <c r="A17" s="12"/>
      <c r="B17" s="25">
        <v>323.39999999999998</v>
      </c>
      <c r="C17" s="20" t="s">
        <v>20</v>
      </c>
      <c r="D17" s="46">
        <v>58111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58111</v>
      </c>
      <c r="O17" s="47">
        <f t="shared" si="1"/>
        <v>3.5986499876145652</v>
      </c>
      <c r="P17" s="9"/>
    </row>
    <row r="18" spans="1:16">
      <c r="A18" s="12"/>
      <c r="B18" s="25">
        <v>323.7</v>
      </c>
      <c r="C18" s="20" t="s">
        <v>21</v>
      </c>
      <c r="D18" s="46">
        <v>4078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4078</v>
      </c>
      <c r="O18" s="47">
        <f t="shared" si="1"/>
        <v>0.25253901411939561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186944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186944</v>
      </c>
      <c r="O19" s="47">
        <f t="shared" si="1"/>
        <v>11.576913549665592</v>
      </c>
      <c r="P19" s="9"/>
    </row>
    <row r="20" spans="1:16">
      <c r="A20" s="12"/>
      <c r="B20" s="25">
        <v>324.70999999999998</v>
      </c>
      <c r="C20" s="20" t="s">
        <v>25</v>
      </c>
      <c r="D20" s="46">
        <v>28723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28723</v>
      </c>
      <c r="O20" s="47">
        <f t="shared" si="1"/>
        <v>1.7787342085707207</v>
      </c>
      <c r="P20" s="9"/>
    </row>
    <row r="21" spans="1:16">
      <c r="A21" s="12"/>
      <c r="B21" s="25">
        <v>324.72000000000003</v>
      </c>
      <c r="C21" s="20" t="s">
        <v>94</v>
      </c>
      <c r="D21" s="46">
        <v>421681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421681</v>
      </c>
      <c r="O21" s="47">
        <f t="shared" si="1"/>
        <v>26.113512509289077</v>
      </c>
      <c r="P21" s="9"/>
    </row>
    <row r="22" spans="1:16">
      <c r="A22" s="12"/>
      <c r="B22" s="25">
        <v>325.10000000000002</v>
      </c>
      <c r="C22" s="20" t="s">
        <v>26</v>
      </c>
      <c r="D22" s="46">
        <v>1191068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1191068</v>
      </c>
      <c r="O22" s="47">
        <f t="shared" si="1"/>
        <v>73.759474857567497</v>
      </c>
      <c r="P22" s="9"/>
    </row>
    <row r="23" spans="1:16">
      <c r="A23" s="12"/>
      <c r="B23" s="25">
        <v>329</v>
      </c>
      <c r="C23" s="20" t="s">
        <v>27</v>
      </c>
      <c r="D23" s="46">
        <v>79319</v>
      </c>
      <c r="E23" s="46">
        <v>0</v>
      </c>
      <c r="F23" s="46">
        <v>0</v>
      </c>
      <c r="G23" s="46">
        <v>0</v>
      </c>
      <c r="H23" s="46">
        <v>0</v>
      </c>
      <c r="I23" s="46">
        <v>10699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90018</v>
      </c>
      <c r="O23" s="47">
        <f t="shared" si="1"/>
        <v>5.574560317067129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SUM(D25:D37)</f>
        <v>3254056</v>
      </c>
      <c r="E24" s="32">
        <f t="shared" si="5"/>
        <v>816709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4070765</v>
      </c>
      <c r="O24" s="45">
        <f t="shared" si="1"/>
        <v>252.09097101808274</v>
      </c>
      <c r="P24" s="10"/>
    </row>
    <row r="25" spans="1:16">
      <c r="A25" s="12"/>
      <c r="B25" s="25">
        <v>331.2</v>
      </c>
      <c r="C25" s="20" t="s">
        <v>29</v>
      </c>
      <c r="D25" s="46">
        <v>35564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35564</v>
      </c>
      <c r="O25" s="47">
        <f t="shared" si="1"/>
        <v>2.2023780034679219</v>
      </c>
      <c r="P25" s="9"/>
    </row>
    <row r="26" spans="1:16">
      <c r="A26" s="12"/>
      <c r="B26" s="25">
        <v>334.2</v>
      </c>
      <c r="C26" s="20" t="s">
        <v>86</v>
      </c>
      <c r="D26" s="46">
        <v>22141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22141</v>
      </c>
      <c r="O26" s="47">
        <f t="shared" si="1"/>
        <v>1.3711295516472628</v>
      </c>
      <c r="P26" s="9"/>
    </row>
    <row r="27" spans="1:16">
      <c r="A27" s="12"/>
      <c r="B27" s="25">
        <v>334.49</v>
      </c>
      <c r="C27" s="20" t="s">
        <v>136</v>
      </c>
      <c r="D27" s="46">
        <v>0</v>
      </c>
      <c r="E27" s="46">
        <v>51602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51602</v>
      </c>
      <c r="O27" s="47">
        <f t="shared" si="1"/>
        <v>3.1955660143671043</v>
      </c>
      <c r="P27" s="9"/>
    </row>
    <row r="28" spans="1:16">
      <c r="A28" s="12"/>
      <c r="B28" s="25">
        <v>335.12</v>
      </c>
      <c r="C28" s="20" t="s">
        <v>108</v>
      </c>
      <c r="D28" s="46">
        <v>621459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621459</v>
      </c>
      <c r="O28" s="47">
        <f t="shared" si="1"/>
        <v>38.485199405499131</v>
      </c>
      <c r="P28" s="9"/>
    </row>
    <row r="29" spans="1:16">
      <c r="A29" s="12"/>
      <c r="B29" s="25">
        <v>335.14</v>
      </c>
      <c r="C29" s="20" t="s">
        <v>109</v>
      </c>
      <c r="D29" s="46">
        <v>11091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11091</v>
      </c>
      <c r="O29" s="47">
        <f t="shared" si="1"/>
        <v>0.68683428288332915</v>
      </c>
      <c r="P29" s="9"/>
    </row>
    <row r="30" spans="1:16">
      <c r="A30" s="12"/>
      <c r="B30" s="25">
        <v>335.15</v>
      </c>
      <c r="C30" s="20" t="s">
        <v>110</v>
      </c>
      <c r="D30" s="46">
        <v>46619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46619</v>
      </c>
      <c r="O30" s="47">
        <f t="shared" si="1"/>
        <v>2.8869829081000744</v>
      </c>
      <c r="P30" s="9"/>
    </row>
    <row r="31" spans="1:16">
      <c r="A31" s="12"/>
      <c r="B31" s="25">
        <v>335.18</v>
      </c>
      <c r="C31" s="20" t="s">
        <v>111</v>
      </c>
      <c r="D31" s="46">
        <v>1713039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1713039</v>
      </c>
      <c r="O31" s="47">
        <f t="shared" si="1"/>
        <v>106.08366361159277</v>
      </c>
      <c r="P31" s="9"/>
    </row>
    <row r="32" spans="1:16">
      <c r="A32" s="12"/>
      <c r="B32" s="25">
        <v>335.21</v>
      </c>
      <c r="C32" s="20" t="s">
        <v>37</v>
      </c>
      <c r="D32" s="46">
        <v>14750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14750</v>
      </c>
      <c r="O32" s="47">
        <f t="shared" si="1"/>
        <v>0.91342581124597477</v>
      </c>
      <c r="P32" s="9"/>
    </row>
    <row r="33" spans="1:16">
      <c r="A33" s="12"/>
      <c r="B33" s="25">
        <v>335.49</v>
      </c>
      <c r="C33" s="20" t="s">
        <v>38</v>
      </c>
      <c r="D33" s="46">
        <v>16282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16282</v>
      </c>
      <c r="O33" s="47">
        <f t="shared" si="1"/>
        <v>1.0082982412682686</v>
      </c>
      <c r="P33" s="9"/>
    </row>
    <row r="34" spans="1:16">
      <c r="A34" s="12"/>
      <c r="B34" s="25">
        <v>336</v>
      </c>
      <c r="C34" s="20" t="s">
        <v>112</v>
      </c>
      <c r="D34" s="46">
        <v>25114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25114</v>
      </c>
      <c r="O34" s="47">
        <f t="shared" si="1"/>
        <v>1.555239038890265</v>
      </c>
      <c r="P34" s="9"/>
    </row>
    <row r="35" spans="1:16">
      <c r="A35" s="12"/>
      <c r="B35" s="25">
        <v>337.2</v>
      </c>
      <c r="C35" s="20" t="s">
        <v>95</v>
      </c>
      <c r="D35" s="46">
        <v>63269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63269</v>
      </c>
      <c r="O35" s="47">
        <f t="shared" si="1"/>
        <v>3.9180703492692595</v>
      </c>
      <c r="P35" s="9"/>
    </row>
    <row r="36" spans="1:16">
      <c r="A36" s="12"/>
      <c r="B36" s="25">
        <v>337.7</v>
      </c>
      <c r="C36" s="20" t="s">
        <v>39</v>
      </c>
      <c r="D36" s="46">
        <v>558005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558005</v>
      </c>
      <c r="O36" s="47">
        <f t="shared" si="1"/>
        <v>34.55567252910577</v>
      </c>
      <c r="P36" s="9"/>
    </row>
    <row r="37" spans="1:16">
      <c r="A37" s="12"/>
      <c r="B37" s="25">
        <v>338</v>
      </c>
      <c r="C37" s="20" t="s">
        <v>40</v>
      </c>
      <c r="D37" s="46">
        <v>126723</v>
      </c>
      <c r="E37" s="46">
        <v>765107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891830</v>
      </c>
      <c r="O37" s="47">
        <f t="shared" ref="O37:O68" si="7">(N37/O$71)</f>
        <v>55.228511270745607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SUM(D39:D50)</f>
        <v>1866499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15613395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17479894</v>
      </c>
      <c r="O38" s="45">
        <f t="shared" si="7"/>
        <v>1082.4804310131285</v>
      </c>
      <c r="P38" s="10"/>
    </row>
    <row r="39" spans="1:16">
      <c r="A39" s="12"/>
      <c r="B39" s="25">
        <v>341.9</v>
      </c>
      <c r="C39" s="20" t="s">
        <v>149</v>
      </c>
      <c r="D39" s="46">
        <v>3770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9">SUM(D39:M39)</f>
        <v>3770</v>
      </c>
      <c r="O39" s="47">
        <f t="shared" si="7"/>
        <v>0.23346544463710675</v>
      </c>
      <c r="P39" s="9"/>
    </row>
    <row r="40" spans="1:16">
      <c r="A40" s="12"/>
      <c r="B40" s="25">
        <v>342.2</v>
      </c>
      <c r="C40" s="20" t="s">
        <v>98</v>
      </c>
      <c r="D40" s="46">
        <v>355720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355720</v>
      </c>
      <c r="O40" s="47">
        <f t="shared" si="7"/>
        <v>22.028734208570722</v>
      </c>
      <c r="P40" s="9"/>
    </row>
    <row r="41" spans="1:16">
      <c r="A41" s="12"/>
      <c r="B41" s="25">
        <v>342.5</v>
      </c>
      <c r="C41" s="20" t="s">
        <v>49</v>
      </c>
      <c r="D41" s="46">
        <v>81253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81253</v>
      </c>
      <c r="O41" s="47">
        <f t="shared" si="7"/>
        <v>5.0317686400792665</v>
      </c>
      <c r="P41" s="9"/>
    </row>
    <row r="42" spans="1:16">
      <c r="A42" s="12"/>
      <c r="B42" s="25">
        <v>342.6</v>
      </c>
      <c r="C42" s="20" t="s">
        <v>50</v>
      </c>
      <c r="D42" s="46">
        <v>1306878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1306878</v>
      </c>
      <c r="O42" s="47">
        <f t="shared" si="7"/>
        <v>80.931260837255394</v>
      </c>
      <c r="P42" s="9"/>
    </row>
    <row r="43" spans="1:16">
      <c r="A43" s="12"/>
      <c r="B43" s="25">
        <v>342.9</v>
      </c>
      <c r="C43" s="20" t="s">
        <v>51</v>
      </c>
      <c r="D43" s="46">
        <v>43560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43560</v>
      </c>
      <c r="O43" s="47">
        <f t="shared" si="7"/>
        <v>2.6975476839237058</v>
      </c>
      <c r="P43" s="9"/>
    </row>
    <row r="44" spans="1:16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5374936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5374936</v>
      </c>
      <c r="O44" s="47">
        <f t="shared" si="7"/>
        <v>332.85459499628439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4097818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4097818</v>
      </c>
      <c r="O45" s="47">
        <f t="shared" si="7"/>
        <v>253.76628684666832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5335960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5335960</v>
      </c>
      <c r="O46" s="47">
        <f t="shared" si="7"/>
        <v>330.44092147634382</v>
      </c>
      <c r="P46" s="9"/>
    </row>
    <row r="47" spans="1:16">
      <c r="A47" s="12"/>
      <c r="B47" s="25">
        <v>343.7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740192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740192</v>
      </c>
      <c r="O47" s="47">
        <f t="shared" si="7"/>
        <v>45.837998513747834</v>
      </c>
      <c r="P47" s="9"/>
    </row>
    <row r="48" spans="1:16">
      <c r="A48" s="12"/>
      <c r="B48" s="25">
        <v>343.9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64489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64489</v>
      </c>
      <c r="O48" s="47">
        <f t="shared" si="7"/>
        <v>3.9936215011146889</v>
      </c>
      <c r="P48" s="9"/>
    </row>
    <row r="49" spans="1:16">
      <c r="A49" s="12"/>
      <c r="B49" s="25">
        <v>347.2</v>
      </c>
      <c r="C49" s="20" t="s">
        <v>57</v>
      </c>
      <c r="D49" s="46">
        <v>36632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36632</v>
      </c>
      <c r="O49" s="47">
        <f t="shared" si="7"/>
        <v>2.2685162249194946</v>
      </c>
      <c r="P49" s="9"/>
    </row>
    <row r="50" spans="1:16">
      <c r="A50" s="12"/>
      <c r="B50" s="25">
        <v>347.4</v>
      </c>
      <c r="C50" s="20" t="s">
        <v>58</v>
      </c>
      <c r="D50" s="46">
        <v>38686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38686</v>
      </c>
      <c r="O50" s="47">
        <f t="shared" si="7"/>
        <v>2.3957146395838493</v>
      </c>
      <c r="P50" s="9"/>
    </row>
    <row r="51" spans="1:16" ht="15.75">
      <c r="A51" s="29" t="s">
        <v>47</v>
      </c>
      <c r="B51" s="30"/>
      <c r="C51" s="31"/>
      <c r="D51" s="32">
        <f t="shared" ref="D51:M51" si="10">SUM(D52:D53)</f>
        <v>178222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9" si="11">SUM(D51:M51)</f>
        <v>178222</v>
      </c>
      <c r="O51" s="45">
        <f t="shared" si="7"/>
        <v>11.036784741144414</v>
      </c>
      <c r="P51" s="10"/>
    </row>
    <row r="52" spans="1:16">
      <c r="A52" s="13"/>
      <c r="B52" s="39">
        <v>351.1</v>
      </c>
      <c r="C52" s="21" t="s">
        <v>61</v>
      </c>
      <c r="D52" s="46">
        <v>60341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60341</v>
      </c>
      <c r="O52" s="47">
        <f t="shared" si="7"/>
        <v>3.7367475848402281</v>
      </c>
      <c r="P52" s="9"/>
    </row>
    <row r="53" spans="1:16">
      <c r="A53" s="13"/>
      <c r="B53" s="39">
        <v>354</v>
      </c>
      <c r="C53" s="21" t="s">
        <v>62</v>
      </c>
      <c r="D53" s="46">
        <v>117881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117881</v>
      </c>
      <c r="O53" s="47">
        <f t="shared" si="7"/>
        <v>7.3000371563041861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SUM(D55:D60)</f>
        <v>550712</v>
      </c>
      <c r="E54" s="32">
        <f t="shared" si="12"/>
        <v>967544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4646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1522902</v>
      </c>
      <c r="O54" s="45">
        <f t="shared" si="7"/>
        <v>94.309016596482536</v>
      </c>
      <c r="P54" s="10"/>
    </row>
    <row r="55" spans="1:16">
      <c r="A55" s="12"/>
      <c r="B55" s="25">
        <v>361.1</v>
      </c>
      <c r="C55" s="20" t="s">
        <v>63</v>
      </c>
      <c r="D55" s="46">
        <v>195713</v>
      </c>
      <c r="E55" s="46">
        <v>47140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242853</v>
      </c>
      <c r="O55" s="47">
        <f t="shared" si="7"/>
        <v>15.039199900916522</v>
      </c>
      <c r="P55" s="9"/>
    </row>
    <row r="56" spans="1:16">
      <c r="A56" s="12"/>
      <c r="B56" s="25">
        <v>362</v>
      </c>
      <c r="C56" s="20" t="s">
        <v>64</v>
      </c>
      <c r="D56" s="46">
        <v>28172</v>
      </c>
      <c r="E56" s="46">
        <v>915440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943612</v>
      </c>
      <c r="O56" s="47">
        <f t="shared" si="7"/>
        <v>58.435224176368592</v>
      </c>
      <c r="P56" s="9"/>
    </row>
    <row r="57" spans="1:16">
      <c r="A57" s="12"/>
      <c r="B57" s="25">
        <v>364</v>
      </c>
      <c r="C57" s="20" t="s">
        <v>114</v>
      </c>
      <c r="D57" s="46">
        <v>118051</v>
      </c>
      <c r="E57" s="46">
        <v>0</v>
      </c>
      <c r="F57" s="46">
        <v>0</v>
      </c>
      <c r="G57" s="46">
        <v>0</v>
      </c>
      <c r="H57" s="46">
        <v>0</v>
      </c>
      <c r="I57" s="46">
        <v>24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118075</v>
      </c>
      <c r="O57" s="47">
        <f t="shared" si="7"/>
        <v>7.3120510279910826</v>
      </c>
      <c r="P57" s="9"/>
    </row>
    <row r="58" spans="1:16">
      <c r="A58" s="12"/>
      <c r="B58" s="25">
        <v>365</v>
      </c>
      <c r="C58" s="20" t="s">
        <v>115</v>
      </c>
      <c r="D58" s="46">
        <v>5390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5390</v>
      </c>
      <c r="O58" s="47">
        <f t="shared" si="7"/>
        <v>0.33378746594005448</v>
      </c>
      <c r="P58" s="9"/>
    </row>
    <row r="59" spans="1:16">
      <c r="A59" s="12"/>
      <c r="B59" s="25">
        <v>366</v>
      </c>
      <c r="C59" s="20" t="s">
        <v>67</v>
      </c>
      <c r="D59" s="46">
        <v>18543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18543</v>
      </c>
      <c r="O59" s="47">
        <f t="shared" si="7"/>
        <v>1.1483155808768888</v>
      </c>
      <c r="P59" s="9"/>
    </row>
    <row r="60" spans="1:16">
      <c r="A60" s="12"/>
      <c r="B60" s="25">
        <v>369.9</v>
      </c>
      <c r="C60" s="20" t="s">
        <v>69</v>
      </c>
      <c r="D60" s="46">
        <v>184843</v>
      </c>
      <c r="E60" s="46">
        <v>4964</v>
      </c>
      <c r="F60" s="46">
        <v>0</v>
      </c>
      <c r="G60" s="46">
        <v>0</v>
      </c>
      <c r="H60" s="46">
        <v>0</v>
      </c>
      <c r="I60" s="46">
        <v>4622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194429</v>
      </c>
      <c r="O60" s="47">
        <f t="shared" si="7"/>
        <v>12.040438444389398</v>
      </c>
      <c r="P60" s="9"/>
    </row>
    <row r="61" spans="1:16" ht="15.75">
      <c r="A61" s="29" t="s">
        <v>48</v>
      </c>
      <c r="B61" s="30"/>
      <c r="C61" s="31"/>
      <c r="D61" s="32">
        <f t="shared" ref="D61:M61" si="13">SUM(D62:D68)</f>
        <v>1875949</v>
      </c>
      <c r="E61" s="32">
        <f t="shared" si="13"/>
        <v>726843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444399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3047191</v>
      </c>
      <c r="O61" s="45">
        <f t="shared" si="7"/>
        <v>188.70392618280903</v>
      </c>
      <c r="P61" s="9"/>
    </row>
    <row r="62" spans="1:16">
      <c r="A62" s="12"/>
      <c r="B62" s="25">
        <v>381</v>
      </c>
      <c r="C62" s="20" t="s">
        <v>70</v>
      </c>
      <c r="D62" s="46">
        <v>745094</v>
      </c>
      <c r="E62" s="46">
        <v>726843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1471937</v>
      </c>
      <c r="O62" s="47">
        <f t="shared" si="7"/>
        <v>91.152898191726536</v>
      </c>
      <c r="P62" s="9"/>
    </row>
    <row r="63" spans="1:16">
      <c r="A63" s="12"/>
      <c r="B63" s="25">
        <v>382</v>
      </c>
      <c r="C63" s="20" t="s">
        <v>141</v>
      </c>
      <c r="D63" s="46">
        <v>847254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847254</v>
      </c>
      <c r="O63" s="47">
        <f t="shared" si="7"/>
        <v>52.468045578399803</v>
      </c>
      <c r="P63" s="9"/>
    </row>
    <row r="64" spans="1:16">
      <c r="A64" s="12"/>
      <c r="B64" s="25">
        <v>384</v>
      </c>
      <c r="C64" s="20" t="s">
        <v>116</v>
      </c>
      <c r="D64" s="46">
        <v>283601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283601</v>
      </c>
      <c r="O64" s="47">
        <f t="shared" si="7"/>
        <v>17.562608372553878</v>
      </c>
      <c r="P64" s="9"/>
    </row>
    <row r="65" spans="1:119">
      <c r="A65" s="12"/>
      <c r="B65" s="25">
        <v>389.1</v>
      </c>
      <c r="C65" s="20" t="s">
        <v>117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94632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94632</v>
      </c>
      <c r="O65" s="47">
        <f t="shared" si="7"/>
        <v>5.8602922962595985</v>
      </c>
      <c r="P65" s="9"/>
    </row>
    <row r="66" spans="1:119">
      <c r="A66" s="12"/>
      <c r="B66" s="25">
        <v>389.2</v>
      </c>
      <c r="C66" s="20" t="s">
        <v>118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150000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150000</v>
      </c>
      <c r="O66" s="47">
        <f t="shared" si="7"/>
        <v>9.2890760465692352</v>
      </c>
      <c r="P66" s="9"/>
    </row>
    <row r="67" spans="1:119">
      <c r="A67" s="12"/>
      <c r="B67" s="25">
        <v>389.3</v>
      </c>
      <c r="C67" s="20" t="s">
        <v>150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199627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199627</v>
      </c>
      <c r="O67" s="47">
        <f t="shared" si="7"/>
        <v>12.362335892989844</v>
      </c>
      <c r="P67" s="9"/>
    </row>
    <row r="68" spans="1:119" ht="15.75" thickBot="1">
      <c r="A68" s="12"/>
      <c r="B68" s="25">
        <v>389.4</v>
      </c>
      <c r="C68" s="20" t="s">
        <v>142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140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140</v>
      </c>
      <c r="O68" s="47">
        <f t="shared" si="7"/>
        <v>8.6698043101312849E-3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4">SUM(D5,D14,D24,D38,D51,D54,D61)</f>
        <v>24147303</v>
      </c>
      <c r="E69" s="15">
        <f t="shared" si="14"/>
        <v>2511096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16260083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1"/>
        <v>42918482</v>
      </c>
      <c r="O69" s="38">
        <f>(N69/O$71)</f>
        <v>2657.8202873420855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151</v>
      </c>
      <c r="M71" s="51"/>
      <c r="N71" s="51"/>
      <c r="O71" s="43">
        <v>16148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89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11730394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11730394</v>
      </c>
      <c r="O5" s="33">
        <f t="shared" ref="O5:O36" si="1">(N5/O$67)</f>
        <v>728.14363749224083</v>
      </c>
      <c r="P5" s="6"/>
    </row>
    <row r="6" spans="1:133">
      <c r="A6" s="12"/>
      <c r="B6" s="25">
        <v>311</v>
      </c>
      <c r="C6" s="20" t="s">
        <v>2</v>
      </c>
      <c r="D6" s="46">
        <v>7192558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7192558</v>
      </c>
      <c r="O6" s="47">
        <f t="shared" si="1"/>
        <v>446.46542520173807</v>
      </c>
      <c r="P6" s="9"/>
    </row>
    <row r="7" spans="1:133">
      <c r="A7" s="12"/>
      <c r="B7" s="25">
        <v>312.10000000000002</v>
      </c>
      <c r="C7" s="20" t="s">
        <v>135</v>
      </c>
      <c r="D7" s="46">
        <v>370317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370317</v>
      </c>
      <c r="O7" s="47">
        <f t="shared" si="1"/>
        <v>22.986778398510243</v>
      </c>
      <c r="P7" s="9"/>
    </row>
    <row r="8" spans="1:133">
      <c r="A8" s="12"/>
      <c r="B8" s="25">
        <v>314.10000000000002</v>
      </c>
      <c r="C8" s="20" t="s">
        <v>12</v>
      </c>
      <c r="D8" s="46">
        <v>2067315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2067315</v>
      </c>
      <c r="O8" s="47">
        <f t="shared" si="1"/>
        <v>128.32495344506518</v>
      </c>
      <c r="P8" s="9"/>
    </row>
    <row r="9" spans="1:133">
      <c r="A9" s="12"/>
      <c r="B9" s="25">
        <v>314.3</v>
      </c>
      <c r="C9" s="20" t="s">
        <v>13</v>
      </c>
      <c r="D9" s="46">
        <v>468259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468259</v>
      </c>
      <c r="O9" s="47">
        <f t="shared" si="1"/>
        <v>29.066356300434514</v>
      </c>
      <c r="P9" s="9"/>
    </row>
    <row r="10" spans="1:133">
      <c r="A10" s="12"/>
      <c r="B10" s="25">
        <v>314.39999999999998</v>
      </c>
      <c r="C10" s="20" t="s">
        <v>14</v>
      </c>
      <c r="D10" s="46">
        <v>17552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17552</v>
      </c>
      <c r="O10" s="47">
        <f t="shared" si="1"/>
        <v>1.0895096213531967</v>
      </c>
      <c r="P10" s="9"/>
    </row>
    <row r="11" spans="1:133">
      <c r="A11" s="12"/>
      <c r="B11" s="25">
        <v>314.8</v>
      </c>
      <c r="C11" s="20" t="s">
        <v>15</v>
      </c>
      <c r="D11" s="46">
        <v>56761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56761</v>
      </c>
      <c r="O11" s="47">
        <f t="shared" si="1"/>
        <v>3.5233395406579766</v>
      </c>
      <c r="P11" s="9"/>
    </row>
    <row r="12" spans="1:133">
      <c r="A12" s="12"/>
      <c r="B12" s="25">
        <v>315</v>
      </c>
      <c r="C12" s="20" t="s">
        <v>105</v>
      </c>
      <c r="D12" s="46">
        <v>957074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957074</v>
      </c>
      <c r="O12" s="47">
        <f t="shared" si="1"/>
        <v>59.408690254500307</v>
      </c>
      <c r="P12" s="9"/>
    </row>
    <row r="13" spans="1:133">
      <c r="A13" s="12"/>
      <c r="B13" s="25">
        <v>316</v>
      </c>
      <c r="C13" s="20" t="s">
        <v>106</v>
      </c>
      <c r="D13" s="46">
        <v>600558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600558</v>
      </c>
      <c r="O13" s="47">
        <f t="shared" si="1"/>
        <v>37.278584729981375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4006020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97324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4103344</v>
      </c>
      <c r="O14" s="45">
        <f t="shared" si="1"/>
        <v>254.70788330229672</v>
      </c>
      <c r="P14" s="10"/>
    </row>
    <row r="15" spans="1:133">
      <c r="A15" s="12"/>
      <c r="B15" s="25">
        <v>322</v>
      </c>
      <c r="C15" s="20" t="s">
        <v>0</v>
      </c>
      <c r="D15" s="46">
        <v>841815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841815</v>
      </c>
      <c r="O15" s="47">
        <f t="shared" si="1"/>
        <v>52.254189944134076</v>
      </c>
      <c r="P15" s="9"/>
    </row>
    <row r="16" spans="1:133">
      <c r="A16" s="12"/>
      <c r="B16" s="25">
        <v>323.10000000000002</v>
      </c>
      <c r="C16" s="20" t="s">
        <v>19</v>
      </c>
      <c r="D16" s="46">
        <v>1665419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1665419</v>
      </c>
      <c r="O16" s="47">
        <f t="shared" si="1"/>
        <v>103.37796399751707</v>
      </c>
      <c r="P16" s="9"/>
    </row>
    <row r="17" spans="1:16">
      <c r="A17" s="12"/>
      <c r="B17" s="25">
        <v>323.39999999999998</v>
      </c>
      <c r="C17" s="20" t="s">
        <v>20</v>
      </c>
      <c r="D17" s="46">
        <v>50018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50018</v>
      </c>
      <c r="O17" s="47">
        <f t="shared" si="1"/>
        <v>3.1047796399751708</v>
      </c>
      <c r="P17" s="9"/>
    </row>
    <row r="18" spans="1:16">
      <c r="A18" s="12"/>
      <c r="B18" s="25">
        <v>323.7</v>
      </c>
      <c r="C18" s="20" t="s">
        <v>21</v>
      </c>
      <c r="D18" s="46">
        <v>4698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4698</v>
      </c>
      <c r="O18" s="47">
        <f t="shared" si="1"/>
        <v>0.2916201117318436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83079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83079</v>
      </c>
      <c r="O19" s="47">
        <f t="shared" si="1"/>
        <v>5.1569832402234637</v>
      </c>
      <c r="P19" s="9"/>
    </row>
    <row r="20" spans="1:16">
      <c r="A20" s="12"/>
      <c r="B20" s="25">
        <v>324.70999999999998</v>
      </c>
      <c r="C20" s="20" t="s">
        <v>25</v>
      </c>
      <c r="D20" s="46">
        <v>42758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42758</v>
      </c>
      <c r="O20" s="47">
        <f t="shared" si="1"/>
        <v>2.6541278708876472</v>
      </c>
      <c r="P20" s="9"/>
    </row>
    <row r="21" spans="1:16">
      <c r="A21" s="12"/>
      <c r="B21" s="25">
        <v>324.72000000000003</v>
      </c>
      <c r="C21" s="20" t="s">
        <v>94</v>
      </c>
      <c r="D21" s="46">
        <v>150867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150867</v>
      </c>
      <c r="O21" s="47">
        <f t="shared" si="1"/>
        <v>9.3648044692737429</v>
      </c>
      <c r="P21" s="9"/>
    </row>
    <row r="22" spans="1:16">
      <c r="A22" s="12"/>
      <c r="B22" s="25">
        <v>325.10000000000002</v>
      </c>
      <c r="C22" s="20" t="s">
        <v>26</v>
      </c>
      <c r="D22" s="46">
        <v>1145495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1145495</v>
      </c>
      <c r="O22" s="47">
        <f t="shared" si="1"/>
        <v>71.104593420235872</v>
      </c>
      <c r="P22" s="9"/>
    </row>
    <row r="23" spans="1:16">
      <c r="A23" s="12"/>
      <c r="B23" s="25">
        <v>329</v>
      </c>
      <c r="C23" s="20" t="s">
        <v>27</v>
      </c>
      <c r="D23" s="46">
        <v>104950</v>
      </c>
      <c r="E23" s="46">
        <v>0</v>
      </c>
      <c r="F23" s="46">
        <v>0</v>
      </c>
      <c r="G23" s="46">
        <v>0</v>
      </c>
      <c r="H23" s="46">
        <v>0</v>
      </c>
      <c r="I23" s="46">
        <v>14245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119195</v>
      </c>
      <c r="O23" s="47">
        <f t="shared" si="1"/>
        <v>7.3988206083178154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SUM(D25:D37)</f>
        <v>2807040</v>
      </c>
      <c r="E24" s="32">
        <f t="shared" si="5"/>
        <v>762951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3569991</v>
      </c>
      <c r="O24" s="45">
        <f t="shared" si="1"/>
        <v>221.60093109869646</v>
      </c>
      <c r="P24" s="10"/>
    </row>
    <row r="25" spans="1:16">
      <c r="A25" s="12"/>
      <c r="B25" s="25">
        <v>331.2</v>
      </c>
      <c r="C25" s="20" t="s">
        <v>29</v>
      </c>
      <c r="D25" s="46">
        <v>5010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5010</v>
      </c>
      <c r="O25" s="47">
        <f t="shared" si="1"/>
        <v>0.31098696461824954</v>
      </c>
      <c r="P25" s="9"/>
    </row>
    <row r="26" spans="1:16">
      <c r="A26" s="12"/>
      <c r="B26" s="25">
        <v>334.2</v>
      </c>
      <c r="C26" s="20" t="s">
        <v>86</v>
      </c>
      <c r="D26" s="46">
        <v>19313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19313</v>
      </c>
      <c r="O26" s="47">
        <f t="shared" si="1"/>
        <v>1.198820608317815</v>
      </c>
      <c r="P26" s="9"/>
    </row>
    <row r="27" spans="1:16">
      <c r="A27" s="12"/>
      <c r="B27" s="25">
        <v>334.49</v>
      </c>
      <c r="C27" s="20" t="s">
        <v>136</v>
      </c>
      <c r="D27" s="46">
        <v>0</v>
      </c>
      <c r="E27" s="46">
        <v>48530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48530</v>
      </c>
      <c r="O27" s="47">
        <f t="shared" si="1"/>
        <v>3.0124146492861579</v>
      </c>
      <c r="P27" s="9"/>
    </row>
    <row r="28" spans="1:16">
      <c r="A28" s="12"/>
      <c r="B28" s="25">
        <v>335.12</v>
      </c>
      <c r="C28" s="20" t="s">
        <v>108</v>
      </c>
      <c r="D28" s="46">
        <v>622532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622532</v>
      </c>
      <c r="O28" s="47">
        <f t="shared" si="1"/>
        <v>38.642582247051521</v>
      </c>
      <c r="P28" s="9"/>
    </row>
    <row r="29" spans="1:16">
      <c r="A29" s="12"/>
      <c r="B29" s="25">
        <v>335.14</v>
      </c>
      <c r="C29" s="20" t="s">
        <v>109</v>
      </c>
      <c r="D29" s="46">
        <v>10914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10914</v>
      </c>
      <c r="O29" s="47">
        <f t="shared" si="1"/>
        <v>0.67746741154562384</v>
      </c>
      <c r="P29" s="9"/>
    </row>
    <row r="30" spans="1:16">
      <c r="A30" s="12"/>
      <c r="B30" s="25">
        <v>335.15</v>
      </c>
      <c r="C30" s="20" t="s">
        <v>110</v>
      </c>
      <c r="D30" s="46">
        <v>49034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49034</v>
      </c>
      <c r="O30" s="47">
        <f t="shared" si="1"/>
        <v>3.0436995654872749</v>
      </c>
      <c r="P30" s="9"/>
    </row>
    <row r="31" spans="1:16">
      <c r="A31" s="12"/>
      <c r="B31" s="25">
        <v>335.18</v>
      </c>
      <c r="C31" s="20" t="s">
        <v>111</v>
      </c>
      <c r="D31" s="46">
        <v>1627497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1627497</v>
      </c>
      <c r="O31" s="47">
        <f t="shared" si="1"/>
        <v>101.02402234636871</v>
      </c>
      <c r="P31" s="9"/>
    </row>
    <row r="32" spans="1:16">
      <c r="A32" s="12"/>
      <c r="B32" s="25">
        <v>335.21</v>
      </c>
      <c r="C32" s="20" t="s">
        <v>37</v>
      </c>
      <c r="D32" s="46">
        <v>19333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19333</v>
      </c>
      <c r="O32" s="47">
        <f t="shared" si="1"/>
        <v>1.2000620732464309</v>
      </c>
      <c r="P32" s="9"/>
    </row>
    <row r="33" spans="1:16">
      <c r="A33" s="12"/>
      <c r="B33" s="25">
        <v>335.49</v>
      </c>
      <c r="C33" s="20" t="s">
        <v>38</v>
      </c>
      <c r="D33" s="46">
        <v>20772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20772</v>
      </c>
      <c r="O33" s="47">
        <f t="shared" si="1"/>
        <v>1.2893854748603353</v>
      </c>
      <c r="P33" s="9"/>
    </row>
    <row r="34" spans="1:16">
      <c r="A34" s="12"/>
      <c r="B34" s="25">
        <v>336</v>
      </c>
      <c r="C34" s="20" t="s">
        <v>112</v>
      </c>
      <c r="D34" s="46">
        <v>11368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11368</v>
      </c>
      <c r="O34" s="47">
        <f t="shared" si="1"/>
        <v>0.70564866542520177</v>
      </c>
      <c r="P34" s="9"/>
    </row>
    <row r="35" spans="1:16">
      <c r="A35" s="12"/>
      <c r="B35" s="25">
        <v>337.2</v>
      </c>
      <c r="C35" s="20" t="s">
        <v>95</v>
      </c>
      <c r="D35" s="46">
        <v>47778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47778</v>
      </c>
      <c r="O35" s="47">
        <f t="shared" si="1"/>
        <v>2.9657355679702047</v>
      </c>
      <c r="P35" s="9"/>
    </row>
    <row r="36" spans="1:16">
      <c r="A36" s="12"/>
      <c r="B36" s="25">
        <v>337.7</v>
      </c>
      <c r="C36" s="20" t="s">
        <v>39</v>
      </c>
      <c r="D36" s="46">
        <v>248938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248938</v>
      </c>
      <c r="O36" s="47">
        <f t="shared" si="1"/>
        <v>15.452389819987586</v>
      </c>
      <c r="P36" s="9"/>
    </row>
    <row r="37" spans="1:16">
      <c r="A37" s="12"/>
      <c r="B37" s="25">
        <v>338</v>
      </c>
      <c r="C37" s="20" t="s">
        <v>40</v>
      </c>
      <c r="D37" s="46">
        <v>124551</v>
      </c>
      <c r="E37" s="46">
        <v>714421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838972</v>
      </c>
      <c r="O37" s="47">
        <f t="shared" ref="O37:O65" si="7">(N37/O$67)</f>
        <v>52.07771570453135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SUM(D39:D49)</f>
        <v>1357884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15083902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16441786</v>
      </c>
      <c r="O38" s="45">
        <f t="shared" si="7"/>
        <v>1020.5950341402855</v>
      </c>
      <c r="P38" s="10"/>
    </row>
    <row r="39" spans="1:16">
      <c r="A39" s="12"/>
      <c r="B39" s="25">
        <v>341.1</v>
      </c>
      <c r="C39" s="20" t="s">
        <v>113</v>
      </c>
      <c r="D39" s="46">
        <v>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424</v>
      </c>
      <c r="O39" s="47">
        <f t="shared" si="7"/>
        <v>2.6319056486654252E-2</v>
      </c>
      <c r="P39" s="9"/>
    </row>
    <row r="40" spans="1:16">
      <c r="A40" s="12"/>
      <c r="B40" s="25">
        <v>342.2</v>
      </c>
      <c r="C40" s="20" t="s">
        <v>98</v>
      </c>
      <c r="D40" s="46">
        <v>355720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355720</v>
      </c>
      <c r="O40" s="47">
        <f t="shared" si="7"/>
        <v>22.080695220360024</v>
      </c>
      <c r="P40" s="9"/>
    </row>
    <row r="41" spans="1:16">
      <c r="A41" s="12"/>
      <c r="B41" s="25">
        <v>342.5</v>
      </c>
      <c r="C41" s="20" t="s">
        <v>49</v>
      </c>
      <c r="D41" s="46">
        <v>87675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87675</v>
      </c>
      <c r="O41" s="47">
        <f t="shared" si="7"/>
        <v>5.4422718808193666</v>
      </c>
      <c r="P41" s="9"/>
    </row>
    <row r="42" spans="1:16">
      <c r="A42" s="12"/>
      <c r="B42" s="25">
        <v>342.6</v>
      </c>
      <c r="C42" s="20" t="s">
        <v>50</v>
      </c>
      <c r="D42" s="46">
        <v>837408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837408</v>
      </c>
      <c r="O42" s="47">
        <f t="shared" si="7"/>
        <v>51.980633147113593</v>
      </c>
      <c r="P42" s="9"/>
    </row>
    <row r="43" spans="1:16">
      <c r="A43" s="12"/>
      <c r="B43" s="25">
        <v>343.3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5053469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5053469</v>
      </c>
      <c r="O43" s="47">
        <f t="shared" si="7"/>
        <v>313.68522656734945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3970566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3970566</v>
      </c>
      <c r="O44" s="47">
        <f t="shared" si="7"/>
        <v>246.4659217877095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5237964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5237964</v>
      </c>
      <c r="O45" s="47">
        <f t="shared" si="7"/>
        <v>325.13743016759776</v>
      </c>
      <c r="P45" s="9"/>
    </row>
    <row r="46" spans="1:16">
      <c r="A46" s="12"/>
      <c r="B46" s="25">
        <v>343.7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762610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762610</v>
      </c>
      <c r="O46" s="47">
        <f t="shared" si="7"/>
        <v>47.33767846058349</v>
      </c>
      <c r="P46" s="9"/>
    </row>
    <row r="47" spans="1:16">
      <c r="A47" s="12"/>
      <c r="B47" s="25">
        <v>343.9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59293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59293</v>
      </c>
      <c r="O47" s="47">
        <f t="shared" si="7"/>
        <v>3.6805090006207326</v>
      </c>
      <c r="P47" s="9"/>
    </row>
    <row r="48" spans="1:16">
      <c r="A48" s="12"/>
      <c r="B48" s="25">
        <v>347.2</v>
      </c>
      <c r="C48" s="20" t="s">
        <v>57</v>
      </c>
      <c r="D48" s="46">
        <v>41099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41099</v>
      </c>
      <c r="O48" s="47">
        <f t="shared" si="7"/>
        <v>2.5511483550589698</v>
      </c>
      <c r="P48" s="9"/>
    </row>
    <row r="49" spans="1:16">
      <c r="A49" s="12"/>
      <c r="B49" s="25">
        <v>347.4</v>
      </c>
      <c r="C49" s="20" t="s">
        <v>58</v>
      </c>
      <c r="D49" s="46">
        <v>35558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35558</v>
      </c>
      <c r="O49" s="47">
        <f t="shared" si="7"/>
        <v>2.2072004965859713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SUM(D51:D52)</f>
        <v>182877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182877</v>
      </c>
      <c r="O50" s="45">
        <f t="shared" si="7"/>
        <v>11.351769087523277</v>
      </c>
      <c r="P50" s="10"/>
    </row>
    <row r="51" spans="1:16">
      <c r="A51" s="13"/>
      <c r="B51" s="39">
        <v>351.1</v>
      </c>
      <c r="C51" s="21" t="s">
        <v>61</v>
      </c>
      <c r="D51" s="46">
        <v>84738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84738</v>
      </c>
      <c r="O51" s="47">
        <f t="shared" si="7"/>
        <v>5.2599627560521416</v>
      </c>
      <c r="P51" s="9"/>
    </row>
    <row r="52" spans="1:16">
      <c r="A52" s="13"/>
      <c r="B52" s="39">
        <v>354</v>
      </c>
      <c r="C52" s="21" t="s">
        <v>62</v>
      </c>
      <c r="D52" s="46">
        <v>98139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98139</v>
      </c>
      <c r="O52" s="47">
        <f t="shared" si="7"/>
        <v>6.0918063314711359</v>
      </c>
      <c r="P52" s="9"/>
    </row>
    <row r="53" spans="1:16" ht="15.75">
      <c r="A53" s="29" t="s">
        <v>3</v>
      </c>
      <c r="B53" s="30"/>
      <c r="C53" s="31"/>
      <c r="D53" s="32">
        <f t="shared" ref="D53:M53" si="11">SUM(D54:D60)</f>
        <v>477030</v>
      </c>
      <c r="E53" s="32">
        <f t="shared" si="11"/>
        <v>967236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22860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1467126</v>
      </c>
      <c r="O53" s="45">
        <f t="shared" si="7"/>
        <v>91.069273743016765</v>
      </c>
      <c r="P53" s="10"/>
    </row>
    <row r="54" spans="1:16">
      <c r="A54" s="12"/>
      <c r="B54" s="25">
        <v>361.1</v>
      </c>
      <c r="C54" s="20" t="s">
        <v>63</v>
      </c>
      <c r="D54" s="46">
        <v>73463</v>
      </c>
      <c r="E54" s="46">
        <v>26432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99895</v>
      </c>
      <c r="O54" s="47">
        <f t="shared" si="7"/>
        <v>6.2008069522036005</v>
      </c>
      <c r="P54" s="9"/>
    </row>
    <row r="55" spans="1:16">
      <c r="A55" s="12"/>
      <c r="B55" s="25">
        <v>362</v>
      </c>
      <c r="C55" s="20" t="s">
        <v>64</v>
      </c>
      <c r="D55" s="46">
        <v>38120</v>
      </c>
      <c r="E55" s="46">
        <v>939741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2">SUM(D55:M55)</f>
        <v>977861</v>
      </c>
      <c r="O55" s="47">
        <f t="shared" si="7"/>
        <v>60.699006828057108</v>
      </c>
      <c r="P55" s="9"/>
    </row>
    <row r="56" spans="1:16">
      <c r="A56" s="12"/>
      <c r="B56" s="25">
        <v>364</v>
      </c>
      <c r="C56" s="20" t="s">
        <v>114</v>
      </c>
      <c r="D56" s="46">
        <v>20130</v>
      </c>
      <c r="E56" s="46">
        <v>0</v>
      </c>
      <c r="F56" s="46">
        <v>0</v>
      </c>
      <c r="G56" s="46">
        <v>0</v>
      </c>
      <c r="H56" s="46">
        <v>0</v>
      </c>
      <c r="I56" s="46">
        <v>5542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25672</v>
      </c>
      <c r="O56" s="47">
        <f t="shared" si="7"/>
        <v>1.5935443823711981</v>
      </c>
      <c r="P56" s="9"/>
    </row>
    <row r="57" spans="1:16">
      <c r="A57" s="12"/>
      <c r="B57" s="25">
        <v>365</v>
      </c>
      <c r="C57" s="20" t="s">
        <v>115</v>
      </c>
      <c r="D57" s="46">
        <v>4182</v>
      </c>
      <c r="E57" s="46">
        <v>0</v>
      </c>
      <c r="F57" s="46">
        <v>0</v>
      </c>
      <c r="G57" s="46">
        <v>0</v>
      </c>
      <c r="H57" s="46">
        <v>0</v>
      </c>
      <c r="I57" s="46">
        <v>317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4499</v>
      </c>
      <c r="O57" s="47">
        <f t="shared" si="7"/>
        <v>0.27926753569211671</v>
      </c>
      <c r="P57" s="9"/>
    </row>
    <row r="58" spans="1:16">
      <c r="A58" s="12"/>
      <c r="B58" s="25">
        <v>366</v>
      </c>
      <c r="C58" s="20" t="s">
        <v>67</v>
      </c>
      <c r="D58" s="46">
        <v>165977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165977</v>
      </c>
      <c r="O58" s="47">
        <f t="shared" si="7"/>
        <v>10.302731222842954</v>
      </c>
      <c r="P58" s="9"/>
    </row>
    <row r="59" spans="1:16">
      <c r="A59" s="12"/>
      <c r="B59" s="25">
        <v>369.3</v>
      </c>
      <c r="C59" s="20" t="s">
        <v>68</v>
      </c>
      <c r="D59" s="46">
        <v>2431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2431</v>
      </c>
      <c r="O59" s="47">
        <f t="shared" si="7"/>
        <v>0.15090006207324644</v>
      </c>
      <c r="P59" s="9"/>
    </row>
    <row r="60" spans="1:16">
      <c r="A60" s="12"/>
      <c r="B60" s="25">
        <v>369.9</v>
      </c>
      <c r="C60" s="20" t="s">
        <v>69</v>
      </c>
      <c r="D60" s="46">
        <v>172727</v>
      </c>
      <c r="E60" s="46">
        <v>1063</v>
      </c>
      <c r="F60" s="46">
        <v>0</v>
      </c>
      <c r="G60" s="46">
        <v>0</v>
      </c>
      <c r="H60" s="46">
        <v>0</v>
      </c>
      <c r="I60" s="46">
        <v>17001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190791</v>
      </c>
      <c r="O60" s="47">
        <f t="shared" si="7"/>
        <v>11.843016759776535</v>
      </c>
      <c r="P60" s="9"/>
    </row>
    <row r="61" spans="1:16" ht="15.75">
      <c r="A61" s="29" t="s">
        <v>48</v>
      </c>
      <c r="B61" s="30"/>
      <c r="C61" s="31"/>
      <c r="D61" s="32">
        <f t="shared" ref="D61:M61" si="13">SUM(D62:D64)</f>
        <v>2033139</v>
      </c>
      <c r="E61" s="32">
        <f t="shared" si="13"/>
        <v>545611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73398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2652148</v>
      </c>
      <c r="O61" s="45">
        <f t="shared" si="7"/>
        <v>164.62743637492241</v>
      </c>
      <c r="P61" s="9"/>
    </row>
    <row r="62" spans="1:16">
      <c r="A62" s="12"/>
      <c r="B62" s="25">
        <v>381</v>
      </c>
      <c r="C62" s="20" t="s">
        <v>70</v>
      </c>
      <c r="D62" s="46">
        <v>2033139</v>
      </c>
      <c r="E62" s="46">
        <v>545611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2578750</v>
      </c>
      <c r="O62" s="47">
        <f t="shared" si="7"/>
        <v>160.07138423339541</v>
      </c>
      <c r="P62" s="9"/>
    </row>
    <row r="63" spans="1:16">
      <c r="A63" s="12"/>
      <c r="B63" s="25">
        <v>389.1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58544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58544</v>
      </c>
      <c r="O63" s="47">
        <f t="shared" si="7"/>
        <v>3.6340161390440722</v>
      </c>
      <c r="P63" s="9"/>
    </row>
    <row r="64" spans="1:16" ht="15.75" thickBot="1">
      <c r="A64" s="12"/>
      <c r="B64" s="25">
        <v>389.4</v>
      </c>
      <c r="C64" s="20" t="s">
        <v>142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14854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14854</v>
      </c>
      <c r="O64" s="47">
        <f t="shared" si="7"/>
        <v>0.92203600248292983</v>
      </c>
      <c r="P64" s="9"/>
    </row>
    <row r="65" spans="1:119" ht="16.5" thickBot="1">
      <c r="A65" s="14" t="s">
        <v>59</v>
      </c>
      <c r="B65" s="23"/>
      <c r="C65" s="22"/>
      <c r="D65" s="15">
        <f t="shared" ref="D65:M65" si="14">SUM(D5,D14,D24,D38,D50,D53,D61)</f>
        <v>22594384</v>
      </c>
      <c r="E65" s="15">
        <f t="shared" si="14"/>
        <v>2275798</v>
      </c>
      <c r="F65" s="15">
        <f t="shared" si="14"/>
        <v>0</v>
      </c>
      <c r="G65" s="15">
        <f t="shared" si="14"/>
        <v>0</v>
      </c>
      <c r="H65" s="15">
        <f t="shared" si="14"/>
        <v>0</v>
      </c>
      <c r="I65" s="15">
        <f t="shared" si="14"/>
        <v>15277484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0</v>
      </c>
      <c r="N65" s="15">
        <f>SUM(D65:M65)</f>
        <v>40147666</v>
      </c>
      <c r="O65" s="38">
        <f t="shared" si="7"/>
        <v>2492.095965238982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147</v>
      </c>
      <c r="M67" s="51"/>
      <c r="N67" s="51"/>
      <c r="O67" s="43">
        <v>16110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11935620</v>
      </c>
      <c r="E5" s="27">
        <f t="shared" si="0"/>
        <v>1896238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6" si="1">SUM(D5:M5)</f>
        <v>13831858</v>
      </c>
      <c r="O5" s="33">
        <f t="shared" ref="O5:O46" si="2">(N5/O$48)</f>
        <v>866.00663661407464</v>
      </c>
      <c r="P5" s="6"/>
    </row>
    <row r="6" spans="1:133">
      <c r="A6" s="12"/>
      <c r="B6" s="25">
        <v>311</v>
      </c>
      <c r="C6" s="20" t="s">
        <v>2</v>
      </c>
      <c r="D6" s="46">
        <v>7208170</v>
      </c>
      <c r="E6" s="46">
        <v>1896238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9104408</v>
      </c>
      <c r="O6" s="47">
        <f t="shared" si="2"/>
        <v>570.02304032056099</v>
      </c>
      <c r="P6" s="9"/>
    </row>
    <row r="7" spans="1:133">
      <c r="A7" s="12"/>
      <c r="B7" s="25">
        <v>312.10000000000002</v>
      </c>
      <c r="C7" s="20" t="s">
        <v>135</v>
      </c>
      <c r="D7" s="46">
        <v>509130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509130</v>
      </c>
      <c r="O7" s="47">
        <f t="shared" si="2"/>
        <v>31.876408715251692</v>
      </c>
      <c r="P7" s="9"/>
    </row>
    <row r="8" spans="1:133">
      <c r="A8" s="12"/>
      <c r="B8" s="25">
        <v>314.10000000000002</v>
      </c>
      <c r="C8" s="20" t="s">
        <v>12</v>
      </c>
      <c r="D8" s="46">
        <v>2584686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2584686</v>
      </c>
      <c r="O8" s="47">
        <f t="shared" si="2"/>
        <v>161.82607062359128</v>
      </c>
      <c r="P8" s="9"/>
    </row>
    <row r="9" spans="1:133">
      <c r="A9" s="12"/>
      <c r="B9" s="25">
        <v>315</v>
      </c>
      <c r="C9" s="20" t="s">
        <v>105</v>
      </c>
      <c r="D9" s="46">
        <v>1047523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1047523</v>
      </c>
      <c r="O9" s="47">
        <f t="shared" si="2"/>
        <v>65.584961182068625</v>
      </c>
      <c r="P9" s="9"/>
    </row>
    <row r="10" spans="1:133">
      <c r="A10" s="12"/>
      <c r="B10" s="25">
        <v>316</v>
      </c>
      <c r="C10" s="20" t="s">
        <v>106</v>
      </c>
      <c r="D10" s="46">
        <v>586111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586111</v>
      </c>
      <c r="O10" s="47">
        <f t="shared" si="2"/>
        <v>36.696155772602054</v>
      </c>
      <c r="P10" s="9"/>
    </row>
    <row r="11" spans="1:133" ht="15.75">
      <c r="A11" s="29" t="s">
        <v>18</v>
      </c>
      <c r="B11" s="30"/>
      <c r="C11" s="31"/>
      <c r="D11" s="32">
        <f t="shared" ref="D11:M11" si="3">SUM(D12:D16)</f>
        <v>2460473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780340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3240813</v>
      </c>
      <c r="O11" s="45">
        <f t="shared" si="2"/>
        <v>202.90589782118707</v>
      </c>
      <c r="P11" s="10"/>
    </row>
    <row r="12" spans="1:133">
      <c r="A12" s="12"/>
      <c r="B12" s="25">
        <v>322</v>
      </c>
      <c r="C12" s="20" t="s">
        <v>0</v>
      </c>
      <c r="D12" s="46">
        <v>608089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608089</v>
      </c>
      <c r="O12" s="47">
        <f t="shared" si="2"/>
        <v>38.072188830453292</v>
      </c>
      <c r="P12" s="9"/>
    </row>
    <row r="13" spans="1:133">
      <c r="A13" s="12"/>
      <c r="B13" s="25">
        <v>323.10000000000002</v>
      </c>
      <c r="C13" s="20" t="s">
        <v>19</v>
      </c>
      <c r="D13" s="46">
        <v>1707844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1707844</v>
      </c>
      <c r="O13" s="47">
        <f t="shared" si="2"/>
        <v>106.92737290257952</v>
      </c>
      <c r="P13" s="9"/>
    </row>
    <row r="14" spans="1:133">
      <c r="A14" s="12"/>
      <c r="B14" s="25">
        <v>324.11</v>
      </c>
      <c r="C14" s="20" t="s">
        <v>22</v>
      </c>
      <c r="D14" s="46">
        <v>47690</v>
      </c>
      <c r="E14" s="46">
        <v>0</v>
      </c>
      <c r="F14" s="46">
        <v>0</v>
      </c>
      <c r="G14" s="46">
        <v>0</v>
      </c>
      <c r="H14" s="46">
        <v>0</v>
      </c>
      <c r="I14" s="46">
        <v>770009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817699</v>
      </c>
      <c r="O14" s="47">
        <f t="shared" si="2"/>
        <v>51.1957801152016</v>
      </c>
      <c r="P14" s="9"/>
    </row>
    <row r="15" spans="1:133">
      <c r="A15" s="12"/>
      <c r="B15" s="25">
        <v>325.10000000000002</v>
      </c>
      <c r="C15" s="20" t="s">
        <v>26</v>
      </c>
      <c r="D15" s="46">
        <v>14398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14398</v>
      </c>
      <c r="O15" s="47">
        <f t="shared" si="2"/>
        <v>0.90145254194840974</v>
      </c>
      <c r="P15" s="9"/>
    </row>
    <row r="16" spans="1:133">
      <c r="A16" s="12"/>
      <c r="B16" s="25">
        <v>329</v>
      </c>
      <c r="C16" s="20" t="s">
        <v>27</v>
      </c>
      <c r="D16" s="46">
        <v>82452</v>
      </c>
      <c r="E16" s="46">
        <v>0</v>
      </c>
      <c r="F16" s="46">
        <v>0</v>
      </c>
      <c r="G16" s="46">
        <v>0</v>
      </c>
      <c r="H16" s="46">
        <v>0</v>
      </c>
      <c r="I16" s="46">
        <v>10331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92783</v>
      </c>
      <c r="O16" s="47">
        <f t="shared" si="2"/>
        <v>5.8091034310042575</v>
      </c>
      <c r="P16" s="9"/>
    </row>
    <row r="17" spans="1:16" ht="15.75">
      <c r="A17" s="29" t="s">
        <v>30</v>
      </c>
      <c r="B17" s="30"/>
      <c r="C17" s="31"/>
      <c r="D17" s="32">
        <f t="shared" ref="D17:M17" si="4">SUM(D18:D23)</f>
        <v>2752130</v>
      </c>
      <c r="E17" s="32">
        <f t="shared" si="4"/>
        <v>2708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23700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2778538</v>
      </c>
      <c r="O17" s="45">
        <f t="shared" si="2"/>
        <v>173.96306035562233</v>
      </c>
      <c r="P17" s="10"/>
    </row>
    <row r="18" spans="1:16">
      <c r="A18" s="12"/>
      <c r="B18" s="25">
        <v>331.1</v>
      </c>
      <c r="C18" s="20" t="s">
        <v>28</v>
      </c>
      <c r="D18" s="46">
        <v>5765</v>
      </c>
      <c r="E18" s="46">
        <v>0</v>
      </c>
      <c r="F18" s="46">
        <v>0</v>
      </c>
      <c r="G18" s="46">
        <v>0</v>
      </c>
      <c r="H18" s="46">
        <v>0</v>
      </c>
      <c r="I18" s="46">
        <v>23700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29465</v>
      </c>
      <c r="O18" s="47">
        <f t="shared" si="2"/>
        <v>1.8447908840470824</v>
      </c>
      <c r="P18" s="9"/>
    </row>
    <row r="19" spans="1:16">
      <c r="A19" s="12"/>
      <c r="B19" s="25">
        <v>334.1</v>
      </c>
      <c r="C19" s="20" t="s">
        <v>85</v>
      </c>
      <c r="D19" s="46">
        <v>18188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18188</v>
      </c>
      <c r="O19" s="47">
        <f t="shared" si="2"/>
        <v>1.1387427998998247</v>
      </c>
      <c r="P19" s="9"/>
    </row>
    <row r="20" spans="1:16">
      <c r="A20" s="12"/>
      <c r="B20" s="25">
        <v>335.12</v>
      </c>
      <c r="C20" s="20" t="s">
        <v>108</v>
      </c>
      <c r="D20" s="46">
        <v>2338123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2338123</v>
      </c>
      <c r="O20" s="47">
        <f t="shared" si="2"/>
        <v>146.38886801903331</v>
      </c>
      <c r="P20" s="9"/>
    </row>
    <row r="21" spans="1:16">
      <c r="A21" s="12"/>
      <c r="B21" s="25">
        <v>337.1</v>
      </c>
      <c r="C21" s="20" t="s">
        <v>137</v>
      </c>
      <c r="D21" s="46">
        <v>251704</v>
      </c>
      <c r="E21" s="46">
        <v>2708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254412</v>
      </c>
      <c r="O21" s="47">
        <f t="shared" si="2"/>
        <v>15.92862509391435</v>
      </c>
      <c r="P21" s="9"/>
    </row>
    <row r="22" spans="1:16">
      <c r="A22" s="12"/>
      <c r="B22" s="25">
        <v>338</v>
      </c>
      <c r="C22" s="20" t="s">
        <v>40</v>
      </c>
      <c r="D22" s="46">
        <v>126544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126544</v>
      </c>
      <c r="O22" s="47">
        <f t="shared" si="2"/>
        <v>7.9228650137741043</v>
      </c>
      <c r="P22" s="9"/>
    </row>
    <row r="23" spans="1:16">
      <c r="A23" s="12"/>
      <c r="B23" s="25">
        <v>339</v>
      </c>
      <c r="C23" s="20" t="s">
        <v>41</v>
      </c>
      <c r="D23" s="46">
        <v>11806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11806</v>
      </c>
      <c r="O23" s="47">
        <f t="shared" si="2"/>
        <v>0.7391685449536689</v>
      </c>
      <c r="P23" s="9"/>
    </row>
    <row r="24" spans="1:16" ht="15.75">
      <c r="A24" s="29" t="s">
        <v>46</v>
      </c>
      <c r="B24" s="30"/>
      <c r="C24" s="31"/>
      <c r="D24" s="32">
        <f t="shared" ref="D24:M24" si="5">SUM(D25:D28)</f>
        <v>1559760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15435903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16995663</v>
      </c>
      <c r="O24" s="45">
        <f t="shared" si="2"/>
        <v>1064.0910969196093</v>
      </c>
      <c r="P24" s="10"/>
    </row>
    <row r="25" spans="1:16">
      <c r="A25" s="12"/>
      <c r="B25" s="25">
        <v>341.1</v>
      </c>
      <c r="C25" s="20" t="s">
        <v>113</v>
      </c>
      <c r="D25" s="46">
        <v>2951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2951</v>
      </c>
      <c r="O25" s="47">
        <f t="shared" si="2"/>
        <v>0.18476083145504632</v>
      </c>
      <c r="P25" s="9"/>
    </row>
    <row r="26" spans="1:16">
      <c r="A26" s="12"/>
      <c r="B26" s="25">
        <v>342.1</v>
      </c>
      <c r="C26" s="20" t="s">
        <v>138</v>
      </c>
      <c r="D26" s="46">
        <v>1476118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1476118</v>
      </c>
      <c r="O26" s="47">
        <f t="shared" si="2"/>
        <v>92.419108439769602</v>
      </c>
      <c r="P26" s="9"/>
    </row>
    <row r="27" spans="1:16">
      <c r="A27" s="12"/>
      <c r="B27" s="25">
        <v>343.1</v>
      </c>
      <c r="C27" s="20" t="s">
        <v>139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15435903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15435903</v>
      </c>
      <c r="O27" s="47">
        <f t="shared" si="2"/>
        <v>966.43519909842223</v>
      </c>
      <c r="P27" s="9"/>
    </row>
    <row r="28" spans="1:16">
      <c r="A28" s="12"/>
      <c r="B28" s="25">
        <v>347.1</v>
      </c>
      <c r="C28" s="20" t="s">
        <v>140</v>
      </c>
      <c r="D28" s="46">
        <v>80691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80691</v>
      </c>
      <c r="O28" s="47">
        <f t="shared" si="2"/>
        <v>5.0520285499624347</v>
      </c>
      <c r="P28" s="9"/>
    </row>
    <row r="29" spans="1:16" ht="15.75">
      <c r="A29" s="29" t="s">
        <v>47</v>
      </c>
      <c r="B29" s="30"/>
      <c r="C29" s="31"/>
      <c r="D29" s="32">
        <f t="shared" ref="D29:M29" si="6">SUM(D30:D31)</f>
        <v>192652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192652</v>
      </c>
      <c r="O29" s="45">
        <f t="shared" si="2"/>
        <v>12.061858251940897</v>
      </c>
      <c r="P29" s="10"/>
    </row>
    <row r="30" spans="1:16">
      <c r="A30" s="13"/>
      <c r="B30" s="39">
        <v>351.1</v>
      </c>
      <c r="C30" s="21" t="s">
        <v>61</v>
      </c>
      <c r="D30" s="46">
        <v>62874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62874</v>
      </c>
      <c r="O30" s="47">
        <f t="shared" si="2"/>
        <v>3.9365138993238169</v>
      </c>
      <c r="P30" s="9"/>
    </row>
    <row r="31" spans="1:16">
      <c r="A31" s="13"/>
      <c r="B31" s="39">
        <v>354</v>
      </c>
      <c r="C31" s="21" t="s">
        <v>62</v>
      </c>
      <c r="D31" s="46">
        <v>129778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129778</v>
      </c>
      <c r="O31" s="47">
        <f t="shared" si="2"/>
        <v>8.1253443526170805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SUM(D33:D38)</f>
        <v>395769</v>
      </c>
      <c r="E32" s="32">
        <f t="shared" si="7"/>
        <v>932044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30134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1357947</v>
      </c>
      <c r="O32" s="45">
        <f t="shared" si="2"/>
        <v>85.02047332832457</v>
      </c>
      <c r="P32" s="10"/>
    </row>
    <row r="33" spans="1:119">
      <c r="A33" s="12"/>
      <c r="B33" s="25">
        <v>361.1</v>
      </c>
      <c r="C33" s="20" t="s">
        <v>63</v>
      </c>
      <c r="D33" s="46">
        <v>44396</v>
      </c>
      <c r="E33" s="46">
        <v>10413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54809</v>
      </c>
      <c r="O33" s="47">
        <f t="shared" si="2"/>
        <v>3.4315677435512146</v>
      </c>
      <c r="P33" s="9"/>
    </row>
    <row r="34" spans="1:119">
      <c r="A34" s="12"/>
      <c r="B34" s="25">
        <v>362</v>
      </c>
      <c r="C34" s="20" t="s">
        <v>64</v>
      </c>
      <c r="D34" s="46">
        <v>86711</v>
      </c>
      <c r="E34" s="46">
        <v>907409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994120</v>
      </c>
      <c r="O34" s="47">
        <f t="shared" si="2"/>
        <v>62.241422489356374</v>
      </c>
      <c r="P34" s="9"/>
    </row>
    <row r="35" spans="1:119">
      <c r="A35" s="12"/>
      <c r="B35" s="25">
        <v>364</v>
      </c>
      <c r="C35" s="20" t="s">
        <v>114</v>
      </c>
      <c r="D35" s="46">
        <v>16920</v>
      </c>
      <c r="E35" s="46">
        <v>0</v>
      </c>
      <c r="F35" s="46">
        <v>0</v>
      </c>
      <c r="G35" s="46">
        <v>0</v>
      </c>
      <c r="H35" s="46">
        <v>0</v>
      </c>
      <c r="I35" s="46">
        <v>-699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16221</v>
      </c>
      <c r="O35" s="47">
        <f t="shared" si="2"/>
        <v>1.0155897821187077</v>
      </c>
      <c r="P35" s="9"/>
    </row>
    <row r="36" spans="1:119">
      <c r="A36" s="12"/>
      <c r="B36" s="25">
        <v>365</v>
      </c>
      <c r="C36" s="20" t="s">
        <v>115</v>
      </c>
      <c r="D36" s="46">
        <v>9502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9502</v>
      </c>
      <c r="O36" s="47">
        <f t="shared" si="2"/>
        <v>0.59491610318056598</v>
      </c>
      <c r="P36" s="9"/>
    </row>
    <row r="37" spans="1:119">
      <c r="A37" s="12"/>
      <c r="B37" s="25">
        <v>366</v>
      </c>
      <c r="C37" s="20" t="s">
        <v>67</v>
      </c>
      <c r="D37" s="46">
        <v>159676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159676</v>
      </c>
      <c r="O37" s="47">
        <f t="shared" si="2"/>
        <v>9.997245179063361</v>
      </c>
      <c r="P37" s="9"/>
    </row>
    <row r="38" spans="1:119">
      <c r="A38" s="12"/>
      <c r="B38" s="25">
        <v>369.9</v>
      </c>
      <c r="C38" s="20" t="s">
        <v>69</v>
      </c>
      <c r="D38" s="46">
        <v>78564</v>
      </c>
      <c r="E38" s="46">
        <v>14222</v>
      </c>
      <c r="F38" s="46">
        <v>0</v>
      </c>
      <c r="G38" s="46">
        <v>0</v>
      </c>
      <c r="H38" s="46">
        <v>0</v>
      </c>
      <c r="I38" s="46">
        <v>30833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123619</v>
      </c>
      <c r="O38" s="47">
        <f t="shared" si="2"/>
        <v>7.7397320310543449</v>
      </c>
      <c r="P38" s="9"/>
    </row>
    <row r="39" spans="1:119" ht="15.75">
      <c r="A39" s="29" t="s">
        <v>48</v>
      </c>
      <c r="B39" s="30"/>
      <c r="C39" s="31"/>
      <c r="D39" s="32">
        <f t="shared" ref="D39:M39" si="8">SUM(D40:D45)</f>
        <v>8837604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455813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9293417</v>
      </c>
      <c r="O39" s="45">
        <f t="shared" si="2"/>
        <v>581.85681192086156</v>
      </c>
      <c r="P39" s="9"/>
    </row>
    <row r="40" spans="1:119">
      <c r="A40" s="12"/>
      <c r="B40" s="25">
        <v>382</v>
      </c>
      <c r="C40" s="20" t="s">
        <v>141</v>
      </c>
      <c r="D40" s="46">
        <v>1737604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1737604</v>
      </c>
      <c r="O40" s="47">
        <f t="shared" si="2"/>
        <v>108.79063360881543</v>
      </c>
      <c r="P40" s="9"/>
    </row>
    <row r="41" spans="1:119">
      <c r="A41" s="12"/>
      <c r="B41" s="25">
        <v>384</v>
      </c>
      <c r="C41" s="20" t="s">
        <v>116</v>
      </c>
      <c r="D41" s="46">
        <v>200000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200000</v>
      </c>
      <c r="O41" s="47">
        <f t="shared" si="2"/>
        <v>12.521913348359629</v>
      </c>
      <c r="P41" s="9"/>
    </row>
    <row r="42" spans="1:119">
      <c r="A42" s="12"/>
      <c r="B42" s="25">
        <v>385</v>
      </c>
      <c r="C42" s="20" t="s">
        <v>102</v>
      </c>
      <c r="D42" s="46">
        <v>6900000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6900000</v>
      </c>
      <c r="O42" s="47">
        <f t="shared" si="2"/>
        <v>432.00601051840721</v>
      </c>
      <c r="P42" s="9"/>
    </row>
    <row r="43" spans="1:119">
      <c r="A43" s="12"/>
      <c r="B43" s="25">
        <v>389.1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79855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79855</v>
      </c>
      <c r="O43" s="47">
        <f t="shared" si="2"/>
        <v>4.9996869521662912</v>
      </c>
      <c r="P43" s="9"/>
    </row>
    <row r="44" spans="1:119">
      <c r="A44" s="12"/>
      <c r="B44" s="25">
        <v>389.9</v>
      </c>
      <c r="C44" s="20" t="s">
        <v>143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401217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401217</v>
      </c>
      <c r="O44" s="47">
        <f t="shared" si="2"/>
        <v>25.120022539444026</v>
      </c>
      <c r="P44" s="9"/>
    </row>
    <row r="45" spans="1:119" ht="15.75" thickBot="1">
      <c r="A45" s="48"/>
      <c r="B45" s="49">
        <v>392</v>
      </c>
      <c r="C45" s="50" t="s">
        <v>144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-25259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"/>
        <v>-25259</v>
      </c>
      <c r="O45" s="47">
        <f t="shared" si="2"/>
        <v>-1.5814550463310795</v>
      </c>
      <c r="P45" s="9"/>
    </row>
    <row r="46" spans="1:119" ht="16.5" thickBot="1">
      <c r="A46" s="14" t="s">
        <v>59</v>
      </c>
      <c r="B46" s="23"/>
      <c r="C46" s="22"/>
      <c r="D46" s="15">
        <f t="shared" ref="D46:M46" si="9">SUM(D5,D11,D17,D24,D29,D32,D39)</f>
        <v>28134008</v>
      </c>
      <c r="E46" s="15">
        <f t="shared" si="9"/>
        <v>2830990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16725890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1"/>
        <v>47690888</v>
      </c>
      <c r="O46" s="38">
        <f t="shared" si="2"/>
        <v>2985.9058352116203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145</v>
      </c>
      <c r="M48" s="51"/>
      <c r="N48" s="51"/>
      <c r="O48" s="43">
        <v>15972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89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2023-12-15T18:52:05Z</cp:lastPrinted>
  <dcterms:created xsi:type="dcterms:W3CDTF">2000-08-31T21:26:31Z</dcterms:created>
  <dcterms:modified xsi:type="dcterms:W3CDTF">2023-12-15T18:52:07Z</dcterms:modified>
</cp:coreProperties>
</file>