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'2008'!$A$1:$O$40</definedName>
    <definedName name="_xlnm.Print_Area" localSheetId="13">'2009'!$A$1:$O$38</definedName>
    <definedName name="_xlnm.Print_Area" localSheetId="12">'2010'!$A$1:$O$48</definedName>
    <definedName name="_xlnm.Print_Area" localSheetId="11">'2011'!$A$1:$O$44</definedName>
    <definedName name="_xlnm.Print_Area" localSheetId="10">'2012'!$A$1:$O$45</definedName>
    <definedName name="_xlnm.Print_Area" localSheetId="9">'2013'!$A$1:$O$54</definedName>
    <definedName name="_xlnm.Print_Area" localSheetId="8">'2014'!$A$1:$O$51</definedName>
    <definedName name="_xlnm.Print_Area" localSheetId="7">'2015'!$A$1:$O$55</definedName>
    <definedName name="_xlnm.Print_Area" localSheetId="6">'2016'!$A$1:$O$54</definedName>
    <definedName name="_xlnm.Print_Area" localSheetId="5">'2017'!$A$1:$O$50</definedName>
    <definedName name="_xlnm.Print_Area" localSheetId="4">'2018'!$A$1:$O$53</definedName>
    <definedName name="_xlnm.Print_Area" localSheetId="3">'2019'!$A$1:$O$52</definedName>
    <definedName name="_xlnm.Print_Area" localSheetId="2">'2020'!$A$1:$O$52</definedName>
    <definedName name="_xlnm.Print_Area" localSheetId="1">'2021'!$A$1:$P$55</definedName>
    <definedName name="_xlnm.Print_Area" localSheetId="0">'2022'!$A$1:$P$52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7" i="47" l="1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4" i="47" l="1"/>
  <c r="P44" i="47" s="1"/>
  <c r="O39" i="47"/>
  <c r="P39" i="47" s="1"/>
  <c r="O35" i="47"/>
  <c r="P35" i="47" s="1"/>
  <c r="O31" i="47"/>
  <c r="P31" i="47" s="1"/>
  <c r="O21" i="47"/>
  <c r="P21" i="47" s="1"/>
  <c r="L48" i="47"/>
  <c r="J48" i="47"/>
  <c r="D48" i="47"/>
  <c r="F48" i="47"/>
  <c r="H48" i="47"/>
  <c r="M48" i="47"/>
  <c r="E48" i="47"/>
  <c r="G48" i="47"/>
  <c r="I48" i="47"/>
  <c r="K48" i="47"/>
  <c r="N48" i="47"/>
  <c r="O13" i="47"/>
  <c r="P13" i="47" s="1"/>
  <c r="O5" i="47"/>
  <c r="P5" i="47" s="1"/>
  <c r="O50" i="46"/>
  <c r="P50" i="46" s="1"/>
  <c r="O49" i="46"/>
  <c r="P49" i="46"/>
  <c r="O48" i="46"/>
  <c r="P48" i="46"/>
  <c r="O47" i="46"/>
  <c r="P47" i="46" s="1"/>
  <c r="O46" i="46"/>
  <c r="P46" i="46" s="1"/>
  <c r="N45" i="46"/>
  <c r="M45" i="46"/>
  <c r="L45" i="46"/>
  <c r="K45" i="46"/>
  <c r="J45" i="46"/>
  <c r="I45" i="46"/>
  <c r="H45" i="46"/>
  <c r="G45" i="46"/>
  <c r="F45" i="46"/>
  <c r="O45" i="46" s="1"/>
  <c r="P45" i="46" s="1"/>
  <c r="E45" i="46"/>
  <c r="D45" i="46"/>
  <c r="O44" i="46"/>
  <c r="P44" i="46"/>
  <c r="O43" i="46"/>
  <c r="P43" i="46" s="1"/>
  <c r="O42" i="46"/>
  <c r="P42" i="46" s="1"/>
  <c r="O41" i="46"/>
  <c r="P41" i="46" s="1"/>
  <c r="O40" i="46"/>
  <c r="P40" i="46"/>
  <c r="N39" i="46"/>
  <c r="M39" i="46"/>
  <c r="L39" i="46"/>
  <c r="K39" i="46"/>
  <c r="J39" i="46"/>
  <c r="I39" i="46"/>
  <c r="H39" i="46"/>
  <c r="G39" i="46"/>
  <c r="F39" i="46"/>
  <c r="E39" i="46"/>
  <c r="D39" i="46"/>
  <c r="D51" i="46" s="1"/>
  <c r="O38" i="46"/>
  <c r="P38" i="46" s="1"/>
  <c r="O37" i="46"/>
  <c r="P37" i="46" s="1"/>
  <c r="O36" i="46"/>
  <c r="P36" i="46"/>
  <c r="O35" i="46"/>
  <c r="P35" i="46" s="1"/>
  <c r="N34" i="46"/>
  <c r="M34" i="46"/>
  <c r="L34" i="46"/>
  <c r="K34" i="46"/>
  <c r="K51" i="46" s="1"/>
  <c r="J34" i="46"/>
  <c r="J51" i="46" s="1"/>
  <c r="I34" i="46"/>
  <c r="H34" i="46"/>
  <c r="G34" i="46"/>
  <c r="F34" i="46"/>
  <c r="E34" i="46"/>
  <c r="D34" i="46"/>
  <c r="O33" i="46"/>
  <c r="P33" i="46" s="1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O29" i="46"/>
  <c r="P29" i="46" s="1"/>
  <c r="O28" i="46"/>
  <c r="P28" i="46" s="1"/>
  <c r="O27" i="46"/>
  <c r="P27" i="46"/>
  <c r="O26" i="46"/>
  <c r="P26" i="46" s="1"/>
  <c r="O25" i="46"/>
  <c r="P25" i="46"/>
  <c r="O24" i="46"/>
  <c r="P24" i="46"/>
  <c r="O23" i="46"/>
  <c r="P23" i="46" s="1"/>
  <c r="O22" i="46"/>
  <c r="P22" i="46" s="1"/>
  <c r="N21" i="46"/>
  <c r="M21" i="46"/>
  <c r="L21" i="46"/>
  <c r="K21" i="46"/>
  <c r="J21" i="46"/>
  <c r="I21" i="46"/>
  <c r="H21" i="46"/>
  <c r="G21" i="46"/>
  <c r="F21" i="46"/>
  <c r="F51" i="46" s="1"/>
  <c r="E21" i="46"/>
  <c r="D21" i="46"/>
  <c r="O20" i="46"/>
  <c r="P20" i="46"/>
  <c r="O19" i="46"/>
  <c r="P19" i="46" s="1"/>
  <c r="O18" i="46"/>
  <c r="P18" i="46" s="1"/>
  <c r="O17" i="46"/>
  <c r="P17" i="46" s="1"/>
  <c r="O16" i="46"/>
  <c r="P16" i="46"/>
  <c r="O15" i="46"/>
  <c r="P15" i="46"/>
  <c r="O14" i="46"/>
  <c r="P14" i="46"/>
  <c r="N13" i="46"/>
  <c r="N51" i="46" s="1"/>
  <c r="M13" i="46"/>
  <c r="L13" i="46"/>
  <c r="K13" i="46"/>
  <c r="J13" i="46"/>
  <c r="I13" i="46"/>
  <c r="H13" i="46"/>
  <c r="G13" i="46"/>
  <c r="G51" i="46" s="1"/>
  <c r="F13" i="46"/>
  <c r="E13" i="46"/>
  <c r="D13" i="46"/>
  <c r="O12" i="46"/>
  <c r="P12" i="46"/>
  <c r="O11" i="46"/>
  <c r="P11" i="46" s="1"/>
  <c r="O10" i="46"/>
  <c r="P10" i="46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7" i="45"/>
  <c r="O47" i="45" s="1"/>
  <c r="N46" i="45"/>
  <c r="O46" i="45" s="1"/>
  <c r="N45" i="45"/>
  <c r="O45" i="45" s="1"/>
  <c r="N44" i="45"/>
  <c r="O44" i="45"/>
  <c r="M43" i="45"/>
  <c r="L43" i="45"/>
  <c r="K43" i="45"/>
  <c r="J43" i="45"/>
  <c r="I43" i="45"/>
  <c r="N43" i="45" s="1"/>
  <c r="O43" i="45" s="1"/>
  <c r="H43" i="45"/>
  <c r="G43" i="45"/>
  <c r="F43" i="45"/>
  <c r="E43" i="45"/>
  <c r="D43" i="45"/>
  <c r="N42" i="45"/>
  <c r="O42" i="45"/>
  <c r="N41" i="45"/>
  <c r="O41" i="45"/>
  <c r="N40" i="45"/>
  <c r="O40" i="45"/>
  <c r="N39" i="45"/>
  <c r="O39" i="45" s="1"/>
  <c r="N38" i="45"/>
  <c r="O38" i="45" s="1"/>
  <c r="M37" i="45"/>
  <c r="L37" i="45"/>
  <c r="K37" i="45"/>
  <c r="K48" i="45" s="1"/>
  <c r="J37" i="45"/>
  <c r="J48" i="45" s="1"/>
  <c r="I37" i="45"/>
  <c r="H37" i="45"/>
  <c r="G37" i="45"/>
  <c r="F37" i="45"/>
  <c r="E37" i="45"/>
  <c r="E48" i="45" s="1"/>
  <c r="D37" i="45"/>
  <c r="N36" i="45"/>
  <c r="O36" i="45" s="1"/>
  <c r="N35" i="45"/>
  <c r="O35" i="45" s="1"/>
  <c r="N34" i="45"/>
  <c r="O34" i="45"/>
  <c r="M33" i="45"/>
  <c r="L33" i="45"/>
  <c r="K33" i="45"/>
  <c r="J33" i="45"/>
  <c r="I33" i="45"/>
  <c r="N33" i="45" s="1"/>
  <c r="O33" i="45" s="1"/>
  <c r="H33" i="45"/>
  <c r="G33" i="45"/>
  <c r="F33" i="45"/>
  <c r="E33" i="45"/>
  <c r="D33" i="45"/>
  <c r="N32" i="45"/>
  <c r="O32" i="45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N27" i="45"/>
  <c r="O27" i="45" s="1"/>
  <c r="N26" i="45"/>
  <c r="O26" i="45" s="1"/>
  <c r="N25" i="45"/>
  <c r="O25" i="45" s="1"/>
  <c r="N24" i="45"/>
  <c r="O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N21" i="45" s="1"/>
  <c r="O21" i="45" s="1"/>
  <c r="E21" i="45"/>
  <c r="D21" i="45"/>
  <c r="N20" i="45"/>
  <c r="O20" i="45"/>
  <c r="N19" i="45"/>
  <c r="O19" i="45" s="1"/>
  <c r="N18" i="45"/>
  <c r="O18" i="45" s="1"/>
  <c r="N17" i="45"/>
  <c r="O17" i="45" s="1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N13" i="45" s="1"/>
  <c r="E13" i="45"/>
  <c r="D13" i="45"/>
  <c r="N12" i="45"/>
  <c r="O12" i="45"/>
  <c r="N11" i="45"/>
  <c r="O11" i="45" s="1"/>
  <c r="N10" i="45"/>
  <c r="O10" i="45" s="1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G48" i="45" s="1"/>
  <c r="F5" i="45"/>
  <c r="E5" i="45"/>
  <c r="D5" i="45"/>
  <c r="N47" i="44"/>
  <c r="O47" i="44"/>
  <c r="N46" i="44"/>
  <c r="O46" i="44" s="1"/>
  <c r="N45" i="44"/>
  <c r="O45" i="44" s="1"/>
  <c r="N44" i="44"/>
  <c r="O44" i="44" s="1"/>
  <c r="M43" i="44"/>
  <c r="M48" i="44" s="1"/>
  <c r="L43" i="44"/>
  <c r="K43" i="44"/>
  <c r="J43" i="44"/>
  <c r="I43" i="44"/>
  <c r="H43" i="44"/>
  <c r="G43" i="44"/>
  <c r="N43" i="44" s="1"/>
  <c r="O43" i="44" s="1"/>
  <c r="F43" i="44"/>
  <c r="E43" i="44"/>
  <c r="D43" i="44"/>
  <c r="N42" i="44"/>
  <c r="O42" i="44" s="1"/>
  <c r="N41" i="44"/>
  <c r="O41" i="44"/>
  <c r="N40" i="44"/>
  <c r="O40" i="44"/>
  <c r="N39" i="44"/>
  <c r="O39" i="44"/>
  <c r="N38" i="44"/>
  <c r="O38" i="44" s="1"/>
  <c r="M37" i="44"/>
  <c r="L37" i="44"/>
  <c r="K37" i="44"/>
  <c r="J37" i="44"/>
  <c r="I37" i="44"/>
  <c r="H37" i="44"/>
  <c r="H48" i="44" s="1"/>
  <c r="G37" i="44"/>
  <c r="F37" i="44"/>
  <c r="E37" i="44"/>
  <c r="D37" i="44"/>
  <c r="N36" i="44"/>
  <c r="O36" i="44" s="1"/>
  <c r="N35" i="44"/>
  <c r="O35" i="44" s="1"/>
  <c r="N34" i="44"/>
  <c r="O34" i="44" s="1"/>
  <c r="N33" i="44"/>
  <c r="O33" i="44"/>
  <c r="M32" i="44"/>
  <c r="L32" i="44"/>
  <c r="K32" i="44"/>
  <c r="J32" i="44"/>
  <c r="I32" i="44"/>
  <c r="I48" i="44" s="1"/>
  <c r="H32" i="44"/>
  <c r="G32" i="44"/>
  <c r="F32" i="44"/>
  <c r="E32" i="44"/>
  <c r="D32" i="44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9" i="44" s="1"/>
  <c r="O29" i="44" s="1"/>
  <c r="N28" i="44"/>
  <c r="O28" i="44"/>
  <c r="N27" i="44"/>
  <c r="O27" i="44"/>
  <c r="N26" i="44"/>
  <c r="O26" i="44" s="1"/>
  <c r="N25" i="44"/>
  <c r="O25" i="44" s="1"/>
  <c r="N24" i="44"/>
  <c r="O24" i="44" s="1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1" i="44" s="1"/>
  <c r="N20" i="44"/>
  <c r="O20" i="44"/>
  <c r="N19" i="44"/>
  <c r="O19" i="44"/>
  <c r="N18" i="44"/>
  <c r="O18" i="44" s="1"/>
  <c r="N17" i="44"/>
  <c r="O17" i="44" s="1"/>
  <c r="N16" i="44"/>
  <c r="O16" i="44" s="1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/>
  <c r="N11" i="44"/>
  <c r="O11" i="44"/>
  <c r="N10" i="44"/>
  <c r="O10" i="44" s="1"/>
  <c r="N9" i="44"/>
  <c r="O9" i="44" s="1"/>
  <c r="N8" i="44"/>
  <c r="O8" i="44" s="1"/>
  <c r="N7" i="44"/>
  <c r="O7" i="44"/>
  <c r="N6" i="44"/>
  <c r="O6" i="44"/>
  <c r="M5" i="44"/>
  <c r="L5" i="44"/>
  <c r="K5" i="44"/>
  <c r="K48" i="44" s="1"/>
  <c r="J5" i="44"/>
  <c r="I5" i="44"/>
  <c r="H5" i="44"/>
  <c r="G5" i="44"/>
  <c r="F5" i="44"/>
  <c r="E5" i="44"/>
  <c r="D5" i="44"/>
  <c r="N48" i="43"/>
  <c r="O48" i="43"/>
  <c r="N47" i="43"/>
  <c r="O47" i="43"/>
  <c r="N46" i="43"/>
  <c r="O46" i="43" s="1"/>
  <c r="N45" i="43"/>
  <c r="O45" i="43" s="1"/>
  <c r="N44" i="43"/>
  <c r="O44" i="43" s="1"/>
  <c r="M43" i="43"/>
  <c r="M49" i="43" s="1"/>
  <c r="L43" i="43"/>
  <c r="L49" i="43" s="1"/>
  <c r="K43" i="43"/>
  <c r="J43" i="43"/>
  <c r="I43" i="43"/>
  <c r="H43" i="43"/>
  <c r="G43" i="43"/>
  <c r="G49" i="43" s="1"/>
  <c r="F43" i="43"/>
  <c r="E43" i="43"/>
  <c r="D43" i="43"/>
  <c r="N42" i="43"/>
  <c r="O42" i="43" s="1"/>
  <c r="N41" i="43"/>
  <c r="O41" i="43"/>
  <c r="N40" i="43"/>
  <c r="O40" i="43"/>
  <c r="N39" i="43"/>
  <c r="O39" i="43" s="1"/>
  <c r="N38" i="43"/>
  <c r="O38" i="43" s="1"/>
  <c r="N37" i="43"/>
  <c r="O37" i="43" s="1"/>
  <c r="M36" i="43"/>
  <c r="L36" i="43"/>
  <c r="K36" i="43"/>
  <c r="J36" i="43"/>
  <c r="J49" i="43" s="1"/>
  <c r="I36" i="43"/>
  <c r="H36" i="43"/>
  <c r="G36" i="43"/>
  <c r="F36" i="43"/>
  <c r="E36" i="43"/>
  <c r="N36" i="43" s="1"/>
  <c r="O36" i="43" s="1"/>
  <c r="D36" i="43"/>
  <c r="N35" i="43"/>
  <c r="O35" i="43" s="1"/>
  <c r="N34" i="43"/>
  <c r="O34" i="43" s="1"/>
  <c r="N33" i="43"/>
  <c r="O33" i="43"/>
  <c r="M32" i="43"/>
  <c r="L32" i="43"/>
  <c r="K32" i="43"/>
  <c r="J32" i="43"/>
  <c r="I32" i="43"/>
  <c r="N32" i="43" s="1"/>
  <c r="O32" i="43" s="1"/>
  <c r="H32" i="43"/>
  <c r="G32" i="43"/>
  <c r="F32" i="43"/>
  <c r="E32" i="43"/>
  <c r="D32" i="43"/>
  <c r="N31" i="43"/>
  <c r="O31" i="43"/>
  <c r="N30" i="43"/>
  <c r="O30" i="43"/>
  <c r="N29" i="43"/>
  <c r="O29" i="43" s="1"/>
  <c r="N28" i="43"/>
  <c r="O28" i="43" s="1"/>
  <c r="M27" i="43"/>
  <c r="L27" i="43"/>
  <c r="K27" i="43"/>
  <c r="J27" i="43"/>
  <c r="I27" i="43"/>
  <c r="H27" i="43"/>
  <c r="N27" i="43" s="1"/>
  <c r="O27" i="43" s="1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/>
  <c r="N19" i="43"/>
  <c r="O19" i="43" s="1"/>
  <c r="N18" i="43"/>
  <c r="O18" i="43" s="1"/>
  <c r="N17" i="43"/>
  <c r="O17" i="43" s="1"/>
  <c r="N16" i="43"/>
  <c r="O16" i="43" s="1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K5" i="43"/>
  <c r="K49" i="43" s="1"/>
  <c r="J5" i="43"/>
  <c r="I5" i="43"/>
  <c r="H5" i="43"/>
  <c r="G5" i="43"/>
  <c r="F5" i="43"/>
  <c r="E5" i="43"/>
  <c r="D5" i="43"/>
  <c r="N45" i="42"/>
  <c r="O45" i="42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 s="1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N28" i="42"/>
  <c r="O28" i="42"/>
  <c r="M27" i="42"/>
  <c r="L27" i="42"/>
  <c r="K27" i="42"/>
  <c r="J27" i="42"/>
  <c r="I27" i="42"/>
  <c r="I46" i="42" s="1"/>
  <c r="H27" i="42"/>
  <c r="G27" i="42"/>
  <c r="F27" i="42"/>
  <c r="E27" i="42"/>
  <c r="D27" i="42"/>
  <c r="N26" i="42"/>
  <c r="O26" i="42"/>
  <c r="N25" i="42"/>
  <c r="O25" i="42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N21" i="42" s="1"/>
  <c r="O21" i="42" s="1"/>
  <c r="D21" i="42"/>
  <c r="N20" i="42"/>
  <c r="O20" i="42" s="1"/>
  <c r="N19" i="42"/>
  <c r="O19" i="42"/>
  <c r="N18" i="42"/>
  <c r="O18" i="42"/>
  <c r="N17" i="42"/>
  <c r="O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K46" i="42" s="1"/>
  <c r="J5" i="42"/>
  <c r="I5" i="42"/>
  <c r="H5" i="42"/>
  <c r="G5" i="42"/>
  <c r="F5" i="42"/>
  <c r="E5" i="42"/>
  <c r="N5" i="42" s="1"/>
  <c r="O5" i="42" s="1"/>
  <c r="D5" i="42"/>
  <c r="N49" i="41"/>
  <c r="O49" i="41" s="1"/>
  <c r="N48" i="41"/>
  <c r="O48" i="41" s="1"/>
  <c r="N47" i="41"/>
  <c r="O47" i="41"/>
  <c r="N46" i="41"/>
  <c r="O46" i="4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N42" i="41"/>
  <c r="O42" i="41" s="1"/>
  <c r="N41" i="41"/>
  <c r="O41" i="41" s="1"/>
  <c r="N40" i="41"/>
  <c r="O40" i="41" s="1"/>
  <c r="N39" i="41"/>
  <c r="O39" i="41"/>
  <c r="M38" i="41"/>
  <c r="L38" i="41"/>
  <c r="K38" i="41"/>
  <c r="J38" i="41"/>
  <c r="I38" i="41"/>
  <c r="I50" i="41" s="1"/>
  <c r="H38" i="41"/>
  <c r="G38" i="41"/>
  <c r="F38" i="41"/>
  <c r="E38" i="41"/>
  <c r="D38" i="41"/>
  <c r="N37" i="41"/>
  <c r="O37" i="41"/>
  <c r="N36" i="41"/>
  <c r="O36" i="41"/>
  <c r="N35" i="41"/>
  <c r="O35" i="41" s="1"/>
  <c r="M34" i="41"/>
  <c r="L34" i="41"/>
  <c r="K34" i="41"/>
  <c r="J34" i="41"/>
  <c r="I34" i="41"/>
  <c r="H34" i="41"/>
  <c r="G34" i="41"/>
  <c r="F34" i="41"/>
  <c r="N34" i="41" s="1"/>
  <c r="O34" i="41" s="1"/>
  <c r="E34" i="41"/>
  <c r="D34" i="41"/>
  <c r="N33" i="41"/>
  <c r="O33" i="41" s="1"/>
  <c r="N32" i="41"/>
  <c r="O32" i="41" s="1"/>
  <c r="N31" i="41"/>
  <c r="O31" i="41" s="1"/>
  <c r="N30" i="41"/>
  <c r="O30" i="41" s="1"/>
  <c r="M29" i="41"/>
  <c r="L29" i="41"/>
  <c r="K29" i="41"/>
  <c r="J29" i="41"/>
  <c r="I29" i="41"/>
  <c r="H29" i="41"/>
  <c r="G29" i="41"/>
  <c r="N29" i="41" s="1"/>
  <c r="O29" i="41" s="1"/>
  <c r="F29" i="41"/>
  <c r="E29" i="41"/>
  <c r="D29" i="41"/>
  <c r="N28" i="41"/>
  <c r="O28" i="41" s="1"/>
  <c r="N27" i="41"/>
  <c r="O27" i="41"/>
  <c r="N26" i="41"/>
  <c r="O26" i="41"/>
  <c r="N25" i="41"/>
  <c r="O25" i="41" s="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/>
  <c r="N18" i="41"/>
  <c r="O18" i="4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M50" i="41" s="1"/>
  <c r="L5" i="41"/>
  <c r="K5" i="41"/>
  <c r="J5" i="41"/>
  <c r="I5" i="41"/>
  <c r="H5" i="41"/>
  <c r="G5" i="41"/>
  <c r="N5" i="41" s="1"/>
  <c r="O5" i="41" s="1"/>
  <c r="F5" i="41"/>
  <c r="E5" i="41"/>
  <c r="D5" i="41"/>
  <c r="N50" i="40"/>
  <c r="O50" i="40" s="1"/>
  <c r="N49" i="40"/>
  <c r="O49" i="40"/>
  <c r="N48" i="40"/>
  <c r="O48" i="40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 s="1"/>
  <c r="N41" i="40"/>
  <c r="O41" i="40"/>
  <c r="N40" i="40"/>
  <c r="O40" i="40"/>
  <c r="M39" i="40"/>
  <c r="L39" i="40"/>
  <c r="K39" i="40"/>
  <c r="J39" i="40"/>
  <c r="I39" i="40"/>
  <c r="H39" i="40"/>
  <c r="G39" i="40"/>
  <c r="F39" i="40"/>
  <c r="E39" i="40"/>
  <c r="D39" i="40"/>
  <c r="N39" i="40" s="1"/>
  <c r="O39" i="40" s="1"/>
  <c r="N38" i="40"/>
  <c r="O38" i="40"/>
  <c r="N37" i="40"/>
  <c r="O37" i="40" s="1"/>
  <c r="N36" i="40"/>
  <c r="O36" i="40" s="1"/>
  <c r="N35" i="40"/>
  <c r="O35" i="40" s="1"/>
  <c r="M34" i="40"/>
  <c r="L34" i="40"/>
  <c r="K34" i="40"/>
  <c r="J34" i="40"/>
  <c r="J51" i="40" s="1"/>
  <c r="I34" i="40"/>
  <c r="H34" i="40"/>
  <c r="G34" i="40"/>
  <c r="F34" i="40"/>
  <c r="E34" i="40"/>
  <c r="N34" i="40" s="1"/>
  <c r="O34" i="40" s="1"/>
  <c r="D34" i="40"/>
  <c r="N33" i="40"/>
  <c r="O33" i="40" s="1"/>
  <c r="N32" i="40"/>
  <c r="O32" i="40" s="1"/>
  <c r="N31" i="40"/>
  <c r="O31" i="40"/>
  <c r="M30" i="40"/>
  <c r="L30" i="40"/>
  <c r="K30" i="40"/>
  <c r="J30" i="40"/>
  <c r="I30" i="40"/>
  <c r="I51" i="40" s="1"/>
  <c r="H30" i="40"/>
  <c r="G30" i="40"/>
  <c r="F30" i="40"/>
  <c r="E30" i="40"/>
  <c r="D30" i="40"/>
  <c r="N29" i="40"/>
  <c r="O29" i="40"/>
  <c r="N28" i="40"/>
  <c r="O28" i="40"/>
  <c r="N27" i="40"/>
  <c r="O27" i="40" s="1"/>
  <c r="N26" i="40"/>
  <c r="O26" i="40" s="1"/>
  <c r="N25" i="40"/>
  <c r="O25" i="40" s="1"/>
  <c r="N24" i="40"/>
  <c r="O24" i="40" s="1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/>
  <c r="N19" i="40"/>
  <c r="O19" i="40" s="1"/>
  <c r="N18" i="40"/>
  <c r="O18" i="40" s="1"/>
  <c r="N17" i="40"/>
  <c r="O17" i="40" s="1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K51" i="40" s="1"/>
  <c r="J5" i="40"/>
  <c r="I5" i="40"/>
  <c r="H5" i="40"/>
  <c r="G5" i="40"/>
  <c r="F5" i="40"/>
  <c r="E5" i="40"/>
  <c r="E51" i="40" s="1"/>
  <c r="D5" i="40"/>
  <c r="N46" i="39"/>
  <c r="O46" i="39"/>
  <c r="N45" i="39"/>
  <c r="O45" i="39" s="1"/>
  <c r="N44" i="39"/>
  <c r="O44" i="39" s="1"/>
  <c r="N43" i="39"/>
  <c r="O43" i="39" s="1"/>
  <c r="M42" i="39"/>
  <c r="L42" i="39"/>
  <c r="K42" i="39"/>
  <c r="K47" i="39" s="1"/>
  <c r="J42" i="39"/>
  <c r="I42" i="39"/>
  <c r="H42" i="39"/>
  <c r="G42" i="39"/>
  <c r="F42" i="39"/>
  <c r="E42" i="39"/>
  <c r="E47" i="39" s="1"/>
  <c r="D42" i="39"/>
  <c r="N41" i="39"/>
  <c r="O41" i="39" s="1"/>
  <c r="N40" i="39"/>
  <c r="O40" i="39" s="1"/>
  <c r="N39" i="39"/>
  <c r="O39" i="39"/>
  <c r="N38" i="39"/>
  <c r="O38" i="39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 s="1"/>
  <c r="N33" i="39"/>
  <c r="O33" i="39" s="1"/>
  <c r="N32" i="39"/>
  <c r="O32" i="39" s="1"/>
  <c r="M31" i="39"/>
  <c r="L31" i="39"/>
  <c r="L47" i="39" s="1"/>
  <c r="K31" i="39"/>
  <c r="J31" i="39"/>
  <c r="I31" i="39"/>
  <c r="H31" i="39"/>
  <c r="G31" i="39"/>
  <c r="F31" i="39"/>
  <c r="E31" i="39"/>
  <c r="D31" i="39"/>
  <c r="N31" i="39" s="1"/>
  <c r="O31" i="39" s="1"/>
  <c r="N30" i="39"/>
  <c r="O30" i="39" s="1"/>
  <c r="N29" i="39"/>
  <c r="O29" i="39" s="1"/>
  <c r="N28" i="39"/>
  <c r="O28" i="39"/>
  <c r="N27" i="39"/>
  <c r="O27" i="39"/>
  <c r="M26" i="39"/>
  <c r="L26" i="39"/>
  <c r="K26" i="39"/>
  <c r="J26" i="39"/>
  <c r="I26" i="39"/>
  <c r="N26" i="39" s="1"/>
  <c r="O26" i="39" s="1"/>
  <c r="H26" i="39"/>
  <c r="G26" i="39"/>
  <c r="F26" i="39"/>
  <c r="E26" i="39"/>
  <c r="D26" i="39"/>
  <c r="N25" i="39"/>
  <c r="O25" i="39"/>
  <c r="N24" i="39"/>
  <c r="O24" i="39" s="1"/>
  <c r="N23" i="39"/>
  <c r="O23" i="39"/>
  <c r="N22" i="39"/>
  <c r="O22" i="39" s="1"/>
  <c r="N21" i="39"/>
  <c r="O21" i="39" s="1"/>
  <c r="M20" i="39"/>
  <c r="M47" i="39"/>
  <c r="L20" i="39"/>
  <c r="K20" i="39"/>
  <c r="J20" i="39"/>
  <c r="I20" i="39"/>
  <c r="H20" i="39"/>
  <c r="G20" i="39"/>
  <c r="F20" i="39"/>
  <c r="E20" i="39"/>
  <c r="D20" i="39"/>
  <c r="D47" i="39" s="1"/>
  <c r="N19" i="39"/>
  <c r="O19" i="39"/>
  <c r="N18" i="39"/>
  <c r="O18" i="39" s="1"/>
  <c r="N17" i="39"/>
  <c r="O17" i="39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N13" i="39" s="1"/>
  <c r="O13" i="39" s="1"/>
  <c r="F13" i="39"/>
  <c r="E13" i="39"/>
  <c r="D13" i="39"/>
  <c r="N12" i="39"/>
  <c r="O12" i="39"/>
  <c r="N11" i="39"/>
  <c r="O11" i="39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I47" i="39" s="1"/>
  <c r="H5" i="39"/>
  <c r="H47" i="39" s="1"/>
  <c r="G5" i="39"/>
  <c r="F5" i="39"/>
  <c r="E5" i="39"/>
  <c r="D5" i="39"/>
  <c r="N49" i="38"/>
  <c r="O49" i="38"/>
  <c r="N48" i="38"/>
  <c r="O48" i="38" s="1"/>
  <c r="N47" i="38"/>
  <c r="O47" i="38" s="1"/>
  <c r="N46" i="38"/>
  <c r="O46" i="38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/>
  <c r="N40" i="38"/>
  <c r="O40" i="38" s="1"/>
  <c r="N39" i="38"/>
  <c r="O39" i="38" s="1"/>
  <c r="M38" i="38"/>
  <c r="L38" i="38"/>
  <c r="K38" i="38"/>
  <c r="K50" i="38" s="1"/>
  <c r="J38" i="38"/>
  <c r="I38" i="38"/>
  <c r="H38" i="38"/>
  <c r="G38" i="38"/>
  <c r="F38" i="38"/>
  <c r="N38" i="38" s="1"/>
  <c r="O38" i="38" s="1"/>
  <c r="E38" i="38"/>
  <c r="D38" i="38"/>
  <c r="N37" i="38"/>
  <c r="O37" i="38"/>
  <c r="N36" i="38"/>
  <c r="O36" i="38" s="1"/>
  <c r="N35" i="38"/>
  <c r="O35" i="38" s="1"/>
  <c r="N34" i="38"/>
  <c r="O34" i="38"/>
  <c r="M33" i="38"/>
  <c r="L33" i="38"/>
  <c r="K33" i="38"/>
  <c r="J33" i="38"/>
  <c r="I33" i="38"/>
  <c r="H33" i="38"/>
  <c r="G33" i="38"/>
  <c r="F33" i="38"/>
  <c r="E33" i="38"/>
  <c r="D33" i="38"/>
  <c r="N32" i="38"/>
  <c r="O32" i="38"/>
  <c r="N31" i="38"/>
  <c r="O31" i="38" s="1"/>
  <c r="N30" i="38"/>
  <c r="O30" i="38" s="1"/>
  <c r="N29" i="38"/>
  <c r="O29" i="38"/>
  <c r="M28" i="38"/>
  <c r="M50" i="38" s="1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 s="1"/>
  <c r="N25" i="38"/>
  <c r="O25" i="38"/>
  <c r="N24" i="38"/>
  <c r="O24" i="38" s="1"/>
  <c r="N23" i="38"/>
  <c r="O23" i="38" s="1"/>
  <c r="N22" i="38"/>
  <c r="O22" i="38"/>
  <c r="N21" i="38"/>
  <c r="O21" i="38" s="1"/>
  <c r="M20" i="38"/>
  <c r="L20" i="38"/>
  <c r="K20" i="38"/>
  <c r="J20" i="38"/>
  <c r="I20" i="38"/>
  <c r="H20" i="38"/>
  <c r="G20" i="38"/>
  <c r="F20" i="38"/>
  <c r="E20" i="38"/>
  <c r="N20" i="38"/>
  <c r="O20" i="38" s="1"/>
  <c r="D20" i="38"/>
  <c r="N19" i="38"/>
  <c r="O19" i="38"/>
  <c r="N18" i="38"/>
  <c r="O18" i="38" s="1"/>
  <c r="N17" i="38"/>
  <c r="O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 s="1"/>
  <c r="N10" i="38"/>
  <c r="O10" i="38" s="1"/>
  <c r="N9" i="38"/>
  <c r="O9" i="38"/>
  <c r="N8" i="38"/>
  <c r="O8" i="38"/>
  <c r="N7" i="38"/>
  <c r="O7" i="38"/>
  <c r="N6" i="38"/>
  <c r="O6" i="38"/>
  <c r="M5" i="38"/>
  <c r="L5" i="38"/>
  <c r="L50" i="38" s="1"/>
  <c r="K5" i="38"/>
  <c r="J5" i="38"/>
  <c r="I5" i="38"/>
  <c r="H5" i="38"/>
  <c r="H50" i="38" s="1"/>
  <c r="G5" i="38"/>
  <c r="F5" i="38"/>
  <c r="F50" i="38" s="1"/>
  <c r="E5" i="38"/>
  <c r="D5" i="38"/>
  <c r="N35" i="37"/>
  <c r="O35" i="37" s="1"/>
  <c r="M34" i="37"/>
  <c r="L34" i="37"/>
  <c r="K34" i="37"/>
  <c r="J34" i="37"/>
  <c r="I34" i="37"/>
  <c r="H34" i="37"/>
  <c r="G34" i="37"/>
  <c r="F34" i="37"/>
  <c r="E34" i="37"/>
  <c r="N34" i="37" s="1"/>
  <c r="O34" i="37" s="1"/>
  <c r="D34" i="37"/>
  <c r="N33" i="37"/>
  <c r="O33" i="37" s="1"/>
  <c r="N32" i="37"/>
  <c r="O32" i="37"/>
  <c r="N31" i="37"/>
  <c r="O31" i="37" s="1"/>
  <c r="M30" i="37"/>
  <c r="L30" i="37"/>
  <c r="K30" i="37"/>
  <c r="J30" i="37"/>
  <c r="I30" i="37"/>
  <c r="I36" i="37" s="1"/>
  <c r="H30" i="37"/>
  <c r="G30" i="37"/>
  <c r="F30" i="37"/>
  <c r="E30" i="37"/>
  <c r="D30" i="37"/>
  <c r="N30" i="37" s="1"/>
  <c r="O30" i="37" s="1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F36" i="37" s="1"/>
  <c r="E27" i="37"/>
  <c r="D27" i="37"/>
  <c r="N27" i="37" s="1"/>
  <c r="O27" i="37" s="1"/>
  <c r="N26" i="37"/>
  <c r="O26" i="37"/>
  <c r="M25" i="37"/>
  <c r="L25" i="37"/>
  <c r="K25" i="37"/>
  <c r="J25" i="37"/>
  <c r="I25" i="37"/>
  <c r="H25" i="37"/>
  <c r="N25" i="37" s="1"/>
  <c r="O25" i="37" s="1"/>
  <c r="G25" i="37"/>
  <c r="F25" i="37"/>
  <c r="E25" i="37"/>
  <c r="D25" i="37"/>
  <c r="N24" i="37"/>
  <c r="O24" i="37"/>
  <c r="N23" i="37"/>
  <c r="O23" i="37" s="1"/>
  <c r="N22" i="37"/>
  <c r="O22" i="37" s="1"/>
  <c r="N21" i="37"/>
  <c r="O21" i="37"/>
  <c r="N20" i="37"/>
  <c r="O20" i="37" s="1"/>
  <c r="M19" i="37"/>
  <c r="L19" i="37"/>
  <c r="K19" i="37"/>
  <c r="J19" i="37"/>
  <c r="J36" i="37" s="1"/>
  <c r="I19" i="37"/>
  <c r="H19" i="37"/>
  <c r="G19" i="37"/>
  <c r="F19" i="37"/>
  <c r="E19" i="37"/>
  <c r="D19" i="37"/>
  <c r="N18" i="37"/>
  <c r="O18" i="37" s="1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E36" i="37" s="1"/>
  <c r="D14" i="37"/>
  <c r="D36" i="37" s="1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M36" i="37" s="1"/>
  <c r="L5" i="37"/>
  <c r="L36" i="37" s="1"/>
  <c r="K5" i="37"/>
  <c r="J5" i="37"/>
  <c r="I5" i="37"/>
  <c r="H5" i="37"/>
  <c r="H36" i="37"/>
  <c r="G5" i="37"/>
  <c r="F5" i="37"/>
  <c r="E5" i="37"/>
  <c r="D5" i="37"/>
  <c r="N40" i="36"/>
  <c r="O40" i="36"/>
  <c r="N39" i="36"/>
  <c r="O39" i="36" s="1"/>
  <c r="N38" i="36"/>
  <c r="O38" i="36" s="1"/>
  <c r="M37" i="36"/>
  <c r="L37" i="36"/>
  <c r="K37" i="36"/>
  <c r="K41" i="36" s="1"/>
  <c r="J37" i="36"/>
  <c r="I37" i="36"/>
  <c r="H37" i="36"/>
  <c r="G37" i="36"/>
  <c r="F37" i="36"/>
  <c r="E37" i="36"/>
  <c r="D37" i="36"/>
  <c r="N36" i="36"/>
  <c r="O36" i="36"/>
  <c r="N35" i="36"/>
  <c r="O35" i="36" s="1"/>
  <c r="N34" i="36"/>
  <c r="O34" i="36" s="1"/>
  <c r="N33" i="36"/>
  <c r="O33" i="36"/>
  <c r="M32" i="36"/>
  <c r="L32" i="36"/>
  <c r="K32" i="36"/>
  <c r="J32" i="36"/>
  <c r="I32" i="36"/>
  <c r="H32" i="36"/>
  <c r="G32" i="36"/>
  <c r="N32" i="36" s="1"/>
  <c r="O32" i="36" s="1"/>
  <c r="F32" i="36"/>
  <c r="E32" i="36"/>
  <c r="D32" i="36"/>
  <c r="N31" i="36"/>
  <c r="O31" i="36"/>
  <c r="N30" i="36"/>
  <c r="O30" i="36" s="1"/>
  <c r="N29" i="36"/>
  <c r="O29" i="36" s="1"/>
  <c r="N28" i="36"/>
  <c r="O28" i="36"/>
  <c r="M27" i="36"/>
  <c r="M41" i="36" s="1"/>
  <c r="L27" i="36"/>
  <c r="K27" i="36"/>
  <c r="J27" i="36"/>
  <c r="I27" i="36"/>
  <c r="H27" i="36"/>
  <c r="G27" i="36"/>
  <c r="F27" i="36"/>
  <c r="E27" i="36"/>
  <c r="D27" i="36"/>
  <c r="N26" i="36"/>
  <c r="O26" i="36" s="1"/>
  <c r="M25" i="36"/>
  <c r="L25" i="36"/>
  <c r="K25" i="36"/>
  <c r="J25" i="36"/>
  <c r="J41" i="36" s="1"/>
  <c r="I25" i="36"/>
  <c r="H25" i="36"/>
  <c r="G25" i="36"/>
  <c r="F25" i="36"/>
  <c r="E25" i="36"/>
  <c r="D25" i="36"/>
  <c r="N25" i="36" s="1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M19" i="36"/>
  <c r="L19" i="36"/>
  <c r="L41" i="36"/>
  <c r="K19" i="36"/>
  <c r="J19" i="36"/>
  <c r="I19" i="36"/>
  <c r="H19" i="36"/>
  <c r="G19" i="36"/>
  <c r="F19" i="36"/>
  <c r="E19" i="36"/>
  <c r="D19" i="36"/>
  <c r="N18" i="36"/>
  <c r="O18" i="36" s="1"/>
  <c r="N17" i="36"/>
  <c r="O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N13" i="36" s="1"/>
  <c r="O13" i="36" s="1"/>
  <c r="G13" i="36"/>
  <c r="F13" i="36"/>
  <c r="E13" i="36"/>
  <c r="D13" i="36"/>
  <c r="N12" i="36"/>
  <c r="O12" i="36" s="1"/>
  <c r="N11" i="36"/>
  <c r="O11" i="36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F5" i="36"/>
  <c r="E5" i="36"/>
  <c r="D5" i="36"/>
  <c r="N5" i="36" s="1"/>
  <c r="O5" i="36" s="1"/>
  <c r="N39" i="35"/>
  <c r="O39" i="35" s="1"/>
  <c r="N38" i="35"/>
  <c r="O38" i="35" s="1"/>
  <c r="N37" i="35"/>
  <c r="O37" i="35"/>
  <c r="M36" i="35"/>
  <c r="L36" i="35"/>
  <c r="K36" i="35"/>
  <c r="J36" i="35"/>
  <c r="I36" i="35"/>
  <c r="H36" i="35"/>
  <c r="G36" i="35"/>
  <c r="F36" i="35"/>
  <c r="E36" i="35"/>
  <c r="D36" i="35"/>
  <c r="N36" i="35" s="1"/>
  <c r="O36" i="35" s="1"/>
  <c r="N35" i="35"/>
  <c r="O35" i="35" s="1"/>
  <c r="N34" i="35"/>
  <c r="O34" i="35" s="1"/>
  <c r="N33" i="35"/>
  <c r="O33" i="35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/>
  <c r="M29" i="35"/>
  <c r="L29" i="35"/>
  <c r="K29" i="35"/>
  <c r="J29" i="35"/>
  <c r="I29" i="35"/>
  <c r="H29" i="35"/>
  <c r="G29" i="35"/>
  <c r="F29" i="35"/>
  <c r="E29" i="35"/>
  <c r="D29" i="35"/>
  <c r="N28" i="35"/>
  <c r="O28" i="35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E40" i="35" s="1"/>
  <c r="D25" i="35"/>
  <c r="N25" i="35" s="1"/>
  <c r="O25" i="35" s="1"/>
  <c r="N24" i="35"/>
  <c r="O24" i="35" s="1"/>
  <c r="N23" i="35"/>
  <c r="O23" i="35"/>
  <c r="N22" i="35"/>
  <c r="O22" i="35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N17" i="35"/>
  <c r="O17" i="35" s="1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D40" i="35" s="1"/>
  <c r="N13" i="35"/>
  <c r="O13" i="35"/>
  <c r="N12" i="35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M40" i="35" s="1"/>
  <c r="L5" i="35"/>
  <c r="K5" i="35"/>
  <c r="K40" i="35" s="1"/>
  <c r="J5" i="35"/>
  <c r="I5" i="35"/>
  <c r="I40" i="35" s="1"/>
  <c r="H5" i="35"/>
  <c r="G5" i="35"/>
  <c r="G40" i="35" s="1"/>
  <c r="F5" i="35"/>
  <c r="E5" i="35"/>
  <c r="D5" i="35"/>
  <c r="N43" i="34"/>
  <c r="O43" i="34"/>
  <c r="N42" i="34"/>
  <c r="O42" i="34" s="1"/>
  <c r="N41" i="34"/>
  <c r="O41" i="34" s="1"/>
  <c r="M40" i="34"/>
  <c r="L40" i="34"/>
  <c r="K40" i="34"/>
  <c r="J40" i="34"/>
  <c r="I40" i="34"/>
  <c r="H40" i="34"/>
  <c r="G40" i="34"/>
  <c r="F40" i="34"/>
  <c r="F44" i="34" s="1"/>
  <c r="E40" i="34"/>
  <c r="N40" i="34" s="1"/>
  <c r="O40" i="34" s="1"/>
  <c r="D40" i="34"/>
  <c r="N39" i="34"/>
  <c r="O39" i="34" s="1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/>
  <c r="M33" i="34"/>
  <c r="L33" i="34"/>
  <c r="K33" i="34"/>
  <c r="J33" i="34"/>
  <c r="I33" i="34"/>
  <c r="H33" i="34"/>
  <c r="G33" i="34"/>
  <c r="F33" i="34"/>
  <c r="E33" i="34"/>
  <c r="D33" i="34"/>
  <c r="N32" i="34"/>
  <c r="O32" i="34"/>
  <c r="N31" i="34"/>
  <c r="O31" i="34" s="1"/>
  <c r="N30" i="34"/>
  <c r="O30" i="34" s="1"/>
  <c r="N29" i="34"/>
  <c r="O29" i="34"/>
  <c r="N28" i="34"/>
  <c r="O28" i="34"/>
  <c r="M27" i="34"/>
  <c r="L27" i="34"/>
  <c r="K27" i="34"/>
  <c r="J27" i="34"/>
  <c r="I27" i="34"/>
  <c r="H27" i="34"/>
  <c r="G27" i="34"/>
  <c r="F27" i="34"/>
  <c r="E27" i="34"/>
  <c r="D27" i="34"/>
  <c r="N26" i="34"/>
  <c r="O26" i="34"/>
  <c r="N25" i="34"/>
  <c r="O25" i="34"/>
  <c r="N24" i="34"/>
  <c r="O24" i="34" s="1"/>
  <c r="N23" i="34"/>
  <c r="O23" i="34" s="1"/>
  <c r="N22" i="34"/>
  <c r="O22" i="34"/>
  <c r="N21" i="34"/>
  <c r="O21" i="34" s="1"/>
  <c r="M20" i="34"/>
  <c r="M44" i="34" s="1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/>
  <c r="N18" i="34"/>
  <c r="O18" i="34"/>
  <c r="N17" i="34"/>
  <c r="O17" i="34" s="1"/>
  <c r="N16" i="34"/>
  <c r="O16" i="34" s="1"/>
  <c r="N15" i="34"/>
  <c r="O15" i="34"/>
  <c r="M14" i="34"/>
  <c r="L14" i="34"/>
  <c r="K14" i="34"/>
  <c r="J14" i="34"/>
  <c r="J44" i="34" s="1"/>
  <c r="I14" i="34"/>
  <c r="H14" i="34"/>
  <c r="G14" i="34"/>
  <c r="F14" i="34"/>
  <c r="E14" i="34"/>
  <c r="D14" i="34"/>
  <c r="N13" i="34"/>
  <c r="O13" i="34" s="1"/>
  <c r="N12" i="34"/>
  <c r="O12" i="34"/>
  <c r="N11" i="34"/>
  <c r="O11" i="34"/>
  <c r="N10" i="34"/>
  <c r="O10" i="34" s="1"/>
  <c r="N9" i="34"/>
  <c r="O9" i="34" s="1"/>
  <c r="N8" i="34"/>
  <c r="O8" i="34"/>
  <c r="N7" i="34"/>
  <c r="O7" i="34" s="1"/>
  <c r="N6" i="34"/>
  <c r="O6" i="34"/>
  <c r="M5" i="34"/>
  <c r="L5" i="34"/>
  <c r="K5" i="34"/>
  <c r="K44" i="34" s="1"/>
  <c r="J5" i="34"/>
  <c r="I5" i="34"/>
  <c r="I44" i="34" s="1"/>
  <c r="H5" i="34"/>
  <c r="H44" i="34"/>
  <c r="G5" i="34"/>
  <c r="F5" i="34"/>
  <c r="E5" i="34"/>
  <c r="E44" i="34" s="1"/>
  <c r="D5" i="34"/>
  <c r="N24" i="33"/>
  <c r="O24" i="33"/>
  <c r="N19" i="33"/>
  <c r="O19" i="33" s="1"/>
  <c r="N20" i="33"/>
  <c r="O20" i="33"/>
  <c r="N21" i="33"/>
  <c r="O21" i="33" s="1"/>
  <c r="N22" i="33"/>
  <c r="O22" i="33" s="1"/>
  <c r="E23" i="33"/>
  <c r="F23" i="33"/>
  <c r="G23" i="33"/>
  <c r="H23" i="33"/>
  <c r="I23" i="33"/>
  <c r="J23" i="33"/>
  <c r="K23" i="33"/>
  <c r="L23" i="33"/>
  <c r="M23" i="33"/>
  <c r="D23" i="33"/>
  <c r="E18" i="33"/>
  <c r="F18" i="33"/>
  <c r="G18" i="33"/>
  <c r="H18" i="33"/>
  <c r="I18" i="33"/>
  <c r="J18" i="33"/>
  <c r="K18" i="33"/>
  <c r="L18" i="33"/>
  <c r="L34" i="33" s="1"/>
  <c r="M18" i="33"/>
  <c r="D18" i="33"/>
  <c r="N18" i="33" s="1"/>
  <c r="O18" i="33" s="1"/>
  <c r="E12" i="33"/>
  <c r="E34" i="33" s="1"/>
  <c r="F12" i="33"/>
  <c r="G12" i="33"/>
  <c r="H12" i="33"/>
  <c r="I12" i="33"/>
  <c r="J12" i="33"/>
  <c r="J34" i="33" s="1"/>
  <c r="K12" i="33"/>
  <c r="K34" i="33" s="1"/>
  <c r="L12" i="33"/>
  <c r="M12" i="33"/>
  <c r="D12" i="33"/>
  <c r="D34" i="33" s="1"/>
  <c r="E5" i="33"/>
  <c r="F5" i="33"/>
  <c r="F34" i="33" s="1"/>
  <c r="G5" i="33"/>
  <c r="H5" i="33"/>
  <c r="I5" i="33"/>
  <c r="I34" i="33" s="1"/>
  <c r="J5" i="33"/>
  <c r="K5" i="33"/>
  <c r="L5" i="33"/>
  <c r="M5" i="33"/>
  <c r="D5" i="33"/>
  <c r="E32" i="33"/>
  <c r="F32" i="33"/>
  <c r="G32" i="33"/>
  <c r="H32" i="33"/>
  <c r="I32" i="33"/>
  <c r="J32" i="33"/>
  <c r="K32" i="33"/>
  <c r="L32" i="33"/>
  <c r="M32" i="33"/>
  <c r="D32" i="33"/>
  <c r="N33" i="33"/>
  <c r="O33" i="33" s="1"/>
  <c r="N30" i="33"/>
  <c r="O30" i="33"/>
  <c r="N31" i="33"/>
  <c r="O31" i="33" s="1"/>
  <c r="N29" i="33"/>
  <c r="O29" i="33" s="1"/>
  <c r="E28" i="33"/>
  <c r="F28" i="33"/>
  <c r="G28" i="33"/>
  <c r="H28" i="33"/>
  <c r="I28" i="33"/>
  <c r="J28" i="33"/>
  <c r="N28" i="33" s="1"/>
  <c r="O28" i="33" s="1"/>
  <c r="K28" i="33"/>
  <c r="L28" i="33"/>
  <c r="M28" i="33"/>
  <c r="M34" i="33"/>
  <c r="D28" i="33"/>
  <c r="E25" i="33"/>
  <c r="F25" i="33"/>
  <c r="G25" i="33"/>
  <c r="G34" i="33" s="1"/>
  <c r="H25" i="33"/>
  <c r="I25" i="33"/>
  <c r="J25" i="33"/>
  <c r="K25" i="33"/>
  <c r="L25" i="33"/>
  <c r="M25" i="33"/>
  <c r="D25" i="33"/>
  <c r="N26" i="33"/>
  <c r="O26" i="33" s="1"/>
  <c r="N27" i="33"/>
  <c r="O27" i="33"/>
  <c r="N14" i="33"/>
  <c r="O14" i="33"/>
  <c r="N15" i="33"/>
  <c r="O15" i="33" s="1"/>
  <c r="N16" i="33"/>
  <c r="O16" i="33" s="1"/>
  <c r="N17" i="33"/>
  <c r="O17" i="33"/>
  <c r="N7" i="33"/>
  <c r="O7" i="33" s="1"/>
  <c r="N8" i="33"/>
  <c r="O8" i="33"/>
  <c r="N9" i="33"/>
  <c r="O9" i="33"/>
  <c r="N10" i="33"/>
  <c r="O10" i="33" s="1"/>
  <c r="N11" i="33"/>
  <c r="O11" i="33" s="1"/>
  <c r="N6" i="33"/>
  <c r="O6" i="33"/>
  <c r="N13" i="33"/>
  <c r="O13" i="33" s="1"/>
  <c r="I41" i="36"/>
  <c r="E41" i="36"/>
  <c r="J50" i="38"/>
  <c r="N43" i="38"/>
  <c r="O43" i="38" s="1"/>
  <c r="I50" i="38"/>
  <c r="D44" i="34"/>
  <c r="N19" i="36"/>
  <c r="O19" i="36" s="1"/>
  <c r="F40" i="35"/>
  <c r="L40" i="35"/>
  <c r="F51" i="40"/>
  <c r="L51" i="40"/>
  <c r="M51" i="40"/>
  <c r="G51" i="40"/>
  <c r="N30" i="40"/>
  <c r="O30" i="40" s="1"/>
  <c r="O13" i="40"/>
  <c r="J50" i="41"/>
  <c r="L50" i="41"/>
  <c r="E50" i="41"/>
  <c r="N44" i="41"/>
  <c r="O44" i="41" s="1"/>
  <c r="H50" i="41"/>
  <c r="K50" i="41"/>
  <c r="D50" i="41"/>
  <c r="M46" i="42"/>
  <c r="L46" i="42"/>
  <c r="E46" i="42"/>
  <c r="N31" i="42"/>
  <c r="O31" i="42"/>
  <c r="G46" i="42"/>
  <c r="F46" i="42"/>
  <c r="N5" i="43"/>
  <c r="O5" i="43" s="1"/>
  <c r="I49" i="43"/>
  <c r="F49" i="43"/>
  <c r="H49" i="43"/>
  <c r="E49" i="43"/>
  <c r="N13" i="43"/>
  <c r="O13" i="43" s="1"/>
  <c r="L48" i="44"/>
  <c r="F48" i="44"/>
  <c r="N32" i="44"/>
  <c r="O32" i="44" s="1"/>
  <c r="J48" i="44"/>
  <c r="O21" i="44"/>
  <c r="E48" i="44"/>
  <c r="H48" i="45"/>
  <c r="L48" i="45"/>
  <c r="M48" i="45"/>
  <c r="N29" i="45"/>
  <c r="O29" i="45" s="1"/>
  <c r="O13" i="45"/>
  <c r="N37" i="45"/>
  <c r="O37" i="45" s="1"/>
  <c r="D48" i="45"/>
  <c r="N5" i="45"/>
  <c r="O5" i="45" s="1"/>
  <c r="O39" i="46"/>
  <c r="P39" i="46" s="1"/>
  <c r="O21" i="46"/>
  <c r="P21" i="46" s="1"/>
  <c r="I51" i="46"/>
  <c r="L51" i="46"/>
  <c r="O48" i="47" l="1"/>
  <c r="P48" i="47" s="1"/>
  <c r="H46" i="42"/>
  <c r="N42" i="42"/>
  <c r="O42" i="42" s="1"/>
  <c r="N5" i="39"/>
  <c r="O5" i="39" s="1"/>
  <c r="G47" i="39"/>
  <c r="D48" i="44"/>
  <c r="N5" i="44"/>
  <c r="O5" i="44" s="1"/>
  <c r="N5" i="34"/>
  <c r="O5" i="34" s="1"/>
  <c r="G44" i="34"/>
  <c r="N44" i="34" s="1"/>
  <c r="O44" i="34" s="1"/>
  <c r="H40" i="35"/>
  <c r="N32" i="35"/>
  <c r="O32" i="35" s="1"/>
  <c r="N47" i="39"/>
  <c r="O47" i="39" s="1"/>
  <c r="J47" i="39"/>
  <c r="N45" i="40"/>
  <c r="O45" i="40" s="1"/>
  <c r="H51" i="40"/>
  <c r="O5" i="46"/>
  <c r="P5" i="46" s="1"/>
  <c r="H51" i="46"/>
  <c r="O13" i="46"/>
  <c r="P13" i="46" s="1"/>
  <c r="H34" i="33"/>
  <c r="N34" i="33" s="1"/>
  <c r="O34" i="33" s="1"/>
  <c r="N23" i="33"/>
  <c r="O23" i="33" s="1"/>
  <c r="N36" i="34"/>
  <c r="O36" i="34" s="1"/>
  <c r="N37" i="36"/>
  <c r="O37" i="36" s="1"/>
  <c r="N28" i="38"/>
  <c r="O28" i="38" s="1"/>
  <c r="N36" i="42"/>
  <c r="O36" i="42" s="1"/>
  <c r="D46" i="42"/>
  <c r="H41" i="36"/>
  <c r="G41" i="36"/>
  <c r="G50" i="38"/>
  <c r="N33" i="38"/>
  <c r="O33" i="38" s="1"/>
  <c r="N29" i="35"/>
  <c r="O29" i="35" s="1"/>
  <c r="J40" i="35"/>
  <c r="L44" i="34"/>
  <c r="N27" i="36"/>
  <c r="O27" i="36" s="1"/>
  <c r="F48" i="45"/>
  <c r="N48" i="45" s="1"/>
  <c r="O48" i="45" s="1"/>
  <c r="N40" i="35"/>
  <c r="O40" i="35" s="1"/>
  <c r="N5" i="37"/>
  <c r="O5" i="37" s="1"/>
  <c r="G36" i="37"/>
  <c r="N21" i="41"/>
  <c r="O21" i="41" s="1"/>
  <c r="J46" i="42"/>
  <c r="N14" i="34"/>
  <c r="O14" i="34" s="1"/>
  <c r="N19" i="37"/>
  <c r="O19" i="37" s="1"/>
  <c r="O34" i="46"/>
  <c r="P34" i="46" s="1"/>
  <c r="N5" i="38"/>
  <c r="O5" i="38" s="1"/>
  <c r="E50" i="38"/>
  <c r="M51" i="46"/>
  <c r="F50" i="41"/>
  <c r="N32" i="33"/>
  <c r="O32" i="33" s="1"/>
  <c r="N27" i="34"/>
  <c r="O27" i="34" s="1"/>
  <c r="K36" i="37"/>
  <c r="D51" i="40"/>
  <c r="N51" i="40" s="1"/>
  <c r="O51" i="40" s="1"/>
  <c r="N5" i="40"/>
  <c r="O5" i="40" s="1"/>
  <c r="N13" i="42"/>
  <c r="O13" i="42" s="1"/>
  <c r="D49" i="43"/>
  <c r="N49" i="43" s="1"/>
  <c r="O49" i="43" s="1"/>
  <c r="D50" i="38"/>
  <c r="N13" i="38"/>
  <c r="O13" i="38" s="1"/>
  <c r="N36" i="37"/>
  <c r="O36" i="37" s="1"/>
  <c r="N33" i="34"/>
  <c r="O33" i="34" s="1"/>
  <c r="N36" i="39"/>
  <c r="O36" i="39" s="1"/>
  <c r="F47" i="39"/>
  <c r="N37" i="44"/>
  <c r="O37" i="44" s="1"/>
  <c r="N14" i="37"/>
  <c r="O14" i="37" s="1"/>
  <c r="N25" i="33"/>
  <c r="O25" i="33" s="1"/>
  <c r="N5" i="33"/>
  <c r="O5" i="33" s="1"/>
  <c r="O31" i="46"/>
  <c r="P31" i="46" s="1"/>
  <c r="G48" i="44"/>
  <c r="N42" i="39"/>
  <c r="O42" i="39" s="1"/>
  <c r="N12" i="33"/>
  <c r="O12" i="33" s="1"/>
  <c r="F41" i="36"/>
  <c r="N20" i="39"/>
  <c r="O20" i="39" s="1"/>
  <c r="E51" i="46"/>
  <c r="O51" i="46" s="1"/>
  <c r="P51" i="46" s="1"/>
  <c r="N27" i="42"/>
  <c r="O27" i="42" s="1"/>
  <c r="G50" i="41"/>
  <c r="N5" i="35"/>
  <c r="O5" i="35" s="1"/>
  <c r="N43" i="43"/>
  <c r="O43" i="43" s="1"/>
  <c r="N38" i="41"/>
  <c r="O38" i="41" s="1"/>
  <c r="N14" i="35"/>
  <c r="O14" i="35" s="1"/>
  <c r="D41" i="36"/>
  <c r="I48" i="45"/>
  <c r="N48" i="44" l="1"/>
  <c r="O48" i="44" s="1"/>
  <c r="N50" i="38"/>
  <c r="O50" i="38" s="1"/>
  <c r="N41" i="36"/>
  <c r="O41" i="36" s="1"/>
  <c r="N46" i="42"/>
  <c r="O46" i="42" s="1"/>
  <c r="N50" i="41"/>
  <c r="O50" i="41" s="1"/>
</calcChain>
</file>

<file path=xl/sharedStrings.xml><?xml version="1.0" encoding="utf-8"?>
<sst xmlns="http://schemas.openxmlformats.org/spreadsheetml/2006/main" count="925" uniqueCount="142">
  <si>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</si>
  <si>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</si>
  <si>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</si>
  <si>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</si>
  <si>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</si>
  <si>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</si>
  <si>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</si>
  <si>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</si>
  <si>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</si>
  <si>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</si>
  <si>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</si>
  <si>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</si>
  <si>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</si>
  <si>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</si>
  <si>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</si>
  <si>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</si>
  <si>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</si>
  <si>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Franchise Fee - Solid Waste</t>
  </si>
  <si>
    <t>Franchise Fee - Other</t>
  </si>
  <si>
    <t>Special Assessments - Charges for Public Services</t>
  </si>
  <si>
    <t>Intergovernmental Revenue</t>
  </si>
  <si>
    <t>State Grant - Culture / Recreation</t>
  </si>
  <si>
    <t>State Shared Revenues - General Gov't - Revenue Sharing Proceeds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</si>
  <si>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</si>
  <si>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</si>
  <si>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</si>
  <si>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</si>
  <si>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</si>
  <si>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</si>
  <si>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</si>
  <si>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</si>
  <si>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</si>
  <si>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Protective Inspection Fees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</si>
  <si>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</si>
  <si>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</si>
  <si>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</si>
  <si>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</si>
  <si>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Interest and Other Earnings - Interest</t>
  </si>
  <si>
    <t>Sale of Surplus Materials and Scrap</t>
  </si>
  <si>
    <t>Other Miscellaneous Revenues - Settlements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</si>
  <si>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</si>
  <si>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</si>
  <si>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</si>
  <si>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</si>
  <si>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</si>
  <si>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</si>
  <si>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</si>
  <si>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</si>
  <si>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Southwest Ranches Revenues Reported by Account Code and Fund Type</t>
  </si>
  <si>
    <t>Local Fiscal Year Ended September 30, 2010</t>
  </si>
  <si>
    <t>Local Option Taxes</t>
  </si>
  <si>
    <t>Utility Service Tax - Gas</t>
  </si>
  <si>
    <t>Local Business Tax</t>
  </si>
  <si>
    <t>Other Permits, Fees, and Special Assessments</t>
  </si>
  <si>
    <t>Federal Grant - Physical Environment - Other Physical Environment</t>
  </si>
  <si>
    <t>State Grant - Public Safety</t>
  </si>
  <si>
    <t>Grants from Other Local Units - Physical Environment</t>
  </si>
  <si>
    <t>General Gov't (Not Court-Related) - Administrative Service Fees</t>
  </si>
  <si>
    <t>Public Safety - Emergency Management Service Fees / Charges</t>
  </si>
  <si>
    <t>Physical Environment - Garbage / Solid Waste</t>
  </si>
  <si>
    <t>Economic Environment - Other Economic Environment Charges</t>
  </si>
  <si>
    <t>Other Judgments, Fines, and Forfeits</t>
  </si>
  <si>
    <t>Contributions and Donations from Private Sources</t>
  </si>
  <si>
    <t>Other Miscellaneous Revenues - Other</t>
  </si>
  <si>
    <t>Proceeds - Debt Proceeds</t>
  </si>
  <si>
    <t>Proceeds of General Capital Asset Dispositions - Compensation for Loss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</si>
  <si>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</si>
  <si>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</si>
  <si>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</si>
  <si>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Culture / Recreation - Parks and Recreation</t>
  </si>
  <si>
    <t>Other Charges for Services</t>
  </si>
  <si>
    <t>Rents and Royalties</t>
  </si>
  <si>
    <t>Proprietary Non-Operating Sources - Other Grants and Donations</t>
  </si>
  <si>
    <t>2011 Municipal Population:</t>
  </si>
  <si>
    <t>Local Fiscal Year Ended September 30, 2012</t>
  </si>
  <si>
    <t>Federal Grant - Public Safety</t>
  </si>
  <si>
    <t>Federal Grant - Transportation - Other Transportation</t>
  </si>
  <si>
    <t>Grants from Other Local Units - Culture / Recreation</t>
  </si>
  <si>
    <t>Public Safety - Ambulance Fees</t>
  </si>
  <si>
    <t>Forfeits - Assets Seized by Law Enforcement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</si>
  <si>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</si>
  <si>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</si>
  <si>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</si>
  <si>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</si>
  <si>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Other Physical Environment</t>
  </si>
  <si>
    <t>General Gov't (Not Court-Related) - Fees Remitted to County from Supervisor of Elections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</si>
  <si>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</si>
  <si>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</si>
  <si>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</si>
  <si>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</si>
  <si>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</si>
  <si>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</si>
  <si>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</si>
  <si>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</si>
  <si>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Sale of Contraband Property Seized by Law Enforcement</t>
  </si>
  <si>
    <t>Contributions from Enterprise Operations</t>
  </si>
  <si>
    <t>Proceeds - Proceeds from Refunding Bonds</t>
  </si>
  <si>
    <t>Proprietary Non-Operating - Interest</t>
  </si>
  <si>
    <t>Proprietary Non-Operating - Other Grants and Donations</t>
  </si>
  <si>
    <t>2013 Municipal Population:</t>
  </si>
  <si>
    <t>Local Fiscal Year Ended September 30, 2014</t>
  </si>
  <si>
    <t>General Government - Other General Government Charges and Fees</t>
  </si>
  <si>
    <t>Sales - Disposition of Fixed Assets</t>
  </si>
  <si>
    <t>2014 Municipal Population:</t>
  </si>
  <si>
    <t>Local Fiscal Year Ended September 30, 2015</t>
  </si>
  <si>
    <t>Impact Fees - Residential - Culture / Recreation</t>
  </si>
  <si>
    <t>Federal Grant - Culture / Recreation</t>
  </si>
  <si>
    <t>State Grant - Transportation - Other Transportation</t>
  </si>
  <si>
    <t>Proceeds - Installment Purchases and Capital Lease Proceeds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</si>
  <si>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</si>
  <si>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</si>
  <si>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</si>
  <si>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</si>
  <si>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</si>
  <si>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</si>
  <si>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</si>
  <si>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</si>
  <si>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Economic Environment</t>
  </si>
  <si>
    <t>State Grant - Economic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</si>
  <si>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</si>
  <si>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</si>
  <si>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</si>
  <si>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</si>
  <si>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</si>
  <si>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</si>
  <si>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</si>
  <si>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</si>
  <si>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</si>
  <si>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</si>
  <si>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</si>
  <si>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</si>
  <si>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Inspection Fee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</si>
  <si>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</si>
  <si>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</si>
  <si>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</si>
  <si>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</si>
  <si>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Shared Revenue from Other Local Units</t>
  </si>
  <si>
    <t>Proprietary Non-Operating Sources - Interest</t>
  </si>
  <si>
    <t>2021 Municipal Population:</t>
  </si>
  <si>
    <t>Local Fiscal Year Ended September 30, 2022</t>
  </si>
  <si>
    <t>Grants from Other Local Units - General Government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</si>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</sst>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124</v>
      </c>
      <c r="N4" s="35" t="s">
        <v>9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126</v>
      </c>
      <c r="B5" s="26"/>
      <c r="C5" s="26"/>
      <c r="D5" s="27">
        <f>SUM(D6:D12)</f>
        <v>8322861</v>
      </c>
      <c r="E5" s="27">
        <f>SUM(E6:E12)</f>
        <v>134879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8457740</v>
      </c>
      <c r="P5" s="33">
        <f>(O5/P$50)</f>
        <v>1096.130119232763</v>
      </c>
      <c r="Q5" s="6"/>
    </row>
    <row r="6" spans="1:134">
      <c r="A6" s="12"/>
      <c r="B6" s="25">
        <v>311</v>
      </c>
      <c r="C6" s="20" t="s">
        <v>2</v>
      </c>
      <c r="D6" s="46">
        <v>6924854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6924854</v>
      </c>
      <c r="P6" s="47">
        <f>(O6/P$50)</f>
        <v>897.46682218766205</v>
      </c>
      <c r="Q6" s="9"/>
    </row>
    <row r="7" spans="1:134">
      <c r="A7" s="12"/>
      <c r="B7" s="25">
        <v>312.41000000000003</v>
      </c>
      <c r="C7" s="20" t="s">
        <v>127</v>
      </c>
      <c r="D7" s="46">
        <v>0</v>
      </c>
      <c r="E7" s="46">
        <v>79297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79297</v>
      </c>
      <c r="P7" s="47">
        <f>(O7/P$50)</f>
        <v>10.276956972524625</v>
      </c>
      <c r="Q7" s="9"/>
    </row>
    <row r="8" spans="1:134">
      <c r="A8" s="12"/>
      <c r="B8" s="25">
        <v>312.43</v>
      </c>
      <c r="C8" s="20" t="s">
        <v>128</v>
      </c>
      <c r="D8" s="46">
        <v>0</v>
      </c>
      <c r="E8" s="46">
        <v>55582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55582</v>
      </c>
      <c r="P8" s="47">
        <f>(O8/P$50)</f>
        <v>7.203473302229134</v>
      </c>
      <c r="Q8" s="9"/>
    </row>
    <row r="9" spans="1:134">
      <c r="A9" s="12"/>
      <c r="B9" s="25">
        <v>314.10000000000002</v>
      </c>
      <c r="C9" s="20" t="s">
        <v>12</v>
      </c>
      <c r="D9" s="46">
        <v>975330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975330</v>
      </c>
      <c r="P9" s="47">
        <f>(O9/P$50)</f>
        <v>126.40357698289269</v>
      </c>
      <c r="Q9" s="9"/>
    </row>
    <row r="10" spans="1:134">
      <c r="A10" s="12"/>
      <c r="B10" s="25">
        <v>314.8</v>
      </c>
      <c r="C10" s="20" t="s">
        <v>13</v>
      </c>
      <c r="D10" s="46">
        <v>50651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50651</v>
      </c>
      <c r="P10" s="47">
        <f>(O10/P$50)</f>
        <v>6.5644116122343181</v>
      </c>
      <c r="Q10" s="9"/>
    </row>
    <row r="11" spans="1:134">
      <c r="A11" s="12"/>
      <c r="B11" s="25">
        <v>315.10000000000002</v>
      </c>
      <c r="C11" s="20" t="s">
        <v>129</v>
      </c>
      <c r="D11" s="46">
        <v>363582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363582</v>
      </c>
      <c r="P11" s="47">
        <f>(O11/P$50)</f>
        <v>47.120528771384137</v>
      </c>
      <c r="Q11" s="9"/>
    </row>
    <row r="12" spans="1:134">
      <c r="A12" s="12"/>
      <c r="B12" s="25">
        <v>316</v>
      </c>
      <c r="C12" s="20" t="s">
        <v>89</v>
      </c>
      <c r="D12" s="46">
        <v>8444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8444</v>
      </c>
      <c r="P12" s="47">
        <f>(O12/P$50)</f>
        <v>1.0943494038361845</v>
      </c>
      <c r="Q12" s="9"/>
    </row>
    <row r="13" spans="1:134" ht="15.75">
      <c r="A13" s="29" t="s">
        <v>15</v>
      </c>
      <c r="B13" s="30"/>
      <c r="C13" s="31"/>
      <c r="D13" s="32">
        <f>SUM(D14:D20)</f>
        <v>5688607</v>
      </c>
      <c r="E13" s="32">
        <f>SUM(E14:E20)</f>
        <v>0</v>
      </c>
      <c r="F13" s="32">
        <f>SUM(F14:F20)</f>
        <v>0</v>
      </c>
      <c r="G13" s="32">
        <f>SUM(G14:G20)</f>
        <v>0</v>
      </c>
      <c r="H13" s="32">
        <f>SUM(H14:H20)</f>
        <v>0</v>
      </c>
      <c r="I13" s="32">
        <f>SUM(I14:I20)</f>
        <v>1751289</v>
      </c>
      <c r="J13" s="32">
        <f>SUM(J14:J20)</f>
        <v>0</v>
      </c>
      <c r="K13" s="32">
        <f>SUM(K14:K20)</f>
        <v>0</v>
      </c>
      <c r="L13" s="32">
        <f>SUM(L14:L20)</f>
        <v>0</v>
      </c>
      <c r="M13" s="32">
        <f>SUM(M14:M20)</f>
        <v>0</v>
      </c>
      <c r="N13" s="32">
        <f>SUM(N14:N20)</f>
        <v>0</v>
      </c>
      <c r="O13" s="44">
        <f>SUM(D13:N13)</f>
        <v>7439896</v>
      </c>
      <c r="P13" s="45">
        <f>(O13/P$50)</f>
        <v>964.21669258683255</v>
      </c>
      <c r="Q13" s="10"/>
    </row>
    <row r="14" spans="1:134">
      <c r="A14" s="12"/>
      <c r="B14" s="25">
        <v>322</v>
      </c>
      <c r="C14" s="20" t="s">
        <v>130</v>
      </c>
      <c r="D14" s="46">
        <v>1925834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1925834</v>
      </c>
      <c r="P14" s="47">
        <f>(O14/P$50)</f>
        <v>249.58968377397616</v>
      </c>
      <c r="Q14" s="9"/>
    </row>
    <row r="15" spans="1:134">
      <c r="A15" s="12"/>
      <c r="B15" s="25">
        <v>323.10000000000002</v>
      </c>
      <c r="C15" s="20" t="s">
        <v>16</v>
      </c>
      <c r="D15" s="46">
        <v>752965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1">SUM(D15:N15)</f>
        <v>752965</v>
      </c>
      <c r="P15" s="47">
        <f>(O15/P$50)</f>
        <v>97.584888543286681</v>
      </c>
      <c r="Q15" s="9"/>
    </row>
    <row r="16" spans="1:134">
      <c r="A16" s="12"/>
      <c r="B16" s="25">
        <v>323.7</v>
      </c>
      <c r="C16" s="20" t="s">
        <v>17</v>
      </c>
      <c r="D16" s="46">
        <v>57770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57770</v>
      </c>
      <c r="P16" s="47">
        <f>(O16/P$50)</f>
        <v>7.4870399170554691</v>
      </c>
      <c r="Q16" s="9"/>
    </row>
    <row r="17" spans="1:17">
      <c r="A17" s="12"/>
      <c r="B17" s="25">
        <v>323.89999999999998</v>
      </c>
      <c r="C17" s="20" t="s">
        <v>18</v>
      </c>
      <c r="D17" s="46">
        <v>8502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8502</v>
      </c>
      <c r="P17" s="47">
        <f>(O17/P$50)</f>
        <v>1.1018662519440123</v>
      </c>
      <c r="Q17" s="9"/>
    </row>
    <row r="18" spans="1:17">
      <c r="A18" s="12"/>
      <c r="B18" s="25">
        <v>324.61</v>
      </c>
      <c r="C18" s="20" t="s">
        <v>105</v>
      </c>
      <c r="D18" s="46">
        <v>9607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9607</v>
      </c>
      <c r="P18" s="47">
        <f>(O18/P$50)</f>
        <v>1.2450751684810784</v>
      </c>
      <c r="Q18" s="9"/>
    </row>
    <row r="19" spans="1:17">
      <c r="A19" s="12"/>
      <c r="B19" s="25">
        <v>325.2</v>
      </c>
      <c r="C19" s="20" t="s">
        <v>19</v>
      </c>
      <c r="D19" s="46">
        <v>2594073</v>
      </c>
      <c r="E19" s="46">
        <v>0</v>
      </c>
      <c r="F19" s="46">
        <v>0</v>
      </c>
      <c r="G19" s="46">
        <v>0</v>
      </c>
      <c r="H19" s="46">
        <v>0</v>
      </c>
      <c r="I19" s="46">
        <v>1751289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4345362</v>
      </c>
      <c r="P19" s="47">
        <f>(O19/P$50)</f>
        <v>563.16251944012447</v>
      </c>
      <c r="Q19" s="9"/>
    </row>
    <row r="20" spans="1:17">
      <c r="A20" s="12"/>
      <c r="B20" s="25">
        <v>329.1</v>
      </c>
      <c r="C20" s="20" t="s">
        <v>131</v>
      </c>
      <c r="D20" s="46">
        <v>339856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339856</v>
      </c>
      <c r="P20" s="47">
        <f>(O20/P$50)</f>
        <v>44.04561949196475</v>
      </c>
      <c r="Q20" s="9"/>
    </row>
    <row r="21" spans="1:17" ht="15.75">
      <c r="A21" s="29" t="s">
        <v>132</v>
      </c>
      <c r="B21" s="30"/>
      <c r="C21" s="31"/>
      <c r="D21" s="32">
        <f>SUM(D22:D30)</f>
        <v>846717</v>
      </c>
      <c r="E21" s="32">
        <f>SUM(E22:E30)</f>
        <v>2132197</v>
      </c>
      <c r="F21" s="32">
        <f>SUM(F22:F30)</f>
        <v>0</v>
      </c>
      <c r="G21" s="32">
        <f>SUM(G22:G30)</f>
        <v>13000</v>
      </c>
      <c r="H21" s="32">
        <f>SUM(H22:H30)</f>
        <v>0</v>
      </c>
      <c r="I21" s="32">
        <f>SUM(I22:I30)</f>
        <v>0</v>
      </c>
      <c r="J21" s="32">
        <f>SUM(J22:J30)</f>
        <v>0</v>
      </c>
      <c r="K21" s="32">
        <f>SUM(K22:K30)</f>
        <v>0</v>
      </c>
      <c r="L21" s="32">
        <f>SUM(L22:L30)</f>
        <v>0</v>
      </c>
      <c r="M21" s="32">
        <f>SUM(M22:M30)</f>
        <v>0</v>
      </c>
      <c r="N21" s="32">
        <f>SUM(N22:N30)</f>
        <v>0</v>
      </c>
      <c r="O21" s="44">
        <f>SUM(D21:N21)</f>
        <v>2991914</v>
      </c>
      <c r="P21" s="45">
        <f>(O21/P$50)</f>
        <v>387.75453602903059</v>
      </c>
      <c r="Q21" s="10"/>
    </row>
    <row r="22" spans="1:17">
      <c r="A22" s="12"/>
      <c r="B22" s="25">
        <v>331.7</v>
      </c>
      <c r="C22" s="20" t="s">
        <v>106</v>
      </c>
      <c r="D22" s="46">
        <v>0</v>
      </c>
      <c r="E22" s="46">
        <v>0</v>
      </c>
      <c r="F22" s="46">
        <v>0</v>
      </c>
      <c r="G22" s="46">
        <v>13000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8" si="2">SUM(D22:N22)</f>
        <v>13000</v>
      </c>
      <c r="P22" s="47">
        <f>(O22/P$50)</f>
        <v>1.6848107827890098</v>
      </c>
      <c r="Q22" s="9"/>
    </row>
    <row r="23" spans="1:17">
      <c r="A23" s="12"/>
      <c r="B23" s="25">
        <v>332</v>
      </c>
      <c r="C23" s="20" t="s">
        <v>133</v>
      </c>
      <c r="D23" s="46">
        <v>5254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5254</v>
      </c>
      <c r="P23" s="47">
        <f>(O23/P$50)</f>
        <v>0.6809227579056506</v>
      </c>
      <c r="Q23" s="9"/>
    </row>
    <row r="24" spans="1:17">
      <c r="A24" s="12"/>
      <c r="B24" s="25">
        <v>334.2</v>
      </c>
      <c r="C24" s="20" t="s">
        <v>55</v>
      </c>
      <c r="D24" s="46">
        <v>46000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46000</v>
      </c>
      <c r="P24" s="47">
        <f>(O24/P$50)</f>
        <v>5.9616381544841888</v>
      </c>
      <c r="Q24" s="9"/>
    </row>
    <row r="25" spans="1:17">
      <c r="A25" s="12"/>
      <c r="B25" s="25">
        <v>334.49</v>
      </c>
      <c r="C25" s="20" t="s">
        <v>107</v>
      </c>
      <c r="D25" s="46">
        <v>0</v>
      </c>
      <c r="E25" s="46">
        <v>387704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387704</v>
      </c>
      <c r="P25" s="47">
        <f>(O25/P$50)</f>
        <v>50.246759979263871</v>
      </c>
      <c r="Q25" s="9"/>
    </row>
    <row r="26" spans="1:17">
      <c r="A26" s="12"/>
      <c r="B26" s="25">
        <v>335.125</v>
      </c>
      <c r="C26" s="20" t="s">
        <v>134</v>
      </c>
      <c r="D26" s="46">
        <v>144206</v>
      </c>
      <c r="E26" s="46">
        <v>37323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181529</v>
      </c>
      <c r="P26" s="47">
        <f>(O26/P$50)</f>
        <v>23.526308968377396</v>
      </c>
      <c r="Q26" s="9"/>
    </row>
    <row r="27" spans="1:17">
      <c r="A27" s="12"/>
      <c r="B27" s="25">
        <v>335.15</v>
      </c>
      <c r="C27" s="20" t="s">
        <v>91</v>
      </c>
      <c r="D27" s="46">
        <v>2092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2092</v>
      </c>
      <c r="P27" s="47">
        <f>(O27/P$50)</f>
        <v>0.2711249351995853</v>
      </c>
      <c r="Q27" s="9"/>
    </row>
    <row r="28" spans="1:17">
      <c r="A28" s="12"/>
      <c r="B28" s="25">
        <v>335.18</v>
      </c>
      <c r="C28" s="20" t="s">
        <v>135</v>
      </c>
      <c r="D28" s="46">
        <v>641665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641665</v>
      </c>
      <c r="P28" s="47">
        <f>(O28/P$50)</f>
        <v>83.160316226023852</v>
      </c>
      <c r="Q28" s="9"/>
    </row>
    <row r="29" spans="1:17">
      <c r="A29" s="12"/>
      <c r="B29" s="25">
        <v>337.1</v>
      </c>
      <c r="C29" s="20" t="s">
        <v>140</v>
      </c>
      <c r="D29" s="46">
        <v>7500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" si="3">SUM(D29:N29)</f>
        <v>7500</v>
      </c>
      <c r="P29" s="47">
        <f>(O29/P$50)</f>
        <v>0.97200622083981336</v>
      </c>
      <c r="Q29" s="9"/>
    </row>
    <row r="30" spans="1:17">
      <c r="A30" s="12"/>
      <c r="B30" s="25">
        <v>338</v>
      </c>
      <c r="C30" s="20" t="s">
        <v>136</v>
      </c>
      <c r="D30" s="46">
        <v>0</v>
      </c>
      <c r="E30" s="46">
        <v>1707170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1707170</v>
      </c>
      <c r="P30" s="47">
        <f>(O30/P$50)</f>
        <v>221.25064800414722</v>
      </c>
      <c r="Q30" s="9"/>
    </row>
    <row r="31" spans="1:17" ht="15.75">
      <c r="A31" s="29" t="s">
        <v>29</v>
      </c>
      <c r="B31" s="30"/>
      <c r="C31" s="31"/>
      <c r="D31" s="32">
        <f>SUM(D32:D34)</f>
        <v>169810</v>
      </c>
      <c r="E31" s="32">
        <f>SUM(E32:E34)</f>
        <v>0</v>
      </c>
      <c r="F31" s="32">
        <f>SUM(F32:F34)</f>
        <v>0</v>
      </c>
      <c r="G31" s="32">
        <f>SUM(G32:G34)</f>
        <v>0</v>
      </c>
      <c r="H31" s="32">
        <f>SUM(H32:H34)</f>
        <v>0</v>
      </c>
      <c r="I31" s="32">
        <f>SUM(I32:I34)</f>
        <v>0</v>
      </c>
      <c r="J31" s="32">
        <f>SUM(J32:J34)</f>
        <v>0</v>
      </c>
      <c r="K31" s="32">
        <f>SUM(K32:K34)</f>
        <v>0</v>
      </c>
      <c r="L31" s="32">
        <f>SUM(L32:L34)</f>
        <v>0</v>
      </c>
      <c r="M31" s="32">
        <f>SUM(M32:M34)</f>
        <v>0</v>
      </c>
      <c r="N31" s="32">
        <f>SUM(N32:N34)</f>
        <v>0</v>
      </c>
      <c r="O31" s="32">
        <f>SUM(D31:N31)</f>
        <v>169810</v>
      </c>
      <c r="P31" s="45">
        <f>(O31/P$50)</f>
        <v>22.007516848107826</v>
      </c>
      <c r="Q31" s="10"/>
    </row>
    <row r="32" spans="1:17">
      <c r="A32" s="12"/>
      <c r="B32" s="25">
        <v>341.9</v>
      </c>
      <c r="C32" s="20" t="s">
        <v>101</v>
      </c>
      <c r="D32" s="46">
        <v>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4" si="4">SUM(D32:N32)</f>
        <v>400</v>
      </c>
      <c r="P32" s="47">
        <f>(O32/P$50)</f>
        <v>5.1840331778123382E-2</v>
      </c>
      <c r="Q32" s="9"/>
    </row>
    <row r="33" spans="1:120">
      <c r="A33" s="12"/>
      <c r="B33" s="25">
        <v>342.6</v>
      </c>
      <c r="C33" s="20" t="s">
        <v>78</v>
      </c>
      <c r="D33" s="46">
        <v>159484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159484</v>
      </c>
      <c r="P33" s="47">
        <f>(O33/P$50)</f>
        <v>20.669258683255574</v>
      </c>
      <c r="Q33" s="9"/>
    </row>
    <row r="34" spans="1:120">
      <c r="A34" s="12"/>
      <c r="B34" s="25">
        <v>347.2</v>
      </c>
      <c r="C34" s="20" t="s">
        <v>69</v>
      </c>
      <c r="D34" s="46">
        <v>9926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9926</v>
      </c>
      <c r="P34" s="47">
        <f>(O34/P$50)</f>
        <v>1.2864178330741316</v>
      </c>
      <c r="Q34" s="9"/>
    </row>
    <row r="35" spans="1:120" ht="15.75">
      <c r="A35" s="29" t="s">
        <v>30</v>
      </c>
      <c r="B35" s="30"/>
      <c r="C35" s="31"/>
      <c r="D35" s="32">
        <f>SUM(D36:D38)</f>
        <v>556258</v>
      </c>
      <c r="E35" s="32">
        <f>SUM(E36:E38)</f>
        <v>0</v>
      </c>
      <c r="F35" s="32">
        <f>SUM(F36:F38)</f>
        <v>0</v>
      </c>
      <c r="G35" s="32">
        <f>SUM(G36:G38)</f>
        <v>0</v>
      </c>
      <c r="H35" s="32">
        <f>SUM(H36:H38)</f>
        <v>0</v>
      </c>
      <c r="I35" s="32">
        <f>SUM(I36:I38)</f>
        <v>0</v>
      </c>
      <c r="J35" s="32">
        <f>SUM(J36:J38)</f>
        <v>0</v>
      </c>
      <c r="K35" s="32">
        <f>SUM(K36:K38)</f>
        <v>0</v>
      </c>
      <c r="L35" s="32">
        <f>SUM(L36:L38)</f>
        <v>0</v>
      </c>
      <c r="M35" s="32">
        <f>SUM(M36:M38)</f>
        <v>0</v>
      </c>
      <c r="N35" s="32">
        <f>SUM(N36:N38)</f>
        <v>0</v>
      </c>
      <c r="O35" s="32">
        <f>SUM(D35:N35)</f>
        <v>556258</v>
      </c>
      <c r="P35" s="45">
        <f>(O35/P$50)</f>
        <v>72.091498185588392</v>
      </c>
      <c r="Q35" s="10"/>
    </row>
    <row r="36" spans="1:120">
      <c r="A36" s="13"/>
      <c r="B36" s="39">
        <v>351.5</v>
      </c>
      <c r="C36" s="21" t="s">
        <v>35</v>
      </c>
      <c r="D36" s="46">
        <v>68506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8" si="5">SUM(D36:N36)</f>
        <v>68506</v>
      </c>
      <c r="P36" s="47">
        <f>(O36/P$50)</f>
        <v>8.8784344219803</v>
      </c>
      <c r="Q36" s="9"/>
    </row>
    <row r="37" spans="1:120">
      <c r="A37" s="13"/>
      <c r="B37" s="39">
        <v>354</v>
      </c>
      <c r="C37" s="21" t="s">
        <v>36</v>
      </c>
      <c r="D37" s="46">
        <v>5033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5033</v>
      </c>
      <c r="P37" s="47">
        <f>(O37/P$50)</f>
        <v>0.65228097459823742</v>
      </c>
      <c r="Q37" s="9"/>
    </row>
    <row r="38" spans="1:120">
      <c r="A38" s="13"/>
      <c r="B38" s="39">
        <v>359</v>
      </c>
      <c r="C38" s="21" t="s">
        <v>61</v>
      </c>
      <c r="D38" s="46">
        <v>482719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5"/>
        <v>482719</v>
      </c>
      <c r="P38" s="47">
        <f>(O38/P$50)</f>
        <v>62.560782789009849</v>
      </c>
      <c r="Q38" s="9"/>
    </row>
    <row r="39" spans="1:120" ht="15.75">
      <c r="A39" s="29" t="s">
        <v>3</v>
      </c>
      <c r="B39" s="30"/>
      <c r="C39" s="31"/>
      <c r="D39" s="32">
        <f>SUM(D40:D43)</f>
        <v>230641</v>
      </c>
      <c r="E39" s="32">
        <f>SUM(E40:E43)</f>
        <v>62267</v>
      </c>
      <c r="F39" s="32">
        <f>SUM(F40:F43)</f>
        <v>595</v>
      </c>
      <c r="G39" s="32">
        <f>SUM(G40:G43)</f>
        <v>389</v>
      </c>
      <c r="H39" s="32">
        <f>SUM(H40:H43)</f>
        <v>0</v>
      </c>
      <c r="I39" s="32">
        <f>SUM(I40:I43)</f>
        <v>0</v>
      </c>
      <c r="J39" s="32">
        <f>SUM(J40:J43)</f>
        <v>0</v>
      </c>
      <c r="K39" s="32">
        <f>SUM(K40:K43)</f>
        <v>0</v>
      </c>
      <c r="L39" s="32">
        <f>SUM(L40:L43)</f>
        <v>0</v>
      </c>
      <c r="M39" s="32">
        <f>SUM(M40:M43)</f>
        <v>0</v>
      </c>
      <c r="N39" s="32">
        <f>SUM(N40:N43)</f>
        <v>0</v>
      </c>
      <c r="O39" s="32">
        <f>SUM(D39:N39)</f>
        <v>293892</v>
      </c>
      <c r="P39" s="45">
        <f>(O39/P$50)</f>
        <v>38.088646967340594</v>
      </c>
      <c r="Q39" s="10"/>
    </row>
    <row r="40" spans="1:120">
      <c r="A40" s="12"/>
      <c r="B40" s="25">
        <v>361.1</v>
      </c>
      <c r="C40" s="20" t="s">
        <v>37</v>
      </c>
      <c r="D40" s="46">
        <v>62968</v>
      </c>
      <c r="E40" s="46">
        <v>3334</v>
      </c>
      <c r="F40" s="46">
        <v>595</v>
      </c>
      <c r="G40" s="46">
        <v>389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67286</v>
      </c>
      <c r="P40" s="47">
        <f>(O40/P$50)</f>
        <v>8.720321410057025</v>
      </c>
      <c r="Q40" s="9"/>
    </row>
    <row r="41" spans="1:120">
      <c r="A41" s="12"/>
      <c r="B41" s="25">
        <v>362</v>
      </c>
      <c r="C41" s="20" t="s">
        <v>71</v>
      </c>
      <c r="D41" s="46">
        <v>73039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7" si="6">SUM(D41:N41)</f>
        <v>73039</v>
      </c>
      <c r="P41" s="47">
        <f>(O41/P$50)</f>
        <v>9.4659149818558834</v>
      </c>
      <c r="Q41" s="9"/>
    </row>
    <row r="42" spans="1:120">
      <c r="A42" s="12"/>
      <c r="B42" s="25">
        <v>366</v>
      </c>
      <c r="C42" s="20" t="s">
        <v>62</v>
      </c>
      <c r="D42" s="46">
        <v>79584</v>
      </c>
      <c r="E42" s="46">
        <v>6360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85944</v>
      </c>
      <c r="P42" s="47">
        <f>(O42/P$50)</f>
        <v>11.13841368584759</v>
      </c>
      <c r="Q42" s="9"/>
    </row>
    <row r="43" spans="1:120">
      <c r="A43" s="12"/>
      <c r="B43" s="25">
        <v>369.9</v>
      </c>
      <c r="C43" s="20" t="s">
        <v>63</v>
      </c>
      <c r="D43" s="46">
        <v>15050</v>
      </c>
      <c r="E43" s="46">
        <v>52573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67623</v>
      </c>
      <c r="P43" s="47">
        <f>(O43/P$50)</f>
        <v>8.7639968895800937</v>
      </c>
      <c r="Q43" s="9"/>
    </row>
    <row r="44" spans="1:120" ht="15.75">
      <c r="A44" s="29" t="s">
        <v>31</v>
      </c>
      <c r="B44" s="30"/>
      <c r="C44" s="31"/>
      <c r="D44" s="32">
        <f>SUM(D45:D47)</f>
        <v>243032</v>
      </c>
      <c r="E44" s="32">
        <f>SUM(E45:E47)</f>
        <v>1217314</v>
      </c>
      <c r="F44" s="32">
        <f>SUM(F45:F47)</f>
        <v>1004741</v>
      </c>
      <c r="G44" s="32">
        <f>SUM(G45:G47)</f>
        <v>0</v>
      </c>
      <c r="H44" s="32">
        <f>SUM(H45:H47)</f>
        <v>0</v>
      </c>
      <c r="I44" s="32">
        <f>SUM(I45:I47)</f>
        <v>2614</v>
      </c>
      <c r="J44" s="32">
        <f>SUM(J45:J47)</f>
        <v>0</v>
      </c>
      <c r="K44" s="32">
        <f>SUM(K45:K47)</f>
        <v>0</v>
      </c>
      <c r="L44" s="32">
        <f>SUM(L45:L47)</f>
        <v>0</v>
      </c>
      <c r="M44" s="32">
        <f>SUM(M45:M47)</f>
        <v>0</v>
      </c>
      <c r="N44" s="32">
        <f>SUM(N45:N47)</f>
        <v>0</v>
      </c>
      <c r="O44" s="32">
        <f t="shared" si="6"/>
        <v>2467701</v>
      </c>
      <c r="P44" s="45">
        <f>(O44/P$50)</f>
        <v>319.81609642301709</v>
      </c>
      <c r="Q44" s="9"/>
    </row>
    <row r="45" spans="1:120">
      <c r="A45" s="12"/>
      <c r="B45" s="25">
        <v>381</v>
      </c>
      <c r="C45" s="20" t="s">
        <v>40</v>
      </c>
      <c r="D45" s="46">
        <v>0</v>
      </c>
      <c r="E45" s="46">
        <v>1217314</v>
      </c>
      <c r="F45" s="46">
        <v>1004741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2222055</v>
      </c>
      <c r="P45" s="47">
        <f>(O45/P$50)</f>
        <v>287.98017107309488</v>
      </c>
      <c r="Q45" s="9"/>
    </row>
    <row r="46" spans="1:120">
      <c r="A46" s="12"/>
      <c r="B46" s="25">
        <v>382</v>
      </c>
      <c r="C46" s="20" t="s">
        <v>95</v>
      </c>
      <c r="D46" s="46">
        <v>243032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243032</v>
      </c>
      <c r="P46" s="47">
        <f>(O46/P$50)</f>
        <v>31.497148781752202</v>
      </c>
      <c r="Q46" s="9"/>
    </row>
    <row r="47" spans="1:120" ht="15.75" thickBot="1">
      <c r="A47" s="12"/>
      <c r="B47" s="25">
        <v>389.1</v>
      </c>
      <c r="C47" s="20" t="s">
        <v>137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2614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2614</v>
      </c>
      <c r="P47" s="47">
        <f>(O47/P$50)</f>
        <v>0.33877656817003626</v>
      </c>
      <c r="Q47" s="9"/>
    </row>
    <row r="48" spans="1:120" ht="16.5" thickBot="1">
      <c r="A48" s="14" t="s">
        <v>33</v>
      </c>
      <c r="B48" s="23"/>
      <c r="C48" s="22"/>
      <c r="D48" s="15">
        <f>SUM(D5,D13,D21,D31,D35,D39,D44)</f>
        <v>16057926</v>
      </c>
      <c r="E48" s="15">
        <f>SUM(E5,E13,E21,E31,E35,E39,E44)</f>
        <v>3546657</v>
      </c>
      <c r="F48" s="15">
        <f>SUM(F5,F13,F21,F31,F35,F39,F44)</f>
        <v>1005336</v>
      </c>
      <c r="G48" s="15">
        <f>SUM(G5,G13,G21,G31,G35,G39,G44)</f>
        <v>13389</v>
      </c>
      <c r="H48" s="15">
        <f>SUM(H5,H13,H21,H31,H35,H39,H44)</f>
        <v>0</v>
      </c>
      <c r="I48" s="15">
        <f>SUM(I5,I13,I21,I31,I35,I39,I44)</f>
        <v>1753903</v>
      </c>
      <c r="J48" s="15">
        <f>SUM(J5,J13,J21,J31,J35,J39,J44)</f>
        <v>0</v>
      </c>
      <c r="K48" s="15">
        <f>SUM(K5,K13,K21,K31,K35,K39,K44)</f>
        <v>0</v>
      </c>
      <c r="L48" s="15">
        <f>SUM(L5,L13,L21,L31,L35,L39,L44)</f>
        <v>0</v>
      </c>
      <c r="M48" s="15">
        <f>SUM(M5,M13,M21,M31,M35,M39,M44)</f>
        <v>0</v>
      </c>
      <c r="N48" s="15">
        <f>SUM(N5,N13,N21,N31,N35,N39,N44)</f>
        <v>0</v>
      </c>
      <c r="O48" s="15">
        <f>SUM(D48:N48)</f>
        <v>22377211</v>
      </c>
      <c r="P48" s="38">
        <f>(O48/P$50)</f>
        <v>2900.1051062726801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141</v>
      </c>
      <c r="N50" s="48"/>
      <c r="O50" s="48"/>
      <c r="P50" s="43">
        <v>7716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5302007</v>
      </c>
      <c r="E5" s="27">
        <f t="shared" si="0"/>
        <v>125722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5427729</v>
      </c>
      <c r="O5" s="33">
        <f t="shared" ref="O5:O50" si="1">(N5/O$52)</f>
        <v>733.87358031368308</v>
      </c>
      <c r="P5" s="6"/>
    </row>
    <row r="6" spans="1:133">
      <c r="A6" s="12"/>
      <c r="B6" s="25">
        <v>311</v>
      </c>
      <c r="C6" s="20" t="s">
        <v>2</v>
      </c>
      <c r="D6" s="46">
        <v>4146677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4146677</v>
      </c>
      <c r="O6" s="47">
        <f t="shared" si="1"/>
        <v>560.66481882098435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72950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72950</v>
      </c>
      <c r="O7" s="47">
        <f t="shared" si="1"/>
        <v>9.863439697133586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52772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52772</v>
      </c>
      <c r="O8" s="47">
        <f t="shared" si="1"/>
        <v>7.1352082206598162</v>
      </c>
      <c r="P8" s="9"/>
    </row>
    <row r="9" spans="1:133">
      <c r="A9" s="12"/>
      <c r="B9" s="25">
        <v>314.10000000000002</v>
      </c>
      <c r="C9" s="20" t="s">
        <v>12</v>
      </c>
      <c r="D9" s="46">
        <v>712967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712967</v>
      </c>
      <c r="O9" s="47">
        <f t="shared" si="1"/>
        <v>96.398999459167115</v>
      </c>
      <c r="P9" s="9"/>
    </row>
    <row r="10" spans="1:133">
      <c r="A10" s="12"/>
      <c r="B10" s="25">
        <v>314.8</v>
      </c>
      <c r="C10" s="20" t="s">
        <v>13</v>
      </c>
      <c r="D10" s="46">
        <v>59870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59870</v>
      </c>
      <c r="O10" s="47">
        <f t="shared" si="1"/>
        <v>8.0949161709031916</v>
      </c>
      <c r="P10" s="9"/>
    </row>
    <row r="11" spans="1:133">
      <c r="A11" s="12"/>
      <c r="B11" s="25">
        <v>315</v>
      </c>
      <c r="C11" s="20" t="s">
        <v>88</v>
      </c>
      <c r="D11" s="46">
        <v>374779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374779</v>
      </c>
      <c r="O11" s="47">
        <f t="shared" si="1"/>
        <v>50.673201730665227</v>
      </c>
      <c r="P11" s="9"/>
    </row>
    <row r="12" spans="1:133">
      <c r="A12" s="12"/>
      <c r="B12" s="25">
        <v>316</v>
      </c>
      <c r="C12" s="20" t="s">
        <v>89</v>
      </c>
      <c r="D12" s="46">
        <v>7714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7714</v>
      </c>
      <c r="O12" s="47">
        <f t="shared" si="1"/>
        <v>1.0429962141698215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2714566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1070869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50" si="4">SUM(D13:M13)</f>
        <v>3785435</v>
      </c>
      <c r="O13" s="45">
        <f t="shared" si="1"/>
        <v>511.82193077339105</v>
      </c>
      <c r="P13" s="10"/>
    </row>
    <row r="14" spans="1:133">
      <c r="A14" s="12"/>
      <c r="B14" s="25">
        <v>322</v>
      </c>
      <c r="C14" s="20" t="s">
        <v>0</v>
      </c>
      <c r="D14" s="46">
        <v>364674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364674</v>
      </c>
      <c r="O14" s="47">
        <f t="shared" si="1"/>
        <v>49.306922660897783</v>
      </c>
      <c r="P14" s="9"/>
    </row>
    <row r="15" spans="1:133">
      <c r="A15" s="12"/>
      <c r="B15" s="25">
        <v>323.10000000000002</v>
      </c>
      <c r="C15" s="20" t="s">
        <v>16</v>
      </c>
      <c r="D15" s="46">
        <v>544508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544508</v>
      </c>
      <c r="O15" s="47">
        <f t="shared" si="1"/>
        <v>73.621957815035159</v>
      </c>
      <c r="P15" s="9"/>
    </row>
    <row r="16" spans="1:133">
      <c r="A16" s="12"/>
      <c r="B16" s="25">
        <v>323.7</v>
      </c>
      <c r="C16" s="20" t="s">
        <v>17</v>
      </c>
      <c r="D16" s="46">
        <v>26891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26891</v>
      </c>
      <c r="O16" s="47">
        <f t="shared" si="1"/>
        <v>3.6358842617631151</v>
      </c>
      <c r="P16" s="9"/>
    </row>
    <row r="17" spans="1:16">
      <c r="A17" s="12"/>
      <c r="B17" s="25">
        <v>323.89999999999998</v>
      </c>
      <c r="C17" s="20" t="s">
        <v>18</v>
      </c>
      <c r="D17" s="46">
        <v>5819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5819</v>
      </c>
      <c r="O17" s="47">
        <f t="shared" si="1"/>
        <v>0.78677663601947001</v>
      </c>
      <c r="P17" s="9"/>
    </row>
    <row r="18" spans="1:16">
      <c r="A18" s="12"/>
      <c r="B18" s="25">
        <v>325.2</v>
      </c>
      <c r="C18" s="20" t="s">
        <v>19</v>
      </c>
      <c r="D18" s="46">
        <v>1627365</v>
      </c>
      <c r="E18" s="46">
        <v>0</v>
      </c>
      <c r="F18" s="46">
        <v>0</v>
      </c>
      <c r="G18" s="46">
        <v>0</v>
      </c>
      <c r="H18" s="46">
        <v>0</v>
      </c>
      <c r="I18" s="46">
        <v>1070869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2698234</v>
      </c>
      <c r="O18" s="47">
        <f t="shared" si="1"/>
        <v>364.82341806381828</v>
      </c>
      <c r="P18" s="9"/>
    </row>
    <row r="19" spans="1:16">
      <c r="A19" s="12"/>
      <c r="B19" s="25">
        <v>329</v>
      </c>
      <c r="C19" s="20" t="s">
        <v>53</v>
      </c>
      <c r="D19" s="46">
        <v>145309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145309</v>
      </c>
      <c r="O19" s="47">
        <f t="shared" si="1"/>
        <v>19.64697133585722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SUM(D21:D27)</f>
        <v>560442</v>
      </c>
      <c r="E20" s="32">
        <f t="shared" si="5"/>
        <v>49141</v>
      </c>
      <c r="F20" s="32">
        <f t="shared" si="5"/>
        <v>0</v>
      </c>
      <c r="G20" s="32">
        <f t="shared" si="5"/>
        <v>349397</v>
      </c>
      <c r="H20" s="32">
        <f t="shared" si="5"/>
        <v>0</v>
      </c>
      <c r="I20" s="32">
        <f t="shared" si="5"/>
        <v>113914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1072894</v>
      </c>
      <c r="O20" s="45">
        <f t="shared" si="1"/>
        <v>145.06408869659276</v>
      </c>
      <c r="P20" s="10"/>
    </row>
    <row r="21" spans="1:16">
      <c r="A21" s="12"/>
      <c r="B21" s="25">
        <v>331.2</v>
      </c>
      <c r="C21" s="20" t="s">
        <v>75</v>
      </c>
      <c r="D21" s="46">
        <v>7229</v>
      </c>
      <c r="E21" s="46">
        <v>0</v>
      </c>
      <c r="F21" s="46">
        <v>0</v>
      </c>
      <c r="G21" s="46">
        <v>249397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256626</v>
      </c>
      <c r="O21" s="47">
        <f t="shared" si="1"/>
        <v>34.697944835045973</v>
      </c>
      <c r="P21" s="9"/>
    </row>
    <row r="22" spans="1:16">
      <c r="A22" s="12"/>
      <c r="B22" s="25">
        <v>335.12</v>
      </c>
      <c r="C22" s="20" t="s">
        <v>90</v>
      </c>
      <c r="D22" s="46">
        <v>116248</v>
      </c>
      <c r="E22" s="46">
        <v>41556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157804</v>
      </c>
      <c r="O22" s="47">
        <f t="shared" si="1"/>
        <v>21.336398053001624</v>
      </c>
      <c r="P22" s="9"/>
    </row>
    <row r="23" spans="1:16">
      <c r="A23" s="12"/>
      <c r="B23" s="25">
        <v>335.15</v>
      </c>
      <c r="C23" s="20" t="s">
        <v>91</v>
      </c>
      <c r="D23" s="46">
        <v>7342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7342</v>
      </c>
      <c r="O23" s="47">
        <f t="shared" si="1"/>
        <v>0.99269875608436997</v>
      </c>
      <c r="P23" s="9"/>
    </row>
    <row r="24" spans="1:16">
      <c r="A24" s="12"/>
      <c r="B24" s="25">
        <v>335.18</v>
      </c>
      <c r="C24" s="20" t="s">
        <v>92</v>
      </c>
      <c r="D24" s="46">
        <v>429623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429623</v>
      </c>
      <c r="O24" s="47">
        <f t="shared" si="1"/>
        <v>58.088561384532177</v>
      </c>
      <c r="P24" s="9"/>
    </row>
    <row r="25" spans="1:16">
      <c r="A25" s="12"/>
      <c r="B25" s="25">
        <v>337.3</v>
      </c>
      <c r="C25" s="20" t="s">
        <v>56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113914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113914</v>
      </c>
      <c r="O25" s="47">
        <f t="shared" si="1"/>
        <v>15.402109248242294</v>
      </c>
      <c r="P25" s="9"/>
    </row>
    <row r="26" spans="1:16">
      <c r="A26" s="12"/>
      <c r="B26" s="25">
        <v>337.4</v>
      </c>
      <c r="C26" s="20" t="s">
        <v>93</v>
      </c>
      <c r="D26" s="46">
        <v>0</v>
      </c>
      <c r="E26" s="46">
        <v>7585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7585</v>
      </c>
      <c r="O26" s="47">
        <f t="shared" si="1"/>
        <v>1.0255543537047052</v>
      </c>
      <c r="P26" s="9"/>
    </row>
    <row r="27" spans="1:16">
      <c r="A27" s="12"/>
      <c r="B27" s="25">
        <v>337.7</v>
      </c>
      <c r="C27" s="20" t="s">
        <v>77</v>
      </c>
      <c r="D27" s="46">
        <v>0</v>
      </c>
      <c r="E27" s="46">
        <v>0</v>
      </c>
      <c r="F27" s="46">
        <v>0</v>
      </c>
      <c r="G27" s="46">
        <v>100000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100000</v>
      </c>
      <c r="O27" s="47">
        <f t="shared" si="1"/>
        <v>13.520822065981612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SUM(D29:D32)</f>
        <v>136107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26383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162490</v>
      </c>
      <c r="O28" s="45">
        <f t="shared" si="1"/>
        <v>21.969983775013521</v>
      </c>
      <c r="P28" s="10"/>
    </row>
    <row r="29" spans="1:16">
      <c r="A29" s="12"/>
      <c r="B29" s="25">
        <v>342.5</v>
      </c>
      <c r="C29" s="20" t="s">
        <v>32</v>
      </c>
      <c r="D29" s="46">
        <v>12424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12424</v>
      </c>
      <c r="O29" s="47">
        <f t="shared" si="1"/>
        <v>1.6798269334775555</v>
      </c>
      <c r="P29" s="9"/>
    </row>
    <row r="30" spans="1:16">
      <c r="A30" s="12"/>
      <c r="B30" s="25">
        <v>342.6</v>
      </c>
      <c r="C30" s="20" t="s">
        <v>78</v>
      </c>
      <c r="D30" s="46">
        <v>123168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123168</v>
      </c>
      <c r="O30" s="47">
        <f t="shared" si="1"/>
        <v>16.653326122228233</v>
      </c>
      <c r="P30" s="9"/>
    </row>
    <row r="31" spans="1:16">
      <c r="A31" s="12"/>
      <c r="B31" s="25">
        <v>343.4</v>
      </c>
      <c r="C31" s="20" t="s">
        <v>59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26383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26383</v>
      </c>
      <c r="O31" s="47">
        <f t="shared" si="1"/>
        <v>3.5671984856679284</v>
      </c>
      <c r="P31" s="9"/>
    </row>
    <row r="32" spans="1:16">
      <c r="A32" s="12"/>
      <c r="B32" s="25">
        <v>347.2</v>
      </c>
      <c r="C32" s="20" t="s">
        <v>69</v>
      </c>
      <c r="D32" s="46">
        <v>515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515</v>
      </c>
      <c r="O32" s="47">
        <f t="shared" si="1"/>
        <v>6.9632233639805294E-2</v>
      </c>
      <c r="P32" s="9"/>
    </row>
    <row r="33" spans="1:16" ht="15.75">
      <c r="A33" s="29" t="s">
        <v>30</v>
      </c>
      <c r="B33" s="30"/>
      <c r="C33" s="31"/>
      <c r="D33" s="32">
        <f t="shared" ref="D33:M33" si="7">SUM(D34:D37)</f>
        <v>745566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745566</v>
      </c>
      <c r="O33" s="45">
        <f t="shared" si="1"/>
        <v>100.80665224445646</v>
      </c>
      <c r="P33" s="10"/>
    </row>
    <row r="34" spans="1:16">
      <c r="A34" s="13"/>
      <c r="B34" s="39">
        <v>351.5</v>
      </c>
      <c r="C34" s="21" t="s">
        <v>35</v>
      </c>
      <c r="D34" s="46">
        <v>67905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67905</v>
      </c>
      <c r="O34" s="47">
        <f t="shared" si="1"/>
        <v>9.1813142239048133</v>
      </c>
      <c r="P34" s="9"/>
    </row>
    <row r="35" spans="1:16">
      <c r="A35" s="13"/>
      <c r="B35" s="39">
        <v>354</v>
      </c>
      <c r="C35" s="21" t="s">
        <v>36</v>
      </c>
      <c r="D35" s="46">
        <v>5600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5600</v>
      </c>
      <c r="O35" s="47">
        <f t="shared" si="1"/>
        <v>0.75716603569497021</v>
      </c>
      <c r="P35" s="9"/>
    </row>
    <row r="36" spans="1:16">
      <c r="A36" s="13"/>
      <c r="B36" s="39">
        <v>358.2</v>
      </c>
      <c r="C36" s="21" t="s">
        <v>94</v>
      </c>
      <c r="D36" s="46">
        <v>4489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4489</v>
      </c>
      <c r="O36" s="47">
        <f t="shared" si="1"/>
        <v>0.60694970254191449</v>
      </c>
      <c r="P36" s="9"/>
    </row>
    <row r="37" spans="1:16">
      <c r="A37" s="13"/>
      <c r="B37" s="39">
        <v>359</v>
      </c>
      <c r="C37" s="21" t="s">
        <v>61</v>
      </c>
      <c r="D37" s="46">
        <v>667572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667572</v>
      </c>
      <c r="O37" s="47">
        <f t="shared" si="1"/>
        <v>90.261222282314762</v>
      </c>
      <c r="P37" s="9"/>
    </row>
    <row r="38" spans="1:16" ht="15.75">
      <c r="A38" s="29" t="s">
        <v>3</v>
      </c>
      <c r="B38" s="30"/>
      <c r="C38" s="31"/>
      <c r="D38" s="32">
        <f t="shared" ref="D38:M38" si="8">SUM(D39:D42)</f>
        <v>142745</v>
      </c>
      <c r="E38" s="32">
        <f t="shared" si="8"/>
        <v>433</v>
      </c>
      <c r="F38" s="32">
        <f t="shared" si="8"/>
        <v>0</v>
      </c>
      <c r="G38" s="32">
        <f t="shared" si="8"/>
        <v>33079</v>
      </c>
      <c r="H38" s="32">
        <f t="shared" si="8"/>
        <v>0</v>
      </c>
      <c r="I38" s="32">
        <f t="shared" si="8"/>
        <v>21445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3032</v>
      </c>
      <c r="N38" s="32">
        <f t="shared" si="4"/>
        <v>200734</v>
      </c>
      <c r="O38" s="45">
        <f t="shared" si="1"/>
        <v>27.140886965927528</v>
      </c>
      <c r="P38" s="10"/>
    </row>
    <row r="39" spans="1:16">
      <c r="A39" s="12"/>
      <c r="B39" s="25">
        <v>361.1</v>
      </c>
      <c r="C39" s="20" t="s">
        <v>37</v>
      </c>
      <c r="D39" s="46">
        <v>16767</v>
      </c>
      <c r="E39" s="46">
        <v>433</v>
      </c>
      <c r="F39" s="46">
        <v>0</v>
      </c>
      <c r="G39" s="46">
        <v>443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82</v>
      </c>
      <c r="N39" s="46">
        <f t="shared" si="4"/>
        <v>17725</v>
      </c>
      <c r="O39" s="47">
        <f t="shared" si="1"/>
        <v>2.3965657111952408</v>
      </c>
      <c r="P39" s="9"/>
    </row>
    <row r="40" spans="1:16">
      <c r="A40" s="12"/>
      <c r="B40" s="25">
        <v>362</v>
      </c>
      <c r="C40" s="20" t="s">
        <v>71</v>
      </c>
      <c r="D40" s="46">
        <v>61299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61299</v>
      </c>
      <c r="O40" s="47">
        <f t="shared" si="1"/>
        <v>8.2881287182260674</v>
      </c>
      <c r="P40" s="9"/>
    </row>
    <row r="41" spans="1:16">
      <c r="A41" s="12"/>
      <c r="B41" s="25">
        <v>366</v>
      </c>
      <c r="C41" s="20" t="s">
        <v>62</v>
      </c>
      <c r="D41" s="46">
        <v>4500</v>
      </c>
      <c r="E41" s="46">
        <v>0</v>
      </c>
      <c r="F41" s="46">
        <v>0</v>
      </c>
      <c r="G41" s="46">
        <v>32636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37136</v>
      </c>
      <c r="O41" s="47">
        <f t="shared" si="1"/>
        <v>5.0210924824229313</v>
      </c>
      <c r="P41" s="9"/>
    </row>
    <row r="42" spans="1:16">
      <c r="A42" s="12"/>
      <c r="B42" s="25">
        <v>369.9</v>
      </c>
      <c r="C42" s="20" t="s">
        <v>63</v>
      </c>
      <c r="D42" s="46">
        <v>60179</v>
      </c>
      <c r="E42" s="46">
        <v>0</v>
      </c>
      <c r="F42" s="46">
        <v>0</v>
      </c>
      <c r="G42" s="46">
        <v>0</v>
      </c>
      <c r="H42" s="46">
        <v>0</v>
      </c>
      <c r="I42" s="46">
        <v>21445</v>
      </c>
      <c r="J42" s="46">
        <v>0</v>
      </c>
      <c r="K42" s="46">
        <v>0</v>
      </c>
      <c r="L42" s="46">
        <v>0</v>
      </c>
      <c r="M42" s="46">
        <v>2950</v>
      </c>
      <c r="N42" s="46">
        <f t="shared" si="4"/>
        <v>84574</v>
      </c>
      <c r="O42" s="47">
        <f t="shared" si="1"/>
        <v>11.435100054083287</v>
      </c>
      <c r="P42" s="9"/>
    </row>
    <row r="43" spans="1:16" ht="15.75">
      <c r="A43" s="29" t="s">
        <v>31</v>
      </c>
      <c r="B43" s="30"/>
      <c r="C43" s="31"/>
      <c r="D43" s="32">
        <f t="shared" ref="D43:M43" si="9">SUM(D44:D49)</f>
        <v>174492</v>
      </c>
      <c r="E43" s="32">
        <f t="shared" si="9"/>
        <v>113500</v>
      </c>
      <c r="F43" s="32">
        <f t="shared" si="9"/>
        <v>3075038</v>
      </c>
      <c r="G43" s="32">
        <f t="shared" si="9"/>
        <v>458197</v>
      </c>
      <c r="H43" s="32">
        <f t="shared" si="9"/>
        <v>0</v>
      </c>
      <c r="I43" s="32">
        <f t="shared" si="9"/>
        <v>564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265586</v>
      </c>
      <c r="N43" s="32">
        <f t="shared" si="4"/>
        <v>4087377</v>
      </c>
      <c r="O43" s="45">
        <f t="shared" si="1"/>
        <v>552.64697133585719</v>
      </c>
      <c r="P43" s="9"/>
    </row>
    <row r="44" spans="1:16">
      <c r="A44" s="12"/>
      <c r="B44" s="25">
        <v>381</v>
      </c>
      <c r="C44" s="20" t="s">
        <v>40</v>
      </c>
      <c r="D44" s="46">
        <v>0</v>
      </c>
      <c r="E44" s="46">
        <v>113500</v>
      </c>
      <c r="F44" s="46">
        <v>735938</v>
      </c>
      <c r="G44" s="46">
        <v>137497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249217</v>
      </c>
      <c r="N44" s="46">
        <f t="shared" si="4"/>
        <v>1236152</v>
      </c>
      <c r="O44" s="47">
        <f t="shared" si="1"/>
        <v>167.13791238507301</v>
      </c>
      <c r="P44" s="9"/>
    </row>
    <row r="45" spans="1:16">
      <c r="A45" s="12"/>
      <c r="B45" s="25">
        <v>382</v>
      </c>
      <c r="C45" s="20" t="s">
        <v>95</v>
      </c>
      <c r="D45" s="46">
        <v>174492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174492</v>
      </c>
      <c r="O45" s="47">
        <f t="shared" si="1"/>
        <v>23.592752839372633</v>
      </c>
      <c r="P45" s="9"/>
    </row>
    <row r="46" spans="1:16">
      <c r="A46" s="12"/>
      <c r="B46" s="25">
        <v>384</v>
      </c>
      <c r="C46" s="20" t="s">
        <v>64</v>
      </c>
      <c r="D46" s="46">
        <v>0</v>
      </c>
      <c r="E46" s="46">
        <v>0</v>
      </c>
      <c r="F46" s="46">
        <v>0</v>
      </c>
      <c r="G46" s="46">
        <v>320700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320700</v>
      </c>
      <c r="O46" s="47">
        <f t="shared" si="1"/>
        <v>43.361276365603025</v>
      </c>
      <c r="P46" s="9"/>
    </row>
    <row r="47" spans="1:16">
      <c r="A47" s="12"/>
      <c r="B47" s="25">
        <v>385</v>
      </c>
      <c r="C47" s="20" t="s">
        <v>96</v>
      </c>
      <c r="D47" s="46">
        <v>0</v>
      </c>
      <c r="E47" s="46">
        <v>0</v>
      </c>
      <c r="F47" s="46">
        <v>2339100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2339100</v>
      </c>
      <c r="O47" s="47">
        <f t="shared" si="1"/>
        <v>316.26554894537588</v>
      </c>
      <c r="P47" s="9"/>
    </row>
    <row r="48" spans="1:16">
      <c r="A48" s="12"/>
      <c r="B48" s="25">
        <v>389.1</v>
      </c>
      <c r="C48" s="20" t="s">
        <v>97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564</v>
      </c>
      <c r="O48" s="47">
        <f t="shared" si="1"/>
        <v>7.6257436452136285E-2</v>
      </c>
      <c r="P48" s="9"/>
    </row>
    <row r="49" spans="1:119" ht="15.75" thickBot="1">
      <c r="A49" s="12"/>
      <c r="B49" s="25">
        <v>389.4</v>
      </c>
      <c r="C49" s="20" t="s">
        <v>98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16369</v>
      </c>
      <c r="N49" s="46">
        <f t="shared" si="4"/>
        <v>16369</v>
      </c>
      <c r="O49" s="47">
        <f t="shared" si="1"/>
        <v>2.2132233639805299</v>
      </c>
      <c r="P49" s="9"/>
    </row>
    <row r="50" spans="1:119" ht="16.5" thickBot="1">
      <c r="A50" s="14" t="s">
        <v>33</v>
      </c>
      <c r="B50" s="23"/>
      <c r="C50" s="22"/>
      <c r="D50" s="15">
        <f t="shared" ref="D50:M50" si="10">SUM(D5,D13,D20,D28,D33,D38,D43)</f>
        <v>9775925</v>
      </c>
      <c r="E50" s="15">
        <f t="shared" si="10"/>
        <v>288796</v>
      </c>
      <c r="F50" s="15">
        <f t="shared" si="10"/>
        <v>3075038</v>
      </c>
      <c r="G50" s="15">
        <f t="shared" si="10"/>
        <v>840673</v>
      </c>
      <c r="H50" s="15">
        <f t="shared" si="10"/>
        <v>0</v>
      </c>
      <c r="I50" s="15">
        <f t="shared" si="10"/>
        <v>1233175</v>
      </c>
      <c r="J50" s="15">
        <f t="shared" si="10"/>
        <v>0</v>
      </c>
      <c r="K50" s="15">
        <f t="shared" si="10"/>
        <v>0</v>
      </c>
      <c r="L50" s="15">
        <f t="shared" si="10"/>
        <v>0</v>
      </c>
      <c r="M50" s="15">
        <f t="shared" si="10"/>
        <v>268618</v>
      </c>
      <c r="N50" s="15">
        <f t="shared" si="4"/>
        <v>15482225</v>
      </c>
      <c r="O50" s="38">
        <f t="shared" si="1"/>
        <v>2093.3240941049216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99</v>
      </c>
      <c r="M52" s="48"/>
      <c r="N52" s="48"/>
      <c r="O52" s="43">
        <v>7396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5205835</v>
      </c>
      <c r="E5" s="27">
        <f t="shared" si="0"/>
        <v>126160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5331995</v>
      </c>
      <c r="O5" s="33">
        <f t="shared" ref="O5:O41" si="1">(N5/O$43)</f>
        <v>722.00338524035203</v>
      </c>
      <c r="P5" s="6"/>
    </row>
    <row r="6" spans="1:133">
      <c r="A6" s="12"/>
      <c r="B6" s="25">
        <v>311</v>
      </c>
      <c r="C6" s="20" t="s">
        <v>2</v>
      </c>
      <c r="D6" s="46">
        <v>4105338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4105338</v>
      </c>
      <c r="O6" s="47">
        <f t="shared" si="1"/>
        <v>555.90223425863235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73215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73215</v>
      </c>
      <c r="O7" s="47">
        <f t="shared" si="1"/>
        <v>9.9140148950575497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52945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52945</v>
      </c>
      <c r="O8" s="47">
        <f t="shared" si="1"/>
        <v>7.1692620176032502</v>
      </c>
      <c r="P8" s="9"/>
    </row>
    <row r="9" spans="1:133">
      <c r="A9" s="12"/>
      <c r="B9" s="25">
        <v>314.10000000000002</v>
      </c>
      <c r="C9" s="20" t="s">
        <v>12</v>
      </c>
      <c r="D9" s="46">
        <v>675133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675133</v>
      </c>
      <c r="O9" s="47">
        <f t="shared" si="1"/>
        <v>91.419498984427889</v>
      </c>
      <c r="P9" s="9"/>
    </row>
    <row r="10" spans="1:133">
      <c r="A10" s="12"/>
      <c r="B10" s="25">
        <v>314.8</v>
      </c>
      <c r="C10" s="20" t="s">
        <v>13</v>
      </c>
      <c r="D10" s="46">
        <v>12276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12276</v>
      </c>
      <c r="O10" s="47">
        <f t="shared" si="1"/>
        <v>1.6622884224779959</v>
      </c>
      <c r="P10" s="9"/>
    </row>
    <row r="11" spans="1:133">
      <c r="A11" s="12"/>
      <c r="B11" s="25">
        <v>315</v>
      </c>
      <c r="C11" s="20" t="s">
        <v>14</v>
      </c>
      <c r="D11" s="46">
        <v>405215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405215</v>
      </c>
      <c r="O11" s="47">
        <f t="shared" si="1"/>
        <v>54.870006770480707</v>
      </c>
      <c r="P11" s="9"/>
    </row>
    <row r="12" spans="1:133">
      <c r="A12" s="12"/>
      <c r="B12" s="25">
        <v>316</v>
      </c>
      <c r="C12" s="20" t="s">
        <v>52</v>
      </c>
      <c r="D12" s="46">
        <v>7873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7873</v>
      </c>
      <c r="O12" s="47">
        <f t="shared" si="1"/>
        <v>1.0660798916723087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SUM(D14:D18)</f>
        <v>2784101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1539737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4323838</v>
      </c>
      <c r="O13" s="45">
        <f t="shared" si="1"/>
        <v>585.48923493568043</v>
      </c>
      <c r="P13" s="10"/>
    </row>
    <row r="14" spans="1:133">
      <c r="A14" s="12"/>
      <c r="B14" s="25">
        <v>322</v>
      </c>
      <c r="C14" s="20" t="s">
        <v>0</v>
      </c>
      <c r="D14" s="46">
        <v>513957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513957</v>
      </c>
      <c r="O14" s="47">
        <f t="shared" si="1"/>
        <v>69.594719025050779</v>
      </c>
      <c r="P14" s="9"/>
    </row>
    <row r="15" spans="1:133">
      <c r="A15" s="12"/>
      <c r="B15" s="25">
        <v>323.10000000000002</v>
      </c>
      <c r="C15" s="20" t="s">
        <v>16</v>
      </c>
      <c r="D15" s="46">
        <v>555873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555873</v>
      </c>
      <c r="O15" s="47">
        <f t="shared" si="1"/>
        <v>75.270548408937032</v>
      </c>
      <c r="P15" s="9"/>
    </row>
    <row r="16" spans="1:133">
      <c r="A16" s="12"/>
      <c r="B16" s="25">
        <v>323.7</v>
      </c>
      <c r="C16" s="20" t="s">
        <v>17</v>
      </c>
      <c r="D16" s="46">
        <v>38015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38015</v>
      </c>
      <c r="O16" s="47">
        <f t="shared" si="1"/>
        <v>5.1475964793500335</v>
      </c>
      <c r="P16" s="9"/>
    </row>
    <row r="17" spans="1:16">
      <c r="A17" s="12"/>
      <c r="B17" s="25">
        <v>323.89999999999998</v>
      </c>
      <c r="C17" s="20" t="s">
        <v>18</v>
      </c>
      <c r="D17" s="46">
        <v>4809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4809</v>
      </c>
      <c r="O17" s="47">
        <f t="shared" si="1"/>
        <v>0.6511848341232227</v>
      </c>
      <c r="P17" s="9"/>
    </row>
    <row r="18" spans="1:16">
      <c r="A18" s="12"/>
      <c r="B18" s="25">
        <v>325.2</v>
      </c>
      <c r="C18" s="20" t="s">
        <v>19</v>
      </c>
      <c r="D18" s="46">
        <v>1671447</v>
      </c>
      <c r="E18" s="46">
        <v>0</v>
      </c>
      <c r="F18" s="46">
        <v>0</v>
      </c>
      <c r="G18" s="46">
        <v>0</v>
      </c>
      <c r="H18" s="46">
        <v>0</v>
      </c>
      <c r="I18" s="46">
        <v>1539737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3211184</v>
      </c>
      <c r="O18" s="47">
        <f t="shared" si="1"/>
        <v>434.82518618821939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529477</v>
      </c>
      <c r="E19" s="32">
        <f t="shared" si="5"/>
        <v>84302</v>
      </c>
      <c r="F19" s="32">
        <f t="shared" si="5"/>
        <v>0</v>
      </c>
      <c r="G19" s="32">
        <f t="shared" si="5"/>
        <v>171281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785060</v>
      </c>
      <c r="O19" s="45">
        <f t="shared" si="1"/>
        <v>106.30467163168585</v>
      </c>
      <c r="P19" s="10"/>
    </row>
    <row r="20" spans="1:16">
      <c r="A20" s="12"/>
      <c r="B20" s="25">
        <v>331.2</v>
      </c>
      <c r="C20" s="20" t="s">
        <v>75</v>
      </c>
      <c r="D20" s="46">
        <v>0</v>
      </c>
      <c r="E20" s="46">
        <v>0</v>
      </c>
      <c r="F20" s="46">
        <v>0</v>
      </c>
      <c r="G20" s="46">
        <v>171281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171281</v>
      </c>
      <c r="O20" s="47">
        <f t="shared" si="1"/>
        <v>23.193094109681788</v>
      </c>
      <c r="P20" s="9"/>
    </row>
    <row r="21" spans="1:16">
      <c r="A21" s="12"/>
      <c r="B21" s="25">
        <v>331.49</v>
      </c>
      <c r="C21" s="20" t="s">
        <v>76</v>
      </c>
      <c r="D21" s="46">
        <v>0</v>
      </c>
      <c r="E21" s="46">
        <v>40508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40508</v>
      </c>
      <c r="O21" s="47">
        <f t="shared" si="1"/>
        <v>5.4851726472579552</v>
      </c>
      <c r="P21" s="9"/>
    </row>
    <row r="22" spans="1:16">
      <c r="A22" s="12"/>
      <c r="B22" s="25">
        <v>335.12</v>
      </c>
      <c r="C22" s="20" t="s">
        <v>22</v>
      </c>
      <c r="D22" s="46">
        <v>116014</v>
      </c>
      <c r="E22" s="46">
        <v>43794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159808</v>
      </c>
      <c r="O22" s="47">
        <f t="shared" si="1"/>
        <v>21.63953960731212</v>
      </c>
      <c r="P22" s="9"/>
    </row>
    <row r="23" spans="1:16">
      <c r="A23" s="12"/>
      <c r="B23" s="25">
        <v>335.18</v>
      </c>
      <c r="C23" s="20" t="s">
        <v>23</v>
      </c>
      <c r="D23" s="46">
        <v>403729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403729</v>
      </c>
      <c r="O23" s="47">
        <f t="shared" si="1"/>
        <v>54.668788083953963</v>
      </c>
      <c r="P23" s="9"/>
    </row>
    <row r="24" spans="1:16">
      <c r="A24" s="12"/>
      <c r="B24" s="25">
        <v>337.7</v>
      </c>
      <c r="C24" s="20" t="s">
        <v>77</v>
      </c>
      <c r="D24" s="46">
        <v>9734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9734</v>
      </c>
      <c r="O24" s="47">
        <f t="shared" si="1"/>
        <v>1.3180771834800271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SUM(D26:D26)</f>
        <v>176886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176886</v>
      </c>
      <c r="O25" s="45">
        <f t="shared" si="1"/>
        <v>23.952064996614759</v>
      </c>
      <c r="P25" s="10"/>
    </row>
    <row r="26" spans="1:16">
      <c r="A26" s="12"/>
      <c r="B26" s="25">
        <v>342.6</v>
      </c>
      <c r="C26" s="20" t="s">
        <v>78</v>
      </c>
      <c r="D26" s="46">
        <v>176886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176886</v>
      </c>
      <c r="O26" s="47">
        <f t="shared" si="1"/>
        <v>23.952064996614759</v>
      </c>
      <c r="P26" s="9"/>
    </row>
    <row r="27" spans="1:16" ht="15.75">
      <c r="A27" s="29" t="s">
        <v>30</v>
      </c>
      <c r="B27" s="30"/>
      <c r="C27" s="31"/>
      <c r="D27" s="32">
        <f t="shared" ref="D27:M27" si="7">SUM(D28:D31)</f>
        <v>225542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225542</v>
      </c>
      <c r="O27" s="45">
        <f t="shared" si="1"/>
        <v>30.540555179417737</v>
      </c>
      <c r="P27" s="10"/>
    </row>
    <row r="28" spans="1:16">
      <c r="A28" s="13"/>
      <c r="B28" s="39">
        <v>351.5</v>
      </c>
      <c r="C28" s="21" t="s">
        <v>35</v>
      </c>
      <c r="D28" s="46">
        <v>85315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85315</v>
      </c>
      <c r="O28" s="47">
        <f t="shared" si="1"/>
        <v>11.552471225457008</v>
      </c>
      <c r="P28" s="9"/>
    </row>
    <row r="29" spans="1:16">
      <c r="A29" s="13"/>
      <c r="B29" s="39">
        <v>354</v>
      </c>
      <c r="C29" s="21" t="s">
        <v>36</v>
      </c>
      <c r="D29" s="46">
        <v>2403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2403</v>
      </c>
      <c r="O29" s="47">
        <f t="shared" si="1"/>
        <v>0.32538930264048749</v>
      </c>
      <c r="P29" s="9"/>
    </row>
    <row r="30" spans="1:16">
      <c r="A30" s="13"/>
      <c r="B30" s="39">
        <v>358.2</v>
      </c>
      <c r="C30" s="21" t="s">
        <v>79</v>
      </c>
      <c r="D30" s="46">
        <v>2500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2500</v>
      </c>
      <c r="O30" s="47">
        <f t="shared" si="1"/>
        <v>0.33852403520649965</v>
      </c>
      <c r="P30" s="9"/>
    </row>
    <row r="31" spans="1:16">
      <c r="A31" s="13"/>
      <c r="B31" s="39">
        <v>359</v>
      </c>
      <c r="C31" s="21" t="s">
        <v>61</v>
      </c>
      <c r="D31" s="46">
        <v>135324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135324</v>
      </c>
      <c r="O31" s="47">
        <f t="shared" si="1"/>
        <v>18.324170616113744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SUM(D33:D36)</f>
        <v>114961</v>
      </c>
      <c r="E32" s="32">
        <f t="shared" si="8"/>
        <v>1822</v>
      </c>
      <c r="F32" s="32">
        <f t="shared" si="8"/>
        <v>775</v>
      </c>
      <c r="G32" s="32">
        <f t="shared" si="8"/>
        <v>1039</v>
      </c>
      <c r="H32" s="32">
        <f t="shared" si="8"/>
        <v>0</v>
      </c>
      <c r="I32" s="32">
        <f t="shared" si="8"/>
        <v>2121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1947</v>
      </c>
      <c r="N32" s="32">
        <f t="shared" si="4"/>
        <v>122665</v>
      </c>
      <c r="O32" s="45">
        <f t="shared" si="1"/>
        <v>16.610020311442113</v>
      </c>
      <c r="P32" s="10"/>
    </row>
    <row r="33" spans="1:119">
      <c r="A33" s="12"/>
      <c r="B33" s="25">
        <v>361.1</v>
      </c>
      <c r="C33" s="20" t="s">
        <v>37</v>
      </c>
      <c r="D33" s="46">
        <v>27088</v>
      </c>
      <c r="E33" s="46">
        <v>1822</v>
      </c>
      <c r="F33" s="46">
        <v>775</v>
      </c>
      <c r="G33" s="46">
        <v>1039</v>
      </c>
      <c r="H33" s="46">
        <v>0</v>
      </c>
      <c r="I33" s="46">
        <v>2121</v>
      </c>
      <c r="J33" s="46">
        <v>0</v>
      </c>
      <c r="K33" s="46">
        <v>0</v>
      </c>
      <c r="L33" s="46">
        <v>0</v>
      </c>
      <c r="M33" s="46">
        <v>65</v>
      </c>
      <c r="N33" s="46">
        <f t="shared" si="4"/>
        <v>32910</v>
      </c>
      <c r="O33" s="47">
        <f t="shared" si="1"/>
        <v>4.4563303994583618</v>
      </c>
      <c r="P33" s="9"/>
    </row>
    <row r="34" spans="1:119">
      <c r="A34" s="12"/>
      <c r="B34" s="25">
        <v>362</v>
      </c>
      <c r="C34" s="20" t="s">
        <v>71</v>
      </c>
      <c r="D34" s="46">
        <v>63414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63414</v>
      </c>
      <c r="O34" s="47">
        <f t="shared" si="1"/>
        <v>8.5868652674339874</v>
      </c>
      <c r="P34" s="9"/>
    </row>
    <row r="35" spans="1:119">
      <c r="A35" s="12"/>
      <c r="B35" s="25">
        <v>366</v>
      </c>
      <c r="C35" s="20" t="s">
        <v>62</v>
      </c>
      <c r="D35" s="46">
        <v>1400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1400</v>
      </c>
      <c r="O35" s="47">
        <f t="shared" si="1"/>
        <v>0.1895734597156398</v>
      </c>
      <c r="P35" s="9"/>
    </row>
    <row r="36" spans="1:119">
      <c r="A36" s="12"/>
      <c r="B36" s="25">
        <v>369.9</v>
      </c>
      <c r="C36" s="20" t="s">
        <v>63</v>
      </c>
      <c r="D36" s="46">
        <v>23059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1882</v>
      </c>
      <c r="N36" s="46">
        <f t="shared" si="4"/>
        <v>24941</v>
      </c>
      <c r="O36" s="47">
        <f t="shared" si="1"/>
        <v>3.3772511848341233</v>
      </c>
      <c r="P36" s="9"/>
    </row>
    <row r="37" spans="1:119" ht="15.75">
      <c r="A37" s="29" t="s">
        <v>31</v>
      </c>
      <c r="B37" s="30"/>
      <c r="C37" s="31"/>
      <c r="D37" s="32">
        <f t="shared" ref="D37:M37" si="9">SUM(D38:D40)</f>
        <v>128701</v>
      </c>
      <c r="E37" s="32">
        <f t="shared" si="9"/>
        <v>360860</v>
      </c>
      <c r="F37" s="32">
        <f t="shared" si="9"/>
        <v>653122</v>
      </c>
      <c r="G37" s="32">
        <f t="shared" si="9"/>
        <v>2860000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260057</v>
      </c>
      <c r="N37" s="32">
        <f t="shared" si="4"/>
        <v>4262740</v>
      </c>
      <c r="O37" s="45">
        <f t="shared" si="1"/>
        <v>577.21597833446174</v>
      </c>
      <c r="P37" s="9"/>
    </row>
    <row r="38" spans="1:119">
      <c r="A38" s="12"/>
      <c r="B38" s="25">
        <v>381</v>
      </c>
      <c r="C38" s="20" t="s">
        <v>40</v>
      </c>
      <c r="D38" s="46">
        <v>128701</v>
      </c>
      <c r="E38" s="46">
        <v>0</v>
      </c>
      <c r="F38" s="46">
        <v>653122</v>
      </c>
      <c r="G38" s="46">
        <v>360000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252368</v>
      </c>
      <c r="N38" s="46">
        <f t="shared" si="4"/>
        <v>1394191</v>
      </c>
      <c r="O38" s="47">
        <f t="shared" si="1"/>
        <v>188.786865267434</v>
      </c>
      <c r="P38" s="9"/>
    </row>
    <row r="39" spans="1:119">
      <c r="A39" s="12"/>
      <c r="B39" s="25">
        <v>384</v>
      </c>
      <c r="C39" s="20" t="s">
        <v>64</v>
      </c>
      <c r="D39" s="46">
        <v>0</v>
      </c>
      <c r="E39" s="46">
        <v>360860</v>
      </c>
      <c r="F39" s="46">
        <v>0</v>
      </c>
      <c r="G39" s="46">
        <v>2500000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2860860</v>
      </c>
      <c r="O39" s="47">
        <f t="shared" si="1"/>
        <v>387.38794854434667</v>
      </c>
      <c r="P39" s="9"/>
    </row>
    <row r="40" spans="1:119" ht="15.75" thickBot="1">
      <c r="A40" s="12"/>
      <c r="B40" s="25">
        <v>389.4</v>
      </c>
      <c r="C40" s="20" t="s">
        <v>72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7689</v>
      </c>
      <c r="N40" s="46">
        <f t="shared" si="4"/>
        <v>7689</v>
      </c>
      <c r="O40" s="47">
        <f t="shared" si="1"/>
        <v>1.0411645226811104</v>
      </c>
      <c r="P40" s="9"/>
    </row>
    <row r="41" spans="1:119" ht="16.5" thickBot="1">
      <c r="A41" s="14" t="s">
        <v>33</v>
      </c>
      <c r="B41" s="23"/>
      <c r="C41" s="22"/>
      <c r="D41" s="15">
        <f t="shared" ref="D41:M41" si="10">SUM(D5,D13,D19,D25,D27,D32,D37)</f>
        <v>9165503</v>
      </c>
      <c r="E41" s="15">
        <f t="shared" si="10"/>
        <v>573144</v>
      </c>
      <c r="F41" s="15">
        <f t="shared" si="10"/>
        <v>653897</v>
      </c>
      <c r="G41" s="15">
        <f t="shared" si="10"/>
        <v>3032320</v>
      </c>
      <c r="H41" s="15">
        <f t="shared" si="10"/>
        <v>0</v>
      </c>
      <c r="I41" s="15">
        <f t="shared" si="10"/>
        <v>1541858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262004</v>
      </c>
      <c r="N41" s="15">
        <f t="shared" si="4"/>
        <v>15228726</v>
      </c>
      <c r="O41" s="38">
        <f t="shared" si="1"/>
        <v>2062.1159106296545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80</v>
      </c>
      <c r="M43" s="48"/>
      <c r="N43" s="48"/>
      <c r="O43" s="43">
        <v>7385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5395657</v>
      </c>
      <c r="E5" s="27">
        <f t="shared" si="0"/>
        <v>202916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5598573</v>
      </c>
      <c r="O5" s="33">
        <f t="shared" ref="O5:O40" si="1">(N5/O$42)</f>
        <v>762.22913546630366</v>
      </c>
      <c r="P5" s="6"/>
    </row>
    <row r="6" spans="1:133">
      <c r="A6" s="12"/>
      <c r="B6" s="25">
        <v>311</v>
      </c>
      <c r="C6" s="20" t="s">
        <v>2</v>
      </c>
      <c r="D6" s="46">
        <v>4303701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4303701</v>
      </c>
      <c r="O6" s="47">
        <f t="shared" si="1"/>
        <v>585.93614703880189</v>
      </c>
      <c r="P6" s="9"/>
    </row>
    <row r="7" spans="1:133">
      <c r="A7" s="12"/>
      <c r="B7" s="25">
        <v>312.10000000000002</v>
      </c>
      <c r="C7" s="20" t="s">
        <v>50</v>
      </c>
      <c r="D7" s="46">
        <v>0</v>
      </c>
      <c r="E7" s="46">
        <v>52512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52512</v>
      </c>
      <c r="O7" s="47">
        <f t="shared" si="1"/>
        <v>7.1493533015656912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87282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87282</v>
      </c>
      <c r="O8" s="47">
        <f t="shared" si="1"/>
        <v>11.883185840707965</v>
      </c>
      <c r="P8" s="9"/>
    </row>
    <row r="9" spans="1:133">
      <c r="A9" s="12"/>
      <c r="B9" s="25">
        <v>312.42</v>
      </c>
      <c r="C9" s="20" t="s">
        <v>10</v>
      </c>
      <c r="D9" s="46">
        <v>0</v>
      </c>
      <c r="E9" s="46">
        <v>63122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63122</v>
      </c>
      <c r="O9" s="47">
        <f t="shared" si="1"/>
        <v>8.5938733832539143</v>
      </c>
      <c r="P9" s="9"/>
    </row>
    <row r="10" spans="1:133">
      <c r="A10" s="12"/>
      <c r="B10" s="25">
        <v>314.10000000000002</v>
      </c>
      <c r="C10" s="20" t="s">
        <v>12</v>
      </c>
      <c r="D10" s="46">
        <v>654966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654966</v>
      </c>
      <c r="O10" s="47">
        <f t="shared" si="1"/>
        <v>89.1716814159292</v>
      </c>
      <c r="P10" s="9"/>
    </row>
    <row r="11" spans="1:133">
      <c r="A11" s="12"/>
      <c r="B11" s="25">
        <v>314.8</v>
      </c>
      <c r="C11" s="20" t="s">
        <v>13</v>
      </c>
      <c r="D11" s="46">
        <v>8184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8184</v>
      </c>
      <c r="O11" s="47">
        <f t="shared" si="1"/>
        <v>1.1142273655547992</v>
      </c>
      <c r="P11" s="9"/>
    </row>
    <row r="12" spans="1:133">
      <c r="A12" s="12"/>
      <c r="B12" s="25">
        <v>315</v>
      </c>
      <c r="C12" s="20" t="s">
        <v>14</v>
      </c>
      <c r="D12" s="46">
        <v>415943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415943</v>
      </c>
      <c r="O12" s="47">
        <f t="shared" si="1"/>
        <v>56.629407760381213</v>
      </c>
      <c r="P12" s="9"/>
    </row>
    <row r="13" spans="1:133">
      <c r="A13" s="12"/>
      <c r="B13" s="25">
        <v>316</v>
      </c>
      <c r="C13" s="20" t="s">
        <v>52</v>
      </c>
      <c r="D13" s="46">
        <v>12863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12863</v>
      </c>
      <c r="O13" s="47">
        <f t="shared" si="1"/>
        <v>1.7512593601089177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2358095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1620856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0" si="4">SUM(D14:M14)</f>
        <v>3978951</v>
      </c>
      <c r="O14" s="45">
        <f t="shared" si="1"/>
        <v>541.72239618788296</v>
      </c>
      <c r="P14" s="10"/>
    </row>
    <row r="15" spans="1:133">
      <c r="A15" s="12"/>
      <c r="B15" s="25">
        <v>322</v>
      </c>
      <c r="C15" s="20" t="s">
        <v>0</v>
      </c>
      <c r="D15" s="46">
        <v>469519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469519</v>
      </c>
      <c r="O15" s="47">
        <f t="shared" si="1"/>
        <v>63.923621511232128</v>
      </c>
      <c r="P15" s="9"/>
    </row>
    <row r="16" spans="1:133">
      <c r="A16" s="12"/>
      <c r="B16" s="25">
        <v>323.10000000000002</v>
      </c>
      <c r="C16" s="20" t="s">
        <v>16</v>
      </c>
      <c r="D16" s="46">
        <v>573740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573740</v>
      </c>
      <c r="O16" s="47">
        <f t="shared" si="1"/>
        <v>78.113002042205579</v>
      </c>
      <c r="P16" s="9"/>
    </row>
    <row r="17" spans="1:16">
      <c r="A17" s="12"/>
      <c r="B17" s="25">
        <v>323.7</v>
      </c>
      <c r="C17" s="20" t="s">
        <v>17</v>
      </c>
      <c r="D17" s="46">
        <v>46793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46793</v>
      </c>
      <c r="O17" s="47">
        <f t="shared" si="1"/>
        <v>6.3707283866575901</v>
      </c>
      <c r="P17" s="9"/>
    </row>
    <row r="18" spans="1:16">
      <c r="A18" s="12"/>
      <c r="B18" s="25">
        <v>325.2</v>
      </c>
      <c r="C18" s="20" t="s">
        <v>19</v>
      </c>
      <c r="D18" s="46">
        <v>1268043</v>
      </c>
      <c r="E18" s="46">
        <v>0</v>
      </c>
      <c r="F18" s="46">
        <v>0</v>
      </c>
      <c r="G18" s="46">
        <v>0</v>
      </c>
      <c r="H18" s="46">
        <v>0</v>
      </c>
      <c r="I18" s="46">
        <v>1620856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2888899</v>
      </c>
      <c r="O18" s="47">
        <f t="shared" si="1"/>
        <v>393.31504424778763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580472</v>
      </c>
      <c r="E19" s="32">
        <f t="shared" si="5"/>
        <v>183193</v>
      </c>
      <c r="F19" s="32">
        <f t="shared" si="5"/>
        <v>0</v>
      </c>
      <c r="G19" s="32">
        <f t="shared" si="5"/>
        <v>55500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819165</v>
      </c>
      <c r="O19" s="45">
        <f t="shared" si="1"/>
        <v>111.52688904016338</v>
      </c>
      <c r="P19" s="10"/>
    </row>
    <row r="20" spans="1:16">
      <c r="A20" s="12"/>
      <c r="B20" s="25">
        <v>334.2</v>
      </c>
      <c r="C20" s="20" t="s">
        <v>55</v>
      </c>
      <c r="D20" s="46">
        <v>1200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1200</v>
      </c>
      <c r="O20" s="47">
        <f t="shared" si="1"/>
        <v>0.16337644656228728</v>
      </c>
      <c r="P20" s="9"/>
    </row>
    <row r="21" spans="1:16">
      <c r="A21" s="12"/>
      <c r="B21" s="25">
        <v>334.7</v>
      </c>
      <c r="C21" s="20" t="s">
        <v>21</v>
      </c>
      <c r="D21" s="46">
        <v>13000</v>
      </c>
      <c r="E21" s="46">
        <v>0</v>
      </c>
      <c r="F21" s="46">
        <v>0</v>
      </c>
      <c r="G21" s="46">
        <v>55500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68500</v>
      </c>
      <c r="O21" s="47">
        <f t="shared" si="1"/>
        <v>9.3260721579305645</v>
      </c>
      <c r="P21" s="9"/>
    </row>
    <row r="22" spans="1:16">
      <c r="A22" s="12"/>
      <c r="B22" s="25">
        <v>335.12</v>
      </c>
      <c r="C22" s="20" t="s">
        <v>22</v>
      </c>
      <c r="D22" s="46">
        <v>120870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120870</v>
      </c>
      <c r="O22" s="47">
        <f t="shared" si="1"/>
        <v>16.456092579986386</v>
      </c>
      <c r="P22" s="9"/>
    </row>
    <row r="23" spans="1:16">
      <c r="A23" s="12"/>
      <c r="B23" s="25">
        <v>335.18</v>
      </c>
      <c r="C23" s="20" t="s">
        <v>23</v>
      </c>
      <c r="D23" s="46">
        <v>445402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445402</v>
      </c>
      <c r="O23" s="47">
        <f t="shared" si="1"/>
        <v>60.640163376446566</v>
      </c>
      <c r="P23" s="9"/>
    </row>
    <row r="24" spans="1:16">
      <c r="A24" s="12"/>
      <c r="B24" s="25">
        <v>337.3</v>
      </c>
      <c r="C24" s="20" t="s">
        <v>56</v>
      </c>
      <c r="D24" s="46">
        <v>0</v>
      </c>
      <c r="E24" s="46">
        <v>183193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183193</v>
      </c>
      <c r="O24" s="47">
        <f t="shared" si="1"/>
        <v>24.941184479237577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SUM(D26:D28)</f>
        <v>348736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348736</v>
      </c>
      <c r="O25" s="45">
        <f t="shared" si="1"/>
        <v>47.479373723621514</v>
      </c>
      <c r="P25" s="10"/>
    </row>
    <row r="26" spans="1:16">
      <c r="A26" s="12"/>
      <c r="B26" s="25">
        <v>342.5</v>
      </c>
      <c r="C26" s="20" t="s">
        <v>32</v>
      </c>
      <c r="D26" s="46">
        <v>160074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160074</v>
      </c>
      <c r="O26" s="47">
        <f t="shared" si="1"/>
        <v>21.79360108917631</v>
      </c>
      <c r="P26" s="9"/>
    </row>
    <row r="27" spans="1:16">
      <c r="A27" s="12"/>
      <c r="B27" s="25">
        <v>347.2</v>
      </c>
      <c r="C27" s="20" t="s">
        <v>69</v>
      </c>
      <c r="D27" s="46">
        <v>3662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3662</v>
      </c>
      <c r="O27" s="47">
        <f t="shared" si="1"/>
        <v>0.49857045609257999</v>
      </c>
      <c r="P27" s="9"/>
    </row>
    <row r="28" spans="1:16">
      <c r="A28" s="12"/>
      <c r="B28" s="25">
        <v>349</v>
      </c>
      <c r="C28" s="20" t="s">
        <v>70</v>
      </c>
      <c r="D28" s="46">
        <v>185000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185000</v>
      </c>
      <c r="O28" s="47">
        <f t="shared" si="1"/>
        <v>25.187202178352621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SUM(D30:D31)</f>
        <v>381041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381041</v>
      </c>
      <c r="O29" s="45">
        <f t="shared" si="1"/>
        <v>51.877603812117087</v>
      </c>
      <c r="P29" s="10"/>
    </row>
    <row r="30" spans="1:16">
      <c r="A30" s="13"/>
      <c r="B30" s="39">
        <v>351.5</v>
      </c>
      <c r="C30" s="21" t="s">
        <v>35</v>
      </c>
      <c r="D30" s="46">
        <v>75076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75076</v>
      </c>
      <c r="O30" s="47">
        <f t="shared" si="1"/>
        <v>10.2213750850919</v>
      </c>
      <c r="P30" s="9"/>
    </row>
    <row r="31" spans="1:16">
      <c r="A31" s="13"/>
      <c r="B31" s="39">
        <v>359</v>
      </c>
      <c r="C31" s="21" t="s">
        <v>61</v>
      </c>
      <c r="D31" s="46">
        <v>305965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305965</v>
      </c>
      <c r="O31" s="47">
        <f t="shared" si="1"/>
        <v>41.656228727025187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104507</v>
      </c>
      <c r="E32" s="32">
        <f t="shared" si="8"/>
        <v>14391</v>
      </c>
      <c r="F32" s="32">
        <f t="shared" si="8"/>
        <v>1500</v>
      </c>
      <c r="G32" s="32">
        <f t="shared" si="8"/>
        <v>4500</v>
      </c>
      <c r="H32" s="32">
        <f t="shared" si="8"/>
        <v>0</v>
      </c>
      <c r="I32" s="32">
        <f t="shared" si="8"/>
        <v>8500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6444</v>
      </c>
      <c r="N32" s="32">
        <f t="shared" si="4"/>
        <v>139842</v>
      </c>
      <c r="O32" s="45">
        <f t="shared" si="1"/>
        <v>19.039074200136145</v>
      </c>
      <c r="P32" s="10"/>
    </row>
    <row r="33" spans="1:119">
      <c r="A33" s="12"/>
      <c r="B33" s="25">
        <v>361.1</v>
      </c>
      <c r="C33" s="20" t="s">
        <v>37</v>
      </c>
      <c r="D33" s="46">
        <v>17694</v>
      </c>
      <c r="E33" s="46">
        <v>2000</v>
      </c>
      <c r="F33" s="46">
        <v>1500</v>
      </c>
      <c r="G33" s="46">
        <v>4500</v>
      </c>
      <c r="H33" s="46">
        <v>0</v>
      </c>
      <c r="I33" s="46">
        <v>8500</v>
      </c>
      <c r="J33" s="46">
        <v>0</v>
      </c>
      <c r="K33" s="46">
        <v>0</v>
      </c>
      <c r="L33" s="46">
        <v>0</v>
      </c>
      <c r="M33" s="46">
        <v>91</v>
      </c>
      <c r="N33" s="46">
        <f t="shared" si="4"/>
        <v>34285</v>
      </c>
      <c r="O33" s="47">
        <f t="shared" si="1"/>
        <v>4.6678012253233492</v>
      </c>
      <c r="P33" s="9"/>
    </row>
    <row r="34" spans="1:119">
      <c r="A34" s="12"/>
      <c r="B34" s="25">
        <v>362</v>
      </c>
      <c r="C34" s="20" t="s">
        <v>71</v>
      </c>
      <c r="D34" s="46">
        <v>59641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59641</v>
      </c>
      <c r="O34" s="47">
        <f t="shared" si="1"/>
        <v>8.1199455411844799</v>
      </c>
      <c r="P34" s="9"/>
    </row>
    <row r="35" spans="1:119">
      <c r="A35" s="12"/>
      <c r="B35" s="25">
        <v>369.9</v>
      </c>
      <c r="C35" s="20" t="s">
        <v>63</v>
      </c>
      <c r="D35" s="46">
        <v>27172</v>
      </c>
      <c r="E35" s="46">
        <v>12391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6353</v>
      </c>
      <c r="N35" s="46">
        <f t="shared" si="4"/>
        <v>45916</v>
      </c>
      <c r="O35" s="47">
        <f t="shared" si="1"/>
        <v>6.2513274336283189</v>
      </c>
      <c r="P35" s="9"/>
    </row>
    <row r="36" spans="1:119" ht="15.75">
      <c r="A36" s="29" t="s">
        <v>31</v>
      </c>
      <c r="B36" s="30"/>
      <c r="C36" s="31"/>
      <c r="D36" s="32">
        <f t="shared" ref="D36:M36" si="9">SUM(D37:D39)</f>
        <v>5001</v>
      </c>
      <c r="E36" s="32">
        <f t="shared" si="9"/>
        <v>181200</v>
      </c>
      <c r="F36" s="32">
        <f t="shared" si="9"/>
        <v>400000</v>
      </c>
      <c r="G36" s="32">
        <f t="shared" si="9"/>
        <v>517576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86250</v>
      </c>
      <c r="N36" s="32">
        <f t="shared" si="4"/>
        <v>1190027</v>
      </c>
      <c r="O36" s="45">
        <f t="shared" si="1"/>
        <v>162.01865214431587</v>
      </c>
      <c r="P36" s="9"/>
    </row>
    <row r="37" spans="1:119">
      <c r="A37" s="12"/>
      <c r="B37" s="25">
        <v>381</v>
      </c>
      <c r="C37" s="20" t="s">
        <v>40</v>
      </c>
      <c r="D37" s="46">
        <v>0</v>
      </c>
      <c r="E37" s="46">
        <v>181200</v>
      </c>
      <c r="F37" s="46">
        <v>400000</v>
      </c>
      <c r="G37" s="46">
        <v>517576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76400</v>
      </c>
      <c r="N37" s="46">
        <f t="shared" si="4"/>
        <v>1175176</v>
      </c>
      <c r="O37" s="47">
        <f t="shared" si="1"/>
        <v>159.99673247106875</v>
      </c>
      <c r="P37" s="9"/>
    </row>
    <row r="38" spans="1:119">
      <c r="A38" s="12"/>
      <c r="B38" s="25">
        <v>388.2</v>
      </c>
      <c r="C38" s="20" t="s">
        <v>65</v>
      </c>
      <c r="D38" s="46">
        <v>5001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1207</v>
      </c>
      <c r="N38" s="46">
        <f t="shared" si="4"/>
        <v>6208</v>
      </c>
      <c r="O38" s="47">
        <f t="shared" si="1"/>
        <v>0.84520081688223281</v>
      </c>
      <c r="P38" s="9"/>
    </row>
    <row r="39" spans="1:119" ht="15.75" thickBot="1">
      <c r="A39" s="12"/>
      <c r="B39" s="25">
        <v>389.4</v>
      </c>
      <c r="C39" s="20" t="s">
        <v>72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8643</v>
      </c>
      <c r="N39" s="46">
        <f t="shared" si="4"/>
        <v>8643</v>
      </c>
      <c r="O39" s="47">
        <f t="shared" si="1"/>
        <v>1.1767188563648741</v>
      </c>
      <c r="P39" s="9"/>
    </row>
    <row r="40" spans="1:119" ht="16.5" thickBot="1">
      <c r="A40" s="14" t="s">
        <v>33</v>
      </c>
      <c r="B40" s="23"/>
      <c r="C40" s="22"/>
      <c r="D40" s="15">
        <f t="shared" ref="D40:M40" si="10">SUM(D5,D14,D19,D25,D29,D32,D36)</f>
        <v>9173509</v>
      </c>
      <c r="E40" s="15">
        <f t="shared" si="10"/>
        <v>581700</v>
      </c>
      <c r="F40" s="15">
        <f t="shared" si="10"/>
        <v>401500</v>
      </c>
      <c r="G40" s="15">
        <f t="shared" si="10"/>
        <v>577576</v>
      </c>
      <c r="H40" s="15">
        <f t="shared" si="10"/>
        <v>0</v>
      </c>
      <c r="I40" s="15">
        <f t="shared" si="10"/>
        <v>1629356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92694</v>
      </c>
      <c r="N40" s="15">
        <f t="shared" si="4"/>
        <v>12456335</v>
      </c>
      <c r="O40" s="38">
        <f t="shared" si="1"/>
        <v>1695.8931245745405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73</v>
      </c>
      <c r="M42" s="48"/>
      <c r="N42" s="48"/>
      <c r="O42" s="43">
        <v>7345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5676239</v>
      </c>
      <c r="E5" s="27">
        <f t="shared" si="0"/>
        <v>195783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5872022</v>
      </c>
      <c r="O5" s="33">
        <f t="shared" ref="O5:O44" si="1">(N5/O$46)</f>
        <v>799.45840707964601</v>
      </c>
      <c r="P5" s="6"/>
    </row>
    <row r="6" spans="1:133">
      <c r="A6" s="12"/>
      <c r="B6" s="25">
        <v>311</v>
      </c>
      <c r="C6" s="20" t="s">
        <v>2</v>
      </c>
      <c r="D6" s="46">
        <v>4574566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4574566</v>
      </c>
      <c r="O6" s="47">
        <f t="shared" si="1"/>
        <v>622.81361470388015</v>
      </c>
      <c r="P6" s="9"/>
    </row>
    <row r="7" spans="1:133">
      <c r="A7" s="12"/>
      <c r="B7" s="25">
        <v>312.10000000000002</v>
      </c>
      <c r="C7" s="20" t="s">
        <v>50</v>
      </c>
      <c r="D7" s="46">
        <v>0</v>
      </c>
      <c r="E7" s="46">
        <v>48422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48422</v>
      </c>
      <c r="O7" s="47">
        <f t="shared" si="1"/>
        <v>6.5925119128658949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85639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85639</v>
      </c>
      <c r="O8" s="47">
        <f t="shared" si="1"/>
        <v>11.659496255956434</v>
      </c>
      <c r="P8" s="9"/>
    </row>
    <row r="9" spans="1:133">
      <c r="A9" s="12"/>
      <c r="B9" s="25">
        <v>312.42</v>
      </c>
      <c r="C9" s="20" t="s">
        <v>10</v>
      </c>
      <c r="D9" s="46">
        <v>0</v>
      </c>
      <c r="E9" s="46">
        <v>61722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61722</v>
      </c>
      <c r="O9" s="47">
        <f t="shared" si="1"/>
        <v>8.4032675289312451</v>
      </c>
      <c r="P9" s="9"/>
    </row>
    <row r="10" spans="1:133">
      <c r="A10" s="12"/>
      <c r="B10" s="25">
        <v>314.10000000000002</v>
      </c>
      <c r="C10" s="20" t="s">
        <v>12</v>
      </c>
      <c r="D10" s="46">
        <v>652854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652854</v>
      </c>
      <c r="O10" s="47">
        <f t="shared" si="1"/>
        <v>88.88413886997958</v>
      </c>
      <c r="P10" s="9"/>
    </row>
    <row r="11" spans="1:133">
      <c r="A11" s="12"/>
      <c r="B11" s="25">
        <v>314.39999999999998</v>
      </c>
      <c r="C11" s="20" t="s">
        <v>51</v>
      </c>
      <c r="D11" s="46">
        <v>7030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7030</v>
      </c>
      <c r="O11" s="47">
        <f t="shared" si="1"/>
        <v>0.95711368277739961</v>
      </c>
      <c r="P11" s="9"/>
    </row>
    <row r="12" spans="1:133">
      <c r="A12" s="12"/>
      <c r="B12" s="25">
        <v>315</v>
      </c>
      <c r="C12" s="20" t="s">
        <v>14</v>
      </c>
      <c r="D12" s="46">
        <v>434187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434187</v>
      </c>
      <c r="O12" s="47">
        <f t="shared" si="1"/>
        <v>59.113274336283183</v>
      </c>
      <c r="P12" s="9"/>
    </row>
    <row r="13" spans="1:133">
      <c r="A13" s="12"/>
      <c r="B13" s="25">
        <v>316</v>
      </c>
      <c r="C13" s="20" t="s">
        <v>52</v>
      </c>
      <c r="D13" s="46">
        <v>7602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7602</v>
      </c>
      <c r="O13" s="47">
        <f t="shared" si="1"/>
        <v>1.0349897889720898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2320713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45672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4" si="4">SUM(D14:M14)</f>
        <v>2366385</v>
      </c>
      <c r="O14" s="45">
        <f t="shared" si="1"/>
        <v>322.17631041524845</v>
      </c>
      <c r="P14" s="10"/>
    </row>
    <row r="15" spans="1:133">
      <c r="A15" s="12"/>
      <c r="B15" s="25">
        <v>322</v>
      </c>
      <c r="C15" s="20" t="s">
        <v>0</v>
      </c>
      <c r="D15" s="46">
        <v>299800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299800</v>
      </c>
      <c r="O15" s="47">
        <f t="shared" si="1"/>
        <v>40.816882232811437</v>
      </c>
      <c r="P15" s="9"/>
    </row>
    <row r="16" spans="1:133">
      <c r="A16" s="12"/>
      <c r="B16" s="25">
        <v>323.10000000000002</v>
      </c>
      <c r="C16" s="20" t="s">
        <v>16</v>
      </c>
      <c r="D16" s="46">
        <v>571442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571442</v>
      </c>
      <c r="O16" s="47">
        <f t="shared" si="1"/>
        <v>77.800136147038799</v>
      </c>
      <c r="P16" s="9"/>
    </row>
    <row r="17" spans="1:16">
      <c r="A17" s="12"/>
      <c r="B17" s="25">
        <v>323.7</v>
      </c>
      <c r="C17" s="20" t="s">
        <v>17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45672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45672</v>
      </c>
      <c r="O17" s="47">
        <f t="shared" si="1"/>
        <v>6.2181075561606534</v>
      </c>
      <c r="P17" s="9"/>
    </row>
    <row r="18" spans="1:16">
      <c r="A18" s="12"/>
      <c r="B18" s="25">
        <v>325.2</v>
      </c>
      <c r="C18" s="20" t="s">
        <v>19</v>
      </c>
      <c r="D18" s="46">
        <v>1257817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1257817</v>
      </c>
      <c r="O18" s="47">
        <f t="shared" si="1"/>
        <v>171.24805990469707</v>
      </c>
      <c r="P18" s="9"/>
    </row>
    <row r="19" spans="1:16">
      <c r="A19" s="12"/>
      <c r="B19" s="25">
        <v>329</v>
      </c>
      <c r="C19" s="20" t="s">
        <v>53</v>
      </c>
      <c r="D19" s="46">
        <v>191654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191654</v>
      </c>
      <c r="O19" s="47">
        <f t="shared" si="1"/>
        <v>26.093124574540504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SUM(D21:D26)</f>
        <v>694544</v>
      </c>
      <c r="E20" s="32">
        <f t="shared" si="5"/>
        <v>182022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876566</v>
      </c>
      <c r="O20" s="45">
        <f t="shared" si="1"/>
        <v>119.34186521443159</v>
      </c>
      <c r="P20" s="10"/>
    </row>
    <row r="21" spans="1:16">
      <c r="A21" s="12"/>
      <c r="B21" s="25">
        <v>331.39</v>
      </c>
      <c r="C21" s="20" t="s">
        <v>54</v>
      </c>
      <c r="D21" s="46">
        <v>73997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73997</v>
      </c>
      <c r="O21" s="47">
        <f t="shared" si="1"/>
        <v>10.074472430224642</v>
      </c>
      <c r="P21" s="9"/>
    </row>
    <row r="22" spans="1:16">
      <c r="A22" s="12"/>
      <c r="B22" s="25">
        <v>334.2</v>
      </c>
      <c r="C22" s="20" t="s">
        <v>55</v>
      </c>
      <c r="D22" s="46">
        <v>4999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4999</v>
      </c>
      <c r="O22" s="47">
        <f t="shared" si="1"/>
        <v>0.68059904697072837</v>
      </c>
      <c r="P22" s="9"/>
    </row>
    <row r="23" spans="1:16">
      <c r="A23" s="12"/>
      <c r="B23" s="25">
        <v>334.7</v>
      </c>
      <c r="C23" s="20" t="s">
        <v>21</v>
      </c>
      <c r="D23" s="46">
        <v>68500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68500</v>
      </c>
      <c r="O23" s="47">
        <f t="shared" si="1"/>
        <v>9.3260721579305645</v>
      </c>
      <c r="P23" s="9"/>
    </row>
    <row r="24" spans="1:16">
      <c r="A24" s="12"/>
      <c r="B24" s="25">
        <v>335.12</v>
      </c>
      <c r="C24" s="20" t="s">
        <v>22</v>
      </c>
      <c r="D24" s="46">
        <v>118475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118475</v>
      </c>
      <c r="O24" s="47">
        <f t="shared" si="1"/>
        <v>16.130020422055821</v>
      </c>
      <c r="P24" s="9"/>
    </row>
    <row r="25" spans="1:16">
      <c r="A25" s="12"/>
      <c r="B25" s="25">
        <v>335.18</v>
      </c>
      <c r="C25" s="20" t="s">
        <v>23</v>
      </c>
      <c r="D25" s="46">
        <v>428573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428573</v>
      </c>
      <c r="O25" s="47">
        <f t="shared" si="1"/>
        <v>58.348944860449286</v>
      </c>
      <c r="P25" s="9"/>
    </row>
    <row r="26" spans="1:16">
      <c r="A26" s="12"/>
      <c r="B26" s="25">
        <v>337.3</v>
      </c>
      <c r="C26" s="20" t="s">
        <v>56</v>
      </c>
      <c r="D26" s="46">
        <v>0</v>
      </c>
      <c r="E26" s="46">
        <v>182022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182022</v>
      </c>
      <c r="O26" s="47">
        <f t="shared" si="1"/>
        <v>24.781756296800545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SUM(D28:D32)</f>
        <v>292896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1606132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8080</v>
      </c>
      <c r="N27" s="32">
        <f t="shared" si="4"/>
        <v>1907108</v>
      </c>
      <c r="O27" s="45">
        <f t="shared" si="1"/>
        <v>259.64710687542544</v>
      </c>
      <c r="P27" s="10"/>
    </row>
    <row r="28" spans="1:16">
      <c r="A28" s="12"/>
      <c r="B28" s="25">
        <v>341.3</v>
      </c>
      <c r="C28" s="20" t="s">
        <v>57</v>
      </c>
      <c r="D28" s="46">
        <v>106960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106960</v>
      </c>
      <c r="O28" s="47">
        <f t="shared" si="1"/>
        <v>14.562287270251872</v>
      </c>
      <c r="P28" s="9"/>
    </row>
    <row r="29" spans="1:16">
      <c r="A29" s="12"/>
      <c r="B29" s="25">
        <v>342.4</v>
      </c>
      <c r="C29" s="20" t="s">
        <v>58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8080</v>
      </c>
      <c r="N29" s="46">
        <f t="shared" si="4"/>
        <v>8080</v>
      </c>
      <c r="O29" s="47">
        <f t="shared" si="1"/>
        <v>1.1000680735194011</v>
      </c>
      <c r="P29" s="9"/>
    </row>
    <row r="30" spans="1:16">
      <c r="A30" s="12"/>
      <c r="B30" s="25">
        <v>342.5</v>
      </c>
      <c r="C30" s="20" t="s">
        <v>32</v>
      </c>
      <c r="D30" s="46">
        <v>162407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162407</v>
      </c>
      <c r="O30" s="47">
        <f t="shared" si="1"/>
        <v>22.111232130701158</v>
      </c>
      <c r="P30" s="9"/>
    </row>
    <row r="31" spans="1:16">
      <c r="A31" s="12"/>
      <c r="B31" s="25">
        <v>343.4</v>
      </c>
      <c r="C31" s="20" t="s">
        <v>59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1606132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1606132</v>
      </c>
      <c r="O31" s="47">
        <f t="shared" si="1"/>
        <v>218.67011572498299</v>
      </c>
      <c r="P31" s="9"/>
    </row>
    <row r="32" spans="1:16">
      <c r="A32" s="12"/>
      <c r="B32" s="25">
        <v>345.9</v>
      </c>
      <c r="C32" s="20" t="s">
        <v>60</v>
      </c>
      <c r="D32" s="46">
        <v>23529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23529</v>
      </c>
      <c r="O32" s="47">
        <f t="shared" si="1"/>
        <v>3.2034036759700477</v>
      </c>
      <c r="P32" s="9"/>
    </row>
    <row r="33" spans="1:119" ht="15.75">
      <c r="A33" s="29" t="s">
        <v>30</v>
      </c>
      <c r="B33" s="30"/>
      <c r="C33" s="31"/>
      <c r="D33" s="32">
        <f t="shared" ref="D33:M33" si="7">SUM(D34:D35)</f>
        <v>375080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375080</v>
      </c>
      <c r="O33" s="45">
        <f t="shared" si="1"/>
        <v>51.066031313818925</v>
      </c>
      <c r="P33" s="10"/>
    </row>
    <row r="34" spans="1:119">
      <c r="A34" s="13"/>
      <c r="B34" s="39">
        <v>351.5</v>
      </c>
      <c r="C34" s="21" t="s">
        <v>35</v>
      </c>
      <c r="D34" s="46">
        <v>72892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72892</v>
      </c>
      <c r="O34" s="47">
        <f t="shared" si="1"/>
        <v>9.9240299523485369</v>
      </c>
      <c r="P34" s="9"/>
    </row>
    <row r="35" spans="1:119">
      <c r="A35" s="13"/>
      <c r="B35" s="39">
        <v>359</v>
      </c>
      <c r="C35" s="21" t="s">
        <v>61</v>
      </c>
      <c r="D35" s="46">
        <v>302188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302188</v>
      </c>
      <c r="O35" s="47">
        <f t="shared" si="1"/>
        <v>41.142001361470385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SUM(D37:D39)</f>
        <v>164393</v>
      </c>
      <c r="E36" s="32">
        <f t="shared" si="8"/>
        <v>3002</v>
      </c>
      <c r="F36" s="32">
        <f t="shared" si="8"/>
        <v>25020</v>
      </c>
      <c r="G36" s="32">
        <f t="shared" si="8"/>
        <v>30004</v>
      </c>
      <c r="H36" s="32">
        <f t="shared" si="8"/>
        <v>0</v>
      </c>
      <c r="I36" s="32">
        <f t="shared" si="8"/>
        <v>10118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77</v>
      </c>
      <c r="N36" s="32">
        <f t="shared" si="4"/>
        <v>232614</v>
      </c>
      <c r="O36" s="45">
        <f t="shared" si="1"/>
        <v>31.669707283866575</v>
      </c>
      <c r="P36" s="10"/>
    </row>
    <row r="37" spans="1:119">
      <c r="A37" s="12"/>
      <c r="B37" s="25">
        <v>361.1</v>
      </c>
      <c r="C37" s="20" t="s">
        <v>37</v>
      </c>
      <c r="D37" s="46">
        <v>57046</v>
      </c>
      <c r="E37" s="46">
        <v>3002</v>
      </c>
      <c r="F37" s="46">
        <v>25020</v>
      </c>
      <c r="G37" s="46">
        <v>5004</v>
      </c>
      <c r="H37" s="46">
        <v>0</v>
      </c>
      <c r="I37" s="46">
        <v>10118</v>
      </c>
      <c r="J37" s="46">
        <v>0</v>
      </c>
      <c r="K37" s="46">
        <v>0</v>
      </c>
      <c r="L37" s="46">
        <v>0</v>
      </c>
      <c r="M37" s="46">
        <v>77</v>
      </c>
      <c r="N37" s="46">
        <f t="shared" si="4"/>
        <v>100267</v>
      </c>
      <c r="O37" s="47">
        <f t="shared" si="1"/>
        <v>13.651055139550715</v>
      </c>
      <c r="P37" s="9"/>
    </row>
    <row r="38" spans="1:119">
      <c r="A38" s="12"/>
      <c r="B38" s="25">
        <v>366</v>
      </c>
      <c r="C38" s="20" t="s">
        <v>62</v>
      </c>
      <c r="D38" s="46">
        <v>0</v>
      </c>
      <c r="E38" s="46">
        <v>0</v>
      </c>
      <c r="F38" s="46">
        <v>0</v>
      </c>
      <c r="G38" s="46">
        <v>25000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25000</v>
      </c>
      <c r="O38" s="47">
        <f t="shared" si="1"/>
        <v>3.4036759700476513</v>
      </c>
      <c r="P38" s="9"/>
    </row>
    <row r="39" spans="1:119">
      <c r="A39" s="12"/>
      <c r="B39" s="25">
        <v>369.9</v>
      </c>
      <c r="C39" s="20" t="s">
        <v>63</v>
      </c>
      <c r="D39" s="46">
        <v>107347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107347</v>
      </c>
      <c r="O39" s="47">
        <f t="shared" si="1"/>
        <v>14.614976174268209</v>
      </c>
      <c r="P39" s="9"/>
    </row>
    <row r="40" spans="1:119" ht="15.75">
      <c r="A40" s="29" t="s">
        <v>31</v>
      </c>
      <c r="B40" s="30"/>
      <c r="C40" s="31"/>
      <c r="D40" s="32">
        <f t="shared" ref="D40:M40" si="9">SUM(D41:D43)</f>
        <v>11762</v>
      </c>
      <c r="E40" s="32">
        <f t="shared" si="9"/>
        <v>839140</v>
      </c>
      <c r="F40" s="32">
        <f t="shared" si="9"/>
        <v>500250</v>
      </c>
      <c r="G40" s="32">
        <f t="shared" si="9"/>
        <v>1983656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62233</v>
      </c>
      <c r="N40" s="32">
        <f t="shared" si="4"/>
        <v>3397041</v>
      </c>
      <c r="O40" s="45">
        <f t="shared" si="1"/>
        <v>462.49707283866576</v>
      </c>
      <c r="P40" s="9"/>
    </row>
    <row r="41" spans="1:119">
      <c r="A41" s="12"/>
      <c r="B41" s="25">
        <v>381</v>
      </c>
      <c r="C41" s="20" t="s">
        <v>40</v>
      </c>
      <c r="D41" s="46">
        <v>0</v>
      </c>
      <c r="E41" s="46">
        <v>400000</v>
      </c>
      <c r="F41" s="46">
        <v>500250</v>
      </c>
      <c r="G41" s="46">
        <v>1983656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62233</v>
      </c>
      <c r="N41" s="46">
        <f t="shared" si="4"/>
        <v>2946139</v>
      </c>
      <c r="O41" s="47">
        <f t="shared" si="1"/>
        <v>401.10810074880874</v>
      </c>
      <c r="P41" s="9"/>
    </row>
    <row r="42" spans="1:119">
      <c r="A42" s="12"/>
      <c r="B42" s="25">
        <v>384</v>
      </c>
      <c r="C42" s="20" t="s">
        <v>64</v>
      </c>
      <c r="D42" s="46">
        <v>0</v>
      </c>
      <c r="E42" s="46">
        <v>439140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439140</v>
      </c>
      <c r="O42" s="47">
        <f t="shared" si="1"/>
        <v>59.787610619469028</v>
      </c>
      <c r="P42" s="9"/>
    </row>
    <row r="43" spans="1:119" ht="15.75" thickBot="1">
      <c r="A43" s="12"/>
      <c r="B43" s="25">
        <v>388.2</v>
      </c>
      <c r="C43" s="20" t="s">
        <v>65</v>
      </c>
      <c r="D43" s="46">
        <v>11762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11762</v>
      </c>
      <c r="O43" s="47">
        <f t="shared" si="1"/>
        <v>1.601361470388019</v>
      </c>
      <c r="P43" s="9"/>
    </row>
    <row r="44" spans="1:119" ht="16.5" thickBot="1">
      <c r="A44" s="14" t="s">
        <v>33</v>
      </c>
      <c r="B44" s="23"/>
      <c r="C44" s="22"/>
      <c r="D44" s="15">
        <f t="shared" ref="D44:M44" si="10">SUM(D5,D14,D20,D27,D33,D36,D40)</f>
        <v>9535627</v>
      </c>
      <c r="E44" s="15">
        <f t="shared" si="10"/>
        <v>1219947</v>
      </c>
      <c r="F44" s="15">
        <f t="shared" si="10"/>
        <v>525270</v>
      </c>
      <c r="G44" s="15">
        <f t="shared" si="10"/>
        <v>2013660</v>
      </c>
      <c r="H44" s="15">
        <f t="shared" si="10"/>
        <v>0</v>
      </c>
      <c r="I44" s="15">
        <f t="shared" si="10"/>
        <v>1661922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70390</v>
      </c>
      <c r="N44" s="15">
        <f t="shared" si="4"/>
        <v>15026816</v>
      </c>
      <c r="O44" s="38">
        <f t="shared" si="1"/>
        <v>2045.8565010211028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66</v>
      </c>
      <c r="M46" s="48"/>
      <c r="N46" s="48"/>
      <c r="O46" s="43">
        <v>7345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5653820</v>
      </c>
      <c r="E5" s="27">
        <f t="shared" si="0"/>
        <v>149080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5802900</v>
      </c>
      <c r="O5" s="33">
        <f t="shared" ref="O5:O34" si="2">(N5/O$36)</f>
        <v>677.11785297549591</v>
      </c>
      <c r="P5" s="6"/>
    </row>
    <row r="6" spans="1:133">
      <c r="A6" s="12"/>
      <c r="B6" s="25">
        <v>311</v>
      </c>
      <c r="C6" s="20" t="s">
        <v>2</v>
      </c>
      <c r="D6" s="46">
        <v>4527435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4527435</v>
      </c>
      <c r="O6" s="47">
        <f t="shared" si="2"/>
        <v>528.28879813302217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63030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63030</v>
      </c>
      <c r="O7" s="47">
        <f t="shared" si="2"/>
        <v>7.3547257876312715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86050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86050</v>
      </c>
      <c r="O8" s="47">
        <f t="shared" si="2"/>
        <v>10.040840140023338</v>
      </c>
      <c r="P8" s="9"/>
    </row>
    <row r="9" spans="1:133">
      <c r="A9" s="12"/>
      <c r="B9" s="25">
        <v>314.10000000000002</v>
      </c>
      <c r="C9" s="20" t="s">
        <v>12</v>
      </c>
      <c r="D9" s="46">
        <v>589486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589486</v>
      </c>
      <c r="O9" s="47">
        <f t="shared" si="2"/>
        <v>68.784830805134192</v>
      </c>
      <c r="P9" s="9"/>
    </row>
    <row r="10" spans="1:133">
      <c r="A10" s="12"/>
      <c r="B10" s="25">
        <v>314.8</v>
      </c>
      <c r="C10" s="20" t="s">
        <v>13</v>
      </c>
      <c r="D10" s="46">
        <v>3910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3910</v>
      </c>
      <c r="O10" s="47">
        <f t="shared" si="2"/>
        <v>0.45624270711785297</v>
      </c>
      <c r="P10" s="9"/>
    </row>
    <row r="11" spans="1:133">
      <c r="A11" s="12"/>
      <c r="B11" s="25">
        <v>315</v>
      </c>
      <c r="C11" s="20" t="s">
        <v>14</v>
      </c>
      <c r="D11" s="46">
        <v>532989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532989</v>
      </c>
      <c r="O11" s="47">
        <f t="shared" si="2"/>
        <v>62.192415402567093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SUM(D13:D17)</f>
        <v>3718491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3718491</v>
      </c>
      <c r="O12" s="45">
        <f t="shared" si="2"/>
        <v>433.89626604434073</v>
      </c>
      <c r="P12" s="10"/>
    </row>
    <row r="13" spans="1:133">
      <c r="A13" s="12"/>
      <c r="B13" s="25">
        <v>322</v>
      </c>
      <c r="C13" s="20" t="s">
        <v>0</v>
      </c>
      <c r="D13" s="46">
        <v>746604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746604</v>
      </c>
      <c r="O13" s="47">
        <f t="shared" si="2"/>
        <v>87.11831971995332</v>
      </c>
      <c r="P13" s="9"/>
    </row>
    <row r="14" spans="1:133">
      <c r="A14" s="12"/>
      <c r="B14" s="25">
        <v>323.10000000000002</v>
      </c>
      <c r="C14" s="20" t="s">
        <v>16</v>
      </c>
      <c r="D14" s="46">
        <v>585780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585780</v>
      </c>
      <c r="O14" s="47">
        <f t="shared" si="2"/>
        <v>68.352392065344219</v>
      </c>
      <c r="P14" s="9"/>
    </row>
    <row r="15" spans="1:133">
      <c r="A15" s="12"/>
      <c r="B15" s="25">
        <v>323.7</v>
      </c>
      <c r="C15" s="20" t="s">
        <v>17</v>
      </c>
      <c r="D15" s="46">
        <v>49082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49082</v>
      </c>
      <c r="O15" s="47">
        <f t="shared" si="2"/>
        <v>5.7271878646441072</v>
      </c>
      <c r="P15" s="9"/>
    </row>
    <row r="16" spans="1:133">
      <c r="A16" s="12"/>
      <c r="B16" s="25">
        <v>323.89999999999998</v>
      </c>
      <c r="C16" s="20" t="s">
        <v>18</v>
      </c>
      <c r="D16" s="46">
        <v>10425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10425</v>
      </c>
      <c r="O16" s="47">
        <f t="shared" si="2"/>
        <v>1.2164527421236873</v>
      </c>
      <c r="P16" s="9"/>
    </row>
    <row r="17" spans="1:16">
      <c r="A17" s="12"/>
      <c r="B17" s="25">
        <v>325.2</v>
      </c>
      <c r="C17" s="20" t="s">
        <v>19</v>
      </c>
      <c r="D17" s="46">
        <v>2326600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2326600</v>
      </c>
      <c r="O17" s="47">
        <f t="shared" si="2"/>
        <v>271.48191365227535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SUM(D19:D22)</f>
        <v>546154</v>
      </c>
      <c r="E18" s="32">
        <f t="shared" si="4"/>
        <v>47114</v>
      </c>
      <c r="F18" s="32">
        <f t="shared" si="4"/>
        <v>0</v>
      </c>
      <c r="G18" s="32">
        <f t="shared" si="4"/>
        <v>36344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629612</v>
      </c>
      <c r="O18" s="45">
        <f t="shared" si="2"/>
        <v>73.466977829638267</v>
      </c>
      <c r="P18" s="10"/>
    </row>
    <row r="19" spans="1:16">
      <c r="A19" s="12"/>
      <c r="B19" s="25">
        <v>334.7</v>
      </c>
      <c r="C19" s="20" t="s">
        <v>21</v>
      </c>
      <c r="D19" s="46">
        <v>0</v>
      </c>
      <c r="E19" s="46">
        <v>0</v>
      </c>
      <c r="F19" s="46">
        <v>0</v>
      </c>
      <c r="G19" s="46">
        <v>36344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36344</v>
      </c>
      <c r="O19" s="47">
        <f t="shared" si="2"/>
        <v>4.2408401400233373</v>
      </c>
      <c r="P19" s="9"/>
    </row>
    <row r="20" spans="1:16">
      <c r="A20" s="12"/>
      <c r="B20" s="25">
        <v>335.12</v>
      </c>
      <c r="C20" s="20" t="s">
        <v>22</v>
      </c>
      <c r="D20" s="46">
        <v>117254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117254</v>
      </c>
      <c r="O20" s="47">
        <f t="shared" si="2"/>
        <v>13.681913652275378</v>
      </c>
      <c r="P20" s="9"/>
    </row>
    <row r="21" spans="1:16">
      <c r="A21" s="12"/>
      <c r="B21" s="25">
        <v>335.18</v>
      </c>
      <c r="C21" s="20" t="s">
        <v>23</v>
      </c>
      <c r="D21" s="46">
        <v>428900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428900</v>
      </c>
      <c r="O21" s="47">
        <f t="shared" si="2"/>
        <v>50.046674445740955</v>
      </c>
      <c r="P21" s="9"/>
    </row>
    <row r="22" spans="1:16">
      <c r="A22" s="12"/>
      <c r="B22" s="25">
        <v>335.9</v>
      </c>
      <c r="C22" s="20" t="s">
        <v>24</v>
      </c>
      <c r="D22" s="46">
        <v>0</v>
      </c>
      <c r="E22" s="46">
        <v>47114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47114</v>
      </c>
      <c r="O22" s="47">
        <f t="shared" si="2"/>
        <v>5.4975495915985997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SUM(D24:D24)</f>
        <v>77138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77138</v>
      </c>
      <c r="O23" s="45">
        <f t="shared" si="2"/>
        <v>9.0009334889148196</v>
      </c>
      <c r="P23" s="10"/>
    </row>
    <row r="24" spans="1:16">
      <c r="A24" s="12"/>
      <c r="B24" s="25">
        <v>342.5</v>
      </c>
      <c r="C24" s="20" t="s">
        <v>32</v>
      </c>
      <c r="D24" s="46">
        <v>77138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77138</v>
      </c>
      <c r="O24" s="47">
        <f t="shared" si="2"/>
        <v>9.0009334889148196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SUM(D26:D27)</f>
        <v>341161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341161</v>
      </c>
      <c r="O25" s="45">
        <f t="shared" si="2"/>
        <v>39.808751458576431</v>
      </c>
      <c r="P25" s="10"/>
    </row>
    <row r="26" spans="1:16">
      <c r="A26" s="13"/>
      <c r="B26" s="39">
        <v>351.5</v>
      </c>
      <c r="C26" s="21" t="s">
        <v>35</v>
      </c>
      <c r="D26" s="46">
        <v>73595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73595</v>
      </c>
      <c r="O26" s="47">
        <f t="shared" si="2"/>
        <v>8.5875145857642945</v>
      </c>
      <c r="P26" s="9"/>
    </row>
    <row r="27" spans="1:16">
      <c r="A27" s="13"/>
      <c r="B27" s="39">
        <v>354</v>
      </c>
      <c r="C27" s="21" t="s">
        <v>36</v>
      </c>
      <c r="D27" s="46">
        <v>267566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267566</v>
      </c>
      <c r="O27" s="47">
        <f t="shared" si="2"/>
        <v>31.221236872812135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SUM(D29:D31)</f>
        <v>126212</v>
      </c>
      <c r="E28" s="32">
        <f t="shared" si="7"/>
        <v>0</v>
      </c>
      <c r="F28" s="32">
        <f t="shared" si="7"/>
        <v>16502</v>
      </c>
      <c r="G28" s="32">
        <f t="shared" si="7"/>
        <v>60365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203079</v>
      </c>
      <c r="O28" s="45">
        <f t="shared" si="2"/>
        <v>23.696499416569427</v>
      </c>
      <c r="P28" s="10"/>
    </row>
    <row r="29" spans="1:16">
      <c r="A29" s="12"/>
      <c r="B29" s="25">
        <v>361.1</v>
      </c>
      <c r="C29" s="20" t="s">
        <v>37</v>
      </c>
      <c r="D29" s="46">
        <v>36840</v>
      </c>
      <c r="E29" s="46">
        <v>0</v>
      </c>
      <c r="F29" s="46">
        <v>16502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53342</v>
      </c>
      <c r="O29" s="47">
        <f t="shared" si="2"/>
        <v>6.2242707117852971</v>
      </c>
      <c r="P29" s="9"/>
    </row>
    <row r="30" spans="1:16">
      <c r="A30" s="12"/>
      <c r="B30" s="25">
        <v>365</v>
      </c>
      <c r="C30" s="20" t="s">
        <v>38</v>
      </c>
      <c r="D30" s="46">
        <v>1645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1645</v>
      </c>
      <c r="O30" s="47">
        <f t="shared" si="2"/>
        <v>0.19194865810968495</v>
      </c>
      <c r="P30" s="9"/>
    </row>
    <row r="31" spans="1:16">
      <c r="A31" s="12"/>
      <c r="B31" s="25">
        <v>369.3</v>
      </c>
      <c r="C31" s="20" t="s">
        <v>39</v>
      </c>
      <c r="D31" s="46">
        <v>87727</v>
      </c>
      <c r="E31" s="46">
        <v>0</v>
      </c>
      <c r="F31" s="46">
        <v>0</v>
      </c>
      <c r="G31" s="46">
        <v>60365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148092</v>
      </c>
      <c r="O31" s="47">
        <f t="shared" si="2"/>
        <v>17.280280046674445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0</v>
      </c>
      <c r="E32" s="32">
        <f t="shared" si="8"/>
        <v>140000</v>
      </c>
      <c r="F32" s="32">
        <f t="shared" si="8"/>
        <v>376981</v>
      </c>
      <c r="G32" s="32">
        <f t="shared" si="8"/>
        <v>196278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713259</v>
      </c>
      <c r="O32" s="45">
        <f t="shared" si="2"/>
        <v>83.227421236872814</v>
      </c>
      <c r="P32" s="9"/>
    </row>
    <row r="33" spans="1:119" ht="15.75" thickBot="1">
      <c r="A33" s="12"/>
      <c r="B33" s="25">
        <v>381</v>
      </c>
      <c r="C33" s="20" t="s">
        <v>40</v>
      </c>
      <c r="D33" s="46">
        <v>0</v>
      </c>
      <c r="E33" s="46">
        <v>140000</v>
      </c>
      <c r="F33" s="46">
        <v>376981</v>
      </c>
      <c r="G33" s="46">
        <v>196278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713259</v>
      </c>
      <c r="O33" s="47">
        <f t="shared" si="2"/>
        <v>83.227421236872814</v>
      </c>
      <c r="P33" s="9"/>
    </row>
    <row r="34" spans="1:119" ht="16.5" thickBot="1">
      <c r="A34" s="14" t="s">
        <v>33</v>
      </c>
      <c r="B34" s="23"/>
      <c r="C34" s="22"/>
      <c r="D34" s="15">
        <f t="shared" ref="D34:M34" si="9">SUM(D5,D12,D18,D23,D25,D28,D32)</f>
        <v>10462976</v>
      </c>
      <c r="E34" s="15">
        <f t="shared" si="9"/>
        <v>336194</v>
      </c>
      <c r="F34" s="15">
        <f t="shared" si="9"/>
        <v>393483</v>
      </c>
      <c r="G34" s="15">
        <f t="shared" si="9"/>
        <v>292987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11485640</v>
      </c>
      <c r="O34" s="38">
        <f t="shared" si="2"/>
        <v>1340.2147024504084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47</v>
      </c>
      <c r="M36" s="48"/>
      <c r="N36" s="48"/>
      <c r="O36" s="43">
        <v>8570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thickBot="1">
      <c r="A38" s="52" t="s">
        <v>67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4873038</v>
      </c>
      <c r="E5" s="27">
        <f t="shared" si="0"/>
        <v>177035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5050073</v>
      </c>
      <c r="O5" s="33">
        <f t="shared" ref="O5:O36" si="1">(N5/O$38)</f>
        <v>594.89610083637649</v>
      </c>
      <c r="P5" s="6"/>
    </row>
    <row r="6" spans="1:133">
      <c r="A6" s="12"/>
      <c r="B6" s="25">
        <v>311</v>
      </c>
      <c r="C6" s="20" t="s">
        <v>2</v>
      </c>
      <c r="D6" s="46">
        <v>3920509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3920509</v>
      </c>
      <c r="O6" s="47">
        <f t="shared" si="1"/>
        <v>461.8340204971139</v>
      </c>
      <c r="P6" s="9"/>
    </row>
    <row r="7" spans="1:133">
      <c r="A7" s="12"/>
      <c r="B7" s="25">
        <v>312.10000000000002</v>
      </c>
      <c r="C7" s="20" t="s">
        <v>50</v>
      </c>
      <c r="D7" s="46">
        <v>0</v>
      </c>
      <c r="E7" s="46">
        <v>46523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46523</v>
      </c>
      <c r="O7" s="47">
        <f t="shared" si="1"/>
        <v>5.4803863823771941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56665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56665</v>
      </c>
      <c r="O8" s="47">
        <f t="shared" si="1"/>
        <v>6.6751089645423489</v>
      </c>
      <c r="P8" s="9"/>
    </row>
    <row r="9" spans="1:133">
      <c r="A9" s="12"/>
      <c r="B9" s="25">
        <v>312.42</v>
      </c>
      <c r="C9" s="20" t="s">
        <v>10</v>
      </c>
      <c r="D9" s="46">
        <v>0</v>
      </c>
      <c r="E9" s="46">
        <v>73847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73847</v>
      </c>
      <c r="O9" s="47">
        <f t="shared" si="1"/>
        <v>8.6991400636117326</v>
      </c>
      <c r="P9" s="9"/>
    </row>
    <row r="10" spans="1:133">
      <c r="A10" s="12"/>
      <c r="B10" s="25">
        <v>314.10000000000002</v>
      </c>
      <c r="C10" s="20" t="s">
        <v>12</v>
      </c>
      <c r="D10" s="46">
        <v>586114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586114</v>
      </c>
      <c r="O10" s="47">
        <f t="shared" si="1"/>
        <v>69.043939215455296</v>
      </c>
      <c r="P10" s="9"/>
    </row>
    <row r="11" spans="1:133">
      <c r="A11" s="12"/>
      <c r="B11" s="25">
        <v>314.39999999999998</v>
      </c>
      <c r="C11" s="20" t="s">
        <v>51</v>
      </c>
      <c r="D11" s="46">
        <v>3515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3515</v>
      </c>
      <c r="O11" s="47">
        <f t="shared" si="1"/>
        <v>0.41406526092590412</v>
      </c>
      <c r="P11" s="9"/>
    </row>
    <row r="12" spans="1:133">
      <c r="A12" s="12"/>
      <c r="B12" s="25">
        <v>315</v>
      </c>
      <c r="C12" s="20" t="s">
        <v>14</v>
      </c>
      <c r="D12" s="46">
        <v>354390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354390</v>
      </c>
      <c r="O12" s="47">
        <f t="shared" si="1"/>
        <v>41.746966662740014</v>
      </c>
      <c r="P12" s="9"/>
    </row>
    <row r="13" spans="1:133">
      <c r="A13" s="12"/>
      <c r="B13" s="25">
        <v>316</v>
      </c>
      <c r="C13" s="20" t="s">
        <v>52</v>
      </c>
      <c r="D13" s="46">
        <v>8510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8510</v>
      </c>
      <c r="O13" s="47">
        <f t="shared" si="1"/>
        <v>1.0024737896100837</v>
      </c>
      <c r="P13" s="9"/>
    </row>
    <row r="14" spans="1:133" ht="15.75">
      <c r="A14" s="29" t="s">
        <v>82</v>
      </c>
      <c r="B14" s="30"/>
      <c r="C14" s="31"/>
      <c r="D14" s="32">
        <f t="shared" ref="D14:M14" si="3">SUM(D15:D18)</f>
        <v>1442238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1442238</v>
      </c>
      <c r="O14" s="45">
        <f t="shared" si="1"/>
        <v>169.89492284132407</v>
      </c>
      <c r="P14" s="10"/>
    </row>
    <row r="15" spans="1:133">
      <c r="A15" s="12"/>
      <c r="B15" s="25">
        <v>322</v>
      </c>
      <c r="C15" s="20" t="s">
        <v>0</v>
      </c>
      <c r="D15" s="46">
        <v>529492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529492</v>
      </c>
      <c r="O15" s="47">
        <f t="shared" si="1"/>
        <v>62.373895629638355</v>
      </c>
      <c r="P15" s="9"/>
    </row>
    <row r="16" spans="1:133">
      <c r="A16" s="12"/>
      <c r="B16" s="25">
        <v>323.10000000000002</v>
      </c>
      <c r="C16" s="20" t="s">
        <v>16</v>
      </c>
      <c r="D16" s="46">
        <v>578628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578628</v>
      </c>
      <c r="O16" s="47">
        <f t="shared" si="1"/>
        <v>68.162092119213099</v>
      </c>
      <c r="P16" s="9"/>
    </row>
    <row r="17" spans="1:16">
      <c r="A17" s="12"/>
      <c r="B17" s="25">
        <v>323.7</v>
      </c>
      <c r="C17" s="20" t="s">
        <v>17</v>
      </c>
      <c r="D17" s="46">
        <v>113831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113831</v>
      </c>
      <c r="O17" s="47">
        <f t="shared" si="1"/>
        <v>13.409235481210979</v>
      </c>
      <c r="P17" s="9"/>
    </row>
    <row r="18" spans="1:16">
      <c r="A18" s="12"/>
      <c r="B18" s="25">
        <v>329</v>
      </c>
      <c r="C18" s="20" t="s">
        <v>83</v>
      </c>
      <c r="D18" s="46">
        <v>220287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220287</v>
      </c>
      <c r="O18" s="47">
        <f t="shared" si="1"/>
        <v>25.949699611261632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552210</v>
      </c>
      <c r="E19" s="32">
        <f t="shared" si="5"/>
        <v>0</v>
      </c>
      <c r="F19" s="32">
        <f t="shared" si="5"/>
        <v>1722764</v>
      </c>
      <c r="G19" s="32">
        <f t="shared" si="5"/>
        <v>116152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2391126</v>
      </c>
      <c r="O19" s="45">
        <f t="shared" si="1"/>
        <v>281.67345977146897</v>
      </c>
      <c r="P19" s="10"/>
    </row>
    <row r="20" spans="1:16">
      <c r="A20" s="12"/>
      <c r="B20" s="25">
        <v>331.39</v>
      </c>
      <c r="C20" s="20" t="s">
        <v>54</v>
      </c>
      <c r="D20" s="46">
        <v>0</v>
      </c>
      <c r="E20" s="46">
        <v>0</v>
      </c>
      <c r="F20" s="46">
        <v>1722764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1722764</v>
      </c>
      <c r="O20" s="47">
        <f t="shared" si="1"/>
        <v>202.94074684886323</v>
      </c>
      <c r="P20" s="9"/>
    </row>
    <row r="21" spans="1:16">
      <c r="A21" s="12"/>
      <c r="B21" s="25">
        <v>334.39</v>
      </c>
      <c r="C21" s="20" t="s">
        <v>84</v>
      </c>
      <c r="D21" s="46">
        <v>0</v>
      </c>
      <c r="E21" s="46">
        <v>0</v>
      </c>
      <c r="F21" s="46">
        <v>0</v>
      </c>
      <c r="G21" s="46">
        <v>59867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59867</v>
      </c>
      <c r="O21" s="47">
        <f t="shared" si="1"/>
        <v>7.0523029803274824</v>
      </c>
      <c r="P21" s="9"/>
    </row>
    <row r="22" spans="1:16">
      <c r="A22" s="12"/>
      <c r="B22" s="25">
        <v>334.7</v>
      </c>
      <c r="C22" s="20" t="s">
        <v>21</v>
      </c>
      <c r="D22" s="46">
        <v>0</v>
      </c>
      <c r="E22" s="46">
        <v>0</v>
      </c>
      <c r="F22" s="46">
        <v>0</v>
      </c>
      <c r="G22" s="46">
        <v>56285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56285</v>
      </c>
      <c r="O22" s="47">
        <f t="shared" si="1"/>
        <v>6.6303451525503592</v>
      </c>
      <c r="P22" s="9"/>
    </row>
    <row r="23" spans="1:16">
      <c r="A23" s="12"/>
      <c r="B23" s="25">
        <v>335.12</v>
      </c>
      <c r="C23" s="20" t="s">
        <v>22</v>
      </c>
      <c r="D23" s="46">
        <v>127855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127855</v>
      </c>
      <c r="O23" s="47">
        <f t="shared" si="1"/>
        <v>15.06125574272588</v>
      </c>
      <c r="P23" s="9"/>
    </row>
    <row r="24" spans="1:16">
      <c r="A24" s="12"/>
      <c r="B24" s="25">
        <v>335.18</v>
      </c>
      <c r="C24" s="20" t="s">
        <v>23</v>
      </c>
      <c r="D24" s="46">
        <v>424355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424355</v>
      </c>
      <c r="O24" s="47">
        <f t="shared" si="1"/>
        <v>49.988809047002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SUM(D26:D26)</f>
        <v>450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450</v>
      </c>
      <c r="O25" s="45">
        <f t="shared" si="1"/>
        <v>5.3009777358935091E-2</v>
      </c>
      <c r="P25" s="10"/>
    </row>
    <row r="26" spans="1:16">
      <c r="A26" s="12"/>
      <c r="B26" s="25">
        <v>341.55</v>
      </c>
      <c r="C26" s="20" t="s">
        <v>85</v>
      </c>
      <c r="D26" s="46">
        <v>450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450</v>
      </c>
      <c r="O26" s="47">
        <f t="shared" si="1"/>
        <v>5.3009777358935091E-2</v>
      </c>
      <c r="P26" s="9"/>
    </row>
    <row r="27" spans="1:16" ht="15.75">
      <c r="A27" s="29" t="s">
        <v>30</v>
      </c>
      <c r="B27" s="30"/>
      <c r="C27" s="31"/>
      <c r="D27" s="32">
        <f t="shared" ref="D27:M27" si="7">SUM(D28:D29)</f>
        <v>223885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223885</v>
      </c>
      <c r="O27" s="45">
        <f t="shared" si="1"/>
        <v>26.373542231122631</v>
      </c>
      <c r="P27" s="10"/>
    </row>
    <row r="28" spans="1:16">
      <c r="A28" s="13"/>
      <c r="B28" s="39">
        <v>351.5</v>
      </c>
      <c r="C28" s="21" t="s">
        <v>35</v>
      </c>
      <c r="D28" s="46">
        <v>39912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39912</v>
      </c>
      <c r="O28" s="47">
        <f t="shared" si="1"/>
        <v>4.7016138532218168</v>
      </c>
      <c r="P28" s="9"/>
    </row>
    <row r="29" spans="1:16">
      <c r="A29" s="13"/>
      <c r="B29" s="39">
        <v>359</v>
      </c>
      <c r="C29" s="21" t="s">
        <v>61</v>
      </c>
      <c r="D29" s="46">
        <v>183973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183973</v>
      </c>
      <c r="O29" s="47">
        <f t="shared" si="1"/>
        <v>21.671928377900812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SUM(D31:D33)</f>
        <v>2633645</v>
      </c>
      <c r="E30" s="32">
        <f t="shared" si="8"/>
        <v>0</v>
      </c>
      <c r="F30" s="32">
        <f t="shared" si="8"/>
        <v>1296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2634941</v>
      </c>
      <c r="O30" s="45">
        <f t="shared" si="1"/>
        <v>310.3947461420662</v>
      </c>
      <c r="P30" s="10"/>
    </row>
    <row r="31" spans="1:16">
      <c r="A31" s="12"/>
      <c r="B31" s="25">
        <v>361.1</v>
      </c>
      <c r="C31" s="20" t="s">
        <v>37</v>
      </c>
      <c r="D31" s="46">
        <v>140051</v>
      </c>
      <c r="E31" s="46">
        <v>0</v>
      </c>
      <c r="F31" s="46">
        <v>1296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141347</v>
      </c>
      <c r="O31" s="47">
        <f t="shared" si="1"/>
        <v>16.650606667451996</v>
      </c>
      <c r="P31" s="9"/>
    </row>
    <row r="32" spans="1:16">
      <c r="A32" s="12"/>
      <c r="B32" s="25">
        <v>363.12</v>
      </c>
      <c r="C32" s="20" t="s">
        <v>19</v>
      </c>
      <c r="D32" s="46">
        <v>2341540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2341540</v>
      </c>
      <c r="O32" s="47">
        <f t="shared" si="1"/>
        <v>275.83225350453529</v>
      </c>
      <c r="P32" s="9"/>
    </row>
    <row r="33" spans="1:119">
      <c r="A33" s="12"/>
      <c r="B33" s="25">
        <v>369.9</v>
      </c>
      <c r="C33" s="20" t="s">
        <v>63</v>
      </c>
      <c r="D33" s="46">
        <v>152054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152054</v>
      </c>
      <c r="O33" s="47">
        <f t="shared" si="1"/>
        <v>17.911885970078927</v>
      </c>
      <c r="P33" s="9"/>
    </row>
    <row r="34" spans="1:119" ht="15.75">
      <c r="A34" s="29" t="s">
        <v>31</v>
      </c>
      <c r="B34" s="30"/>
      <c r="C34" s="31"/>
      <c r="D34" s="32">
        <f t="shared" ref="D34:M34" si="9">SUM(D35:D35)</f>
        <v>0</v>
      </c>
      <c r="E34" s="32">
        <f t="shared" si="9"/>
        <v>200000</v>
      </c>
      <c r="F34" s="32">
        <f t="shared" si="9"/>
        <v>435562</v>
      </c>
      <c r="G34" s="32">
        <f t="shared" si="9"/>
        <v>650000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1285562</v>
      </c>
      <c r="O34" s="45">
        <f t="shared" si="1"/>
        <v>151.43856755801625</v>
      </c>
      <c r="P34" s="9"/>
    </row>
    <row r="35" spans="1:119" ht="15.75" thickBot="1">
      <c r="A35" s="12"/>
      <c r="B35" s="25">
        <v>381</v>
      </c>
      <c r="C35" s="20" t="s">
        <v>40</v>
      </c>
      <c r="D35" s="46">
        <v>0</v>
      </c>
      <c r="E35" s="46">
        <v>200000</v>
      </c>
      <c r="F35" s="46">
        <v>435562</v>
      </c>
      <c r="G35" s="46">
        <v>650000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1285562</v>
      </c>
      <c r="O35" s="47">
        <f t="shared" si="1"/>
        <v>151.43856755801625</v>
      </c>
      <c r="P35" s="9"/>
    </row>
    <row r="36" spans="1:119" ht="16.5" thickBot="1">
      <c r="A36" s="14" t="s">
        <v>33</v>
      </c>
      <c r="B36" s="23"/>
      <c r="C36" s="22"/>
      <c r="D36" s="15">
        <f t="shared" ref="D36:M36" si="10">SUM(D5,D14,D19,D25,D27,D30,D34)</f>
        <v>9725466</v>
      </c>
      <c r="E36" s="15">
        <f t="shared" si="10"/>
        <v>377035</v>
      </c>
      <c r="F36" s="15">
        <f t="shared" si="10"/>
        <v>2159622</v>
      </c>
      <c r="G36" s="15">
        <f t="shared" si="10"/>
        <v>766152</v>
      </c>
      <c r="H36" s="15">
        <f t="shared" si="10"/>
        <v>0</v>
      </c>
      <c r="I36" s="15">
        <f t="shared" si="10"/>
        <v>0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13028275</v>
      </c>
      <c r="O36" s="38">
        <f t="shared" si="1"/>
        <v>1534.7243491577335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86</v>
      </c>
      <c r="M38" s="48"/>
      <c r="N38" s="48"/>
      <c r="O38" s="43">
        <v>8489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124</v>
      </c>
      <c r="N4" s="35" t="s">
        <v>9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126</v>
      </c>
      <c r="B5" s="26"/>
      <c r="C5" s="26"/>
      <c r="D5" s="27">
        <f t="shared" ref="D5:N5" si="0">SUM(D6:D12)</f>
        <v>7676862</v>
      </c>
      <c r="E5" s="27">
        <f t="shared" si="0"/>
        <v>124251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7801113</v>
      </c>
      <c r="P5" s="33">
        <f t="shared" ref="P5:P51" si="1">(O5/P$53)</f>
        <v>1016.431661237785</v>
      </c>
      <c r="Q5" s="6"/>
    </row>
    <row r="6" spans="1:134">
      <c r="A6" s="12"/>
      <c r="B6" s="25">
        <v>311</v>
      </c>
      <c r="C6" s="20" t="s">
        <v>2</v>
      </c>
      <c r="D6" s="46">
        <v>6402259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6402259</v>
      </c>
      <c r="P6" s="47">
        <f t="shared" si="1"/>
        <v>834.17055374592837</v>
      </c>
      <c r="Q6" s="9"/>
    </row>
    <row r="7" spans="1:134">
      <c r="A7" s="12"/>
      <c r="B7" s="25">
        <v>312.41000000000003</v>
      </c>
      <c r="C7" s="20" t="s">
        <v>127</v>
      </c>
      <c r="D7" s="46">
        <v>0</v>
      </c>
      <c r="E7" s="46">
        <v>73040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73040</v>
      </c>
      <c r="P7" s="47">
        <f t="shared" si="1"/>
        <v>9.5166123778501621</v>
      </c>
      <c r="Q7" s="9"/>
    </row>
    <row r="8" spans="1:134">
      <c r="A8" s="12"/>
      <c r="B8" s="25">
        <v>312.43</v>
      </c>
      <c r="C8" s="20" t="s">
        <v>128</v>
      </c>
      <c r="D8" s="46">
        <v>0</v>
      </c>
      <c r="E8" s="46">
        <v>51211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51211</v>
      </c>
      <c r="P8" s="47">
        <f t="shared" si="1"/>
        <v>6.6724429967426708</v>
      </c>
      <c r="Q8" s="9"/>
    </row>
    <row r="9" spans="1:134">
      <c r="A9" s="12"/>
      <c r="B9" s="25">
        <v>314.10000000000002</v>
      </c>
      <c r="C9" s="20" t="s">
        <v>12</v>
      </c>
      <c r="D9" s="46">
        <v>915342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915342</v>
      </c>
      <c r="P9" s="47">
        <f t="shared" si="1"/>
        <v>119.26280130293159</v>
      </c>
      <c r="Q9" s="9"/>
    </row>
    <row r="10" spans="1:134">
      <c r="A10" s="12"/>
      <c r="B10" s="25">
        <v>314.8</v>
      </c>
      <c r="C10" s="20" t="s">
        <v>13</v>
      </c>
      <c r="D10" s="46">
        <v>43876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43876</v>
      </c>
      <c r="P10" s="47">
        <f t="shared" si="1"/>
        <v>5.7167426710097722</v>
      </c>
      <c r="Q10" s="9"/>
    </row>
    <row r="11" spans="1:134">
      <c r="A11" s="12"/>
      <c r="B11" s="25">
        <v>315.10000000000002</v>
      </c>
      <c r="C11" s="20" t="s">
        <v>129</v>
      </c>
      <c r="D11" s="46">
        <v>306315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306315</v>
      </c>
      <c r="P11" s="47">
        <f t="shared" si="1"/>
        <v>39.910749185667754</v>
      </c>
      <c r="Q11" s="9"/>
    </row>
    <row r="12" spans="1:134">
      <c r="A12" s="12"/>
      <c r="B12" s="25">
        <v>316</v>
      </c>
      <c r="C12" s="20" t="s">
        <v>89</v>
      </c>
      <c r="D12" s="46">
        <v>9070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9070</v>
      </c>
      <c r="P12" s="47">
        <f t="shared" si="1"/>
        <v>1.1817589576547232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SUM(D14:D20)</f>
        <v>5844138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1732833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7576971</v>
      </c>
      <c r="P13" s="45">
        <f t="shared" si="1"/>
        <v>987.22749185667749</v>
      </c>
      <c r="Q13" s="10"/>
    </row>
    <row r="14" spans="1:134">
      <c r="A14" s="12"/>
      <c r="B14" s="25">
        <v>322</v>
      </c>
      <c r="C14" s="20" t="s">
        <v>130</v>
      </c>
      <c r="D14" s="46">
        <v>2057379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2057379</v>
      </c>
      <c r="P14" s="47">
        <f t="shared" si="1"/>
        <v>268.06241042345277</v>
      </c>
      <c r="Q14" s="9"/>
    </row>
    <row r="15" spans="1:134">
      <c r="A15" s="12"/>
      <c r="B15" s="25">
        <v>323.10000000000002</v>
      </c>
      <c r="C15" s="20" t="s">
        <v>16</v>
      </c>
      <c r="D15" s="46">
        <v>644821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4">SUM(D15:N15)</f>
        <v>644821</v>
      </c>
      <c r="P15" s="47">
        <f t="shared" si="1"/>
        <v>84.015765472312708</v>
      </c>
      <c r="Q15" s="9"/>
    </row>
    <row r="16" spans="1:134">
      <c r="A16" s="12"/>
      <c r="B16" s="25">
        <v>323.7</v>
      </c>
      <c r="C16" s="20" t="s">
        <v>17</v>
      </c>
      <c r="D16" s="46">
        <v>49353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49353</v>
      </c>
      <c r="P16" s="47">
        <f t="shared" si="1"/>
        <v>6.4303583061889249</v>
      </c>
      <c r="Q16" s="9"/>
    </row>
    <row r="17" spans="1:17">
      <c r="A17" s="12"/>
      <c r="B17" s="25">
        <v>323.89999999999998</v>
      </c>
      <c r="C17" s="20" t="s">
        <v>18</v>
      </c>
      <c r="D17" s="46">
        <v>8787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8787</v>
      </c>
      <c r="P17" s="47">
        <f t="shared" si="1"/>
        <v>1.1448859934853419</v>
      </c>
      <c r="Q17" s="9"/>
    </row>
    <row r="18" spans="1:17">
      <c r="A18" s="12"/>
      <c r="B18" s="25">
        <v>324.61</v>
      </c>
      <c r="C18" s="20" t="s">
        <v>105</v>
      </c>
      <c r="D18" s="46">
        <v>30195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30195</v>
      </c>
      <c r="P18" s="47">
        <f t="shared" si="1"/>
        <v>3.9342019543973943</v>
      </c>
      <c r="Q18" s="9"/>
    </row>
    <row r="19" spans="1:17">
      <c r="A19" s="12"/>
      <c r="B19" s="25">
        <v>325.2</v>
      </c>
      <c r="C19" s="20" t="s">
        <v>19</v>
      </c>
      <c r="D19" s="46">
        <v>2672884</v>
      </c>
      <c r="E19" s="46">
        <v>0</v>
      </c>
      <c r="F19" s="46">
        <v>0</v>
      </c>
      <c r="G19" s="46">
        <v>0</v>
      </c>
      <c r="H19" s="46">
        <v>0</v>
      </c>
      <c r="I19" s="46">
        <v>1732833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4405717</v>
      </c>
      <c r="P19" s="47">
        <f t="shared" si="1"/>
        <v>574.03478827361562</v>
      </c>
      <c r="Q19" s="9"/>
    </row>
    <row r="20" spans="1:17">
      <c r="A20" s="12"/>
      <c r="B20" s="25">
        <v>329.1</v>
      </c>
      <c r="C20" s="20" t="s">
        <v>131</v>
      </c>
      <c r="D20" s="46">
        <v>380719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380719</v>
      </c>
      <c r="P20" s="47">
        <f t="shared" si="1"/>
        <v>49.605081433224754</v>
      </c>
      <c r="Q20" s="9"/>
    </row>
    <row r="21" spans="1:17" ht="15.75">
      <c r="A21" s="29" t="s">
        <v>132</v>
      </c>
      <c r="B21" s="30"/>
      <c r="C21" s="31"/>
      <c r="D21" s="32">
        <f t="shared" ref="D21:N21" si="5">SUM(D22:D30)</f>
        <v>908165</v>
      </c>
      <c r="E21" s="32">
        <f t="shared" si="5"/>
        <v>256503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>SUM(D21:N21)</f>
        <v>1164707</v>
      </c>
      <c r="P21" s="45">
        <f t="shared" si="1"/>
        <v>151.75335504885993</v>
      </c>
      <c r="Q21" s="10"/>
    </row>
    <row r="22" spans="1:17">
      <c r="A22" s="12"/>
      <c r="B22" s="25">
        <v>331.2</v>
      </c>
      <c r="C22" s="20" t="s">
        <v>75</v>
      </c>
      <c r="D22" s="46">
        <v>116388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116388</v>
      </c>
      <c r="P22" s="47">
        <f t="shared" si="1"/>
        <v>15.164560260586319</v>
      </c>
      <c r="Q22" s="9"/>
    </row>
    <row r="23" spans="1:17">
      <c r="A23" s="12"/>
      <c r="B23" s="25">
        <v>332</v>
      </c>
      <c r="C23" s="20" t="s">
        <v>133</v>
      </c>
      <c r="D23" s="46">
        <v>107652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6">SUM(D23:N23)</f>
        <v>107652</v>
      </c>
      <c r="P23" s="47">
        <f t="shared" si="1"/>
        <v>14.026319218241042</v>
      </c>
      <c r="Q23" s="9"/>
    </row>
    <row r="24" spans="1:17">
      <c r="A24" s="12"/>
      <c r="B24" s="25">
        <v>334.2</v>
      </c>
      <c r="C24" s="20" t="s">
        <v>55</v>
      </c>
      <c r="D24" s="46">
        <v>1073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1073</v>
      </c>
      <c r="P24" s="47">
        <f t="shared" si="1"/>
        <v>0.13980456026058632</v>
      </c>
      <c r="Q24" s="9"/>
    </row>
    <row r="25" spans="1:17">
      <c r="A25" s="12"/>
      <c r="B25" s="25">
        <v>334.49</v>
      </c>
      <c r="C25" s="20" t="s">
        <v>107</v>
      </c>
      <c r="D25" s="46">
        <v>0</v>
      </c>
      <c r="E25" s="46">
        <v>148871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148871</v>
      </c>
      <c r="P25" s="47">
        <f t="shared" si="1"/>
        <v>19.396872964169383</v>
      </c>
      <c r="Q25" s="9"/>
    </row>
    <row r="26" spans="1:17">
      <c r="A26" s="12"/>
      <c r="B26" s="25">
        <v>334.5</v>
      </c>
      <c r="C26" s="20" t="s">
        <v>118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39</v>
      </c>
      <c r="P26" s="47">
        <f t="shared" si="1"/>
        <v>5.0814332247556999E-3</v>
      </c>
      <c r="Q26" s="9"/>
    </row>
    <row r="27" spans="1:17">
      <c r="A27" s="12"/>
      <c r="B27" s="25">
        <v>335.125</v>
      </c>
      <c r="C27" s="20" t="s">
        <v>134</v>
      </c>
      <c r="D27" s="46">
        <v>131312</v>
      </c>
      <c r="E27" s="46">
        <v>36499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167811</v>
      </c>
      <c r="P27" s="47">
        <f t="shared" si="1"/>
        <v>21.864625407166123</v>
      </c>
      <c r="Q27" s="9"/>
    </row>
    <row r="28" spans="1:17">
      <c r="A28" s="12"/>
      <c r="B28" s="25">
        <v>335.15</v>
      </c>
      <c r="C28" s="20" t="s">
        <v>91</v>
      </c>
      <c r="D28" s="46">
        <v>2141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2141</v>
      </c>
      <c r="P28" s="47">
        <f t="shared" si="1"/>
        <v>0.27895765472312706</v>
      </c>
      <c r="Q28" s="9"/>
    </row>
    <row r="29" spans="1:17">
      <c r="A29" s="12"/>
      <c r="B29" s="25">
        <v>335.18</v>
      </c>
      <c r="C29" s="20" t="s">
        <v>135</v>
      </c>
      <c r="D29" s="46">
        <v>549599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549599</v>
      </c>
      <c r="P29" s="47">
        <f t="shared" si="1"/>
        <v>71.608990228013027</v>
      </c>
      <c r="Q29" s="9"/>
    </row>
    <row r="30" spans="1:17">
      <c r="A30" s="12"/>
      <c r="B30" s="25">
        <v>338</v>
      </c>
      <c r="C30" s="20" t="s">
        <v>136</v>
      </c>
      <c r="D30" s="46">
        <v>0</v>
      </c>
      <c r="E30" s="46">
        <v>71133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51" si="7">SUM(D30:N30)</f>
        <v>71133</v>
      </c>
      <c r="P30" s="47">
        <f t="shared" si="1"/>
        <v>9.26814332247557</v>
      </c>
      <c r="Q30" s="9"/>
    </row>
    <row r="31" spans="1:17" ht="15.75">
      <c r="A31" s="29" t="s">
        <v>29</v>
      </c>
      <c r="B31" s="30"/>
      <c r="C31" s="31"/>
      <c r="D31" s="32">
        <f t="shared" ref="D31:N31" si="8">SUM(D32:D33)</f>
        <v>167754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7"/>
        <v>167754</v>
      </c>
      <c r="P31" s="45">
        <f t="shared" si="1"/>
        <v>21.857198697068405</v>
      </c>
      <c r="Q31" s="10"/>
    </row>
    <row r="32" spans="1:17">
      <c r="A32" s="12"/>
      <c r="B32" s="25">
        <v>342.6</v>
      </c>
      <c r="C32" s="20" t="s">
        <v>78</v>
      </c>
      <c r="D32" s="46">
        <v>166689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166689</v>
      </c>
      <c r="P32" s="47">
        <f t="shared" si="1"/>
        <v>21.718436482084691</v>
      </c>
      <c r="Q32" s="9"/>
    </row>
    <row r="33" spans="1:17">
      <c r="A33" s="12"/>
      <c r="B33" s="25">
        <v>347.2</v>
      </c>
      <c r="C33" s="20" t="s">
        <v>69</v>
      </c>
      <c r="D33" s="46">
        <v>1065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1065</v>
      </c>
      <c r="P33" s="47">
        <f t="shared" si="1"/>
        <v>0.13876221498371336</v>
      </c>
      <c r="Q33" s="9"/>
    </row>
    <row r="34" spans="1:17" ht="15.75">
      <c r="A34" s="29" t="s">
        <v>30</v>
      </c>
      <c r="B34" s="30"/>
      <c r="C34" s="31"/>
      <c r="D34" s="32">
        <f t="shared" ref="D34:N34" si="9">SUM(D35:D38)</f>
        <v>681098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9"/>
        <v>0</v>
      </c>
      <c r="O34" s="32">
        <f t="shared" si="7"/>
        <v>681098</v>
      </c>
      <c r="P34" s="45">
        <f t="shared" si="1"/>
        <v>88.742410423452768</v>
      </c>
      <c r="Q34" s="10"/>
    </row>
    <row r="35" spans="1:17">
      <c r="A35" s="13"/>
      <c r="B35" s="39">
        <v>351.5</v>
      </c>
      <c r="C35" s="21" t="s">
        <v>35</v>
      </c>
      <c r="D35" s="46">
        <v>40652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40652</v>
      </c>
      <c r="P35" s="47">
        <f t="shared" si="1"/>
        <v>5.2966775244299678</v>
      </c>
      <c r="Q35" s="9"/>
    </row>
    <row r="36" spans="1:17">
      <c r="A36" s="13"/>
      <c r="B36" s="39">
        <v>354</v>
      </c>
      <c r="C36" s="21" t="s">
        <v>36</v>
      </c>
      <c r="D36" s="46">
        <v>7397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7397</v>
      </c>
      <c r="P36" s="47">
        <f t="shared" si="1"/>
        <v>0.96377850162866452</v>
      </c>
      <c r="Q36" s="9"/>
    </row>
    <row r="37" spans="1:17">
      <c r="A37" s="13"/>
      <c r="B37" s="39">
        <v>358.2</v>
      </c>
      <c r="C37" s="21" t="s">
        <v>94</v>
      </c>
      <c r="D37" s="46">
        <v>135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135</v>
      </c>
      <c r="P37" s="47">
        <f t="shared" si="1"/>
        <v>1.758957654723127E-2</v>
      </c>
      <c r="Q37" s="9"/>
    </row>
    <row r="38" spans="1:17">
      <c r="A38" s="13"/>
      <c r="B38" s="39">
        <v>359</v>
      </c>
      <c r="C38" s="21" t="s">
        <v>61</v>
      </c>
      <c r="D38" s="46">
        <v>632914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632914</v>
      </c>
      <c r="P38" s="47">
        <f t="shared" si="1"/>
        <v>82.46436482084691</v>
      </c>
      <c r="Q38" s="9"/>
    </row>
    <row r="39" spans="1:17" ht="15.75">
      <c r="A39" s="29" t="s">
        <v>3</v>
      </c>
      <c r="B39" s="30"/>
      <c r="C39" s="31"/>
      <c r="D39" s="32">
        <f t="shared" ref="D39:N39" si="10">SUM(D40:D44)</f>
        <v>146767</v>
      </c>
      <c r="E39" s="32">
        <f t="shared" si="10"/>
        <v>6406</v>
      </c>
      <c r="F39" s="32">
        <f t="shared" si="10"/>
        <v>556</v>
      </c>
      <c r="G39" s="32">
        <f t="shared" si="10"/>
        <v>30705</v>
      </c>
      <c r="H39" s="32">
        <f t="shared" si="10"/>
        <v>0</v>
      </c>
      <c r="I39" s="32">
        <f t="shared" si="10"/>
        <v>195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10"/>
        <v>0</v>
      </c>
      <c r="O39" s="32">
        <f t="shared" si="7"/>
        <v>184629</v>
      </c>
      <c r="P39" s="45">
        <f t="shared" si="1"/>
        <v>24.055895765472314</v>
      </c>
      <c r="Q39" s="10"/>
    </row>
    <row r="40" spans="1:17">
      <c r="A40" s="12"/>
      <c r="B40" s="25">
        <v>361.1</v>
      </c>
      <c r="C40" s="20" t="s">
        <v>37</v>
      </c>
      <c r="D40" s="46">
        <v>16789</v>
      </c>
      <c r="E40" s="46">
        <v>6406</v>
      </c>
      <c r="F40" s="46">
        <v>556</v>
      </c>
      <c r="G40" s="46">
        <v>705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24456</v>
      </c>
      <c r="P40" s="47">
        <f t="shared" si="1"/>
        <v>3.1864495114006512</v>
      </c>
      <c r="Q40" s="9"/>
    </row>
    <row r="41" spans="1:17">
      <c r="A41" s="12"/>
      <c r="B41" s="25">
        <v>362</v>
      </c>
      <c r="C41" s="20" t="s">
        <v>71</v>
      </c>
      <c r="D41" s="46">
        <v>70437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70437</v>
      </c>
      <c r="P41" s="47">
        <f t="shared" si="1"/>
        <v>9.1774592833876216</v>
      </c>
      <c r="Q41" s="9"/>
    </row>
    <row r="42" spans="1:17">
      <c r="A42" s="12"/>
      <c r="B42" s="25">
        <v>364</v>
      </c>
      <c r="C42" s="20" t="s">
        <v>102</v>
      </c>
      <c r="D42" s="46">
        <v>2400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2400</v>
      </c>
      <c r="P42" s="47">
        <f t="shared" si="1"/>
        <v>0.31270358306188922</v>
      </c>
      <c r="Q42" s="9"/>
    </row>
    <row r="43" spans="1:17">
      <c r="A43" s="12"/>
      <c r="B43" s="25">
        <v>366</v>
      </c>
      <c r="C43" s="20" t="s">
        <v>62</v>
      </c>
      <c r="D43" s="46">
        <v>39875</v>
      </c>
      <c r="E43" s="46">
        <v>0</v>
      </c>
      <c r="F43" s="46">
        <v>0</v>
      </c>
      <c r="G43" s="46">
        <v>30000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69875</v>
      </c>
      <c r="P43" s="47">
        <f t="shared" si="1"/>
        <v>9.1042345276872965</v>
      </c>
      <c r="Q43" s="9"/>
    </row>
    <row r="44" spans="1:17">
      <c r="A44" s="12"/>
      <c r="B44" s="25">
        <v>369.9</v>
      </c>
      <c r="C44" s="20" t="s">
        <v>63</v>
      </c>
      <c r="D44" s="46">
        <v>17266</v>
      </c>
      <c r="E44" s="46">
        <v>0</v>
      </c>
      <c r="F44" s="46">
        <v>0</v>
      </c>
      <c r="G44" s="46">
        <v>0</v>
      </c>
      <c r="H44" s="46">
        <v>0</v>
      </c>
      <c r="I44" s="46">
        <v>195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17461</v>
      </c>
      <c r="P44" s="47">
        <f t="shared" si="1"/>
        <v>2.2750488599348535</v>
      </c>
      <c r="Q44" s="9"/>
    </row>
    <row r="45" spans="1:17" ht="15.75">
      <c r="A45" s="29" t="s">
        <v>31</v>
      </c>
      <c r="B45" s="30"/>
      <c r="C45" s="31"/>
      <c r="D45" s="32">
        <f t="shared" ref="D45:N45" si="11">SUM(D46:D50)</f>
        <v>263917</v>
      </c>
      <c r="E45" s="32">
        <f t="shared" si="11"/>
        <v>977122</v>
      </c>
      <c r="F45" s="32">
        <f t="shared" si="11"/>
        <v>9054655</v>
      </c>
      <c r="G45" s="32">
        <f t="shared" si="11"/>
        <v>22107</v>
      </c>
      <c r="H45" s="32">
        <f t="shared" si="11"/>
        <v>0</v>
      </c>
      <c r="I45" s="32">
        <f t="shared" si="11"/>
        <v>3936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1"/>
        <v>0</v>
      </c>
      <c r="O45" s="32">
        <f t="shared" si="7"/>
        <v>10321737</v>
      </c>
      <c r="P45" s="45">
        <f t="shared" si="1"/>
        <v>1344.8517263843648</v>
      </c>
      <c r="Q45" s="9"/>
    </row>
    <row r="46" spans="1:17">
      <c r="A46" s="12"/>
      <c r="B46" s="25">
        <v>381</v>
      </c>
      <c r="C46" s="20" t="s">
        <v>40</v>
      </c>
      <c r="D46" s="46">
        <v>0</v>
      </c>
      <c r="E46" s="46">
        <v>971745</v>
      </c>
      <c r="F46" s="46">
        <v>1304655</v>
      </c>
      <c r="G46" s="46">
        <v>22107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2298507</v>
      </c>
      <c r="P46" s="47">
        <f t="shared" si="1"/>
        <v>299.47973941368076</v>
      </c>
      <c r="Q46" s="9"/>
    </row>
    <row r="47" spans="1:17">
      <c r="A47" s="12"/>
      <c r="B47" s="25">
        <v>382</v>
      </c>
      <c r="C47" s="20" t="s">
        <v>95</v>
      </c>
      <c r="D47" s="46">
        <v>263917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263917</v>
      </c>
      <c r="P47" s="47">
        <f t="shared" si="1"/>
        <v>34.386579804560263</v>
      </c>
      <c r="Q47" s="9"/>
    </row>
    <row r="48" spans="1:17">
      <c r="A48" s="12"/>
      <c r="B48" s="25">
        <v>385</v>
      </c>
      <c r="C48" s="20" t="s">
        <v>96</v>
      </c>
      <c r="D48" s="46">
        <v>0</v>
      </c>
      <c r="E48" s="46">
        <v>0</v>
      </c>
      <c r="F48" s="46">
        <v>7750000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7"/>
        <v>7750000</v>
      </c>
      <c r="P48" s="47">
        <f t="shared" si="1"/>
        <v>1009.771986970684</v>
      </c>
      <c r="Q48" s="9"/>
    </row>
    <row r="49" spans="1:120">
      <c r="A49" s="12"/>
      <c r="B49" s="25">
        <v>389.1</v>
      </c>
      <c r="C49" s="20" t="s">
        <v>137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3936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3936</v>
      </c>
      <c r="P49" s="47">
        <f t="shared" si="1"/>
        <v>0.51283387622149834</v>
      </c>
      <c r="Q49" s="9"/>
    </row>
    <row r="50" spans="1:120" ht="15.75" thickBot="1">
      <c r="A50" s="12"/>
      <c r="B50" s="25">
        <v>389.4</v>
      </c>
      <c r="C50" s="20" t="s">
        <v>72</v>
      </c>
      <c r="D50" s="46">
        <v>0</v>
      </c>
      <c r="E50" s="46">
        <v>5377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7"/>
        <v>5377</v>
      </c>
      <c r="P50" s="47">
        <f t="shared" si="1"/>
        <v>0.70058631921824099</v>
      </c>
      <c r="Q50" s="9"/>
    </row>
    <row r="51" spans="1:120" ht="16.5" thickBot="1">
      <c r="A51" s="14" t="s">
        <v>33</v>
      </c>
      <c r="B51" s="23"/>
      <c r="C51" s="22"/>
      <c r="D51" s="15">
        <f t="shared" ref="D51:N51" si="12">SUM(D5,D13,D21,D31,D34,D39,D45)</f>
        <v>15688701</v>
      </c>
      <c r="E51" s="15">
        <f t="shared" si="12"/>
        <v>1364282</v>
      </c>
      <c r="F51" s="15">
        <f t="shared" si="12"/>
        <v>9055211</v>
      </c>
      <c r="G51" s="15">
        <f t="shared" si="12"/>
        <v>52812</v>
      </c>
      <c r="H51" s="15">
        <f t="shared" si="12"/>
        <v>0</v>
      </c>
      <c r="I51" s="15">
        <f t="shared" si="12"/>
        <v>1737003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12"/>
        <v>0</v>
      </c>
      <c r="O51" s="15">
        <f t="shared" si="7"/>
        <v>27898009</v>
      </c>
      <c r="P51" s="38">
        <f t="shared" si="1"/>
        <v>3634.9197394136809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138</v>
      </c>
      <c r="N53" s="48"/>
      <c r="O53" s="48"/>
      <c r="P53" s="43">
        <v>7675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7862913</v>
      </c>
      <c r="E5" s="27">
        <f t="shared" si="0"/>
        <v>123257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7986170</v>
      </c>
      <c r="O5" s="33">
        <f t="shared" ref="O5:O48" si="1">(N5/O$50)</f>
        <v>1025.708964808631</v>
      </c>
      <c r="P5" s="6"/>
    </row>
    <row r="6" spans="1:133">
      <c r="A6" s="12"/>
      <c r="B6" s="25">
        <v>311</v>
      </c>
      <c r="C6" s="20" t="s">
        <v>2</v>
      </c>
      <c r="D6" s="46">
        <v>6633543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6633543</v>
      </c>
      <c r="O6" s="47">
        <f t="shared" si="1"/>
        <v>851.98343180066786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72330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72330</v>
      </c>
      <c r="O7" s="47">
        <f t="shared" si="1"/>
        <v>9.2897508348317501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50927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50927</v>
      </c>
      <c r="O8" s="47">
        <f t="shared" si="1"/>
        <v>6.5408425378885182</v>
      </c>
      <c r="P8" s="9"/>
    </row>
    <row r="9" spans="1:133">
      <c r="A9" s="12"/>
      <c r="B9" s="25">
        <v>314.10000000000002</v>
      </c>
      <c r="C9" s="20" t="s">
        <v>12</v>
      </c>
      <c r="D9" s="46">
        <v>888633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888633</v>
      </c>
      <c r="O9" s="47">
        <f t="shared" si="1"/>
        <v>114.13216028769587</v>
      </c>
      <c r="P9" s="9"/>
    </row>
    <row r="10" spans="1:133">
      <c r="A10" s="12"/>
      <c r="B10" s="25">
        <v>314.8</v>
      </c>
      <c r="C10" s="20" t="s">
        <v>13</v>
      </c>
      <c r="D10" s="46">
        <v>44149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44149</v>
      </c>
      <c r="O10" s="47">
        <f t="shared" si="1"/>
        <v>5.6703056768558948</v>
      </c>
      <c r="P10" s="9"/>
    </row>
    <row r="11" spans="1:133">
      <c r="A11" s="12"/>
      <c r="B11" s="25">
        <v>315</v>
      </c>
      <c r="C11" s="20" t="s">
        <v>88</v>
      </c>
      <c r="D11" s="46">
        <v>288500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288500</v>
      </c>
      <c r="O11" s="47">
        <f t="shared" si="1"/>
        <v>37.053686103262265</v>
      </c>
      <c r="P11" s="9"/>
    </row>
    <row r="12" spans="1:133">
      <c r="A12" s="12"/>
      <c r="B12" s="25">
        <v>316</v>
      </c>
      <c r="C12" s="20" t="s">
        <v>89</v>
      </c>
      <c r="D12" s="46">
        <v>8088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8088</v>
      </c>
      <c r="O12" s="47">
        <f t="shared" si="1"/>
        <v>1.0387875674287181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4401634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1714527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8" si="4">SUM(D13:M13)</f>
        <v>6116161</v>
      </c>
      <c r="O13" s="45">
        <f t="shared" si="1"/>
        <v>785.53313639866428</v>
      </c>
      <c r="P13" s="10"/>
    </row>
    <row r="14" spans="1:133">
      <c r="A14" s="12"/>
      <c r="B14" s="25">
        <v>322</v>
      </c>
      <c r="C14" s="20" t="s">
        <v>0</v>
      </c>
      <c r="D14" s="46">
        <v>1403139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1403139</v>
      </c>
      <c r="O14" s="47">
        <f t="shared" si="1"/>
        <v>180.21307474955049</v>
      </c>
      <c r="P14" s="9"/>
    </row>
    <row r="15" spans="1:133">
      <c r="A15" s="12"/>
      <c r="B15" s="25">
        <v>323.10000000000002</v>
      </c>
      <c r="C15" s="20" t="s">
        <v>16</v>
      </c>
      <c r="D15" s="46">
        <v>616187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616187</v>
      </c>
      <c r="O15" s="47">
        <f t="shared" si="1"/>
        <v>79.140380169535064</v>
      </c>
      <c r="P15" s="9"/>
    </row>
    <row r="16" spans="1:133">
      <c r="A16" s="12"/>
      <c r="B16" s="25">
        <v>323.7</v>
      </c>
      <c r="C16" s="20" t="s">
        <v>17</v>
      </c>
      <c r="D16" s="46">
        <v>46180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46180</v>
      </c>
      <c r="O16" s="47">
        <f t="shared" si="1"/>
        <v>5.9311584895967124</v>
      </c>
      <c r="P16" s="9"/>
    </row>
    <row r="17" spans="1:16">
      <c r="A17" s="12"/>
      <c r="B17" s="25">
        <v>323.89999999999998</v>
      </c>
      <c r="C17" s="20" t="s">
        <v>18</v>
      </c>
      <c r="D17" s="46">
        <v>6167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6167</v>
      </c>
      <c r="O17" s="47">
        <f t="shared" si="1"/>
        <v>0.79206267659902385</v>
      </c>
      <c r="P17" s="9"/>
    </row>
    <row r="18" spans="1:16">
      <c r="A18" s="12"/>
      <c r="B18" s="25">
        <v>324.61</v>
      </c>
      <c r="C18" s="20" t="s">
        <v>105</v>
      </c>
      <c r="D18" s="46">
        <v>12445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12445</v>
      </c>
      <c r="O18" s="47">
        <f t="shared" si="1"/>
        <v>1.5983817107629077</v>
      </c>
      <c r="P18" s="9"/>
    </row>
    <row r="19" spans="1:16">
      <c r="A19" s="12"/>
      <c r="B19" s="25">
        <v>325.2</v>
      </c>
      <c r="C19" s="20" t="s">
        <v>19</v>
      </c>
      <c r="D19" s="46">
        <v>2016750</v>
      </c>
      <c r="E19" s="46">
        <v>0</v>
      </c>
      <c r="F19" s="46">
        <v>0</v>
      </c>
      <c r="G19" s="46">
        <v>0</v>
      </c>
      <c r="H19" s="46">
        <v>0</v>
      </c>
      <c r="I19" s="46">
        <v>1714527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3731277</v>
      </c>
      <c r="O19" s="47">
        <f t="shared" si="1"/>
        <v>479.22900077061394</v>
      </c>
      <c r="P19" s="9"/>
    </row>
    <row r="20" spans="1:16">
      <c r="A20" s="12"/>
      <c r="B20" s="25">
        <v>329</v>
      </c>
      <c r="C20" s="20" t="s">
        <v>53</v>
      </c>
      <c r="D20" s="46">
        <v>300766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300766</v>
      </c>
      <c r="O20" s="47">
        <f t="shared" si="1"/>
        <v>38.629077832006168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SUM(D22:D28)</f>
        <v>604503</v>
      </c>
      <c r="E21" s="32">
        <f t="shared" si="5"/>
        <v>596634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70612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1271749</v>
      </c>
      <c r="O21" s="45">
        <f t="shared" si="1"/>
        <v>163.33791420498329</v>
      </c>
      <c r="P21" s="10"/>
    </row>
    <row r="22" spans="1:16">
      <c r="A22" s="12"/>
      <c r="B22" s="25">
        <v>331.2</v>
      </c>
      <c r="C22" s="20" t="s">
        <v>75</v>
      </c>
      <c r="D22" s="46">
        <v>2313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2313</v>
      </c>
      <c r="O22" s="47">
        <f t="shared" si="1"/>
        <v>0.2970716670947855</v>
      </c>
      <c r="P22" s="9"/>
    </row>
    <row r="23" spans="1:16">
      <c r="A23" s="12"/>
      <c r="B23" s="25">
        <v>331.5</v>
      </c>
      <c r="C23" s="20" t="s">
        <v>117</v>
      </c>
      <c r="D23" s="46">
        <v>3486</v>
      </c>
      <c r="E23" s="46">
        <v>0</v>
      </c>
      <c r="F23" s="46">
        <v>0</v>
      </c>
      <c r="G23" s="46">
        <v>0</v>
      </c>
      <c r="H23" s="46">
        <v>0</v>
      </c>
      <c r="I23" s="46">
        <v>14874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18360</v>
      </c>
      <c r="O23" s="47">
        <f t="shared" si="1"/>
        <v>2.3580786026200875</v>
      </c>
      <c r="P23" s="9"/>
    </row>
    <row r="24" spans="1:16">
      <c r="A24" s="12"/>
      <c r="B24" s="25">
        <v>334.49</v>
      </c>
      <c r="C24" s="20" t="s">
        <v>107</v>
      </c>
      <c r="D24" s="46">
        <v>0</v>
      </c>
      <c r="E24" s="46">
        <v>560206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560206</v>
      </c>
      <c r="O24" s="47">
        <f t="shared" si="1"/>
        <v>71.95042383765734</v>
      </c>
      <c r="P24" s="9"/>
    </row>
    <row r="25" spans="1:16">
      <c r="A25" s="12"/>
      <c r="B25" s="25">
        <v>334.5</v>
      </c>
      <c r="C25" s="20" t="s">
        <v>118</v>
      </c>
      <c r="D25" s="46">
        <v>581</v>
      </c>
      <c r="E25" s="46">
        <v>0</v>
      </c>
      <c r="F25" s="46">
        <v>0</v>
      </c>
      <c r="G25" s="46">
        <v>0</v>
      </c>
      <c r="H25" s="46">
        <v>0</v>
      </c>
      <c r="I25" s="46">
        <v>55738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56319</v>
      </c>
      <c r="O25" s="47">
        <f t="shared" si="1"/>
        <v>7.2333675828409962</v>
      </c>
      <c r="P25" s="9"/>
    </row>
    <row r="26" spans="1:16">
      <c r="A26" s="12"/>
      <c r="B26" s="25">
        <v>335.12</v>
      </c>
      <c r="C26" s="20" t="s">
        <v>90</v>
      </c>
      <c r="D26" s="46">
        <v>125496</v>
      </c>
      <c r="E26" s="46">
        <v>36428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161924</v>
      </c>
      <c r="O26" s="47">
        <f t="shared" si="1"/>
        <v>20.796814795787309</v>
      </c>
      <c r="P26" s="9"/>
    </row>
    <row r="27" spans="1:16">
      <c r="A27" s="12"/>
      <c r="B27" s="25">
        <v>335.15</v>
      </c>
      <c r="C27" s="20" t="s">
        <v>91</v>
      </c>
      <c r="D27" s="46">
        <v>1994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1994</v>
      </c>
      <c r="O27" s="47">
        <f t="shared" si="1"/>
        <v>0.25610069355253018</v>
      </c>
      <c r="P27" s="9"/>
    </row>
    <row r="28" spans="1:16">
      <c r="A28" s="12"/>
      <c r="B28" s="25">
        <v>335.18</v>
      </c>
      <c r="C28" s="20" t="s">
        <v>92</v>
      </c>
      <c r="D28" s="46">
        <v>470633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470633</v>
      </c>
      <c r="O28" s="47">
        <f t="shared" si="1"/>
        <v>60.446057025430257</v>
      </c>
      <c r="P28" s="9"/>
    </row>
    <row r="29" spans="1:16" ht="15.75">
      <c r="A29" s="29" t="s">
        <v>29</v>
      </c>
      <c r="B29" s="30"/>
      <c r="C29" s="31"/>
      <c r="D29" s="32">
        <f t="shared" ref="D29:M29" si="6">SUM(D30:D32)</f>
        <v>112230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112230</v>
      </c>
      <c r="O29" s="45">
        <f t="shared" si="1"/>
        <v>14.414333418957103</v>
      </c>
      <c r="P29" s="10"/>
    </row>
    <row r="30" spans="1:16">
      <c r="A30" s="12"/>
      <c r="B30" s="25">
        <v>341.9</v>
      </c>
      <c r="C30" s="20" t="s">
        <v>101</v>
      </c>
      <c r="D30" s="46">
        <v>700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700</v>
      </c>
      <c r="O30" s="47">
        <f t="shared" si="1"/>
        <v>8.9904957616234266E-2</v>
      </c>
      <c r="P30" s="9"/>
    </row>
    <row r="31" spans="1:16">
      <c r="A31" s="12"/>
      <c r="B31" s="25">
        <v>342.6</v>
      </c>
      <c r="C31" s="20" t="s">
        <v>78</v>
      </c>
      <c r="D31" s="46">
        <v>108622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108622</v>
      </c>
      <c r="O31" s="47">
        <f t="shared" si="1"/>
        <v>13.950937580272283</v>
      </c>
      <c r="P31" s="9"/>
    </row>
    <row r="32" spans="1:16">
      <c r="A32" s="12"/>
      <c r="B32" s="25">
        <v>347.2</v>
      </c>
      <c r="C32" s="20" t="s">
        <v>69</v>
      </c>
      <c r="D32" s="46">
        <v>2908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2908</v>
      </c>
      <c r="O32" s="47">
        <f t="shared" si="1"/>
        <v>0.37349088106858463</v>
      </c>
      <c r="P32" s="9"/>
    </row>
    <row r="33" spans="1:119" ht="15.75">
      <c r="A33" s="29" t="s">
        <v>30</v>
      </c>
      <c r="B33" s="30"/>
      <c r="C33" s="31"/>
      <c r="D33" s="32">
        <f t="shared" ref="D33:M33" si="7">SUM(D34:D36)</f>
        <v>306019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306019</v>
      </c>
      <c r="O33" s="45">
        <f t="shared" si="1"/>
        <v>39.303750321089133</v>
      </c>
      <c r="P33" s="10"/>
    </row>
    <row r="34" spans="1:119">
      <c r="A34" s="13"/>
      <c r="B34" s="39">
        <v>351.5</v>
      </c>
      <c r="C34" s="21" t="s">
        <v>35</v>
      </c>
      <c r="D34" s="46">
        <v>106790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106790</v>
      </c>
      <c r="O34" s="47">
        <f t="shared" si="1"/>
        <v>13.715643462625225</v>
      </c>
      <c r="P34" s="9"/>
    </row>
    <row r="35" spans="1:119">
      <c r="A35" s="13"/>
      <c r="B35" s="39">
        <v>354</v>
      </c>
      <c r="C35" s="21" t="s">
        <v>36</v>
      </c>
      <c r="D35" s="46">
        <v>2600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2600</v>
      </c>
      <c r="O35" s="47">
        <f t="shared" si="1"/>
        <v>0.33393269971744155</v>
      </c>
      <c r="P35" s="9"/>
    </row>
    <row r="36" spans="1:119">
      <c r="A36" s="13"/>
      <c r="B36" s="39">
        <v>359</v>
      </c>
      <c r="C36" s="21" t="s">
        <v>61</v>
      </c>
      <c r="D36" s="46">
        <v>196629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196629</v>
      </c>
      <c r="O36" s="47">
        <f t="shared" si="1"/>
        <v>25.254174158746469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SUM(D38:D42)</f>
        <v>228086</v>
      </c>
      <c r="E37" s="32">
        <f t="shared" si="8"/>
        <v>26330</v>
      </c>
      <c r="F37" s="32">
        <f t="shared" si="8"/>
        <v>524</v>
      </c>
      <c r="G37" s="32">
        <f t="shared" si="8"/>
        <v>2675</v>
      </c>
      <c r="H37" s="32">
        <f t="shared" si="8"/>
        <v>0</v>
      </c>
      <c r="I37" s="32">
        <f t="shared" si="8"/>
        <v>65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772</v>
      </c>
      <c r="N37" s="32">
        <f t="shared" si="4"/>
        <v>258452</v>
      </c>
      <c r="O37" s="45">
        <f t="shared" si="1"/>
        <v>33.194451579758542</v>
      </c>
      <c r="P37" s="10"/>
    </row>
    <row r="38" spans="1:119">
      <c r="A38" s="12"/>
      <c r="B38" s="25">
        <v>361.1</v>
      </c>
      <c r="C38" s="20" t="s">
        <v>37</v>
      </c>
      <c r="D38" s="46">
        <v>76052</v>
      </c>
      <c r="E38" s="46">
        <v>26330</v>
      </c>
      <c r="F38" s="46">
        <v>524</v>
      </c>
      <c r="G38" s="46">
        <v>2675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772</v>
      </c>
      <c r="N38" s="46">
        <f t="shared" si="4"/>
        <v>106353</v>
      </c>
      <c r="O38" s="47">
        <f t="shared" si="1"/>
        <v>13.659517081941948</v>
      </c>
      <c r="P38" s="9"/>
    </row>
    <row r="39" spans="1:119">
      <c r="A39" s="12"/>
      <c r="B39" s="25">
        <v>362</v>
      </c>
      <c r="C39" s="20" t="s">
        <v>71</v>
      </c>
      <c r="D39" s="46">
        <v>68189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68189</v>
      </c>
      <c r="O39" s="47">
        <f t="shared" si="1"/>
        <v>8.7578987927048555</v>
      </c>
      <c r="P39" s="9"/>
    </row>
    <row r="40" spans="1:119">
      <c r="A40" s="12"/>
      <c r="B40" s="25">
        <v>364</v>
      </c>
      <c r="C40" s="20" t="s">
        <v>102</v>
      </c>
      <c r="D40" s="46">
        <v>21125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21125</v>
      </c>
      <c r="O40" s="47">
        <f t="shared" si="1"/>
        <v>2.7132031852042129</v>
      </c>
      <c r="P40" s="9"/>
    </row>
    <row r="41" spans="1:119">
      <c r="A41" s="12"/>
      <c r="B41" s="25">
        <v>366</v>
      </c>
      <c r="C41" s="20" t="s">
        <v>62</v>
      </c>
      <c r="D41" s="46">
        <v>34200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34200</v>
      </c>
      <c r="O41" s="47">
        <f t="shared" si="1"/>
        <v>4.3924993578217313</v>
      </c>
      <c r="P41" s="9"/>
    </row>
    <row r="42" spans="1:119">
      <c r="A42" s="12"/>
      <c r="B42" s="25">
        <v>369.9</v>
      </c>
      <c r="C42" s="20" t="s">
        <v>63</v>
      </c>
      <c r="D42" s="46">
        <v>28520</v>
      </c>
      <c r="E42" s="46">
        <v>0</v>
      </c>
      <c r="F42" s="46">
        <v>0</v>
      </c>
      <c r="G42" s="46">
        <v>0</v>
      </c>
      <c r="H42" s="46">
        <v>0</v>
      </c>
      <c r="I42" s="46">
        <v>65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28585</v>
      </c>
      <c r="O42" s="47">
        <f t="shared" si="1"/>
        <v>3.6713331620857952</v>
      </c>
      <c r="P42" s="9"/>
    </row>
    <row r="43" spans="1:119" ht="15.75">
      <c r="A43" s="29" t="s">
        <v>31</v>
      </c>
      <c r="B43" s="30"/>
      <c r="C43" s="31"/>
      <c r="D43" s="32">
        <f t="shared" ref="D43:M43" si="9">SUM(D44:D47)</f>
        <v>251160</v>
      </c>
      <c r="E43" s="32">
        <f t="shared" si="9"/>
        <v>1322404</v>
      </c>
      <c r="F43" s="32">
        <f t="shared" si="9"/>
        <v>1028791</v>
      </c>
      <c r="G43" s="32">
        <f t="shared" si="9"/>
        <v>72000</v>
      </c>
      <c r="H43" s="32">
        <f t="shared" si="9"/>
        <v>0</v>
      </c>
      <c r="I43" s="32">
        <f t="shared" si="9"/>
        <v>49966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200776</v>
      </c>
      <c r="N43" s="32">
        <f t="shared" si="4"/>
        <v>2925097</v>
      </c>
      <c r="O43" s="45">
        <f t="shared" si="1"/>
        <v>375.68674544053431</v>
      </c>
      <c r="P43" s="9"/>
    </row>
    <row r="44" spans="1:119">
      <c r="A44" s="12"/>
      <c r="B44" s="25">
        <v>381</v>
      </c>
      <c r="C44" s="20" t="s">
        <v>40</v>
      </c>
      <c r="D44" s="46">
        <v>0</v>
      </c>
      <c r="E44" s="46">
        <v>1322404</v>
      </c>
      <c r="F44" s="46">
        <v>1028791</v>
      </c>
      <c r="G44" s="46">
        <v>72000</v>
      </c>
      <c r="H44" s="46">
        <v>0</v>
      </c>
      <c r="I44" s="46">
        <v>29868</v>
      </c>
      <c r="J44" s="46">
        <v>0</v>
      </c>
      <c r="K44" s="46">
        <v>0</v>
      </c>
      <c r="L44" s="46">
        <v>0</v>
      </c>
      <c r="M44" s="46">
        <v>195013</v>
      </c>
      <c r="N44" s="46">
        <f t="shared" si="4"/>
        <v>2648076</v>
      </c>
      <c r="O44" s="47">
        <f t="shared" si="1"/>
        <v>340.10737220652453</v>
      </c>
      <c r="P44" s="9"/>
    </row>
    <row r="45" spans="1:119">
      <c r="A45" s="12"/>
      <c r="B45" s="25">
        <v>382</v>
      </c>
      <c r="C45" s="20" t="s">
        <v>95</v>
      </c>
      <c r="D45" s="46">
        <v>251160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251160</v>
      </c>
      <c r="O45" s="47">
        <f t="shared" si="1"/>
        <v>32.257898792704857</v>
      </c>
      <c r="P45" s="9"/>
    </row>
    <row r="46" spans="1:119">
      <c r="A46" s="12"/>
      <c r="B46" s="25">
        <v>389.1</v>
      </c>
      <c r="C46" s="20" t="s">
        <v>97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20098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20098</v>
      </c>
      <c r="O46" s="47">
        <f t="shared" si="1"/>
        <v>2.5812997688158235</v>
      </c>
      <c r="P46" s="9"/>
    </row>
    <row r="47" spans="1:119" ht="15.75" thickBot="1">
      <c r="A47" s="12"/>
      <c r="B47" s="25">
        <v>389.4</v>
      </c>
      <c r="C47" s="20" t="s">
        <v>98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5763</v>
      </c>
      <c r="N47" s="46">
        <f t="shared" si="4"/>
        <v>5763</v>
      </c>
      <c r="O47" s="47">
        <f t="shared" si="1"/>
        <v>0.74017467248908297</v>
      </c>
      <c r="P47" s="9"/>
    </row>
    <row r="48" spans="1:119" ht="16.5" thickBot="1">
      <c r="A48" s="14" t="s">
        <v>33</v>
      </c>
      <c r="B48" s="23"/>
      <c r="C48" s="22"/>
      <c r="D48" s="15">
        <f t="shared" ref="D48:M48" si="10">SUM(D5,D13,D21,D29,D33,D37,D43)</f>
        <v>13766545</v>
      </c>
      <c r="E48" s="15">
        <f t="shared" si="10"/>
        <v>2068625</v>
      </c>
      <c r="F48" s="15">
        <f t="shared" si="10"/>
        <v>1029315</v>
      </c>
      <c r="G48" s="15">
        <f t="shared" si="10"/>
        <v>74675</v>
      </c>
      <c r="H48" s="15">
        <f t="shared" si="10"/>
        <v>0</v>
      </c>
      <c r="I48" s="15">
        <f t="shared" si="10"/>
        <v>1835170</v>
      </c>
      <c r="J48" s="15">
        <f t="shared" si="10"/>
        <v>0</v>
      </c>
      <c r="K48" s="15">
        <f t="shared" si="10"/>
        <v>0</v>
      </c>
      <c r="L48" s="15">
        <f t="shared" si="10"/>
        <v>0</v>
      </c>
      <c r="M48" s="15">
        <f t="shared" si="10"/>
        <v>201548</v>
      </c>
      <c r="N48" s="15">
        <f t="shared" si="4"/>
        <v>18975878</v>
      </c>
      <c r="O48" s="38">
        <f t="shared" si="1"/>
        <v>2437.1792961726173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121</v>
      </c>
      <c r="M50" s="48"/>
      <c r="N50" s="48"/>
      <c r="O50" s="43">
        <v>7786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7758464</v>
      </c>
      <c r="E5" s="27">
        <f t="shared" si="0"/>
        <v>139504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7897968</v>
      </c>
      <c r="O5" s="33">
        <f t="shared" ref="O5:O48" si="1">(N5/O$50)</f>
        <v>1025.1775700934579</v>
      </c>
      <c r="P5" s="6"/>
    </row>
    <row r="6" spans="1:133">
      <c r="A6" s="12"/>
      <c r="B6" s="25">
        <v>311</v>
      </c>
      <c r="C6" s="20" t="s">
        <v>2</v>
      </c>
      <c r="D6" s="46">
        <v>6549630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6549630</v>
      </c>
      <c r="O6" s="47">
        <f t="shared" si="1"/>
        <v>850.15965732087227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81525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81525</v>
      </c>
      <c r="O7" s="47">
        <f t="shared" si="1"/>
        <v>10.582165109034268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57979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57979</v>
      </c>
      <c r="O8" s="47">
        <f t="shared" si="1"/>
        <v>7.5258307372793354</v>
      </c>
      <c r="P8" s="9"/>
    </row>
    <row r="9" spans="1:133">
      <c r="A9" s="12"/>
      <c r="B9" s="25">
        <v>314.10000000000002</v>
      </c>
      <c r="C9" s="20" t="s">
        <v>12</v>
      </c>
      <c r="D9" s="46">
        <v>862869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862869</v>
      </c>
      <c r="O9" s="47">
        <f t="shared" si="1"/>
        <v>112.00272585669782</v>
      </c>
      <c r="P9" s="9"/>
    </row>
    <row r="10" spans="1:133">
      <c r="A10" s="12"/>
      <c r="B10" s="25">
        <v>314.8</v>
      </c>
      <c r="C10" s="20" t="s">
        <v>13</v>
      </c>
      <c r="D10" s="46">
        <v>41511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41511</v>
      </c>
      <c r="O10" s="47">
        <f t="shared" si="1"/>
        <v>5.3882398753894085</v>
      </c>
      <c r="P10" s="9"/>
    </row>
    <row r="11" spans="1:133">
      <c r="A11" s="12"/>
      <c r="B11" s="25">
        <v>315</v>
      </c>
      <c r="C11" s="20" t="s">
        <v>88</v>
      </c>
      <c r="D11" s="46">
        <v>296536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296536</v>
      </c>
      <c r="O11" s="47">
        <f t="shared" si="1"/>
        <v>38.491173416407058</v>
      </c>
      <c r="P11" s="9"/>
    </row>
    <row r="12" spans="1:133">
      <c r="A12" s="12"/>
      <c r="B12" s="25">
        <v>316</v>
      </c>
      <c r="C12" s="20" t="s">
        <v>89</v>
      </c>
      <c r="D12" s="46">
        <v>7918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7918</v>
      </c>
      <c r="O12" s="47">
        <f t="shared" si="1"/>
        <v>1.0277777777777777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4209341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1795973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8" si="4">SUM(D13:M13)</f>
        <v>6005314</v>
      </c>
      <c r="O13" s="45">
        <f t="shared" si="1"/>
        <v>779.50597092419525</v>
      </c>
      <c r="P13" s="10"/>
    </row>
    <row r="14" spans="1:133">
      <c r="A14" s="12"/>
      <c r="B14" s="25">
        <v>322</v>
      </c>
      <c r="C14" s="20" t="s">
        <v>0</v>
      </c>
      <c r="D14" s="46">
        <v>1153797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1153797</v>
      </c>
      <c r="O14" s="47">
        <f t="shared" si="1"/>
        <v>149.76596573208724</v>
      </c>
      <c r="P14" s="9"/>
    </row>
    <row r="15" spans="1:133">
      <c r="A15" s="12"/>
      <c r="B15" s="25">
        <v>323.10000000000002</v>
      </c>
      <c r="C15" s="20" t="s">
        <v>16</v>
      </c>
      <c r="D15" s="46">
        <v>612796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612796</v>
      </c>
      <c r="O15" s="47">
        <f t="shared" si="1"/>
        <v>79.542575285565945</v>
      </c>
      <c r="P15" s="9"/>
    </row>
    <row r="16" spans="1:133">
      <c r="A16" s="12"/>
      <c r="B16" s="25">
        <v>323.7</v>
      </c>
      <c r="C16" s="20" t="s">
        <v>17</v>
      </c>
      <c r="D16" s="46">
        <v>54837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54837</v>
      </c>
      <c r="O16" s="47">
        <f t="shared" si="1"/>
        <v>7.1179906542056077</v>
      </c>
      <c r="P16" s="9"/>
    </row>
    <row r="17" spans="1:16">
      <c r="A17" s="12"/>
      <c r="B17" s="25">
        <v>323.89999999999998</v>
      </c>
      <c r="C17" s="20" t="s">
        <v>18</v>
      </c>
      <c r="D17" s="46">
        <v>8551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8551</v>
      </c>
      <c r="O17" s="47">
        <f t="shared" si="1"/>
        <v>1.1099428868120458</v>
      </c>
      <c r="P17" s="9"/>
    </row>
    <row r="18" spans="1:16">
      <c r="A18" s="12"/>
      <c r="B18" s="25">
        <v>324.61</v>
      </c>
      <c r="C18" s="20" t="s">
        <v>105</v>
      </c>
      <c r="D18" s="46">
        <v>26180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26180</v>
      </c>
      <c r="O18" s="47">
        <f t="shared" si="1"/>
        <v>3.3982346832814123</v>
      </c>
      <c r="P18" s="9"/>
    </row>
    <row r="19" spans="1:16">
      <c r="A19" s="12"/>
      <c r="B19" s="25">
        <v>325.2</v>
      </c>
      <c r="C19" s="20" t="s">
        <v>19</v>
      </c>
      <c r="D19" s="46">
        <v>2154204</v>
      </c>
      <c r="E19" s="46">
        <v>0</v>
      </c>
      <c r="F19" s="46">
        <v>0</v>
      </c>
      <c r="G19" s="46">
        <v>0</v>
      </c>
      <c r="H19" s="46">
        <v>0</v>
      </c>
      <c r="I19" s="46">
        <v>1795973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3950177</v>
      </c>
      <c r="O19" s="47">
        <f t="shared" si="1"/>
        <v>512.74363966770511</v>
      </c>
      <c r="P19" s="9"/>
    </row>
    <row r="20" spans="1:16">
      <c r="A20" s="12"/>
      <c r="B20" s="25">
        <v>329</v>
      </c>
      <c r="C20" s="20" t="s">
        <v>53</v>
      </c>
      <c r="D20" s="46">
        <v>198976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198976</v>
      </c>
      <c r="O20" s="47">
        <f t="shared" si="1"/>
        <v>25.827622014537901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SUM(D22:D28)</f>
        <v>764681</v>
      </c>
      <c r="E21" s="32">
        <f t="shared" si="5"/>
        <v>195563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3949263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4909507</v>
      </c>
      <c r="O21" s="45">
        <f t="shared" si="1"/>
        <v>637.26726375908618</v>
      </c>
      <c r="P21" s="10"/>
    </row>
    <row r="22" spans="1:16">
      <c r="A22" s="12"/>
      <c r="B22" s="25">
        <v>331.2</v>
      </c>
      <c r="C22" s="20" t="s">
        <v>75</v>
      </c>
      <c r="D22" s="46">
        <v>36340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36340</v>
      </c>
      <c r="O22" s="47">
        <f t="shared" si="1"/>
        <v>4.7170301142263762</v>
      </c>
      <c r="P22" s="9"/>
    </row>
    <row r="23" spans="1:16">
      <c r="A23" s="12"/>
      <c r="B23" s="25">
        <v>331.5</v>
      </c>
      <c r="C23" s="20" t="s">
        <v>117</v>
      </c>
      <c r="D23" s="46">
        <v>69371</v>
      </c>
      <c r="E23" s="46">
        <v>0</v>
      </c>
      <c r="F23" s="46">
        <v>0</v>
      </c>
      <c r="G23" s="46">
        <v>0</v>
      </c>
      <c r="H23" s="46">
        <v>0</v>
      </c>
      <c r="I23" s="46">
        <v>3743838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3813209</v>
      </c>
      <c r="O23" s="47">
        <f t="shared" si="1"/>
        <v>494.96482346832812</v>
      </c>
      <c r="P23" s="9"/>
    </row>
    <row r="24" spans="1:16">
      <c r="A24" s="12"/>
      <c r="B24" s="25">
        <v>334.49</v>
      </c>
      <c r="C24" s="20" t="s">
        <v>107</v>
      </c>
      <c r="D24" s="46">
        <v>0</v>
      </c>
      <c r="E24" s="46">
        <v>157173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157173</v>
      </c>
      <c r="O24" s="47">
        <f t="shared" si="1"/>
        <v>20.401479750778815</v>
      </c>
      <c r="P24" s="9"/>
    </row>
    <row r="25" spans="1:16">
      <c r="A25" s="12"/>
      <c r="B25" s="25">
        <v>334.5</v>
      </c>
      <c r="C25" s="20" t="s">
        <v>118</v>
      </c>
      <c r="D25" s="46">
        <v>5999</v>
      </c>
      <c r="E25" s="46">
        <v>0</v>
      </c>
      <c r="F25" s="46">
        <v>0</v>
      </c>
      <c r="G25" s="46">
        <v>0</v>
      </c>
      <c r="H25" s="46">
        <v>0</v>
      </c>
      <c r="I25" s="46">
        <v>205425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211424</v>
      </c>
      <c r="O25" s="47">
        <f t="shared" si="1"/>
        <v>27.443406022845274</v>
      </c>
      <c r="P25" s="9"/>
    </row>
    <row r="26" spans="1:16">
      <c r="A26" s="12"/>
      <c r="B26" s="25">
        <v>335.12</v>
      </c>
      <c r="C26" s="20" t="s">
        <v>90</v>
      </c>
      <c r="D26" s="46">
        <v>129040</v>
      </c>
      <c r="E26" s="46">
        <v>38390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167430</v>
      </c>
      <c r="O26" s="47">
        <f t="shared" si="1"/>
        <v>21.732866043613708</v>
      </c>
      <c r="P26" s="9"/>
    </row>
    <row r="27" spans="1:16">
      <c r="A27" s="12"/>
      <c r="B27" s="25">
        <v>335.15</v>
      </c>
      <c r="C27" s="20" t="s">
        <v>91</v>
      </c>
      <c r="D27" s="46">
        <v>2313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2313</v>
      </c>
      <c r="O27" s="47">
        <f t="shared" si="1"/>
        <v>0.30023364485981308</v>
      </c>
      <c r="P27" s="9"/>
    </row>
    <row r="28" spans="1:16">
      <c r="A28" s="12"/>
      <c r="B28" s="25">
        <v>335.18</v>
      </c>
      <c r="C28" s="20" t="s">
        <v>92</v>
      </c>
      <c r="D28" s="46">
        <v>521618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521618</v>
      </c>
      <c r="O28" s="47">
        <f t="shared" si="1"/>
        <v>67.707424714434055</v>
      </c>
      <c r="P28" s="9"/>
    </row>
    <row r="29" spans="1:16" ht="15.75">
      <c r="A29" s="29" t="s">
        <v>29</v>
      </c>
      <c r="B29" s="30"/>
      <c r="C29" s="31"/>
      <c r="D29" s="32">
        <f t="shared" ref="D29:M29" si="6">SUM(D30:D31)</f>
        <v>127155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127155</v>
      </c>
      <c r="O29" s="45">
        <f t="shared" si="1"/>
        <v>16.505062305295951</v>
      </c>
      <c r="P29" s="10"/>
    </row>
    <row r="30" spans="1:16">
      <c r="A30" s="12"/>
      <c r="B30" s="25">
        <v>342.6</v>
      </c>
      <c r="C30" s="20" t="s">
        <v>78</v>
      </c>
      <c r="D30" s="46">
        <v>116945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116945</v>
      </c>
      <c r="O30" s="47">
        <f t="shared" si="1"/>
        <v>15.179776739356178</v>
      </c>
      <c r="P30" s="9"/>
    </row>
    <row r="31" spans="1:16">
      <c r="A31" s="12"/>
      <c r="B31" s="25">
        <v>347.2</v>
      </c>
      <c r="C31" s="20" t="s">
        <v>69</v>
      </c>
      <c r="D31" s="46">
        <v>10210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10210</v>
      </c>
      <c r="O31" s="47">
        <f t="shared" si="1"/>
        <v>1.3252855659397715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SUM(D33:D36)</f>
        <v>351613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351613</v>
      </c>
      <c r="O32" s="45">
        <f t="shared" si="1"/>
        <v>45.640316718587748</v>
      </c>
      <c r="P32" s="10"/>
    </row>
    <row r="33" spans="1:119">
      <c r="A33" s="13"/>
      <c r="B33" s="39">
        <v>351.5</v>
      </c>
      <c r="C33" s="21" t="s">
        <v>35</v>
      </c>
      <c r="D33" s="46">
        <v>166010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166010</v>
      </c>
      <c r="O33" s="47">
        <f t="shared" si="1"/>
        <v>21.548546209761163</v>
      </c>
      <c r="P33" s="9"/>
    </row>
    <row r="34" spans="1:119">
      <c r="A34" s="13"/>
      <c r="B34" s="39">
        <v>354</v>
      </c>
      <c r="C34" s="21" t="s">
        <v>36</v>
      </c>
      <c r="D34" s="46">
        <v>1750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1750</v>
      </c>
      <c r="O34" s="47">
        <f t="shared" si="1"/>
        <v>0.22715472481827623</v>
      </c>
      <c r="P34" s="9"/>
    </row>
    <row r="35" spans="1:119">
      <c r="A35" s="13"/>
      <c r="B35" s="39">
        <v>358.2</v>
      </c>
      <c r="C35" s="21" t="s">
        <v>94</v>
      </c>
      <c r="D35" s="46">
        <v>974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974</v>
      </c>
      <c r="O35" s="47">
        <f t="shared" si="1"/>
        <v>0.12642782969885774</v>
      </c>
      <c r="P35" s="9"/>
    </row>
    <row r="36" spans="1:119">
      <c r="A36" s="13"/>
      <c r="B36" s="39">
        <v>359</v>
      </c>
      <c r="C36" s="21" t="s">
        <v>61</v>
      </c>
      <c r="D36" s="46">
        <v>182879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182879</v>
      </c>
      <c r="O36" s="47">
        <f t="shared" si="1"/>
        <v>23.738187954309449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SUM(D38:D42)</f>
        <v>255133</v>
      </c>
      <c r="E37" s="32">
        <f t="shared" si="8"/>
        <v>28214</v>
      </c>
      <c r="F37" s="32">
        <f t="shared" si="8"/>
        <v>1002</v>
      </c>
      <c r="G37" s="32">
        <f t="shared" si="8"/>
        <v>5709</v>
      </c>
      <c r="H37" s="32">
        <f t="shared" si="8"/>
        <v>0</v>
      </c>
      <c r="I37" s="32">
        <f t="shared" si="8"/>
        <v>130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1156</v>
      </c>
      <c r="N37" s="32">
        <f t="shared" si="4"/>
        <v>291344</v>
      </c>
      <c r="O37" s="45">
        <f t="shared" si="1"/>
        <v>37.817237798546209</v>
      </c>
      <c r="P37" s="10"/>
    </row>
    <row r="38" spans="1:119">
      <c r="A38" s="12"/>
      <c r="B38" s="25">
        <v>361.1</v>
      </c>
      <c r="C38" s="20" t="s">
        <v>37</v>
      </c>
      <c r="D38" s="46">
        <v>133979</v>
      </c>
      <c r="E38" s="46">
        <v>28214</v>
      </c>
      <c r="F38" s="46">
        <v>1002</v>
      </c>
      <c r="G38" s="46">
        <v>5709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1156</v>
      </c>
      <c r="N38" s="46">
        <f t="shared" si="4"/>
        <v>170060</v>
      </c>
      <c r="O38" s="47">
        <f t="shared" si="1"/>
        <v>22.074247144340603</v>
      </c>
      <c r="P38" s="9"/>
    </row>
    <row r="39" spans="1:119">
      <c r="A39" s="12"/>
      <c r="B39" s="25">
        <v>362</v>
      </c>
      <c r="C39" s="20" t="s">
        <v>71</v>
      </c>
      <c r="D39" s="46">
        <v>66028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66028</v>
      </c>
      <c r="O39" s="47">
        <f t="shared" si="1"/>
        <v>8.5706126687435091</v>
      </c>
      <c r="P39" s="9"/>
    </row>
    <row r="40" spans="1:119">
      <c r="A40" s="12"/>
      <c r="B40" s="25">
        <v>364</v>
      </c>
      <c r="C40" s="20" t="s">
        <v>102</v>
      </c>
      <c r="D40" s="46">
        <v>526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526</v>
      </c>
      <c r="O40" s="47">
        <f t="shared" si="1"/>
        <v>6.8276220145379027E-2</v>
      </c>
      <c r="P40" s="9"/>
    </row>
    <row r="41" spans="1:119">
      <c r="A41" s="12"/>
      <c r="B41" s="25">
        <v>366</v>
      </c>
      <c r="C41" s="20" t="s">
        <v>62</v>
      </c>
      <c r="D41" s="46">
        <v>34200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34200</v>
      </c>
      <c r="O41" s="47">
        <f t="shared" si="1"/>
        <v>4.4392523364485985</v>
      </c>
      <c r="P41" s="9"/>
    </row>
    <row r="42" spans="1:119">
      <c r="A42" s="12"/>
      <c r="B42" s="25">
        <v>369.9</v>
      </c>
      <c r="C42" s="20" t="s">
        <v>63</v>
      </c>
      <c r="D42" s="46">
        <v>20400</v>
      </c>
      <c r="E42" s="46">
        <v>0</v>
      </c>
      <c r="F42" s="46">
        <v>0</v>
      </c>
      <c r="G42" s="46">
        <v>0</v>
      </c>
      <c r="H42" s="46">
        <v>0</v>
      </c>
      <c r="I42" s="46">
        <v>130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20530</v>
      </c>
      <c r="O42" s="47">
        <f t="shared" si="1"/>
        <v>2.6648494288681204</v>
      </c>
      <c r="P42" s="9"/>
    </row>
    <row r="43" spans="1:119" ht="15.75">
      <c r="A43" s="29" t="s">
        <v>31</v>
      </c>
      <c r="B43" s="30"/>
      <c r="C43" s="31"/>
      <c r="D43" s="32">
        <f t="shared" ref="D43:M43" si="9">SUM(D44:D47)</f>
        <v>258313</v>
      </c>
      <c r="E43" s="32">
        <f t="shared" si="9"/>
        <v>904938</v>
      </c>
      <c r="F43" s="32">
        <f t="shared" si="9"/>
        <v>1055972</v>
      </c>
      <c r="G43" s="32">
        <f t="shared" si="9"/>
        <v>241095</v>
      </c>
      <c r="H43" s="32">
        <f t="shared" si="9"/>
        <v>0</v>
      </c>
      <c r="I43" s="32">
        <f t="shared" si="9"/>
        <v>138501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196156</v>
      </c>
      <c r="N43" s="32">
        <f t="shared" si="4"/>
        <v>2794975</v>
      </c>
      <c r="O43" s="45">
        <f t="shared" si="1"/>
        <v>362.79530114226378</v>
      </c>
      <c r="P43" s="9"/>
    </row>
    <row r="44" spans="1:119">
      <c r="A44" s="12"/>
      <c r="B44" s="25">
        <v>381</v>
      </c>
      <c r="C44" s="20" t="s">
        <v>40</v>
      </c>
      <c r="D44" s="46">
        <v>0</v>
      </c>
      <c r="E44" s="46">
        <v>904938</v>
      </c>
      <c r="F44" s="46">
        <v>1055972</v>
      </c>
      <c r="G44" s="46">
        <v>241095</v>
      </c>
      <c r="H44" s="46">
        <v>0</v>
      </c>
      <c r="I44" s="46">
        <v>117253</v>
      </c>
      <c r="J44" s="46">
        <v>0</v>
      </c>
      <c r="K44" s="46">
        <v>0</v>
      </c>
      <c r="L44" s="46">
        <v>0</v>
      </c>
      <c r="M44" s="46">
        <v>182892</v>
      </c>
      <c r="N44" s="46">
        <f t="shared" si="4"/>
        <v>2502150</v>
      </c>
      <c r="O44" s="47">
        <f t="shared" si="1"/>
        <v>324.78582554517135</v>
      </c>
      <c r="P44" s="9"/>
    </row>
    <row r="45" spans="1:119">
      <c r="A45" s="12"/>
      <c r="B45" s="25">
        <v>382</v>
      </c>
      <c r="C45" s="20" t="s">
        <v>95</v>
      </c>
      <c r="D45" s="46">
        <v>258313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258313</v>
      </c>
      <c r="O45" s="47">
        <f t="shared" si="1"/>
        <v>33.529724818276222</v>
      </c>
      <c r="P45" s="9"/>
    </row>
    <row r="46" spans="1:119">
      <c r="A46" s="12"/>
      <c r="B46" s="25">
        <v>389.1</v>
      </c>
      <c r="C46" s="20" t="s">
        <v>97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21248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21248</v>
      </c>
      <c r="O46" s="47">
        <f t="shared" si="1"/>
        <v>2.7580477673935619</v>
      </c>
      <c r="P46" s="9"/>
    </row>
    <row r="47" spans="1:119" ht="15.75" thickBot="1">
      <c r="A47" s="12"/>
      <c r="B47" s="25">
        <v>389.4</v>
      </c>
      <c r="C47" s="20" t="s">
        <v>98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13264</v>
      </c>
      <c r="N47" s="46">
        <f t="shared" si="4"/>
        <v>13264</v>
      </c>
      <c r="O47" s="47">
        <f t="shared" si="1"/>
        <v>1.7217030114226375</v>
      </c>
      <c r="P47" s="9"/>
    </row>
    <row r="48" spans="1:119" ht="16.5" thickBot="1">
      <c r="A48" s="14" t="s">
        <v>33</v>
      </c>
      <c r="B48" s="23"/>
      <c r="C48" s="22"/>
      <c r="D48" s="15">
        <f t="shared" ref="D48:M48" si="10">SUM(D5,D13,D21,D29,D32,D37,D43)</f>
        <v>13724700</v>
      </c>
      <c r="E48" s="15">
        <f t="shared" si="10"/>
        <v>1268219</v>
      </c>
      <c r="F48" s="15">
        <f t="shared" si="10"/>
        <v>1056974</v>
      </c>
      <c r="G48" s="15">
        <f t="shared" si="10"/>
        <v>246804</v>
      </c>
      <c r="H48" s="15">
        <f t="shared" si="10"/>
        <v>0</v>
      </c>
      <c r="I48" s="15">
        <f t="shared" si="10"/>
        <v>5883867</v>
      </c>
      <c r="J48" s="15">
        <f t="shared" si="10"/>
        <v>0</v>
      </c>
      <c r="K48" s="15">
        <f t="shared" si="10"/>
        <v>0</v>
      </c>
      <c r="L48" s="15">
        <f t="shared" si="10"/>
        <v>0</v>
      </c>
      <c r="M48" s="15">
        <f t="shared" si="10"/>
        <v>197312</v>
      </c>
      <c r="N48" s="15">
        <f t="shared" si="4"/>
        <v>22377876</v>
      </c>
      <c r="O48" s="38">
        <f t="shared" si="1"/>
        <v>2904.7087227414331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119</v>
      </c>
      <c r="M50" s="48"/>
      <c r="N50" s="48"/>
      <c r="O50" s="43">
        <v>7704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7094462</v>
      </c>
      <c r="E5" s="27">
        <f t="shared" si="0"/>
        <v>138393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7232855</v>
      </c>
      <c r="O5" s="33">
        <f t="shared" ref="O5:O49" si="1">(N5/O$51)</f>
        <v>938.60044121463795</v>
      </c>
      <c r="P5" s="6"/>
    </row>
    <row r="6" spans="1:133">
      <c r="A6" s="12"/>
      <c r="B6" s="25">
        <v>311</v>
      </c>
      <c r="C6" s="20" t="s">
        <v>2</v>
      </c>
      <c r="D6" s="46">
        <v>5847615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5847615</v>
      </c>
      <c r="O6" s="47">
        <f t="shared" si="1"/>
        <v>758.83921619517264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80913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80913</v>
      </c>
      <c r="O7" s="47">
        <f t="shared" si="1"/>
        <v>10.5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57480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57480</v>
      </c>
      <c r="O8" s="47">
        <f t="shared" si="1"/>
        <v>7.4591227614845579</v>
      </c>
      <c r="P8" s="9"/>
    </row>
    <row r="9" spans="1:133">
      <c r="A9" s="12"/>
      <c r="B9" s="25">
        <v>314.10000000000002</v>
      </c>
      <c r="C9" s="20" t="s">
        <v>12</v>
      </c>
      <c r="D9" s="46">
        <v>837217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837217</v>
      </c>
      <c r="O9" s="47">
        <f t="shared" si="1"/>
        <v>108.64482221645471</v>
      </c>
      <c r="P9" s="9"/>
    </row>
    <row r="10" spans="1:133">
      <c r="A10" s="12"/>
      <c r="B10" s="25">
        <v>314.8</v>
      </c>
      <c r="C10" s="20" t="s">
        <v>13</v>
      </c>
      <c r="D10" s="46">
        <v>42603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42603</v>
      </c>
      <c r="O10" s="47">
        <f t="shared" si="1"/>
        <v>5.5285491824552295</v>
      </c>
      <c r="P10" s="9"/>
    </row>
    <row r="11" spans="1:133">
      <c r="A11" s="12"/>
      <c r="B11" s="25">
        <v>315</v>
      </c>
      <c r="C11" s="20" t="s">
        <v>88</v>
      </c>
      <c r="D11" s="46">
        <v>358844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358844</v>
      </c>
      <c r="O11" s="47">
        <f t="shared" si="1"/>
        <v>46.566831040747466</v>
      </c>
      <c r="P11" s="9"/>
    </row>
    <row r="12" spans="1:133">
      <c r="A12" s="12"/>
      <c r="B12" s="25">
        <v>316</v>
      </c>
      <c r="C12" s="20" t="s">
        <v>89</v>
      </c>
      <c r="D12" s="46">
        <v>8183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8183</v>
      </c>
      <c r="O12" s="47">
        <f t="shared" si="1"/>
        <v>1.0618998183233843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3891839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1306147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9" si="4">SUM(D13:M13)</f>
        <v>5197986</v>
      </c>
      <c r="O13" s="45">
        <f t="shared" si="1"/>
        <v>674.53750324422526</v>
      </c>
      <c r="P13" s="10"/>
    </row>
    <row r="14" spans="1:133">
      <c r="A14" s="12"/>
      <c r="B14" s="25">
        <v>322</v>
      </c>
      <c r="C14" s="20" t="s">
        <v>0</v>
      </c>
      <c r="D14" s="46">
        <v>1027490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1027490</v>
      </c>
      <c r="O14" s="47">
        <f t="shared" si="1"/>
        <v>133.33636127692708</v>
      </c>
      <c r="P14" s="9"/>
    </row>
    <row r="15" spans="1:133">
      <c r="A15" s="12"/>
      <c r="B15" s="25">
        <v>323.10000000000002</v>
      </c>
      <c r="C15" s="20" t="s">
        <v>16</v>
      </c>
      <c r="D15" s="46">
        <v>594791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594791</v>
      </c>
      <c r="O15" s="47">
        <f t="shared" si="1"/>
        <v>77.185439916947828</v>
      </c>
      <c r="P15" s="9"/>
    </row>
    <row r="16" spans="1:133">
      <c r="A16" s="12"/>
      <c r="B16" s="25">
        <v>323.7</v>
      </c>
      <c r="C16" s="20" t="s">
        <v>17</v>
      </c>
      <c r="D16" s="46">
        <v>40744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40744</v>
      </c>
      <c r="O16" s="47">
        <f t="shared" si="1"/>
        <v>5.2873085907085384</v>
      </c>
      <c r="P16" s="9"/>
    </row>
    <row r="17" spans="1:16">
      <c r="A17" s="12"/>
      <c r="B17" s="25">
        <v>323.89999999999998</v>
      </c>
      <c r="C17" s="20" t="s">
        <v>18</v>
      </c>
      <c r="D17" s="46">
        <v>6470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6470</v>
      </c>
      <c r="O17" s="47">
        <f t="shared" si="1"/>
        <v>0.83960550220607322</v>
      </c>
      <c r="P17" s="9"/>
    </row>
    <row r="18" spans="1:16">
      <c r="A18" s="12"/>
      <c r="B18" s="25">
        <v>324.61</v>
      </c>
      <c r="C18" s="20" t="s">
        <v>105</v>
      </c>
      <c r="D18" s="46">
        <v>8807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8807</v>
      </c>
      <c r="O18" s="47">
        <f t="shared" si="1"/>
        <v>1.1428756812873087</v>
      </c>
      <c r="P18" s="9"/>
    </row>
    <row r="19" spans="1:16">
      <c r="A19" s="12"/>
      <c r="B19" s="25">
        <v>325.2</v>
      </c>
      <c r="C19" s="20" t="s">
        <v>19</v>
      </c>
      <c r="D19" s="46">
        <v>2058971</v>
      </c>
      <c r="E19" s="46">
        <v>0</v>
      </c>
      <c r="F19" s="46">
        <v>0</v>
      </c>
      <c r="G19" s="46">
        <v>0</v>
      </c>
      <c r="H19" s="46">
        <v>0</v>
      </c>
      <c r="I19" s="46">
        <v>1306147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3365118</v>
      </c>
      <c r="O19" s="47">
        <f t="shared" si="1"/>
        <v>436.68803529717104</v>
      </c>
      <c r="P19" s="9"/>
    </row>
    <row r="20" spans="1:16">
      <c r="A20" s="12"/>
      <c r="B20" s="25">
        <v>329</v>
      </c>
      <c r="C20" s="20" t="s">
        <v>53</v>
      </c>
      <c r="D20" s="46">
        <v>154566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154566</v>
      </c>
      <c r="O20" s="47">
        <f t="shared" si="1"/>
        <v>20.057876978977419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SUM(D22:D26)</f>
        <v>646799</v>
      </c>
      <c r="E21" s="32">
        <f t="shared" si="5"/>
        <v>454338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1101137</v>
      </c>
      <c r="O21" s="45">
        <f t="shared" si="1"/>
        <v>142.89345964183752</v>
      </c>
      <c r="P21" s="10"/>
    </row>
    <row r="22" spans="1:16">
      <c r="A22" s="12"/>
      <c r="B22" s="25">
        <v>334.49</v>
      </c>
      <c r="C22" s="20" t="s">
        <v>107</v>
      </c>
      <c r="D22" s="46">
        <v>0</v>
      </c>
      <c r="E22" s="46">
        <v>265350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265350</v>
      </c>
      <c r="O22" s="47">
        <f t="shared" si="1"/>
        <v>34.434207111341813</v>
      </c>
      <c r="P22" s="9"/>
    </row>
    <row r="23" spans="1:16">
      <c r="A23" s="12"/>
      <c r="B23" s="25">
        <v>335.12</v>
      </c>
      <c r="C23" s="20" t="s">
        <v>90</v>
      </c>
      <c r="D23" s="46">
        <v>126472</v>
      </c>
      <c r="E23" s="46">
        <v>38988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165460</v>
      </c>
      <c r="O23" s="47">
        <f t="shared" si="1"/>
        <v>21.47158058655593</v>
      </c>
      <c r="P23" s="9"/>
    </row>
    <row r="24" spans="1:16">
      <c r="A24" s="12"/>
      <c r="B24" s="25">
        <v>335.15</v>
      </c>
      <c r="C24" s="20" t="s">
        <v>91</v>
      </c>
      <c r="D24" s="46">
        <v>1358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1358</v>
      </c>
      <c r="O24" s="47">
        <f t="shared" si="1"/>
        <v>0.17622631715546327</v>
      </c>
      <c r="P24" s="9"/>
    </row>
    <row r="25" spans="1:16">
      <c r="A25" s="12"/>
      <c r="B25" s="25">
        <v>335.18</v>
      </c>
      <c r="C25" s="20" t="s">
        <v>92</v>
      </c>
      <c r="D25" s="46">
        <v>518969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518969</v>
      </c>
      <c r="O25" s="47">
        <f t="shared" si="1"/>
        <v>67.346093952764079</v>
      </c>
      <c r="P25" s="9"/>
    </row>
    <row r="26" spans="1:16">
      <c r="A26" s="12"/>
      <c r="B26" s="25">
        <v>337.4</v>
      </c>
      <c r="C26" s="20" t="s">
        <v>93</v>
      </c>
      <c r="D26" s="46">
        <v>0</v>
      </c>
      <c r="E26" s="46">
        <v>150000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150000</v>
      </c>
      <c r="O26" s="47">
        <f t="shared" si="1"/>
        <v>19.465351674020244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SUM(D28:D31)</f>
        <v>121341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3369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124710</v>
      </c>
      <c r="O27" s="45">
        <f t="shared" si="1"/>
        <v>16.18349338178043</v>
      </c>
      <c r="P27" s="10"/>
    </row>
    <row r="28" spans="1:16">
      <c r="A28" s="12"/>
      <c r="B28" s="25">
        <v>341.9</v>
      </c>
      <c r="C28" s="20" t="s">
        <v>101</v>
      </c>
      <c r="D28" s="46">
        <v>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300</v>
      </c>
      <c r="O28" s="47">
        <f t="shared" si="1"/>
        <v>3.8930703348040489E-2</v>
      </c>
      <c r="P28" s="9"/>
    </row>
    <row r="29" spans="1:16">
      <c r="A29" s="12"/>
      <c r="B29" s="25">
        <v>342.6</v>
      </c>
      <c r="C29" s="20" t="s">
        <v>78</v>
      </c>
      <c r="D29" s="46">
        <v>109724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109724</v>
      </c>
      <c r="O29" s="47">
        <f t="shared" si="1"/>
        <v>14.238774980534648</v>
      </c>
      <c r="P29" s="9"/>
    </row>
    <row r="30" spans="1:16">
      <c r="A30" s="12"/>
      <c r="B30" s="25">
        <v>343.4</v>
      </c>
      <c r="C30" s="20" t="s">
        <v>59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3369</v>
      </c>
      <c r="O30" s="47">
        <f t="shared" si="1"/>
        <v>0.43719179859849466</v>
      </c>
      <c r="P30" s="9"/>
    </row>
    <row r="31" spans="1:16">
      <c r="A31" s="12"/>
      <c r="B31" s="25">
        <v>347.2</v>
      </c>
      <c r="C31" s="20" t="s">
        <v>69</v>
      </c>
      <c r="D31" s="46">
        <v>11317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11317</v>
      </c>
      <c r="O31" s="47">
        <f t="shared" si="1"/>
        <v>1.4685958992992474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SUM(D33:D35)</f>
        <v>212232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212232</v>
      </c>
      <c r="O32" s="45">
        <f t="shared" si="1"/>
        <v>27.541136776537762</v>
      </c>
      <c r="P32" s="10"/>
    </row>
    <row r="33" spans="1:16">
      <c r="A33" s="13"/>
      <c r="B33" s="39">
        <v>351.5</v>
      </c>
      <c r="C33" s="21" t="s">
        <v>35</v>
      </c>
      <c r="D33" s="46">
        <v>125950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125950</v>
      </c>
      <c r="O33" s="47">
        <f t="shared" si="1"/>
        <v>16.344406955618997</v>
      </c>
      <c r="P33" s="9"/>
    </row>
    <row r="34" spans="1:16">
      <c r="A34" s="13"/>
      <c r="B34" s="39">
        <v>354</v>
      </c>
      <c r="C34" s="21" t="s">
        <v>36</v>
      </c>
      <c r="D34" s="46">
        <v>12477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12477</v>
      </c>
      <c r="O34" s="47">
        <f t="shared" si="1"/>
        <v>1.6191279522450039</v>
      </c>
      <c r="P34" s="9"/>
    </row>
    <row r="35" spans="1:16">
      <c r="A35" s="13"/>
      <c r="B35" s="39">
        <v>359</v>
      </c>
      <c r="C35" s="21" t="s">
        <v>61</v>
      </c>
      <c r="D35" s="46">
        <v>73805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73805</v>
      </c>
      <c r="O35" s="47">
        <f t="shared" si="1"/>
        <v>9.5776018686737601</v>
      </c>
      <c r="P35" s="9"/>
    </row>
    <row r="36" spans="1:16" ht="15.75">
      <c r="A36" s="29" t="s">
        <v>3</v>
      </c>
      <c r="B36" s="30"/>
      <c r="C36" s="31"/>
      <c r="D36" s="32">
        <f t="shared" ref="D36:M36" si="8">SUM(D37:D42)</f>
        <v>119065</v>
      </c>
      <c r="E36" s="32">
        <f t="shared" si="8"/>
        <v>18650</v>
      </c>
      <c r="F36" s="32">
        <f t="shared" si="8"/>
        <v>421</v>
      </c>
      <c r="G36" s="32">
        <f t="shared" si="8"/>
        <v>39490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2101</v>
      </c>
      <c r="N36" s="32">
        <f t="shared" si="4"/>
        <v>179727</v>
      </c>
      <c r="O36" s="45">
        <f t="shared" si="1"/>
        <v>23.322995068777576</v>
      </c>
      <c r="P36" s="10"/>
    </row>
    <row r="37" spans="1:16">
      <c r="A37" s="12"/>
      <c r="B37" s="25">
        <v>361.1</v>
      </c>
      <c r="C37" s="20" t="s">
        <v>37</v>
      </c>
      <c r="D37" s="46">
        <v>79173</v>
      </c>
      <c r="E37" s="46">
        <v>18650</v>
      </c>
      <c r="F37" s="46">
        <v>421</v>
      </c>
      <c r="G37" s="46">
        <v>3891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551</v>
      </c>
      <c r="N37" s="46">
        <f t="shared" si="4"/>
        <v>102686</v>
      </c>
      <c r="O37" s="47">
        <f t="shared" si="1"/>
        <v>13.325460679989618</v>
      </c>
      <c r="P37" s="9"/>
    </row>
    <row r="38" spans="1:16">
      <c r="A38" s="12"/>
      <c r="B38" s="25">
        <v>362</v>
      </c>
      <c r="C38" s="20" t="s">
        <v>71</v>
      </c>
      <c r="D38" s="46">
        <v>63950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63950</v>
      </c>
      <c r="O38" s="47">
        <f t="shared" si="1"/>
        <v>8.2987282636906308</v>
      </c>
      <c r="P38" s="9"/>
    </row>
    <row r="39" spans="1:16">
      <c r="A39" s="12"/>
      <c r="B39" s="25">
        <v>364</v>
      </c>
      <c r="C39" s="20" t="s">
        <v>102</v>
      </c>
      <c r="D39" s="46">
        <v>-105308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1550</v>
      </c>
      <c r="N39" s="46">
        <f t="shared" si="4"/>
        <v>-103758</v>
      </c>
      <c r="O39" s="47">
        <f t="shared" si="1"/>
        <v>-13.464573059953283</v>
      </c>
      <c r="P39" s="9"/>
    </row>
    <row r="40" spans="1:16">
      <c r="A40" s="12"/>
      <c r="B40" s="25">
        <v>366</v>
      </c>
      <c r="C40" s="20" t="s">
        <v>62</v>
      </c>
      <c r="D40" s="46">
        <v>18693</v>
      </c>
      <c r="E40" s="46">
        <v>0</v>
      </c>
      <c r="F40" s="46">
        <v>0</v>
      </c>
      <c r="G40" s="46">
        <v>35599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54292</v>
      </c>
      <c r="O40" s="47">
        <f t="shared" si="1"/>
        <v>7.0454191539060469</v>
      </c>
      <c r="P40" s="9"/>
    </row>
    <row r="41" spans="1:16">
      <c r="A41" s="12"/>
      <c r="B41" s="25">
        <v>369.3</v>
      </c>
      <c r="C41" s="20" t="s">
        <v>39</v>
      </c>
      <c r="D41" s="46">
        <v>39314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39314</v>
      </c>
      <c r="O41" s="47">
        <f t="shared" si="1"/>
        <v>5.1017389047495456</v>
      </c>
      <c r="P41" s="9"/>
    </row>
    <row r="42" spans="1:16">
      <c r="A42" s="12"/>
      <c r="B42" s="25">
        <v>369.9</v>
      </c>
      <c r="C42" s="20" t="s">
        <v>63</v>
      </c>
      <c r="D42" s="46">
        <v>23243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23243</v>
      </c>
      <c r="O42" s="47">
        <f t="shared" si="1"/>
        <v>3.0162211263950169</v>
      </c>
      <c r="P42" s="9"/>
    </row>
    <row r="43" spans="1:16" ht="15.75">
      <c r="A43" s="29" t="s">
        <v>31</v>
      </c>
      <c r="B43" s="30"/>
      <c r="C43" s="31"/>
      <c r="D43" s="32">
        <f t="shared" ref="D43:M43" si="9">SUM(D44:D48)</f>
        <v>261814</v>
      </c>
      <c r="E43" s="32">
        <f t="shared" si="9"/>
        <v>1196243</v>
      </c>
      <c r="F43" s="32">
        <f t="shared" si="9"/>
        <v>1111615</v>
      </c>
      <c r="G43" s="32">
        <f t="shared" si="9"/>
        <v>129586</v>
      </c>
      <c r="H43" s="32">
        <f t="shared" si="9"/>
        <v>0</v>
      </c>
      <c r="I43" s="32">
        <f t="shared" si="9"/>
        <v>8951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149028</v>
      </c>
      <c r="N43" s="32">
        <f t="shared" si="4"/>
        <v>2857237</v>
      </c>
      <c r="O43" s="45">
        <f t="shared" si="1"/>
        <v>370.78082014015052</v>
      </c>
      <c r="P43" s="9"/>
    </row>
    <row r="44" spans="1:16">
      <c r="A44" s="12"/>
      <c r="B44" s="25">
        <v>381</v>
      </c>
      <c r="C44" s="20" t="s">
        <v>40</v>
      </c>
      <c r="D44" s="46">
        <v>36049</v>
      </c>
      <c r="E44" s="46">
        <v>1196243</v>
      </c>
      <c r="F44" s="46">
        <v>970670</v>
      </c>
      <c r="G44" s="46">
        <v>129586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139034</v>
      </c>
      <c r="N44" s="46">
        <f t="shared" si="4"/>
        <v>2471582</v>
      </c>
      <c r="O44" s="47">
        <f t="shared" si="1"/>
        <v>320.73475214118866</v>
      </c>
      <c r="P44" s="9"/>
    </row>
    <row r="45" spans="1:16">
      <c r="A45" s="12"/>
      <c r="B45" s="25">
        <v>382</v>
      </c>
      <c r="C45" s="20" t="s">
        <v>95</v>
      </c>
      <c r="D45" s="46">
        <v>225765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225765</v>
      </c>
      <c r="O45" s="47">
        <f t="shared" si="1"/>
        <v>29.297300804567868</v>
      </c>
      <c r="P45" s="9"/>
    </row>
    <row r="46" spans="1:16">
      <c r="A46" s="12"/>
      <c r="B46" s="25">
        <v>384</v>
      </c>
      <c r="C46" s="20" t="s">
        <v>64</v>
      </c>
      <c r="D46" s="46">
        <v>0</v>
      </c>
      <c r="E46" s="46">
        <v>0</v>
      </c>
      <c r="F46" s="46">
        <v>140945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140945</v>
      </c>
      <c r="O46" s="47">
        <f t="shared" si="1"/>
        <v>18.290293277965223</v>
      </c>
      <c r="P46" s="9"/>
    </row>
    <row r="47" spans="1:16">
      <c r="A47" s="12"/>
      <c r="B47" s="25">
        <v>389.1</v>
      </c>
      <c r="C47" s="20" t="s">
        <v>97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8951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8951</v>
      </c>
      <c r="O47" s="47">
        <f t="shared" si="1"/>
        <v>1.1615624188943681</v>
      </c>
      <c r="P47" s="9"/>
    </row>
    <row r="48" spans="1:16" ht="15.75" thickBot="1">
      <c r="A48" s="12"/>
      <c r="B48" s="25">
        <v>389.4</v>
      </c>
      <c r="C48" s="20" t="s">
        <v>98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9994</v>
      </c>
      <c r="N48" s="46">
        <f t="shared" si="4"/>
        <v>9994</v>
      </c>
      <c r="O48" s="47">
        <f t="shared" si="1"/>
        <v>1.2969114975343887</v>
      </c>
      <c r="P48" s="9"/>
    </row>
    <row r="49" spans="1:119" ht="16.5" thickBot="1">
      <c r="A49" s="14" t="s">
        <v>33</v>
      </c>
      <c r="B49" s="23"/>
      <c r="C49" s="22"/>
      <c r="D49" s="15">
        <f t="shared" ref="D49:M49" si="10">SUM(D5,D13,D21,D27,D32,D36,D43)</f>
        <v>12347552</v>
      </c>
      <c r="E49" s="15">
        <f t="shared" si="10"/>
        <v>1807624</v>
      </c>
      <c r="F49" s="15">
        <f t="shared" si="10"/>
        <v>1112036</v>
      </c>
      <c r="G49" s="15">
        <f t="shared" si="10"/>
        <v>169076</v>
      </c>
      <c r="H49" s="15">
        <f t="shared" si="10"/>
        <v>0</v>
      </c>
      <c r="I49" s="15">
        <f t="shared" si="10"/>
        <v>1318467</v>
      </c>
      <c r="J49" s="15">
        <f t="shared" si="10"/>
        <v>0</v>
      </c>
      <c r="K49" s="15">
        <f t="shared" si="10"/>
        <v>0</v>
      </c>
      <c r="L49" s="15">
        <f t="shared" si="10"/>
        <v>0</v>
      </c>
      <c r="M49" s="15">
        <f t="shared" si="10"/>
        <v>151129</v>
      </c>
      <c r="N49" s="15">
        <f t="shared" si="4"/>
        <v>16905884</v>
      </c>
      <c r="O49" s="38">
        <f t="shared" si="1"/>
        <v>2193.8598494679472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115</v>
      </c>
      <c r="M51" s="48"/>
      <c r="N51" s="48"/>
      <c r="O51" s="43">
        <v>7706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6737011</v>
      </c>
      <c r="E5" s="27">
        <f t="shared" si="0"/>
        <v>136847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6873858</v>
      </c>
      <c r="O5" s="33">
        <f t="shared" ref="O5:O46" si="1">(N5/O$48)</f>
        <v>902.79196217494086</v>
      </c>
      <c r="P5" s="6"/>
    </row>
    <row r="6" spans="1:133">
      <c r="A6" s="12"/>
      <c r="B6" s="25">
        <v>311</v>
      </c>
      <c r="C6" s="20" t="s">
        <v>2</v>
      </c>
      <c r="D6" s="46">
        <v>5495086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5495086</v>
      </c>
      <c r="O6" s="47">
        <f t="shared" si="1"/>
        <v>721.70816916206991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79693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79693</v>
      </c>
      <c r="O7" s="47">
        <f t="shared" si="1"/>
        <v>10.466640399264513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57154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57154</v>
      </c>
      <c r="O8" s="47">
        <f t="shared" si="1"/>
        <v>7.5064355135277125</v>
      </c>
      <c r="P8" s="9"/>
    </row>
    <row r="9" spans="1:133">
      <c r="A9" s="12"/>
      <c r="B9" s="25">
        <v>314.10000000000002</v>
      </c>
      <c r="C9" s="20" t="s">
        <v>12</v>
      </c>
      <c r="D9" s="46">
        <v>812587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812587</v>
      </c>
      <c r="O9" s="47">
        <f t="shared" si="1"/>
        <v>106.7227475702653</v>
      </c>
      <c r="P9" s="9"/>
    </row>
    <row r="10" spans="1:133">
      <c r="A10" s="12"/>
      <c r="B10" s="25">
        <v>314.8</v>
      </c>
      <c r="C10" s="20" t="s">
        <v>13</v>
      </c>
      <c r="D10" s="46">
        <v>49051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49051</v>
      </c>
      <c r="O10" s="47">
        <f t="shared" si="1"/>
        <v>6.4422117152613607</v>
      </c>
      <c r="P10" s="9"/>
    </row>
    <row r="11" spans="1:133">
      <c r="A11" s="12"/>
      <c r="B11" s="25">
        <v>315</v>
      </c>
      <c r="C11" s="20" t="s">
        <v>88</v>
      </c>
      <c r="D11" s="46">
        <v>373096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373096</v>
      </c>
      <c r="O11" s="47">
        <f t="shared" si="1"/>
        <v>49.001313370107695</v>
      </c>
      <c r="P11" s="9"/>
    </row>
    <row r="12" spans="1:133">
      <c r="A12" s="12"/>
      <c r="B12" s="25">
        <v>316</v>
      </c>
      <c r="C12" s="20" t="s">
        <v>89</v>
      </c>
      <c r="D12" s="46">
        <v>7191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7191</v>
      </c>
      <c r="O12" s="47">
        <f t="shared" si="1"/>
        <v>0.94444444444444442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3190734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1047020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6" si="4">SUM(D13:M13)</f>
        <v>4237754</v>
      </c>
      <c r="O13" s="45">
        <f t="shared" si="1"/>
        <v>556.57394273706325</v>
      </c>
      <c r="P13" s="10"/>
    </row>
    <row r="14" spans="1:133">
      <c r="A14" s="12"/>
      <c r="B14" s="25">
        <v>322</v>
      </c>
      <c r="C14" s="20" t="s">
        <v>0</v>
      </c>
      <c r="D14" s="46">
        <v>616510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616510</v>
      </c>
      <c r="O14" s="47">
        <f t="shared" si="1"/>
        <v>80.970580509587606</v>
      </c>
      <c r="P14" s="9"/>
    </row>
    <row r="15" spans="1:133">
      <c r="A15" s="12"/>
      <c r="B15" s="25">
        <v>323.10000000000002</v>
      </c>
      <c r="C15" s="20" t="s">
        <v>16</v>
      </c>
      <c r="D15" s="46">
        <v>593117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593117</v>
      </c>
      <c r="O15" s="47">
        <f t="shared" si="1"/>
        <v>77.898213816653538</v>
      </c>
      <c r="P15" s="9"/>
    </row>
    <row r="16" spans="1:133">
      <c r="A16" s="12"/>
      <c r="B16" s="25">
        <v>323.7</v>
      </c>
      <c r="C16" s="20" t="s">
        <v>17</v>
      </c>
      <c r="D16" s="46">
        <v>45217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45217</v>
      </c>
      <c r="O16" s="47">
        <f t="shared" si="1"/>
        <v>5.9386656159705806</v>
      </c>
      <c r="P16" s="9"/>
    </row>
    <row r="17" spans="1:16">
      <c r="A17" s="12"/>
      <c r="B17" s="25">
        <v>323.89999999999998</v>
      </c>
      <c r="C17" s="20" t="s">
        <v>18</v>
      </c>
      <c r="D17" s="46">
        <v>5634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5634</v>
      </c>
      <c r="O17" s="47">
        <f t="shared" si="1"/>
        <v>0.73995271867612289</v>
      </c>
      <c r="P17" s="9"/>
    </row>
    <row r="18" spans="1:16">
      <c r="A18" s="12"/>
      <c r="B18" s="25">
        <v>324.61</v>
      </c>
      <c r="C18" s="20" t="s">
        <v>105</v>
      </c>
      <c r="D18" s="46">
        <v>6090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6090</v>
      </c>
      <c r="O18" s="47">
        <f t="shared" si="1"/>
        <v>0.79984239558707648</v>
      </c>
      <c r="P18" s="9"/>
    </row>
    <row r="19" spans="1:16">
      <c r="A19" s="12"/>
      <c r="B19" s="25">
        <v>325.2</v>
      </c>
      <c r="C19" s="20" t="s">
        <v>19</v>
      </c>
      <c r="D19" s="46">
        <v>1772551</v>
      </c>
      <c r="E19" s="46">
        <v>0</v>
      </c>
      <c r="F19" s="46">
        <v>0</v>
      </c>
      <c r="G19" s="46">
        <v>0</v>
      </c>
      <c r="H19" s="46">
        <v>0</v>
      </c>
      <c r="I19" s="46">
        <v>1047020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2819571</v>
      </c>
      <c r="O19" s="47">
        <f t="shared" si="1"/>
        <v>370.31402679275021</v>
      </c>
      <c r="P19" s="9"/>
    </row>
    <row r="20" spans="1:16">
      <c r="A20" s="12"/>
      <c r="B20" s="25">
        <v>329</v>
      </c>
      <c r="C20" s="20" t="s">
        <v>53</v>
      </c>
      <c r="D20" s="46">
        <v>151615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151615</v>
      </c>
      <c r="O20" s="47">
        <f t="shared" si="1"/>
        <v>19.912660887838193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SUM(D22:D26)</f>
        <v>617726</v>
      </c>
      <c r="E21" s="32">
        <f t="shared" si="5"/>
        <v>181824</v>
      </c>
      <c r="F21" s="32">
        <f t="shared" si="5"/>
        <v>0</v>
      </c>
      <c r="G21" s="32">
        <f t="shared" si="5"/>
        <v>150000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949550</v>
      </c>
      <c r="O21" s="45">
        <f t="shared" si="1"/>
        <v>124.7110585763068</v>
      </c>
      <c r="P21" s="10"/>
    </row>
    <row r="22" spans="1:16">
      <c r="A22" s="12"/>
      <c r="B22" s="25">
        <v>334.49</v>
      </c>
      <c r="C22" s="20" t="s">
        <v>107</v>
      </c>
      <c r="D22" s="46">
        <v>0</v>
      </c>
      <c r="E22" s="46">
        <v>142897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142897</v>
      </c>
      <c r="O22" s="47">
        <f t="shared" si="1"/>
        <v>18.767664827948515</v>
      </c>
      <c r="P22" s="9"/>
    </row>
    <row r="23" spans="1:16">
      <c r="A23" s="12"/>
      <c r="B23" s="25">
        <v>334.7</v>
      </c>
      <c r="C23" s="20" t="s">
        <v>21</v>
      </c>
      <c r="D23" s="46">
        <v>0</v>
      </c>
      <c r="E23" s="46">
        <v>0</v>
      </c>
      <c r="F23" s="46">
        <v>0</v>
      </c>
      <c r="G23" s="46">
        <v>150000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150000</v>
      </c>
      <c r="O23" s="47">
        <f t="shared" si="1"/>
        <v>19.700551615445232</v>
      </c>
      <c r="P23" s="9"/>
    </row>
    <row r="24" spans="1:16">
      <c r="A24" s="12"/>
      <c r="B24" s="25">
        <v>335.12</v>
      </c>
      <c r="C24" s="20" t="s">
        <v>90</v>
      </c>
      <c r="D24" s="46">
        <v>124420</v>
      </c>
      <c r="E24" s="46">
        <v>38927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163347</v>
      </c>
      <c r="O24" s="47">
        <f t="shared" si="1"/>
        <v>21.45350669818755</v>
      </c>
      <c r="P24" s="9"/>
    </row>
    <row r="25" spans="1:16">
      <c r="A25" s="12"/>
      <c r="B25" s="25">
        <v>335.15</v>
      </c>
      <c r="C25" s="20" t="s">
        <v>91</v>
      </c>
      <c r="D25" s="46">
        <v>1994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1994</v>
      </c>
      <c r="O25" s="47">
        <f t="shared" si="1"/>
        <v>0.26188599947465196</v>
      </c>
      <c r="P25" s="9"/>
    </row>
    <row r="26" spans="1:16">
      <c r="A26" s="12"/>
      <c r="B26" s="25">
        <v>335.18</v>
      </c>
      <c r="C26" s="20" t="s">
        <v>92</v>
      </c>
      <c r="D26" s="46">
        <v>491312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491312</v>
      </c>
      <c r="O26" s="47">
        <f t="shared" si="1"/>
        <v>64.527449435250858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SUM(D28:D30)</f>
        <v>126620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17291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143911</v>
      </c>
      <c r="O27" s="45">
        <f t="shared" si="1"/>
        <v>18.900840556868925</v>
      </c>
      <c r="P27" s="10"/>
    </row>
    <row r="28" spans="1:16">
      <c r="A28" s="12"/>
      <c r="B28" s="25">
        <v>342.6</v>
      </c>
      <c r="C28" s="20" t="s">
        <v>78</v>
      </c>
      <c r="D28" s="46">
        <v>116423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116423</v>
      </c>
      <c r="O28" s="47">
        <f t="shared" si="1"/>
        <v>15.290648804833202</v>
      </c>
      <c r="P28" s="9"/>
    </row>
    <row r="29" spans="1:16">
      <c r="A29" s="12"/>
      <c r="B29" s="25">
        <v>343.4</v>
      </c>
      <c r="C29" s="20" t="s">
        <v>59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17291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17291</v>
      </c>
      <c r="O29" s="47">
        <f t="shared" si="1"/>
        <v>2.2709482532177567</v>
      </c>
      <c r="P29" s="9"/>
    </row>
    <row r="30" spans="1:16">
      <c r="A30" s="12"/>
      <c r="B30" s="25">
        <v>347.2</v>
      </c>
      <c r="C30" s="20" t="s">
        <v>69</v>
      </c>
      <c r="D30" s="46">
        <v>10197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10197</v>
      </c>
      <c r="O30" s="47">
        <f t="shared" si="1"/>
        <v>1.3392434988179669</v>
      </c>
      <c r="P30" s="9"/>
    </row>
    <row r="31" spans="1:16" ht="15.75">
      <c r="A31" s="29" t="s">
        <v>30</v>
      </c>
      <c r="B31" s="30"/>
      <c r="C31" s="31"/>
      <c r="D31" s="32">
        <f t="shared" ref="D31:M31" si="7">SUM(D32:D35)</f>
        <v>214472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214472</v>
      </c>
      <c r="O31" s="45">
        <f t="shared" si="1"/>
        <v>28.168111373785134</v>
      </c>
      <c r="P31" s="10"/>
    </row>
    <row r="32" spans="1:16">
      <c r="A32" s="13"/>
      <c r="B32" s="39">
        <v>351.5</v>
      </c>
      <c r="C32" s="21" t="s">
        <v>35</v>
      </c>
      <c r="D32" s="46">
        <v>112242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112242</v>
      </c>
      <c r="O32" s="47">
        <f t="shared" si="1"/>
        <v>14.741528762805359</v>
      </c>
      <c r="P32" s="9"/>
    </row>
    <row r="33" spans="1:119">
      <c r="A33" s="13"/>
      <c r="B33" s="39">
        <v>354</v>
      </c>
      <c r="C33" s="21" t="s">
        <v>36</v>
      </c>
      <c r="D33" s="46">
        <v>15350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15350</v>
      </c>
      <c r="O33" s="47">
        <f t="shared" si="1"/>
        <v>2.0160231153138954</v>
      </c>
      <c r="P33" s="9"/>
    </row>
    <row r="34" spans="1:119">
      <c r="A34" s="13"/>
      <c r="B34" s="39">
        <v>358.2</v>
      </c>
      <c r="C34" s="21" t="s">
        <v>94</v>
      </c>
      <c r="D34" s="46">
        <v>1108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1108</v>
      </c>
      <c r="O34" s="47">
        <f t="shared" si="1"/>
        <v>0.14552140793275545</v>
      </c>
      <c r="P34" s="9"/>
    </row>
    <row r="35" spans="1:119">
      <c r="A35" s="13"/>
      <c r="B35" s="39">
        <v>359</v>
      </c>
      <c r="C35" s="21" t="s">
        <v>61</v>
      </c>
      <c r="D35" s="46">
        <v>85772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85772</v>
      </c>
      <c r="O35" s="47">
        <f t="shared" si="1"/>
        <v>11.265038087733123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SUM(D37:D41)</f>
        <v>165298</v>
      </c>
      <c r="E36" s="32">
        <f t="shared" si="8"/>
        <v>7977</v>
      </c>
      <c r="F36" s="32">
        <f t="shared" si="8"/>
        <v>0</v>
      </c>
      <c r="G36" s="32">
        <f t="shared" si="8"/>
        <v>53345</v>
      </c>
      <c r="H36" s="32">
        <f t="shared" si="8"/>
        <v>0</v>
      </c>
      <c r="I36" s="32">
        <f t="shared" si="8"/>
        <v>10223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443</v>
      </c>
      <c r="N36" s="32">
        <f t="shared" si="4"/>
        <v>237286</v>
      </c>
      <c r="O36" s="45">
        <f t="shared" si="1"/>
        <v>31.164433937483583</v>
      </c>
      <c r="P36" s="10"/>
    </row>
    <row r="37" spans="1:119">
      <c r="A37" s="12"/>
      <c r="B37" s="25">
        <v>361.1</v>
      </c>
      <c r="C37" s="20" t="s">
        <v>37</v>
      </c>
      <c r="D37" s="46">
        <v>37204</v>
      </c>
      <c r="E37" s="46">
        <v>7977</v>
      </c>
      <c r="F37" s="46">
        <v>0</v>
      </c>
      <c r="G37" s="46">
        <v>3229</v>
      </c>
      <c r="H37" s="46">
        <v>0</v>
      </c>
      <c r="I37" s="46">
        <v>10223</v>
      </c>
      <c r="J37" s="46">
        <v>0</v>
      </c>
      <c r="K37" s="46">
        <v>0</v>
      </c>
      <c r="L37" s="46">
        <v>0</v>
      </c>
      <c r="M37" s="46">
        <v>443</v>
      </c>
      <c r="N37" s="46">
        <f t="shared" si="4"/>
        <v>59076</v>
      </c>
      <c r="O37" s="47">
        <f t="shared" si="1"/>
        <v>7.7588652482269502</v>
      </c>
      <c r="P37" s="9"/>
    </row>
    <row r="38" spans="1:119">
      <c r="A38" s="12"/>
      <c r="B38" s="25">
        <v>362</v>
      </c>
      <c r="C38" s="20" t="s">
        <v>71</v>
      </c>
      <c r="D38" s="46">
        <v>61952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61952</v>
      </c>
      <c r="O38" s="47">
        <f t="shared" si="1"/>
        <v>8.1365904912004208</v>
      </c>
      <c r="P38" s="9"/>
    </row>
    <row r="39" spans="1:119">
      <c r="A39" s="12"/>
      <c r="B39" s="25">
        <v>364</v>
      </c>
      <c r="C39" s="20" t="s">
        <v>102</v>
      </c>
      <c r="D39" s="46">
        <v>19250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19250</v>
      </c>
      <c r="O39" s="47">
        <f t="shared" si="1"/>
        <v>2.5282374573154716</v>
      </c>
      <c r="P39" s="9"/>
    </row>
    <row r="40" spans="1:119">
      <c r="A40" s="12"/>
      <c r="B40" s="25">
        <v>366</v>
      </c>
      <c r="C40" s="20" t="s">
        <v>62</v>
      </c>
      <c r="D40" s="46">
        <v>20891</v>
      </c>
      <c r="E40" s="46">
        <v>0</v>
      </c>
      <c r="F40" s="46">
        <v>0</v>
      </c>
      <c r="G40" s="46">
        <v>50116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71007</v>
      </c>
      <c r="O40" s="47">
        <f t="shared" si="1"/>
        <v>9.3258471237194644</v>
      </c>
      <c r="P40" s="9"/>
    </row>
    <row r="41" spans="1:119">
      <c r="A41" s="12"/>
      <c r="B41" s="25">
        <v>369.9</v>
      </c>
      <c r="C41" s="20" t="s">
        <v>63</v>
      </c>
      <c r="D41" s="46">
        <v>26001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26001</v>
      </c>
      <c r="O41" s="47">
        <f t="shared" si="1"/>
        <v>3.4148936170212765</v>
      </c>
      <c r="P41" s="9"/>
    </row>
    <row r="42" spans="1:119" ht="15.75">
      <c r="A42" s="29" t="s">
        <v>31</v>
      </c>
      <c r="B42" s="30"/>
      <c r="C42" s="31"/>
      <c r="D42" s="32">
        <f t="shared" ref="D42:M42" si="9">SUM(D43:D45)</f>
        <v>205427</v>
      </c>
      <c r="E42" s="32">
        <f t="shared" si="9"/>
        <v>913393</v>
      </c>
      <c r="F42" s="32">
        <f t="shared" si="9"/>
        <v>938347</v>
      </c>
      <c r="G42" s="32">
        <f t="shared" si="9"/>
        <v>145350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157031</v>
      </c>
      <c r="N42" s="32">
        <f t="shared" si="4"/>
        <v>2359548</v>
      </c>
      <c r="O42" s="45">
        <f t="shared" si="1"/>
        <v>309.89598108747043</v>
      </c>
      <c r="P42" s="9"/>
    </row>
    <row r="43" spans="1:119">
      <c r="A43" s="12"/>
      <c r="B43" s="25">
        <v>381</v>
      </c>
      <c r="C43" s="20" t="s">
        <v>40</v>
      </c>
      <c r="D43" s="46">
        <v>0</v>
      </c>
      <c r="E43" s="46">
        <v>913393</v>
      </c>
      <c r="F43" s="46">
        <v>938347</v>
      </c>
      <c r="G43" s="46">
        <v>145350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144280</v>
      </c>
      <c r="N43" s="46">
        <f t="shared" si="4"/>
        <v>2141370</v>
      </c>
      <c r="O43" s="47">
        <f t="shared" si="1"/>
        <v>281.24113475177307</v>
      </c>
      <c r="P43" s="9"/>
    </row>
    <row r="44" spans="1:119">
      <c r="A44" s="12"/>
      <c r="B44" s="25">
        <v>382</v>
      </c>
      <c r="C44" s="20" t="s">
        <v>95</v>
      </c>
      <c r="D44" s="46">
        <v>205427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205427</v>
      </c>
      <c r="O44" s="47">
        <f t="shared" si="1"/>
        <v>26.980168111373786</v>
      </c>
      <c r="P44" s="9"/>
    </row>
    <row r="45" spans="1:119" ht="15.75" thickBot="1">
      <c r="A45" s="12"/>
      <c r="B45" s="25">
        <v>389.4</v>
      </c>
      <c r="C45" s="20" t="s">
        <v>98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12751</v>
      </c>
      <c r="N45" s="46">
        <f t="shared" si="4"/>
        <v>12751</v>
      </c>
      <c r="O45" s="47">
        <f t="shared" si="1"/>
        <v>1.6746782243236145</v>
      </c>
      <c r="P45" s="9"/>
    </row>
    <row r="46" spans="1:119" ht="16.5" thickBot="1">
      <c r="A46" s="14" t="s">
        <v>33</v>
      </c>
      <c r="B46" s="23"/>
      <c r="C46" s="22"/>
      <c r="D46" s="15">
        <f t="shared" ref="D46:M46" si="10">SUM(D5,D13,D21,D27,D31,D36,D42)</f>
        <v>11257288</v>
      </c>
      <c r="E46" s="15">
        <f t="shared" si="10"/>
        <v>1240041</v>
      </c>
      <c r="F46" s="15">
        <f t="shared" si="10"/>
        <v>938347</v>
      </c>
      <c r="G46" s="15">
        <f t="shared" si="10"/>
        <v>348695</v>
      </c>
      <c r="H46" s="15">
        <f t="shared" si="10"/>
        <v>0</v>
      </c>
      <c r="I46" s="15">
        <f t="shared" si="10"/>
        <v>1074534</v>
      </c>
      <c r="J46" s="15">
        <f t="shared" si="10"/>
        <v>0</v>
      </c>
      <c r="K46" s="15">
        <f t="shared" si="10"/>
        <v>0</v>
      </c>
      <c r="L46" s="15">
        <f t="shared" si="10"/>
        <v>0</v>
      </c>
      <c r="M46" s="15">
        <f t="shared" si="10"/>
        <v>157474</v>
      </c>
      <c r="N46" s="15">
        <f t="shared" si="4"/>
        <v>15016379</v>
      </c>
      <c r="O46" s="38">
        <f t="shared" si="1"/>
        <v>1972.2063304439191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113</v>
      </c>
      <c r="M48" s="48"/>
      <c r="N48" s="48"/>
      <c r="O48" s="43">
        <v>7614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6340368</v>
      </c>
      <c r="E5" s="27">
        <f t="shared" si="0"/>
        <v>132797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6473165</v>
      </c>
      <c r="O5" s="33">
        <f t="shared" ref="O5:O50" si="1">(N5/O$52)</f>
        <v>854.88180137348127</v>
      </c>
      <c r="P5" s="6"/>
    </row>
    <row r="6" spans="1:133">
      <c r="A6" s="12"/>
      <c r="B6" s="25">
        <v>311</v>
      </c>
      <c r="C6" s="20" t="s">
        <v>2</v>
      </c>
      <c r="D6" s="46">
        <v>5106037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5106037</v>
      </c>
      <c r="O6" s="47">
        <f t="shared" si="1"/>
        <v>674.331352350766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77371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77371</v>
      </c>
      <c r="O7" s="47">
        <f t="shared" si="1"/>
        <v>10.218040147913365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55426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55426</v>
      </c>
      <c r="O8" s="47">
        <f t="shared" si="1"/>
        <v>7.3198626518753303</v>
      </c>
      <c r="P8" s="9"/>
    </row>
    <row r="9" spans="1:133">
      <c r="A9" s="12"/>
      <c r="B9" s="25">
        <v>314.10000000000002</v>
      </c>
      <c r="C9" s="20" t="s">
        <v>12</v>
      </c>
      <c r="D9" s="46">
        <v>798646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798646</v>
      </c>
      <c r="O9" s="47">
        <f t="shared" si="1"/>
        <v>105.47358689910196</v>
      </c>
      <c r="P9" s="9"/>
    </row>
    <row r="10" spans="1:133">
      <c r="A10" s="12"/>
      <c r="B10" s="25">
        <v>314.8</v>
      </c>
      <c r="C10" s="20" t="s">
        <v>13</v>
      </c>
      <c r="D10" s="46">
        <v>36372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36372</v>
      </c>
      <c r="O10" s="47">
        <f t="shared" si="1"/>
        <v>4.8034865293185423</v>
      </c>
      <c r="P10" s="9"/>
    </row>
    <row r="11" spans="1:133">
      <c r="A11" s="12"/>
      <c r="B11" s="25">
        <v>315</v>
      </c>
      <c r="C11" s="20" t="s">
        <v>88</v>
      </c>
      <c r="D11" s="46">
        <v>391584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391584</v>
      </c>
      <c r="O11" s="47">
        <f t="shared" si="1"/>
        <v>51.71473851030111</v>
      </c>
      <c r="P11" s="9"/>
    </row>
    <row r="12" spans="1:133">
      <c r="A12" s="12"/>
      <c r="B12" s="25">
        <v>316</v>
      </c>
      <c r="C12" s="20" t="s">
        <v>89</v>
      </c>
      <c r="D12" s="46">
        <v>7729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7729</v>
      </c>
      <c r="O12" s="47">
        <f t="shared" si="1"/>
        <v>1.0207342842049656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3296122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1044028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50" si="4">SUM(D13:M13)</f>
        <v>4340150</v>
      </c>
      <c r="O13" s="45">
        <f t="shared" si="1"/>
        <v>573.18409931325937</v>
      </c>
      <c r="P13" s="10"/>
    </row>
    <row r="14" spans="1:133">
      <c r="A14" s="12"/>
      <c r="B14" s="25">
        <v>322</v>
      </c>
      <c r="C14" s="20" t="s">
        <v>0</v>
      </c>
      <c r="D14" s="46">
        <v>770760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770760</v>
      </c>
      <c r="O14" s="47">
        <f t="shared" si="1"/>
        <v>101.79080824088749</v>
      </c>
      <c r="P14" s="9"/>
    </row>
    <row r="15" spans="1:133">
      <c r="A15" s="12"/>
      <c r="B15" s="25">
        <v>323.10000000000002</v>
      </c>
      <c r="C15" s="20" t="s">
        <v>16</v>
      </c>
      <c r="D15" s="46">
        <v>594422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594422</v>
      </c>
      <c r="O15" s="47">
        <f t="shared" si="1"/>
        <v>78.5026413100898</v>
      </c>
      <c r="P15" s="9"/>
    </row>
    <row r="16" spans="1:133">
      <c r="A16" s="12"/>
      <c r="B16" s="25">
        <v>323.7</v>
      </c>
      <c r="C16" s="20" t="s">
        <v>17</v>
      </c>
      <c r="D16" s="46">
        <v>10455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10455</v>
      </c>
      <c r="O16" s="47">
        <f t="shared" si="1"/>
        <v>1.3807448494453249</v>
      </c>
      <c r="P16" s="9"/>
    </row>
    <row r="17" spans="1:16">
      <c r="A17" s="12"/>
      <c r="B17" s="25">
        <v>323.89999999999998</v>
      </c>
      <c r="C17" s="20" t="s">
        <v>18</v>
      </c>
      <c r="D17" s="46">
        <v>9162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9162</v>
      </c>
      <c r="O17" s="47">
        <f t="shared" si="1"/>
        <v>1.2099841521394612</v>
      </c>
      <c r="P17" s="9"/>
    </row>
    <row r="18" spans="1:16">
      <c r="A18" s="12"/>
      <c r="B18" s="25">
        <v>324.61</v>
      </c>
      <c r="C18" s="20" t="s">
        <v>105</v>
      </c>
      <c r="D18" s="46">
        <v>7884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7884</v>
      </c>
      <c r="O18" s="47">
        <f t="shared" si="1"/>
        <v>1.0412044374009508</v>
      </c>
      <c r="P18" s="9"/>
    </row>
    <row r="19" spans="1:16">
      <c r="A19" s="12"/>
      <c r="B19" s="25">
        <v>325.2</v>
      </c>
      <c r="C19" s="20" t="s">
        <v>19</v>
      </c>
      <c r="D19" s="46">
        <v>1728689</v>
      </c>
      <c r="E19" s="46">
        <v>0</v>
      </c>
      <c r="F19" s="46">
        <v>0</v>
      </c>
      <c r="G19" s="46">
        <v>0</v>
      </c>
      <c r="H19" s="46">
        <v>0</v>
      </c>
      <c r="I19" s="46">
        <v>1044028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2772717</v>
      </c>
      <c r="O19" s="47">
        <f t="shared" si="1"/>
        <v>366.18026941362916</v>
      </c>
      <c r="P19" s="9"/>
    </row>
    <row r="20" spans="1:16">
      <c r="A20" s="12"/>
      <c r="B20" s="25">
        <v>329</v>
      </c>
      <c r="C20" s="20" t="s">
        <v>53</v>
      </c>
      <c r="D20" s="46">
        <v>174750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174750</v>
      </c>
      <c r="O20" s="47">
        <f t="shared" si="1"/>
        <v>23.078446909667196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SUM(D22:D28)</f>
        <v>608197</v>
      </c>
      <c r="E21" s="32">
        <f t="shared" si="5"/>
        <v>650279</v>
      </c>
      <c r="F21" s="32">
        <f t="shared" si="5"/>
        <v>0</v>
      </c>
      <c r="G21" s="32">
        <f t="shared" si="5"/>
        <v>2053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1260529</v>
      </c>
      <c r="O21" s="45">
        <f t="shared" si="1"/>
        <v>166.47239830956156</v>
      </c>
      <c r="P21" s="10"/>
    </row>
    <row r="22" spans="1:16">
      <c r="A22" s="12"/>
      <c r="B22" s="25">
        <v>331.2</v>
      </c>
      <c r="C22" s="20" t="s">
        <v>75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0.13206550449022716</v>
      </c>
      <c r="P22" s="9"/>
    </row>
    <row r="23" spans="1:16">
      <c r="A23" s="12"/>
      <c r="B23" s="25">
        <v>331.7</v>
      </c>
      <c r="C23" s="20" t="s">
        <v>106</v>
      </c>
      <c r="D23" s="46">
        <v>0</v>
      </c>
      <c r="E23" s="46">
        <v>0</v>
      </c>
      <c r="F23" s="46">
        <v>0</v>
      </c>
      <c r="G23" s="46">
        <v>2053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2053</v>
      </c>
      <c r="O23" s="47">
        <f t="shared" si="1"/>
        <v>0.27113048071843632</v>
      </c>
      <c r="P23" s="9"/>
    </row>
    <row r="24" spans="1:16">
      <c r="A24" s="12"/>
      <c r="B24" s="25">
        <v>334.49</v>
      </c>
      <c r="C24" s="20" t="s">
        <v>107</v>
      </c>
      <c r="D24" s="46">
        <v>0</v>
      </c>
      <c r="E24" s="46">
        <v>605359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605359</v>
      </c>
      <c r="O24" s="47">
        <f t="shared" si="1"/>
        <v>79.947041732699418</v>
      </c>
      <c r="P24" s="9"/>
    </row>
    <row r="25" spans="1:16">
      <c r="A25" s="12"/>
      <c r="B25" s="25">
        <v>335.12</v>
      </c>
      <c r="C25" s="20" t="s">
        <v>90</v>
      </c>
      <c r="D25" s="46">
        <v>121823</v>
      </c>
      <c r="E25" s="46">
        <v>37920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159743</v>
      </c>
      <c r="O25" s="47">
        <f t="shared" si="1"/>
        <v>21.096539883782356</v>
      </c>
      <c r="P25" s="9"/>
    </row>
    <row r="26" spans="1:16">
      <c r="A26" s="12"/>
      <c r="B26" s="25">
        <v>335.15</v>
      </c>
      <c r="C26" s="20" t="s">
        <v>91</v>
      </c>
      <c r="D26" s="46">
        <v>1994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1994</v>
      </c>
      <c r="O26" s="47">
        <f t="shared" si="1"/>
        <v>0.26333861595351293</v>
      </c>
      <c r="P26" s="9"/>
    </row>
    <row r="27" spans="1:16">
      <c r="A27" s="12"/>
      <c r="B27" s="25">
        <v>335.18</v>
      </c>
      <c r="C27" s="20" t="s">
        <v>92</v>
      </c>
      <c r="D27" s="46">
        <v>483380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483380</v>
      </c>
      <c r="O27" s="47">
        <f t="shared" si="1"/>
        <v>63.837823560486001</v>
      </c>
      <c r="P27" s="9"/>
    </row>
    <row r="28" spans="1:16">
      <c r="A28" s="12"/>
      <c r="B28" s="25">
        <v>337.4</v>
      </c>
      <c r="C28" s="20" t="s">
        <v>93</v>
      </c>
      <c r="D28" s="46">
        <v>0</v>
      </c>
      <c r="E28" s="46">
        <v>7000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7000</v>
      </c>
      <c r="O28" s="47">
        <f t="shared" si="1"/>
        <v>0.92445853143159007</v>
      </c>
      <c r="P28" s="9"/>
    </row>
    <row r="29" spans="1:16" ht="15.75">
      <c r="A29" s="29" t="s">
        <v>29</v>
      </c>
      <c r="B29" s="30"/>
      <c r="C29" s="31"/>
      <c r="D29" s="32">
        <f t="shared" ref="D29:M29" si="6">SUM(D30:D33)</f>
        <v>162787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9267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172054</v>
      </c>
      <c r="O29" s="45">
        <f t="shared" si="1"/>
        <v>22.722398309561541</v>
      </c>
      <c r="P29" s="10"/>
    </row>
    <row r="30" spans="1:16">
      <c r="A30" s="12"/>
      <c r="B30" s="25">
        <v>341.9</v>
      </c>
      <c r="C30" s="20" t="s">
        <v>101</v>
      </c>
      <c r="D30" s="46">
        <v>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500</v>
      </c>
      <c r="O30" s="47">
        <f t="shared" si="1"/>
        <v>6.6032752245113582E-2</v>
      </c>
      <c r="P30" s="9"/>
    </row>
    <row r="31" spans="1:16">
      <c r="A31" s="12"/>
      <c r="B31" s="25">
        <v>342.6</v>
      </c>
      <c r="C31" s="20" t="s">
        <v>78</v>
      </c>
      <c r="D31" s="46">
        <v>151240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151240</v>
      </c>
      <c r="O31" s="47">
        <f t="shared" si="1"/>
        <v>19.973586899101953</v>
      </c>
      <c r="P31" s="9"/>
    </row>
    <row r="32" spans="1:16">
      <c r="A32" s="12"/>
      <c r="B32" s="25">
        <v>343.4</v>
      </c>
      <c r="C32" s="20" t="s">
        <v>59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9267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9267</v>
      </c>
      <c r="O32" s="47">
        <f t="shared" si="1"/>
        <v>1.2238510301109351</v>
      </c>
      <c r="P32" s="9"/>
    </row>
    <row r="33" spans="1:16">
      <c r="A33" s="12"/>
      <c r="B33" s="25">
        <v>347.2</v>
      </c>
      <c r="C33" s="20" t="s">
        <v>69</v>
      </c>
      <c r="D33" s="46">
        <v>11047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11047</v>
      </c>
      <c r="O33" s="47">
        <f t="shared" si="1"/>
        <v>1.4589276281035393</v>
      </c>
      <c r="P33" s="9"/>
    </row>
    <row r="34" spans="1:16" ht="15.75">
      <c r="A34" s="29" t="s">
        <v>30</v>
      </c>
      <c r="B34" s="30"/>
      <c r="C34" s="31"/>
      <c r="D34" s="32">
        <f t="shared" ref="D34:M34" si="7">SUM(D35:D37)</f>
        <v>302296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302296</v>
      </c>
      <c r="O34" s="45">
        <f t="shared" si="1"/>
        <v>39.922873745377707</v>
      </c>
      <c r="P34" s="10"/>
    </row>
    <row r="35" spans="1:16">
      <c r="A35" s="13"/>
      <c r="B35" s="39">
        <v>351.5</v>
      </c>
      <c r="C35" s="21" t="s">
        <v>35</v>
      </c>
      <c r="D35" s="46">
        <v>113386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113386</v>
      </c>
      <c r="O35" s="47">
        <f t="shared" si="1"/>
        <v>14.974379292128896</v>
      </c>
      <c r="P35" s="9"/>
    </row>
    <row r="36" spans="1:16">
      <c r="A36" s="13"/>
      <c r="B36" s="39">
        <v>354</v>
      </c>
      <c r="C36" s="21" t="s">
        <v>36</v>
      </c>
      <c r="D36" s="46">
        <v>6600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6600</v>
      </c>
      <c r="O36" s="47">
        <f t="shared" si="1"/>
        <v>0.87163232963549919</v>
      </c>
      <c r="P36" s="9"/>
    </row>
    <row r="37" spans="1:16">
      <c r="A37" s="13"/>
      <c r="B37" s="39">
        <v>359</v>
      </c>
      <c r="C37" s="21" t="s">
        <v>61</v>
      </c>
      <c r="D37" s="46">
        <v>182310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182310</v>
      </c>
      <c r="O37" s="47">
        <f t="shared" si="1"/>
        <v>24.076862123613314</v>
      </c>
      <c r="P37" s="9"/>
    </row>
    <row r="38" spans="1:16" ht="15.75">
      <c r="A38" s="29" t="s">
        <v>3</v>
      </c>
      <c r="B38" s="30"/>
      <c r="C38" s="31"/>
      <c r="D38" s="32">
        <f t="shared" ref="D38:M38" si="8">SUM(D39:D43)</f>
        <v>107948</v>
      </c>
      <c r="E38" s="32">
        <f t="shared" si="8"/>
        <v>2147</v>
      </c>
      <c r="F38" s="32">
        <f t="shared" si="8"/>
        <v>0</v>
      </c>
      <c r="G38" s="32">
        <f t="shared" si="8"/>
        <v>35610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227</v>
      </c>
      <c r="N38" s="32">
        <f t="shared" si="4"/>
        <v>145932</v>
      </c>
      <c r="O38" s="45">
        <f t="shared" si="1"/>
        <v>19.272583201267828</v>
      </c>
      <c r="P38" s="10"/>
    </row>
    <row r="39" spans="1:16">
      <c r="A39" s="12"/>
      <c r="B39" s="25">
        <v>361.1</v>
      </c>
      <c r="C39" s="20" t="s">
        <v>37</v>
      </c>
      <c r="D39" s="46">
        <v>16656</v>
      </c>
      <c r="E39" s="46">
        <v>2147</v>
      </c>
      <c r="F39" s="46">
        <v>0</v>
      </c>
      <c r="G39" s="46">
        <v>1610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227</v>
      </c>
      <c r="N39" s="46">
        <f t="shared" si="4"/>
        <v>20640</v>
      </c>
      <c r="O39" s="47">
        <f t="shared" si="1"/>
        <v>2.7258320126782882</v>
      </c>
      <c r="P39" s="9"/>
    </row>
    <row r="40" spans="1:16">
      <c r="A40" s="12"/>
      <c r="B40" s="25">
        <v>362</v>
      </c>
      <c r="C40" s="20" t="s">
        <v>71</v>
      </c>
      <c r="D40" s="46">
        <v>59031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59031</v>
      </c>
      <c r="O40" s="47">
        <f t="shared" si="1"/>
        <v>7.7959587955625986</v>
      </c>
      <c r="P40" s="9"/>
    </row>
    <row r="41" spans="1:16">
      <c r="A41" s="12"/>
      <c r="B41" s="25">
        <v>364</v>
      </c>
      <c r="C41" s="20" t="s">
        <v>102</v>
      </c>
      <c r="D41" s="46">
        <v>165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165</v>
      </c>
      <c r="O41" s="47">
        <f t="shared" si="1"/>
        <v>2.1790808240887482E-2</v>
      </c>
      <c r="P41" s="9"/>
    </row>
    <row r="42" spans="1:16">
      <c r="A42" s="12"/>
      <c r="B42" s="25">
        <v>366</v>
      </c>
      <c r="C42" s="20" t="s">
        <v>62</v>
      </c>
      <c r="D42" s="46">
        <v>10700</v>
      </c>
      <c r="E42" s="46">
        <v>0</v>
      </c>
      <c r="F42" s="46">
        <v>0</v>
      </c>
      <c r="G42" s="46">
        <v>34000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44700</v>
      </c>
      <c r="O42" s="47">
        <f t="shared" si="1"/>
        <v>5.9033280507131538</v>
      </c>
      <c r="P42" s="9"/>
    </row>
    <row r="43" spans="1:16">
      <c r="A43" s="12"/>
      <c r="B43" s="25">
        <v>369.9</v>
      </c>
      <c r="C43" s="20" t="s">
        <v>63</v>
      </c>
      <c r="D43" s="46">
        <v>21396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21396</v>
      </c>
      <c r="O43" s="47">
        <f t="shared" si="1"/>
        <v>2.8256735340729002</v>
      </c>
      <c r="P43" s="9"/>
    </row>
    <row r="44" spans="1:16" ht="15.75">
      <c r="A44" s="29" t="s">
        <v>31</v>
      </c>
      <c r="B44" s="30"/>
      <c r="C44" s="31"/>
      <c r="D44" s="32">
        <f t="shared" ref="D44:M44" si="9">SUM(D45:D49)</f>
        <v>185828</v>
      </c>
      <c r="E44" s="32">
        <f t="shared" si="9"/>
        <v>1012341</v>
      </c>
      <c r="F44" s="32">
        <f t="shared" si="9"/>
        <v>2375487</v>
      </c>
      <c r="G44" s="32">
        <f t="shared" si="9"/>
        <v>8357500</v>
      </c>
      <c r="H44" s="32">
        <f t="shared" si="9"/>
        <v>0</v>
      </c>
      <c r="I44" s="32">
        <f t="shared" si="9"/>
        <v>5147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120710</v>
      </c>
      <c r="N44" s="32">
        <f t="shared" si="4"/>
        <v>12057013</v>
      </c>
      <c r="O44" s="45">
        <f t="shared" si="1"/>
        <v>1592.3155044902271</v>
      </c>
      <c r="P44" s="9"/>
    </row>
    <row r="45" spans="1:16">
      <c r="A45" s="12"/>
      <c r="B45" s="25">
        <v>381</v>
      </c>
      <c r="C45" s="20" t="s">
        <v>40</v>
      </c>
      <c r="D45" s="46">
        <v>0</v>
      </c>
      <c r="E45" s="46">
        <v>1012341</v>
      </c>
      <c r="F45" s="46">
        <v>2375487</v>
      </c>
      <c r="G45" s="46">
        <v>607500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105899</v>
      </c>
      <c r="N45" s="46">
        <f t="shared" si="4"/>
        <v>4101227</v>
      </c>
      <c r="O45" s="47">
        <f t="shared" si="1"/>
        <v>541.63061278394082</v>
      </c>
      <c r="P45" s="9"/>
    </row>
    <row r="46" spans="1:16">
      <c r="A46" s="12"/>
      <c r="B46" s="25">
        <v>382</v>
      </c>
      <c r="C46" s="20" t="s">
        <v>95</v>
      </c>
      <c r="D46" s="46">
        <v>185828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185828</v>
      </c>
      <c r="O46" s="47">
        <f t="shared" si="1"/>
        <v>24.541468568409933</v>
      </c>
      <c r="P46" s="9"/>
    </row>
    <row r="47" spans="1:16">
      <c r="A47" s="12"/>
      <c r="B47" s="25">
        <v>384</v>
      </c>
      <c r="C47" s="20" t="s">
        <v>64</v>
      </c>
      <c r="D47" s="46">
        <v>0</v>
      </c>
      <c r="E47" s="46">
        <v>0</v>
      </c>
      <c r="F47" s="46">
        <v>0</v>
      </c>
      <c r="G47" s="46">
        <v>7750000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7750000</v>
      </c>
      <c r="O47" s="47">
        <f t="shared" si="1"/>
        <v>1023.5076597992604</v>
      </c>
      <c r="P47" s="9"/>
    </row>
    <row r="48" spans="1:16">
      <c r="A48" s="12"/>
      <c r="B48" s="25">
        <v>389.1</v>
      </c>
      <c r="C48" s="20" t="s">
        <v>97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5147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5147</v>
      </c>
      <c r="O48" s="47">
        <f t="shared" si="1"/>
        <v>0.67974115161119919</v>
      </c>
      <c r="P48" s="9"/>
    </row>
    <row r="49" spans="1:119" ht="15.75" thickBot="1">
      <c r="A49" s="12"/>
      <c r="B49" s="25">
        <v>389.4</v>
      </c>
      <c r="C49" s="20" t="s">
        <v>98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14811</v>
      </c>
      <c r="N49" s="46">
        <f t="shared" si="4"/>
        <v>14811</v>
      </c>
      <c r="O49" s="47">
        <f t="shared" si="1"/>
        <v>1.9560221870047543</v>
      </c>
      <c r="P49" s="9"/>
    </row>
    <row r="50" spans="1:119" ht="16.5" thickBot="1">
      <c r="A50" s="14" t="s">
        <v>33</v>
      </c>
      <c r="B50" s="23"/>
      <c r="C50" s="22"/>
      <c r="D50" s="15">
        <f t="shared" ref="D50:M50" si="10">SUM(D5,D13,D21,D29,D34,D38,D44)</f>
        <v>11003546</v>
      </c>
      <c r="E50" s="15">
        <f t="shared" si="10"/>
        <v>1797564</v>
      </c>
      <c r="F50" s="15">
        <f t="shared" si="10"/>
        <v>2375487</v>
      </c>
      <c r="G50" s="15">
        <f t="shared" si="10"/>
        <v>8395163</v>
      </c>
      <c r="H50" s="15">
        <f t="shared" si="10"/>
        <v>0</v>
      </c>
      <c r="I50" s="15">
        <f t="shared" si="10"/>
        <v>1058442</v>
      </c>
      <c r="J50" s="15">
        <f t="shared" si="10"/>
        <v>0</v>
      </c>
      <c r="K50" s="15">
        <f t="shared" si="10"/>
        <v>0</v>
      </c>
      <c r="L50" s="15">
        <f t="shared" si="10"/>
        <v>0</v>
      </c>
      <c r="M50" s="15">
        <f t="shared" si="10"/>
        <v>120937</v>
      </c>
      <c r="N50" s="15">
        <f t="shared" si="4"/>
        <v>24751139</v>
      </c>
      <c r="O50" s="38">
        <f t="shared" si="1"/>
        <v>3268.7716587427362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111</v>
      </c>
      <c r="M52" s="48"/>
      <c r="N52" s="48"/>
      <c r="O52" s="43">
        <v>7572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6008667</v>
      </c>
      <c r="E5" s="27">
        <f t="shared" si="0"/>
        <v>132034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6140701</v>
      </c>
      <c r="O5" s="33">
        <f t="shared" ref="O5:O51" si="1">(N5/O$53)</f>
        <v>831.05981864934358</v>
      </c>
      <c r="P5" s="6"/>
    </row>
    <row r="6" spans="1:133">
      <c r="A6" s="12"/>
      <c r="B6" s="25">
        <v>311</v>
      </c>
      <c r="C6" s="20" t="s">
        <v>2</v>
      </c>
      <c r="D6" s="46">
        <v>4788464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4788464</v>
      </c>
      <c r="O6" s="47">
        <f t="shared" si="1"/>
        <v>648.05305183380699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76800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76800</v>
      </c>
      <c r="O7" s="47">
        <f t="shared" si="1"/>
        <v>10.393828664230613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55234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55234</v>
      </c>
      <c r="O8" s="47">
        <f t="shared" si="1"/>
        <v>7.4751657869806465</v>
      </c>
      <c r="P8" s="9"/>
    </row>
    <row r="9" spans="1:133">
      <c r="A9" s="12"/>
      <c r="B9" s="25">
        <v>314.10000000000002</v>
      </c>
      <c r="C9" s="20" t="s">
        <v>12</v>
      </c>
      <c r="D9" s="46">
        <v>783903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783903</v>
      </c>
      <c r="O9" s="47">
        <f t="shared" si="1"/>
        <v>106.09053999187982</v>
      </c>
      <c r="P9" s="9"/>
    </row>
    <row r="10" spans="1:133">
      <c r="A10" s="12"/>
      <c r="B10" s="25">
        <v>314.8</v>
      </c>
      <c r="C10" s="20" t="s">
        <v>13</v>
      </c>
      <c r="D10" s="46">
        <v>34877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34877</v>
      </c>
      <c r="O10" s="47">
        <f t="shared" si="1"/>
        <v>4.7201245094058732</v>
      </c>
      <c r="P10" s="9"/>
    </row>
    <row r="11" spans="1:133">
      <c r="A11" s="12"/>
      <c r="B11" s="25">
        <v>315</v>
      </c>
      <c r="C11" s="20" t="s">
        <v>88</v>
      </c>
      <c r="D11" s="46">
        <v>393540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393540</v>
      </c>
      <c r="O11" s="47">
        <f t="shared" si="1"/>
        <v>53.260251725537962</v>
      </c>
      <c r="P11" s="9"/>
    </row>
    <row r="12" spans="1:133">
      <c r="A12" s="12"/>
      <c r="B12" s="25">
        <v>316</v>
      </c>
      <c r="C12" s="20" t="s">
        <v>89</v>
      </c>
      <c r="D12" s="46">
        <v>7883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7883</v>
      </c>
      <c r="O12" s="47">
        <f t="shared" si="1"/>
        <v>1.0668561375016916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SUM(D14:D20)</f>
        <v>3232328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1029275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51" si="4">SUM(D13:M13)</f>
        <v>4261603</v>
      </c>
      <c r="O13" s="45">
        <f t="shared" si="1"/>
        <v>576.74962782514547</v>
      </c>
      <c r="P13" s="10"/>
    </row>
    <row r="14" spans="1:133">
      <c r="A14" s="12"/>
      <c r="B14" s="25">
        <v>322</v>
      </c>
      <c r="C14" s="20" t="s">
        <v>0</v>
      </c>
      <c r="D14" s="46">
        <v>605622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605622</v>
      </c>
      <c r="O14" s="47">
        <f t="shared" si="1"/>
        <v>81.962647178237916</v>
      </c>
      <c r="P14" s="9"/>
    </row>
    <row r="15" spans="1:133">
      <c r="A15" s="12"/>
      <c r="B15" s="25">
        <v>323.10000000000002</v>
      </c>
      <c r="C15" s="20" t="s">
        <v>16</v>
      </c>
      <c r="D15" s="46">
        <v>585282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585282</v>
      </c>
      <c r="O15" s="47">
        <f t="shared" si="1"/>
        <v>79.209906617945592</v>
      </c>
      <c r="P15" s="9"/>
    </row>
    <row r="16" spans="1:133">
      <c r="A16" s="12"/>
      <c r="B16" s="25">
        <v>323.7</v>
      </c>
      <c r="C16" s="20" t="s">
        <v>17</v>
      </c>
      <c r="D16" s="46">
        <v>28788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28788</v>
      </c>
      <c r="O16" s="47">
        <f t="shared" si="1"/>
        <v>3.8960617133576938</v>
      </c>
      <c r="P16" s="9"/>
    </row>
    <row r="17" spans="1:16">
      <c r="A17" s="12"/>
      <c r="B17" s="25">
        <v>323.89999999999998</v>
      </c>
      <c r="C17" s="20" t="s">
        <v>18</v>
      </c>
      <c r="D17" s="46">
        <v>7589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7589</v>
      </c>
      <c r="O17" s="47">
        <f t="shared" si="1"/>
        <v>1.0270672621464338</v>
      </c>
      <c r="P17" s="9"/>
    </row>
    <row r="18" spans="1:16">
      <c r="A18" s="12"/>
      <c r="B18" s="25">
        <v>324.61</v>
      </c>
      <c r="C18" s="20" t="s">
        <v>105</v>
      </c>
      <c r="D18" s="46">
        <v>6075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6075</v>
      </c>
      <c r="O18" s="47">
        <f t="shared" si="1"/>
        <v>0.82216808769792937</v>
      </c>
      <c r="P18" s="9"/>
    </row>
    <row r="19" spans="1:16">
      <c r="A19" s="12"/>
      <c r="B19" s="25">
        <v>325.2</v>
      </c>
      <c r="C19" s="20" t="s">
        <v>19</v>
      </c>
      <c r="D19" s="46">
        <v>1842456</v>
      </c>
      <c r="E19" s="46">
        <v>0</v>
      </c>
      <c r="F19" s="46">
        <v>0</v>
      </c>
      <c r="G19" s="46">
        <v>0</v>
      </c>
      <c r="H19" s="46">
        <v>0</v>
      </c>
      <c r="I19" s="46">
        <v>1029275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2871731</v>
      </c>
      <c r="O19" s="47">
        <f t="shared" si="1"/>
        <v>388.64947895520368</v>
      </c>
      <c r="P19" s="9"/>
    </row>
    <row r="20" spans="1:16">
      <c r="A20" s="12"/>
      <c r="B20" s="25">
        <v>329</v>
      </c>
      <c r="C20" s="20" t="s">
        <v>53</v>
      </c>
      <c r="D20" s="46">
        <v>156516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156516</v>
      </c>
      <c r="O20" s="47">
        <f t="shared" si="1"/>
        <v>21.182298010556231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SUM(D22:D29)</f>
        <v>641517</v>
      </c>
      <c r="E21" s="32">
        <f t="shared" si="5"/>
        <v>294229</v>
      </c>
      <c r="F21" s="32">
        <f t="shared" si="5"/>
        <v>0</v>
      </c>
      <c r="G21" s="32">
        <f t="shared" si="5"/>
        <v>33074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968820</v>
      </c>
      <c r="O21" s="45">
        <f t="shared" si="1"/>
        <v>131.11652456354039</v>
      </c>
      <c r="P21" s="10"/>
    </row>
    <row r="22" spans="1:16">
      <c r="A22" s="12"/>
      <c r="B22" s="25">
        <v>331.2</v>
      </c>
      <c r="C22" s="20" t="s">
        <v>75</v>
      </c>
      <c r="D22" s="46">
        <v>41491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41491</v>
      </c>
      <c r="O22" s="47">
        <f t="shared" si="1"/>
        <v>5.6152388685884427</v>
      </c>
      <c r="P22" s="9"/>
    </row>
    <row r="23" spans="1:16">
      <c r="A23" s="12"/>
      <c r="B23" s="25">
        <v>331.7</v>
      </c>
      <c r="C23" s="20" t="s">
        <v>106</v>
      </c>
      <c r="D23" s="46">
        <v>0</v>
      </c>
      <c r="E23" s="46">
        <v>0</v>
      </c>
      <c r="F23" s="46">
        <v>0</v>
      </c>
      <c r="G23" s="46">
        <v>31974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31974</v>
      </c>
      <c r="O23" s="47">
        <f t="shared" si="1"/>
        <v>4.3272431993503861</v>
      </c>
      <c r="P23" s="9"/>
    </row>
    <row r="24" spans="1:16">
      <c r="A24" s="12"/>
      <c r="B24" s="25">
        <v>334.49</v>
      </c>
      <c r="C24" s="20" t="s">
        <v>107</v>
      </c>
      <c r="D24" s="46">
        <v>0</v>
      </c>
      <c r="E24" s="46">
        <v>247852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247852</v>
      </c>
      <c r="O24" s="47">
        <f t="shared" si="1"/>
        <v>33.543375287589662</v>
      </c>
      <c r="P24" s="9"/>
    </row>
    <row r="25" spans="1:16">
      <c r="A25" s="12"/>
      <c r="B25" s="25">
        <v>335.12</v>
      </c>
      <c r="C25" s="20" t="s">
        <v>90</v>
      </c>
      <c r="D25" s="46">
        <v>122990</v>
      </c>
      <c r="E25" s="46">
        <v>39870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162860</v>
      </c>
      <c r="O25" s="47">
        <f t="shared" si="1"/>
        <v>22.040871565841115</v>
      </c>
      <c r="P25" s="9"/>
    </row>
    <row r="26" spans="1:16">
      <c r="A26" s="12"/>
      <c r="B26" s="25">
        <v>335.15</v>
      </c>
      <c r="C26" s="20" t="s">
        <v>91</v>
      </c>
      <c r="D26" s="46">
        <v>1994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1994</v>
      </c>
      <c r="O26" s="47">
        <f t="shared" si="1"/>
        <v>0.26986060359994585</v>
      </c>
      <c r="P26" s="9"/>
    </row>
    <row r="27" spans="1:16">
      <c r="A27" s="12"/>
      <c r="B27" s="25">
        <v>335.18</v>
      </c>
      <c r="C27" s="20" t="s">
        <v>92</v>
      </c>
      <c r="D27" s="46">
        <v>475042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475042</v>
      </c>
      <c r="O27" s="47">
        <f t="shared" si="1"/>
        <v>64.290431722831229</v>
      </c>
      <c r="P27" s="9"/>
    </row>
    <row r="28" spans="1:16">
      <c r="A28" s="12"/>
      <c r="B28" s="25">
        <v>337.4</v>
      </c>
      <c r="C28" s="20" t="s">
        <v>93</v>
      </c>
      <c r="D28" s="46">
        <v>0</v>
      </c>
      <c r="E28" s="46">
        <v>6507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6507</v>
      </c>
      <c r="O28" s="47">
        <f t="shared" si="1"/>
        <v>0.88063337393422658</v>
      </c>
      <c r="P28" s="9"/>
    </row>
    <row r="29" spans="1:16">
      <c r="A29" s="12"/>
      <c r="B29" s="25">
        <v>337.7</v>
      </c>
      <c r="C29" s="20" t="s">
        <v>77</v>
      </c>
      <c r="D29" s="46">
        <v>0</v>
      </c>
      <c r="E29" s="46">
        <v>0</v>
      </c>
      <c r="F29" s="46">
        <v>0</v>
      </c>
      <c r="G29" s="46">
        <v>1100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1100</v>
      </c>
      <c r="O29" s="47">
        <f t="shared" si="1"/>
        <v>0.14886994180538637</v>
      </c>
      <c r="P29" s="9"/>
    </row>
    <row r="30" spans="1:16" ht="15.75">
      <c r="A30" s="29" t="s">
        <v>29</v>
      </c>
      <c r="B30" s="30"/>
      <c r="C30" s="31"/>
      <c r="D30" s="32">
        <f t="shared" ref="D30:M30" si="6">SUM(D31:D33)</f>
        <v>124279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16273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140552</v>
      </c>
      <c r="O30" s="45">
        <f t="shared" si="1"/>
        <v>19.021789146027878</v>
      </c>
      <c r="P30" s="10"/>
    </row>
    <row r="31" spans="1:16">
      <c r="A31" s="12"/>
      <c r="B31" s="25">
        <v>342.6</v>
      </c>
      <c r="C31" s="20" t="s">
        <v>78</v>
      </c>
      <c r="D31" s="46">
        <v>120424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120424</v>
      </c>
      <c r="O31" s="47">
        <f t="shared" si="1"/>
        <v>16.297739883610774</v>
      </c>
      <c r="P31" s="9"/>
    </row>
    <row r="32" spans="1:16">
      <c r="A32" s="12"/>
      <c r="B32" s="25">
        <v>343.4</v>
      </c>
      <c r="C32" s="20" t="s">
        <v>59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16273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16273</v>
      </c>
      <c r="O32" s="47">
        <f t="shared" si="1"/>
        <v>2.2023277845445932</v>
      </c>
      <c r="P32" s="9"/>
    </row>
    <row r="33" spans="1:16">
      <c r="A33" s="12"/>
      <c r="B33" s="25">
        <v>347.2</v>
      </c>
      <c r="C33" s="20" t="s">
        <v>69</v>
      </c>
      <c r="D33" s="46">
        <v>3855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3855</v>
      </c>
      <c r="O33" s="47">
        <f t="shared" si="1"/>
        <v>0.52172147787251322</v>
      </c>
      <c r="P33" s="9"/>
    </row>
    <row r="34" spans="1:16" ht="15.75">
      <c r="A34" s="29" t="s">
        <v>30</v>
      </c>
      <c r="B34" s="30"/>
      <c r="C34" s="31"/>
      <c r="D34" s="32">
        <f t="shared" ref="D34:M34" si="7">SUM(D35:D38)</f>
        <v>374876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374876</v>
      </c>
      <c r="O34" s="45">
        <f t="shared" si="1"/>
        <v>50.73433482203275</v>
      </c>
      <c r="P34" s="10"/>
    </row>
    <row r="35" spans="1:16">
      <c r="A35" s="13"/>
      <c r="B35" s="39">
        <v>351.5</v>
      </c>
      <c r="C35" s="21" t="s">
        <v>35</v>
      </c>
      <c r="D35" s="46">
        <v>141736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141736</v>
      </c>
      <c r="O35" s="47">
        <f t="shared" si="1"/>
        <v>19.18202733793477</v>
      </c>
      <c r="P35" s="9"/>
    </row>
    <row r="36" spans="1:16">
      <c r="A36" s="13"/>
      <c r="B36" s="39">
        <v>354</v>
      </c>
      <c r="C36" s="21" t="s">
        <v>36</v>
      </c>
      <c r="D36" s="46">
        <v>14232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14232</v>
      </c>
      <c r="O36" s="47">
        <f t="shared" si="1"/>
        <v>1.9261063743402356</v>
      </c>
      <c r="P36" s="9"/>
    </row>
    <row r="37" spans="1:16">
      <c r="A37" s="13"/>
      <c r="B37" s="39">
        <v>358.2</v>
      </c>
      <c r="C37" s="21" t="s">
        <v>94</v>
      </c>
      <c r="D37" s="46">
        <v>1530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1530</v>
      </c>
      <c r="O37" s="47">
        <f t="shared" si="1"/>
        <v>0.20706455542021923</v>
      </c>
      <c r="P37" s="9"/>
    </row>
    <row r="38" spans="1:16">
      <c r="A38" s="13"/>
      <c r="B38" s="39">
        <v>359</v>
      </c>
      <c r="C38" s="21" t="s">
        <v>61</v>
      </c>
      <c r="D38" s="46">
        <v>217378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217378</v>
      </c>
      <c r="O38" s="47">
        <f t="shared" si="1"/>
        <v>29.41913655433753</v>
      </c>
      <c r="P38" s="9"/>
    </row>
    <row r="39" spans="1:16" ht="15.75">
      <c r="A39" s="29" t="s">
        <v>3</v>
      </c>
      <c r="B39" s="30"/>
      <c r="C39" s="31"/>
      <c r="D39" s="32">
        <f t="shared" ref="D39:M39" si="8">SUM(D40:D44)</f>
        <v>106237</v>
      </c>
      <c r="E39" s="32">
        <f t="shared" si="8"/>
        <v>878</v>
      </c>
      <c r="F39" s="32">
        <f t="shared" si="8"/>
        <v>0</v>
      </c>
      <c r="G39" s="32">
        <f t="shared" si="8"/>
        <v>489</v>
      </c>
      <c r="H39" s="32">
        <f t="shared" si="8"/>
        <v>0</v>
      </c>
      <c r="I39" s="32">
        <f t="shared" si="8"/>
        <v>279579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116</v>
      </c>
      <c r="N39" s="32">
        <f t="shared" si="4"/>
        <v>387299</v>
      </c>
      <c r="O39" s="45">
        <f t="shared" si="1"/>
        <v>52.415617810258489</v>
      </c>
      <c r="P39" s="10"/>
    </row>
    <row r="40" spans="1:16">
      <c r="A40" s="12"/>
      <c r="B40" s="25">
        <v>361.1</v>
      </c>
      <c r="C40" s="20" t="s">
        <v>37</v>
      </c>
      <c r="D40" s="46">
        <v>18178</v>
      </c>
      <c r="E40" s="46">
        <v>878</v>
      </c>
      <c r="F40" s="46">
        <v>0</v>
      </c>
      <c r="G40" s="46">
        <v>489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116</v>
      </c>
      <c r="N40" s="46">
        <f t="shared" si="4"/>
        <v>19661</v>
      </c>
      <c r="O40" s="47">
        <f t="shared" si="1"/>
        <v>2.6608472053051835</v>
      </c>
      <c r="P40" s="9"/>
    </row>
    <row r="41" spans="1:16">
      <c r="A41" s="12"/>
      <c r="B41" s="25">
        <v>362</v>
      </c>
      <c r="C41" s="20" t="s">
        <v>71</v>
      </c>
      <c r="D41" s="46">
        <v>64184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64184</v>
      </c>
      <c r="O41" s="47">
        <f t="shared" si="1"/>
        <v>8.6864257680335637</v>
      </c>
      <c r="P41" s="9"/>
    </row>
    <row r="42" spans="1:16">
      <c r="A42" s="12"/>
      <c r="B42" s="25">
        <v>364</v>
      </c>
      <c r="C42" s="20" t="s">
        <v>102</v>
      </c>
      <c r="D42" s="46">
        <v>8206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8206</v>
      </c>
      <c r="O42" s="47">
        <f t="shared" si="1"/>
        <v>1.1105697658681823</v>
      </c>
      <c r="P42" s="9"/>
    </row>
    <row r="43" spans="1:16">
      <c r="A43" s="12"/>
      <c r="B43" s="25">
        <v>366</v>
      </c>
      <c r="C43" s="20" t="s">
        <v>62</v>
      </c>
      <c r="D43" s="46">
        <v>7500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7500</v>
      </c>
      <c r="O43" s="47">
        <f t="shared" si="1"/>
        <v>1.0150223304912709</v>
      </c>
      <c r="P43" s="9"/>
    </row>
    <row r="44" spans="1:16">
      <c r="A44" s="12"/>
      <c r="B44" s="25">
        <v>369.9</v>
      </c>
      <c r="C44" s="20" t="s">
        <v>63</v>
      </c>
      <c r="D44" s="46">
        <v>8169</v>
      </c>
      <c r="E44" s="46">
        <v>0</v>
      </c>
      <c r="F44" s="46">
        <v>0</v>
      </c>
      <c r="G44" s="46">
        <v>0</v>
      </c>
      <c r="H44" s="46">
        <v>0</v>
      </c>
      <c r="I44" s="46">
        <v>279579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287748</v>
      </c>
      <c r="O44" s="47">
        <f t="shared" si="1"/>
        <v>38.942752740560294</v>
      </c>
      <c r="P44" s="9"/>
    </row>
    <row r="45" spans="1:16" ht="15.75">
      <c r="A45" s="29" t="s">
        <v>31</v>
      </c>
      <c r="B45" s="30"/>
      <c r="C45" s="31"/>
      <c r="D45" s="32">
        <f t="shared" ref="D45:M45" si="9">SUM(D46:D50)</f>
        <v>168833</v>
      </c>
      <c r="E45" s="32">
        <f t="shared" si="9"/>
        <v>794139</v>
      </c>
      <c r="F45" s="32">
        <f t="shared" si="9"/>
        <v>732790</v>
      </c>
      <c r="G45" s="32">
        <f t="shared" si="9"/>
        <v>315527</v>
      </c>
      <c r="H45" s="32">
        <f t="shared" si="9"/>
        <v>0</v>
      </c>
      <c r="I45" s="32">
        <f t="shared" si="9"/>
        <v>1498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146886</v>
      </c>
      <c r="N45" s="32">
        <f t="shared" si="4"/>
        <v>2159673</v>
      </c>
      <c r="O45" s="45">
        <f t="shared" si="1"/>
        <v>292.28217620787655</v>
      </c>
      <c r="P45" s="9"/>
    </row>
    <row r="46" spans="1:16">
      <c r="A46" s="12"/>
      <c r="B46" s="25">
        <v>381</v>
      </c>
      <c r="C46" s="20" t="s">
        <v>40</v>
      </c>
      <c r="D46" s="46">
        <v>0</v>
      </c>
      <c r="E46" s="46">
        <v>794139</v>
      </c>
      <c r="F46" s="46">
        <v>732790</v>
      </c>
      <c r="G46" s="46">
        <v>109027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133837</v>
      </c>
      <c r="N46" s="46">
        <f t="shared" si="4"/>
        <v>1769793</v>
      </c>
      <c r="O46" s="47">
        <f t="shared" si="1"/>
        <v>239.51725537961835</v>
      </c>
      <c r="P46" s="9"/>
    </row>
    <row r="47" spans="1:16">
      <c r="A47" s="12"/>
      <c r="B47" s="25">
        <v>382</v>
      </c>
      <c r="C47" s="20" t="s">
        <v>95</v>
      </c>
      <c r="D47" s="46">
        <v>168833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168833</v>
      </c>
      <c r="O47" s="47">
        <f t="shared" si="1"/>
        <v>22.849235349844363</v>
      </c>
      <c r="P47" s="9"/>
    </row>
    <row r="48" spans="1:16">
      <c r="A48" s="12"/>
      <c r="B48" s="25">
        <v>383</v>
      </c>
      <c r="C48" s="20" t="s">
        <v>108</v>
      </c>
      <c r="D48" s="46">
        <v>0</v>
      </c>
      <c r="E48" s="46">
        <v>0</v>
      </c>
      <c r="F48" s="46">
        <v>0</v>
      </c>
      <c r="G48" s="46">
        <v>206500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206500</v>
      </c>
      <c r="O48" s="47">
        <f t="shared" si="1"/>
        <v>27.946948166192989</v>
      </c>
      <c r="P48" s="9"/>
    </row>
    <row r="49" spans="1:119">
      <c r="A49" s="12"/>
      <c r="B49" s="25">
        <v>389.1</v>
      </c>
      <c r="C49" s="20" t="s">
        <v>97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4"/>
        <v>1498</v>
      </c>
      <c r="O49" s="47">
        <f t="shared" si="1"/>
        <v>0.20273379347678983</v>
      </c>
      <c r="P49" s="9"/>
    </row>
    <row r="50" spans="1:119" ht="15.75" thickBot="1">
      <c r="A50" s="12"/>
      <c r="B50" s="25">
        <v>389.4</v>
      </c>
      <c r="C50" s="20" t="s">
        <v>98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13049</v>
      </c>
      <c r="N50" s="46">
        <f t="shared" si="4"/>
        <v>13049</v>
      </c>
      <c r="O50" s="47">
        <f t="shared" si="1"/>
        <v>1.766003518744079</v>
      </c>
      <c r="P50" s="9"/>
    </row>
    <row r="51" spans="1:119" ht="16.5" thickBot="1">
      <c r="A51" s="14" t="s">
        <v>33</v>
      </c>
      <c r="B51" s="23"/>
      <c r="C51" s="22"/>
      <c r="D51" s="15">
        <f t="shared" ref="D51:M51" si="10">SUM(D5,D13,D21,D30,D34,D39,D45)</f>
        <v>10656737</v>
      </c>
      <c r="E51" s="15">
        <f t="shared" si="10"/>
        <v>1221280</v>
      </c>
      <c r="F51" s="15">
        <f t="shared" si="10"/>
        <v>732790</v>
      </c>
      <c r="G51" s="15">
        <f t="shared" si="10"/>
        <v>349090</v>
      </c>
      <c r="H51" s="15">
        <f t="shared" si="10"/>
        <v>0</v>
      </c>
      <c r="I51" s="15">
        <f t="shared" si="10"/>
        <v>1326625</v>
      </c>
      <c r="J51" s="15">
        <f t="shared" si="10"/>
        <v>0</v>
      </c>
      <c r="K51" s="15">
        <f t="shared" si="10"/>
        <v>0</v>
      </c>
      <c r="L51" s="15">
        <f t="shared" si="10"/>
        <v>0</v>
      </c>
      <c r="M51" s="15">
        <f t="shared" si="10"/>
        <v>147002</v>
      </c>
      <c r="N51" s="15">
        <f t="shared" si="4"/>
        <v>14433524</v>
      </c>
      <c r="O51" s="38">
        <f t="shared" si="1"/>
        <v>1953.3798890242251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109</v>
      </c>
      <c r="M53" s="48"/>
      <c r="N53" s="48"/>
      <c r="O53" s="43">
        <v>7389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5422290</v>
      </c>
      <c r="E5" s="27">
        <f t="shared" si="0"/>
        <v>128951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5551241</v>
      </c>
      <c r="O5" s="33">
        <f t="shared" ref="O5:O47" si="1">(N5/O$49)</f>
        <v>756.40291592860058</v>
      </c>
      <c r="P5" s="6"/>
    </row>
    <row r="6" spans="1:133">
      <c r="A6" s="12"/>
      <c r="B6" s="25">
        <v>311</v>
      </c>
      <c r="C6" s="20" t="s">
        <v>2</v>
      </c>
      <c r="D6" s="46">
        <v>4245718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4245718</v>
      </c>
      <c r="O6" s="47">
        <f t="shared" si="1"/>
        <v>578.51451151383026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74289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74289</v>
      </c>
      <c r="O7" s="47">
        <f t="shared" si="1"/>
        <v>10.122496252895489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54662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54662</v>
      </c>
      <c r="O8" s="47">
        <f t="shared" si="1"/>
        <v>7.4481536994140889</v>
      </c>
      <c r="P8" s="9"/>
    </row>
    <row r="9" spans="1:133">
      <c r="A9" s="12"/>
      <c r="B9" s="25">
        <v>314.10000000000002</v>
      </c>
      <c r="C9" s="20" t="s">
        <v>12</v>
      </c>
      <c r="D9" s="46">
        <v>771363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771363</v>
      </c>
      <c r="O9" s="47">
        <f t="shared" si="1"/>
        <v>105.10464640959259</v>
      </c>
      <c r="P9" s="9"/>
    </row>
    <row r="10" spans="1:133">
      <c r="A10" s="12"/>
      <c r="B10" s="25">
        <v>314.8</v>
      </c>
      <c r="C10" s="20" t="s">
        <v>13</v>
      </c>
      <c r="D10" s="46">
        <v>32357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32357</v>
      </c>
      <c r="O10" s="47">
        <f t="shared" si="1"/>
        <v>4.4089112958168686</v>
      </c>
      <c r="P10" s="9"/>
    </row>
    <row r="11" spans="1:133">
      <c r="A11" s="12"/>
      <c r="B11" s="25">
        <v>315</v>
      </c>
      <c r="C11" s="20" t="s">
        <v>88</v>
      </c>
      <c r="D11" s="46">
        <v>365464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365464</v>
      </c>
      <c r="O11" s="47">
        <f t="shared" si="1"/>
        <v>49.797520098106006</v>
      </c>
      <c r="P11" s="9"/>
    </row>
    <row r="12" spans="1:133">
      <c r="A12" s="12"/>
      <c r="B12" s="25">
        <v>316</v>
      </c>
      <c r="C12" s="20" t="s">
        <v>89</v>
      </c>
      <c r="D12" s="46">
        <v>7388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7388</v>
      </c>
      <c r="O12" s="47">
        <f t="shared" si="1"/>
        <v>1.0066766589453604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3018860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1026880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7" si="4">SUM(D13:M13)</f>
        <v>4045740</v>
      </c>
      <c r="O13" s="45">
        <f t="shared" si="1"/>
        <v>551.26584003270204</v>
      </c>
      <c r="P13" s="10"/>
    </row>
    <row r="14" spans="1:133">
      <c r="A14" s="12"/>
      <c r="B14" s="25">
        <v>322</v>
      </c>
      <c r="C14" s="20" t="s">
        <v>0</v>
      </c>
      <c r="D14" s="46">
        <v>431436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431436</v>
      </c>
      <c r="O14" s="47">
        <f t="shared" si="1"/>
        <v>58.786755688785938</v>
      </c>
      <c r="P14" s="9"/>
    </row>
    <row r="15" spans="1:133">
      <c r="A15" s="12"/>
      <c r="B15" s="25">
        <v>323.10000000000002</v>
      </c>
      <c r="C15" s="20" t="s">
        <v>16</v>
      </c>
      <c r="D15" s="46">
        <v>585412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585412</v>
      </c>
      <c r="O15" s="47">
        <f t="shared" si="1"/>
        <v>79.76727074533315</v>
      </c>
      <c r="P15" s="9"/>
    </row>
    <row r="16" spans="1:133">
      <c r="A16" s="12"/>
      <c r="B16" s="25">
        <v>323.7</v>
      </c>
      <c r="C16" s="20" t="s">
        <v>17</v>
      </c>
      <c r="D16" s="46">
        <v>25835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25835</v>
      </c>
      <c r="O16" s="47">
        <f t="shared" si="1"/>
        <v>3.5202343643548168</v>
      </c>
      <c r="P16" s="9"/>
    </row>
    <row r="17" spans="1:16">
      <c r="A17" s="12"/>
      <c r="B17" s="25">
        <v>323.89999999999998</v>
      </c>
      <c r="C17" s="20" t="s">
        <v>18</v>
      </c>
      <c r="D17" s="46">
        <v>5312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5312</v>
      </c>
      <c r="O17" s="47">
        <f t="shared" si="1"/>
        <v>0.72380433301539715</v>
      </c>
      <c r="P17" s="9"/>
    </row>
    <row r="18" spans="1:16">
      <c r="A18" s="12"/>
      <c r="B18" s="25">
        <v>325.2</v>
      </c>
      <c r="C18" s="20" t="s">
        <v>19</v>
      </c>
      <c r="D18" s="46">
        <v>1793016</v>
      </c>
      <c r="E18" s="46">
        <v>0</v>
      </c>
      <c r="F18" s="46">
        <v>0</v>
      </c>
      <c r="G18" s="46">
        <v>0</v>
      </c>
      <c r="H18" s="46">
        <v>0</v>
      </c>
      <c r="I18" s="46">
        <v>1026880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2819896</v>
      </c>
      <c r="O18" s="47">
        <f t="shared" si="1"/>
        <v>384.23436435481671</v>
      </c>
      <c r="P18" s="9"/>
    </row>
    <row r="19" spans="1:16">
      <c r="A19" s="12"/>
      <c r="B19" s="25">
        <v>329</v>
      </c>
      <c r="C19" s="20" t="s">
        <v>53</v>
      </c>
      <c r="D19" s="46">
        <v>177849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177849</v>
      </c>
      <c r="O19" s="47">
        <f t="shared" si="1"/>
        <v>24.233410546395966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SUM(D21:D25)</f>
        <v>588269</v>
      </c>
      <c r="E20" s="32">
        <f t="shared" si="5"/>
        <v>40721</v>
      </c>
      <c r="F20" s="32">
        <f t="shared" si="5"/>
        <v>0</v>
      </c>
      <c r="G20" s="32">
        <f t="shared" si="5"/>
        <v>139293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768283</v>
      </c>
      <c r="O20" s="45">
        <f t="shared" si="1"/>
        <v>104.68497070445565</v>
      </c>
      <c r="P20" s="10"/>
    </row>
    <row r="21" spans="1:16">
      <c r="A21" s="12"/>
      <c r="B21" s="25">
        <v>331.2</v>
      </c>
      <c r="C21" s="20" t="s">
        <v>75</v>
      </c>
      <c r="D21" s="46">
        <v>12593</v>
      </c>
      <c r="E21" s="46">
        <v>0</v>
      </c>
      <c r="F21" s="46">
        <v>0</v>
      </c>
      <c r="G21" s="46">
        <v>34853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47446</v>
      </c>
      <c r="O21" s="47">
        <f t="shared" si="1"/>
        <v>6.4649134759504019</v>
      </c>
      <c r="P21" s="9"/>
    </row>
    <row r="22" spans="1:16">
      <c r="A22" s="12"/>
      <c r="B22" s="25">
        <v>335.12</v>
      </c>
      <c r="C22" s="20" t="s">
        <v>90</v>
      </c>
      <c r="D22" s="46">
        <v>119170</v>
      </c>
      <c r="E22" s="46">
        <v>40721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159891</v>
      </c>
      <c r="O22" s="47">
        <f t="shared" si="1"/>
        <v>21.78648317209429</v>
      </c>
      <c r="P22" s="9"/>
    </row>
    <row r="23" spans="1:16">
      <c r="A23" s="12"/>
      <c r="B23" s="25">
        <v>335.15</v>
      </c>
      <c r="C23" s="20" t="s">
        <v>91</v>
      </c>
      <c r="D23" s="46">
        <v>1994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1994</v>
      </c>
      <c r="O23" s="47">
        <f t="shared" si="1"/>
        <v>0.27169914157242131</v>
      </c>
      <c r="P23" s="9"/>
    </row>
    <row r="24" spans="1:16">
      <c r="A24" s="12"/>
      <c r="B24" s="25">
        <v>335.18</v>
      </c>
      <c r="C24" s="20" t="s">
        <v>92</v>
      </c>
      <c r="D24" s="46">
        <v>454512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454512</v>
      </c>
      <c r="O24" s="47">
        <f t="shared" si="1"/>
        <v>61.93105327701322</v>
      </c>
      <c r="P24" s="9"/>
    </row>
    <row r="25" spans="1:16">
      <c r="A25" s="12"/>
      <c r="B25" s="25">
        <v>337.7</v>
      </c>
      <c r="C25" s="20" t="s">
        <v>77</v>
      </c>
      <c r="D25" s="46">
        <v>0</v>
      </c>
      <c r="E25" s="46">
        <v>0</v>
      </c>
      <c r="F25" s="46">
        <v>0</v>
      </c>
      <c r="G25" s="46">
        <v>104440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104440</v>
      </c>
      <c r="O25" s="47">
        <f t="shared" si="1"/>
        <v>14.230821637825317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SUM(D27:D30)</f>
        <v>135097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23596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158693</v>
      </c>
      <c r="O26" s="45">
        <f t="shared" si="1"/>
        <v>21.62324567379752</v>
      </c>
      <c r="P26" s="10"/>
    </row>
    <row r="27" spans="1:16">
      <c r="A27" s="12"/>
      <c r="B27" s="25">
        <v>341.9</v>
      </c>
      <c r="C27" s="20" t="s">
        <v>101</v>
      </c>
      <c r="D27" s="46">
        <v>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200</v>
      </c>
      <c r="O27" s="47">
        <f t="shared" si="1"/>
        <v>2.7251669164736342E-2</v>
      </c>
      <c r="P27" s="9"/>
    </row>
    <row r="28" spans="1:16">
      <c r="A28" s="12"/>
      <c r="B28" s="25">
        <v>342.6</v>
      </c>
      <c r="C28" s="20" t="s">
        <v>78</v>
      </c>
      <c r="D28" s="46">
        <v>134102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134102</v>
      </c>
      <c r="O28" s="47">
        <f t="shared" si="1"/>
        <v>18.272516691647365</v>
      </c>
      <c r="P28" s="9"/>
    </row>
    <row r="29" spans="1:16">
      <c r="A29" s="12"/>
      <c r="B29" s="25">
        <v>343.4</v>
      </c>
      <c r="C29" s="20" t="s">
        <v>59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23596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23596</v>
      </c>
      <c r="O29" s="47">
        <f t="shared" si="1"/>
        <v>3.2151519280555934</v>
      </c>
      <c r="P29" s="9"/>
    </row>
    <row r="30" spans="1:16">
      <c r="A30" s="12"/>
      <c r="B30" s="25">
        <v>347.2</v>
      </c>
      <c r="C30" s="20" t="s">
        <v>69</v>
      </c>
      <c r="D30" s="46">
        <v>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795</v>
      </c>
      <c r="O30" s="47">
        <f t="shared" si="1"/>
        <v>0.10832538492982695</v>
      </c>
      <c r="P30" s="9"/>
    </row>
    <row r="31" spans="1:16" ht="15.75">
      <c r="A31" s="29" t="s">
        <v>30</v>
      </c>
      <c r="B31" s="30"/>
      <c r="C31" s="31"/>
      <c r="D31" s="32">
        <f t="shared" ref="D31:M31" si="7">SUM(D32:D35)</f>
        <v>488424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488424</v>
      </c>
      <c r="O31" s="45">
        <f t="shared" si="1"/>
        <v>66.551846300585908</v>
      </c>
      <c r="P31" s="10"/>
    </row>
    <row r="32" spans="1:16">
      <c r="A32" s="13"/>
      <c r="B32" s="39">
        <v>351.5</v>
      </c>
      <c r="C32" s="21" t="s">
        <v>35</v>
      </c>
      <c r="D32" s="46">
        <v>89245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89245</v>
      </c>
      <c r="O32" s="47">
        <f t="shared" si="1"/>
        <v>12.160376073034474</v>
      </c>
      <c r="P32" s="9"/>
    </row>
    <row r="33" spans="1:119">
      <c r="A33" s="13"/>
      <c r="B33" s="39">
        <v>354</v>
      </c>
      <c r="C33" s="21" t="s">
        <v>36</v>
      </c>
      <c r="D33" s="46">
        <v>2400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2400</v>
      </c>
      <c r="O33" s="47">
        <f t="shared" si="1"/>
        <v>0.3270200299768361</v>
      </c>
      <c r="P33" s="9"/>
    </row>
    <row r="34" spans="1:119">
      <c r="A34" s="13"/>
      <c r="B34" s="39">
        <v>358.2</v>
      </c>
      <c r="C34" s="21" t="s">
        <v>94</v>
      </c>
      <c r="D34" s="46">
        <v>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87</v>
      </c>
      <c r="O34" s="47">
        <f t="shared" si="1"/>
        <v>1.1854476086660308E-2</v>
      </c>
      <c r="P34" s="9"/>
    </row>
    <row r="35" spans="1:119">
      <c r="A35" s="13"/>
      <c r="B35" s="39">
        <v>359</v>
      </c>
      <c r="C35" s="21" t="s">
        <v>61</v>
      </c>
      <c r="D35" s="46">
        <v>396692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396692</v>
      </c>
      <c r="O35" s="47">
        <f t="shared" si="1"/>
        <v>54.05259572148794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SUM(D37:D41)</f>
        <v>124668</v>
      </c>
      <c r="E36" s="32">
        <f t="shared" si="8"/>
        <v>260</v>
      </c>
      <c r="F36" s="32">
        <f t="shared" si="8"/>
        <v>0</v>
      </c>
      <c r="G36" s="32">
        <f t="shared" si="8"/>
        <v>22347</v>
      </c>
      <c r="H36" s="32">
        <f t="shared" si="8"/>
        <v>0</v>
      </c>
      <c r="I36" s="32">
        <f t="shared" si="8"/>
        <v>16634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19109</v>
      </c>
      <c r="N36" s="32">
        <f t="shared" si="4"/>
        <v>183018</v>
      </c>
      <c r="O36" s="45">
        <f t="shared" si="1"/>
        <v>24.937729935958579</v>
      </c>
      <c r="P36" s="10"/>
    </row>
    <row r="37" spans="1:119">
      <c r="A37" s="12"/>
      <c r="B37" s="25">
        <v>361.1</v>
      </c>
      <c r="C37" s="20" t="s">
        <v>37</v>
      </c>
      <c r="D37" s="46">
        <v>4882</v>
      </c>
      <c r="E37" s="46">
        <v>260</v>
      </c>
      <c r="F37" s="46">
        <v>0</v>
      </c>
      <c r="G37" s="46">
        <v>347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109</v>
      </c>
      <c r="N37" s="46">
        <f t="shared" si="4"/>
        <v>5598</v>
      </c>
      <c r="O37" s="47">
        <f t="shared" si="1"/>
        <v>0.76277421992097016</v>
      </c>
      <c r="P37" s="9"/>
    </row>
    <row r="38" spans="1:119">
      <c r="A38" s="12"/>
      <c r="B38" s="25">
        <v>362</v>
      </c>
      <c r="C38" s="20" t="s">
        <v>71</v>
      </c>
      <c r="D38" s="46">
        <v>62407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62407</v>
      </c>
      <c r="O38" s="47">
        <f t="shared" si="1"/>
        <v>8.5034745878185038</v>
      </c>
      <c r="P38" s="9"/>
    </row>
    <row r="39" spans="1:119">
      <c r="A39" s="12"/>
      <c r="B39" s="25">
        <v>364</v>
      </c>
      <c r="C39" s="20" t="s">
        <v>102</v>
      </c>
      <c r="D39" s="46">
        <v>6725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19000</v>
      </c>
      <c r="N39" s="46">
        <f t="shared" si="4"/>
        <v>25725</v>
      </c>
      <c r="O39" s="47">
        <f t="shared" si="1"/>
        <v>3.5052459463142118</v>
      </c>
      <c r="P39" s="9"/>
    </row>
    <row r="40" spans="1:119">
      <c r="A40" s="12"/>
      <c r="B40" s="25">
        <v>366</v>
      </c>
      <c r="C40" s="20" t="s">
        <v>62</v>
      </c>
      <c r="D40" s="46">
        <v>7200</v>
      </c>
      <c r="E40" s="46">
        <v>0</v>
      </c>
      <c r="F40" s="46">
        <v>0</v>
      </c>
      <c r="G40" s="46">
        <v>22000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29200</v>
      </c>
      <c r="O40" s="47">
        <f t="shared" si="1"/>
        <v>3.9787436980515056</v>
      </c>
      <c r="P40" s="9"/>
    </row>
    <row r="41" spans="1:119">
      <c r="A41" s="12"/>
      <c r="B41" s="25">
        <v>369.9</v>
      </c>
      <c r="C41" s="20" t="s">
        <v>63</v>
      </c>
      <c r="D41" s="46">
        <v>43454</v>
      </c>
      <c r="E41" s="46">
        <v>0</v>
      </c>
      <c r="F41" s="46">
        <v>0</v>
      </c>
      <c r="G41" s="46">
        <v>0</v>
      </c>
      <c r="H41" s="46">
        <v>0</v>
      </c>
      <c r="I41" s="46">
        <v>16634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60088</v>
      </c>
      <c r="O41" s="47">
        <f t="shared" si="1"/>
        <v>8.1874914838533854</v>
      </c>
      <c r="P41" s="9"/>
    </row>
    <row r="42" spans="1:119" ht="15.75">
      <c r="A42" s="29" t="s">
        <v>31</v>
      </c>
      <c r="B42" s="30"/>
      <c r="C42" s="31"/>
      <c r="D42" s="32">
        <f t="shared" ref="D42:M42" si="9">SUM(D43:D46)</f>
        <v>183326</v>
      </c>
      <c r="E42" s="32">
        <f t="shared" si="9"/>
        <v>213472</v>
      </c>
      <c r="F42" s="32">
        <f t="shared" si="9"/>
        <v>734609</v>
      </c>
      <c r="G42" s="32">
        <f t="shared" si="9"/>
        <v>174934</v>
      </c>
      <c r="H42" s="32">
        <f t="shared" si="9"/>
        <v>0</v>
      </c>
      <c r="I42" s="32">
        <f t="shared" si="9"/>
        <v>476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268919</v>
      </c>
      <c r="N42" s="32">
        <f t="shared" si="4"/>
        <v>1575736</v>
      </c>
      <c r="O42" s="45">
        <f t="shared" si="1"/>
        <v>214.70718081482491</v>
      </c>
      <c r="P42" s="9"/>
    </row>
    <row r="43" spans="1:119">
      <c r="A43" s="12"/>
      <c r="B43" s="25">
        <v>381</v>
      </c>
      <c r="C43" s="20" t="s">
        <v>40</v>
      </c>
      <c r="D43" s="46">
        <v>0</v>
      </c>
      <c r="E43" s="46">
        <v>213472</v>
      </c>
      <c r="F43" s="46">
        <v>734609</v>
      </c>
      <c r="G43" s="46">
        <v>174934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251532</v>
      </c>
      <c r="N43" s="46">
        <f t="shared" si="4"/>
        <v>1374547</v>
      </c>
      <c r="O43" s="47">
        <f t="shared" si="1"/>
        <v>187.2935004769042</v>
      </c>
      <c r="P43" s="9"/>
    </row>
    <row r="44" spans="1:119">
      <c r="A44" s="12"/>
      <c r="B44" s="25">
        <v>382</v>
      </c>
      <c r="C44" s="20" t="s">
        <v>95</v>
      </c>
      <c r="D44" s="46">
        <v>183326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183326</v>
      </c>
      <c r="O44" s="47">
        <f t="shared" si="1"/>
        <v>24.97969750647227</v>
      </c>
      <c r="P44" s="9"/>
    </row>
    <row r="45" spans="1:119">
      <c r="A45" s="12"/>
      <c r="B45" s="25">
        <v>389.1</v>
      </c>
      <c r="C45" s="20" t="s">
        <v>97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476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476</v>
      </c>
      <c r="O45" s="47">
        <f t="shared" si="1"/>
        <v>6.4858972612072491E-2</v>
      </c>
      <c r="P45" s="9"/>
    </row>
    <row r="46" spans="1:119" ht="15.75" thickBot="1">
      <c r="A46" s="12"/>
      <c r="B46" s="25">
        <v>389.4</v>
      </c>
      <c r="C46" s="20" t="s">
        <v>98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17387</v>
      </c>
      <c r="N46" s="46">
        <f t="shared" si="4"/>
        <v>17387</v>
      </c>
      <c r="O46" s="47">
        <f t="shared" si="1"/>
        <v>2.3691238588363537</v>
      </c>
      <c r="P46" s="9"/>
    </row>
    <row r="47" spans="1:119" ht="16.5" thickBot="1">
      <c r="A47" s="14" t="s">
        <v>33</v>
      </c>
      <c r="B47" s="23"/>
      <c r="C47" s="22"/>
      <c r="D47" s="15">
        <f t="shared" ref="D47:M47" si="10">SUM(D5,D13,D20,D26,D31,D36,D42)</f>
        <v>9960934</v>
      </c>
      <c r="E47" s="15">
        <f t="shared" si="10"/>
        <v>383404</v>
      </c>
      <c r="F47" s="15">
        <f t="shared" si="10"/>
        <v>734609</v>
      </c>
      <c r="G47" s="15">
        <f t="shared" si="10"/>
        <v>336574</v>
      </c>
      <c r="H47" s="15">
        <f t="shared" si="10"/>
        <v>0</v>
      </c>
      <c r="I47" s="15">
        <f t="shared" si="10"/>
        <v>1067586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288028</v>
      </c>
      <c r="N47" s="15">
        <f t="shared" si="4"/>
        <v>12771135</v>
      </c>
      <c r="O47" s="38">
        <f t="shared" si="1"/>
        <v>1740.1737293909252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103</v>
      </c>
      <c r="M49" s="48"/>
      <c r="N49" s="48"/>
      <c r="O49" s="43">
        <v>7339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2023-11-06T20:20:33Z</cp:lastPrinted>
  <dcterms:created xsi:type="dcterms:W3CDTF">2000-08-31T21:26:31Z</dcterms:created>
  <dcterms:modified xsi:type="dcterms:W3CDTF">2023-11-06T20:20:37Z</dcterms:modified>
</cp:coreProperties>
</file>