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'2008'!$A$1:$O$51</definedName>
    <definedName name="_xlnm.Print_Area" localSheetId="13">'2009'!$A$1:$O$48</definedName>
    <definedName name="_xlnm.Print_Area" localSheetId="12">'2010'!$A$1:$O$52</definedName>
    <definedName name="_xlnm.Print_Area" localSheetId="11">'2011'!$A$1:$O$47</definedName>
    <definedName name="_xlnm.Print_Area" localSheetId="10">'2012'!$A$1:$O$46</definedName>
    <definedName name="_xlnm.Print_Area" localSheetId="9">'2013'!$A$1:$O$47</definedName>
    <definedName name="_xlnm.Print_Area" localSheetId="8">'2014'!$A$1:$O$49</definedName>
    <definedName name="_xlnm.Print_Area" localSheetId="7">'2015'!$A$1:$O$48</definedName>
    <definedName name="_xlnm.Print_Area" localSheetId="6">'2016'!$A$1:$O$48</definedName>
    <definedName name="_xlnm.Print_Area" localSheetId="5">'2017'!$A$1:$O$48</definedName>
    <definedName name="_xlnm.Print_Area" localSheetId="4">'2018'!$A$1:$O$50</definedName>
    <definedName name="_xlnm.Print_Area" localSheetId="3">'2019'!$A$1:$O$48</definedName>
    <definedName name="_xlnm.Print_Area" localSheetId="2">'2020'!$A$1:$O$49</definedName>
    <definedName name="_xlnm.Print_Area" localSheetId="1">'2021'!$A$1:$P$51</definedName>
    <definedName name="_xlnm.Print_Area" localSheetId="0">'2022'!$A$1:$P$48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3" i="47" l="1"/>
  <c r="P43" i="47" s="1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 s="1"/>
  <c r="N33" i="47"/>
  <c r="M33" i="47"/>
  <c r="L33" i="47"/>
  <c r="K33" i="47"/>
  <c r="J33" i="47"/>
  <c r="I33" i="47"/>
  <c r="H33" i="47"/>
  <c r="G33" i="47"/>
  <c r="F33" i="47"/>
  <c r="E33" i="47"/>
  <c r="D33" i="47"/>
  <c r="O32" i="47"/>
  <c r="P32" i="47" s="1"/>
  <c r="O31" i="47"/>
  <c r="P31" i="47" s="1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2" i="47" l="1"/>
  <c r="P42" i="47" s="1"/>
  <c r="O35" i="47"/>
  <c r="P35" i="47" s="1"/>
  <c r="O33" i="47"/>
  <c r="P33" i="47" s="1"/>
  <c r="O29" i="47"/>
  <c r="P29" i="47" s="1"/>
  <c r="E44" i="47"/>
  <c r="F44" i="47"/>
  <c r="K44" i="47"/>
  <c r="O21" i="47"/>
  <c r="P21" i="47" s="1"/>
  <c r="L44" i="47"/>
  <c r="D44" i="47"/>
  <c r="G44" i="47"/>
  <c r="I44" i="47"/>
  <c r="N44" i="47"/>
  <c r="O16" i="47"/>
  <c r="P16" i="47" s="1"/>
  <c r="H44" i="47"/>
  <c r="J44" i="47"/>
  <c r="M44" i="47"/>
  <c r="O5" i="47"/>
  <c r="P5" i="47" s="1"/>
  <c r="O46" i="46"/>
  <c r="P46" i="46"/>
  <c r="N45" i="46"/>
  <c r="M45" i="46"/>
  <c r="O45" i="46" s="1"/>
  <c r="P45" i="46" s="1"/>
  <c r="L45" i="46"/>
  <c r="K45" i="46"/>
  <c r="J45" i="46"/>
  <c r="I45" i="46"/>
  <c r="H45" i="46"/>
  <c r="G45" i="46"/>
  <c r="F45" i="46"/>
  <c r="E45" i="46"/>
  <c r="D45" i="46"/>
  <c r="O44" i="46"/>
  <c r="P44" i="46"/>
  <c r="O43" i="46"/>
  <c r="P43" i="46" s="1"/>
  <c r="O42" i="46"/>
  <c r="P42" i="46" s="1"/>
  <c r="O41" i="46"/>
  <c r="P41" i="46"/>
  <c r="O40" i="46"/>
  <c r="P40" i="46" s="1"/>
  <c r="O39" i="46"/>
  <c r="P39" i="46"/>
  <c r="N38" i="46"/>
  <c r="M38" i="46"/>
  <c r="L38" i="46"/>
  <c r="K38" i="46"/>
  <c r="J38" i="46"/>
  <c r="I38" i="46"/>
  <c r="H38" i="46"/>
  <c r="G38" i="46"/>
  <c r="F38" i="46"/>
  <c r="E38" i="46"/>
  <c r="D38" i="46"/>
  <c r="O37" i="46"/>
  <c r="P37" i="46"/>
  <c r="N36" i="46"/>
  <c r="N47" i="46" s="1"/>
  <c r="M36" i="46"/>
  <c r="M47" i="46" s="1"/>
  <c r="L36" i="46"/>
  <c r="K36" i="46"/>
  <c r="J36" i="46"/>
  <c r="I36" i="46"/>
  <c r="H36" i="46"/>
  <c r="G36" i="46"/>
  <c r="F36" i="46"/>
  <c r="E36" i="46"/>
  <c r="D36" i="46"/>
  <c r="O35" i="46"/>
  <c r="P35" i="46"/>
  <c r="O34" i="46"/>
  <c r="P34" i="46" s="1"/>
  <c r="O33" i="46"/>
  <c r="P33" i="46" s="1"/>
  <c r="N32" i="46"/>
  <c r="M32" i="46"/>
  <c r="L32" i="46"/>
  <c r="K32" i="46"/>
  <c r="J32" i="46"/>
  <c r="I32" i="46"/>
  <c r="H32" i="46"/>
  <c r="G32" i="46"/>
  <c r="G47" i="46" s="1"/>
  <c r="F32" i="46"/>
  <c r="O32" i="46" s="1"/>
  <c r="P32" i="46" s="1"/>
  <c r="E32" i="46"/>
  <c r="D32" i="46"/>
  <c r="O31" i="46"/>
  <c r="P31" i="46" s="1"/>
  <c r="O30" i="46"/>
  <c r="P30" i="46" s="1"/>
  <c r="O29" i="46"/>
  <c r="P29" i="46" s="1"/>
  <c r="O28" i="46"/>
  <c r="P28" i="46"/>
  <c r="O27" i="46"/>
  <c r="P27" i="46"/>
  <c r="O26" i="46"/>
  <c r="P26" i="46" s="1"/>
  <c r="O25" i="46"/>
  <c r="P25" i="46" s="1"/>
  <c r="O24" i="46"/>
  <c r="P24" i="46" s="1"/>
  <c r="N23" i="46"/>
  <c r="M23" i="46"/>
  <c r="L23" i="46"/>
  <c r="K23" i="46"/>
  <c r="J23" i="46"/>
  <c r="I23" i="46"/>
  <c r="O23" i="46" s="1"/>
  <c r="P23" i="46" s="1"/>
  <c r="H23" i="46"/>
  <c r="G23" i="46"/>
  <c r="F23" i="46"/>
  <c r="E23" i="46"/>
  <c r="D23" i="46"/>
  <c r="O22" i="46"/>
  <c r="P22" i="46"/>
  <c r="O21" i="46"/>
  <c r="P21" i="46"/>
  <c r="O20" i="46"/>
  <c r="P20" i="46"/>
  <c r="O19" i="46"/>
  <c r="P19" i="46" s="1"/>
  <c r="O18" i="46"/>
  <c r="P18" i="46" s="1"/>
  <c r="O17" i="46"/>
  <c r="P17" i="46"/>
  <c r="N16" i="46"/>
  <c r="M16" i="46"/>
  <c r="L16" i="46"/>
  <c r="K16" i="46"/>
  <c r="J16" i="46"/>
  <c r="J47" i="46" s="1"/>
  <c r="I16" i="46"/>
  <c r="H16" i="46"/>
  <c r="G16" i="46"/>
  <c r="F16" i="46"/>
  <c r="E16" i="46"/>
  <c r="D16" i="46"/>
  <c r="O15" i="46"/>
  <c r="P15" i="46" s="1"/>
  <c r="O14" i="46"/>
  <c r="P14" i="46" s="1"/>
  <c r="O13" i="46"/>
  <c r="P13" i="46"/>
  <c r="O12" i="46"/>
  <c r="P12" i="46"/>
  <c r="O11" i="46"/>
  <c r="P11" i="46" s="1"/>
  <c r="O10" i="46"/>
  <c r="P10" i="46" s="1"/>
  <c r="O9" i="46"/>
  <c r="P9" i="46" s="1"/>
  <c r="O8" i="46"/>
  <c r="P8" i="46" s="1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D47" i="46" s="1"/>
  <c r="N44" i="45"/>
  <c r="O44" i="45"/>
  <c r="N43" i="45"/>
  <c r="O43" i="45" s="1"/>
  <c r="N42" i="45"/>
  <c r="O42" i="45" s="1"/>
  <c r="N41" i="45"/>
  <c r="O41" i="45" s="1"/>
  <c r="N40" i="45"/>
  <c r="O40" i="45" s="1"/>
  <c r="N39" i="45"/>
  <c r="O39" i="45"/>
  <c r="M38" i="45"/>
  <c r="L38" i="45"/>
  <c r="K38" i="45"/>
  <c r="N38" i="45" s="1"/>
  <c r="O38" i="45" s="1"/>
  <c r="J38" i="45"/>
  <c r="I38" i="45"/>
  <c r="H38" i="45"/>
  <c r="G38" i="45"/>
  <c r="F38" i="45"/>
  <c r="E38" i="45"/>
  <c r="D38" i="45"/>
  <c r="N37" i="45"/>
  <c r="O37" i="45"/>
  <c r="M36" i="45"/>
  <c r="L36" i="45"/>
  <c r="K36" i="45"/>
  <c r="N36" i="45" s="1"/>
  <c r="O36" i="45" s="1"/>
  <c r="J36" i="45"/>
  <c r="I36" i="45"/>
  <c r="H36" i="45"/>
  <c r="G36" i="45"/>
  <c r="F36" i="45"/>
  <c r="E36" i="45"/>
  <c r="D36" i="45"/>
  <c r="N35" i="45"/>
  <c r="O35" i="45"/>
  <c r="N34" i="45"/>
  <c r="O34" i="45"/>
  <c r="N33" i="45"/>
  <c r="O33" i="45" s="1"/>
  <c r="M32" i="45"/>
  <c r="L32" i="45"/>
  <c r="K32" i="45"/>
  <c r="J32" i="45"/>
  <c r="I32" i="45"/>
  <c r="H32" i="45"/>
  <c r="G32" i="45"/>
  <c r="F32" i="45"/>
  <c r="E32" i="45"/>
  <c r="D32" i="45"/>
  <c r="N31" i="45"/>
  <c r="O31" i="45" s="1"/>
  <c r="N30" i="45"/>
  <c r="O30" i="45" s="1"/>
  <c r="N29" i="45"/>
  <c r="O29" i="45" s="1"/>
  <c r="N28" i="45"/>
  <c r="O28" i="45" s="1"/>
  <c r="N27" i="45"/>
  <c r="O27" i="45"/>
  <c r="N26" i="45"/>
  <c r="O26" i="45"/>
  <c r="N25" i="45"/>
  <c r="O25" i="45" s="1"/>
  <c r="N24" i="45"/>
  <c r="O24" i="45" s="1"/>
  <c r="M23" i="45"/>
  <c r="L23" i="45"/>
  <c r="K23" i="45"/>
  <c r="J23" i="45"/>
  <c r="I23" i="45"/>
  <c r="H23" i="45"/>
  <c r="G23" i="45"/>
  <c r="F23" i="45"/>
  <c r="E23" i="45"/>
  <c r="N23" i="45" s="1"/>
  <c r="O23" i="45" s="1"/>
  <c r="D23" i="45"/>
  <c r="N22" i="45"/>
  <c r="O22" i="45" s="1"/>
  <c r="N21" i="45"/>
  <c r="O21" i="45" s="1"/>
  <c r="N20" i="45"/>
  <c r="O20" i="45" s="1"/>
  <c r="N19" i="45"/>
  <c r="O19" i="45"/>
  <c r="N18" i="45"/>
  <c r="O18" i="45"/>
  <c r="N17" i="45"/>
  <c r="O17" i="45" s="1"/>
  <c r="M16" i="45"/>
  <c r="L16" i="45"/>
  <c r="K16" i="45"/>
  <c r="J16" i="45"/>
  <c r="I16" i="45"/>
  <c r="H16" i="45"/>
  <c r="G16" i="45"/>
  <c r="F16" i="45"/>
  <c r="F45" i="45" s="1"/>
  <c r="E16" i="45"/>
  <c r="D16" i="45"/>
  <c r="N15" i="45"/>
  <c r="O15" i="45" s="1"/>
  <c r="N14" i="45"/>
  <c r="O14" i="45" s="1"/>
  <c r="N13" i="45"/>
  <c r="O13" i="45" s="1"/>
  <c r="N12" i="45"/>
  <c r="O12" i="45" s="1"/>
  <c r="N11" i="45"/>
  <c r="O11" i="45"/>
  <c r="N10" i="45"/>
  <c r="O10" i="45"/>
  <c r="N9" i="45"/>
  <c r="O9" i="45" s="1"/>
  <c r="N8" i="45"/>
  <c r="O8" i="45" s="1"/>
  <c r="N7" i="45"/>
  <c r="O7" i="45" s="1"/>
  <c r="N6" i="45"/>
  <c r="O6" i="45" s="1"/>
  <c r="M5" i="45"/>
  <c r="M45" i="45" s="1"/>
  <c r="L5" i="45"/>
  <c r="L45" i="45" s="1"/>
  <c r="K5" i="45"/>
  <c r="K45" i="45" s="1"/>
  <c r="J5" i="45"/>
  <c r="J45" i="45" s="1"/>
  <c r="I5" i="45"/>
  <c r="H5" i="45"/>
  <c r="H45" i="45" s="1"/>
  <c r="G5" i="45"/>
  <c r="G45" i="45" s="1"/>
  <c r="F5" i="45"/>
  <c r="E5" i="45"/>
  <c r="D5" i="45"/>
  <c r="H44" i="44"/>
  <c r="J44" i="44"/>
  <c r="N43" i="44"/>
  <c r="O43" i="44" s="1"/>
  <c r="N42" i="44"/>
  <c r="O42" i="44" s="1"/>
  <c r="N41" i="44"/>
  <c r="O41" i="44"/>
  <c r="N40" i="44"/>
  <c r="O40" i="44"/>
  <c r="N39" i="44"/>
  <c r="O39" i="44" s="1"/>
  <c r="N38" i="44"/>
  <c r="O38" i="44" s="1"/>
  <c r="M37" i="44"/>
  <c r="L37" i="44"/>
  <c r="K37" i="44"/>
  <c r="J37" i="44"/>
  <c r="I37" i="44"/>
  <c r="H37" i="44"/>
  <c r="G37" i="44"/>
  <c r="F37" i="44"/>
  <c r="E37" i="44"/>
  <c r="D37" i="44"/>
  <c r="N36" i="44"/>
  <c r="O36" i="44" s="1"/>
  <c r="M35" i="44"/>
  <c r="L35" i="44"/>
  <c r="K35" i="44"/>
  <c r="J35" i="44"/>
  <c r="I35" i="44"/>
  <c r="H35" i="44"/>
  <c r="G35" i="44"/>
  <c r="F35" i="44"/>
  <c r="E35" i="44"/>
  <c r="N35" i="44" s="1"/>
  <c r="O35" i="44" s="1"/>
  <c r="D35" i="44"/>
  <c r="N34" i="44"/>
  <c r="O34" i="44" s="1"/>
  <c r="N33" i="44"/>
  <c r="O33" i="44" s="1"/>
  <c r="N32" i="44"/>
  <c r="O32" i="44" s="1"/>
  <c r="M31" i="44"/>
  <c r="L31" i="44"/>
  <c r="K31" i="44"/>
  <c r="J31" i="44"/>
  <c r="I31" i="44"/>
  <c r="H31" i="44"/>
  <c r="G31" i="44"/>
  <c r="F31" i="44"/>
  <c r="E31" i="44"/>
  <c r="D31" i="44"/>
  <c r="N30" i="44"/>
  <c r="O30" i="44" s="1"/>
  <c r="N29" i="44"/>
  <c r="O29" i="44"/>
  <c r="N28" i="44"/>
  <c r="O28" i="44"/>
  <c r="N27" i="44"/>
  <c r="O27" i="44" s="1"/>
  <c r="N26" i="44"/>
  <c r="O26" i="44" s="1"/>
  <c r="N25" i="44"/>
  <c r="O25" i="44" s="1"/>
  <c r="N24" i="44"/>
  <c r="O24" i="44"/>
  <c r="N23" i="44"/>
  <c r="O23" i="44"/>
  <c r="M22" i="44"/>
  <c r="L22" i="44"/>
  <c r="K22" i="44"/>
  <c r="N22" i="44" s="1"/>
  <c r="O22" i="44" s="1"/>
  <c r="J22" i="44"/>
  <c r="I22" i="44"/>
  <c r="H22" i="44"/>
  <c r="G22" i="44"/>
  <c r="F22" i="44"/>
  <c r="E22" i="44"/>
  <c r="D22" i="44"/>
  <c r="N21" i="44"/>
  <c r="O21" i="44"/>
  <c r="N20" i="44"/>
  <c r="O20" i="44"/>
  <c r="N19" i="44"/>
  <c r="O19" i="44" s="1"/>
  <c r="N18" i="44"/>
  <c r="O18" i="44" s="1"/>
  <c r="N17" i="44"/>
  <c r="O17" i="44" s="1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/>
  <c r="N12" i="44"/>
  <c r="O12" i="44"/>
  <c r="N11" i="44"/>
  <c r="O11" i="44" s="1"/>
  <c r="N10" i="44"/>
  <c r="O10" i="44" s="1"/>
  <c r="N9" i="44"/>
  <c r="O9" i="44" s="1"/>
  <c r="N8" i="44"/>
  <c r="O8" i="44"/>
  <c r="N7" i="44"/>
  <c r="O7" i="44"/>
  <c r="N6" i="44"/>
  <c r="O6" i="44"/>
  <c r="M5" i="44"/>
  <c r="M44" i="44" s="1"/>
  <c r="L5" i="44"/>
  <c r="L44" i="44" s="1"/>
  <c r="K5" i="44"/>
  <c r="J5" i="44"/>
  <c r="I5" i="44"/>
  <c r="H5" i="44"/>
  <c r="G5" i="44"/>
  <c r="G44" i="44" s="1"/>
  <c r="F5" i="44"/>
  <c r="E5" i="44"/>
  <c r="D5" i="44"/>
  <c r="D44" i="44" s="1"/>
  <c r="N45" i="43"/>
  <c r="O45" i="43"/>
  <c r="M44" i="43"/>
  <c r="L44" i="43"/>
  <c r="K44" i="43"/>
  <c r="J44" i="43"/>
  <c r="I44" i="43"/>
  <c r="H44" i="43"/>
  <c r="G44" i="43"/>
  <c r="F44" i="43"/>
  <c r="E44" i="43"/>
  <c r="D44" i="43"/>
  <c r="N43" i="43"/>
  <c r="O43" i="43"/>
  <c r="N42" i="43"/>
  <c r="O42" i="43" s="1"/>
  <c r="N41" i="43"/>
  <c r="O41" i="43" s="1"/>
  <c r="N40" i="43"/>
  <c r="O40" i="43" s="1"/>
  <c r="N39" i="43"/>
  <c r="O39" i="43"/>
  <c r="N38" i="43"/>
  <c r="O38" i="43"/>
  <c r="M37" i="43"/>
  <c r="L37" i="43"/>
  <c r="K37" i="43"/>
  <c r="J37" i="43"/>
  <c r="I37" i="43"/>
  <c r="H37" i="43"/>
  <c r="G37" i="43"/>
  <c r="F37" i="43"/>
  <c r="E37" i="43"/>
  <c r="D37" i="43"/>
  <c r="N36" i="43"/>
  <c r="O36" i="43"/>
  <c r="M35" i="43"/>
  <c r="L35" i="43"/>
  <c r="K35" i="43"/>
  <c r="J35" i="43"/>
  <c r="I35" i="43"/>
  <c r="H35" i="43"/>
  <c r="G35" i="43"/>
  <c r="F35" i="43"/>
  <c r="E35" i="43"/>
  <c r="D35" i="43"/>
  <c r="N34" i="43"/>
  <c r="O34" i="43"/>
  <c r="N33" i="43"/>
  <c r="O33" i="43"/>
  <c r="N32" i="43"/>
  <c r="O32" i="43" s="1"/>
  <c r="M31" i="43"/>
  <c r="L31" i="43"/>
  <c r="K31" i="43"/>
  <c r="J31" i="43"/>
  <c r="I31" i="43"/>
  <c r="H31" i="43"/>
  <c r="G31" i="43"/>
  <c r="F31" i="43"/>
  <c r="E31" i="43"/>
  <c r="D31" i="43"/>
  <c r="N31" i="43" s="1"/>
  <c r="O31" i="43" s="1"/>
  <c r="N30" i="43"/>
  <c r="O30" i="43" s="1"/>
  <c r="N29" i="43"/>
  <c r="O29" i="43" s="1"/>
  <c r="N28" i="43"/>
  <c r="O28" i="43" s="1"/>
  <c r="N27" i="43"/>
  <c r="O27" i="43" s="1"/>
  <c r="N26" i="43"/>
  <c r="O26" i="43"/>
  <c r="N25" i="43"/>
  <c r="O25" i="43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2" i="43"/>
  <c r="O22" i="43" s="1"/>
  <c r="N21" i="43"/>
  <c r="O21" i="43" s="1"/>
  <c r="N20" i="43"/>
  <c r="O20" i="43" s="1"/>
  <c r="N19" i="43"/>
  <c r="O19" i="43" s="1"/>
  <c r="N18" i="43"/>
  <c r="O18" i="43"/>
  <c r="N17" i="43"/>
  <c r="O17" i="43"/>
  <c r="M16" i="43"/>
  <c r="M46" i="43" s="1"/>
  <c r="L16" i="43"/>
  <c r="K16" i="43"/>
  <c r="J16" i="43"/>
  <c r="I16" i="43"/>
  <c r="H16" i="43"/>
  <c r="G16" i="43"/>
  <c r="F16" i="43"/>
  <c r="E16" i="43"/>
  <c r="D16" i="43"/>
  <c r="D46" i="43" s="1"/>
  <c r="N15" i="43"/>
  <c r="O15" i="43"/>
  <c r="N14" i="43"/>
  <c r="O14" i="43" s="1"/>
  <c r="N13" i="43"/>
  <c r="O13" i="43" s="1"/>
  <c r="N12" i="43"/>
  <c r="O12" i="43" s="1"/>
  <c r="N11" i="43"/>
  <c r="O11" i="43" s="1"/>
  <c r="N10" i="43"/>
  <c r="O10" i="43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H46" i="43" s="1"/>
  <c r="G5" i="43"/>
  <c r="G46" i="43" s="1"/>
  <c r="F5" i="43"/>
  <c r="N5" i="43" s="1"/>
  <c r="O5" i="43" s="1"/>
  <c r="E5" i="43"/>
  <c r="D5" i="43"/>
  <c r="N43" i="42"/>
  <c r="O43" i="42" s="1"/>
  <c r="M42" i="42"/>
  <c r="L42" i="42"/>
  <c r="K42" i="42"/>
  <c r="J42" i="42"/>
  <c r="I42" i="42"/>
  <c r="H42" i="42"/>
  <c r="G42" i="42"/>
  <c r="F42" i="42"/>
  <c r="E42" i="42"/>
  <c r="D42" i="42"/>
  <c r="N41" i="42"/>
  <c r="O41" i="42" s="1"/>
  <c r="N40" i="42"/>
  <c r="O40" i="42" s="1"/>
  <c r="N39" i="42"/>
  <c r="O39" i="42"/>
  <c r="N38" i="42"/>
  <c r="O38" i="42"/>
  <c r="N37" i="42"/>
  <c r="O37" i="42" s="1"/>
  <c r="N36" i="42"/>
  <c r="O36" i="42" s="1"/>
  <c r="M35" i="42"/>
  <c r="L35" i="42"/>
  <c r="K35" i="42"/>
  <c r="J35" i="42"/>
  <c r="I35" i="42"/>
  <c r="H35" i="42"/>
  <c r="G35" i="42"/>
  <c r="F35" i="42"/>
  <c r="E35" i="42"/>
  <c r="D35" i="42"/>
  <c r="N34" i="42"/>
  <c r="O34" i="42" s="1"/>
  <c r="M33" i="42"/>
  <c r="L33" i="42"/>
  <c r="K33" i="42"/>
  <c r="J33" i="42"/>
  <c r="I33" i="42"/>
  <c r="H33" i="42"/>
  <c r="G33" i="42"/>
  <c r="F33" i="42"/>
  <c r="E33" i="42"/>
  <c r="D33" i="42"/>
  <c r="N33" i="42" s="1"/>
  <c r="O33" i="42" s="1"/>
  <c r="N32" i="42"/>
  <c r="O32" i="42" s="1"/>
  <c r="N31" i="42"/>
  <c r="O31" i="42" s="1"/>
  <c r="N30" i="42"/>
  <c r="O30" i="42" s="1"/>
  <c r="M29" i="42"/>
  <c r="L29" i="42"/>
  <c r="K29" i="42"/>
  <c r="J29" i="42"/>
  <c r="I29" i="42"/>
  <c r="H29" i="42"/>
  <c r="G29" i="42"/>
  <c r="F29" i="42"/>
  <c r="E29" i="42"/>
  <c r="D29" i="42"/>
  <c r="N28" i="42"/>
  <c r="O28" i="42" s="1"/>
  <c r="N27" i="42"/>
  <c r="O27" i="42"/>
  <c r="N26" i="42"/>
  <c r="O26" i="42"/>
  <c r="N25" i="42"/>
  <c r="O25" i="42" s="1"/>
  <c r="N24" i="42"/>
  <c r="O24" i="42" s="1"/>
  <c r="M23" i="42"/>
  <c r="L23" i="42"/>
  <c r="K23" i="42"/>
  <c r="J23" i="42"/>
  <c r="I23" i="42"/>
  <c r="H23" i="42"/>
  <c r="G23" i="42"/>
  <c r="G44" i="42" s="1"/>
  <c r="F23" i="42"/>
  <c r="E23" i="42"/>
  <c r="D23" i="42"/>
  <c r="N23" i="42" s="1"/>
  <c r="O23" i="42" s="1"/>
  <c r="N22" i="42"/>
  <c r="O22" i="42" s="1"/>
  <c r="N21" i="42"/>
  <c r="O21" i="42" s="1"/>
  <c r="N20" i="42"/>
  <c r="O20" i="42" s="1"/>
  <c r="N19" i="42"/>
  <c r="O19" i="42"/>
  <c r="N18" i="42"/>
  <c r="O18" i="42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5" i="42"/>
  <c r="O15" i="42" s="1"/>
  <c r="N14" i="42"/>
  <c r="O14" i="42" s="1"/>
  <c r="N13" i="42"/>
  <c r="O13" i="42" s="1"/>
  <c r="N12" i="42"/>
  <c r="O12" i="42" s="1"/>
  <c r="N11" i="42"/>
  <c r="O11" i="42"/>
  <c r="N10" i="42"/>
  <c r="O10" i="42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H44" i="42" s="1"/>
  <c r="G5" i="42"/>
  <c r="F5" i="42"/>
  <c r="E5" i="42"/>
  <c r="D5" i="42"/>
  <c r="J44" i="41"/>
  <c r="K44" i="41"/>
  <c r="N43" i="41"/>
  <c r="O43" i="41" s="1"/>
  <c r="N42" i="41"/>
  <c r="O42" i="41" s="1"/>
  <c r="N41" i="41"/>
  <c r="O41" i="41"/>
  <c r="N40" i="41"/>
  <c r="O40" i="41"/>
  <c r="N39" i="41"/>
  <c r="O39" i="41" s="1"/>
  <c r="N38" i="41"/>
  <c r="O38" i="41" s="1"/>
  <c r="M37" i="41"/>
  <c r="L37" i="41"/>
  <c r="K37" i="41"/>
  <c r="J37" i="41"/>
  <c r="I37" i="41"/>
  <c r="H37" i="41"/>
  <c r="G37" i="41"/>
  <c r="F37" i="41"/>
  <c r="E37" i="41"/>
  <c r="N37" i="41" s="1"/>
  <c r="O37" i="41" s="1"/>
  <c r="D37" i="41"/>
  <c r="N36" i="41"/>
  <c r="O36" i="41" s="1"/>
  <c r="M35" i="41"/>
  <c r="L35" i="41"/>
  <c r="K35" i="41"/>
  <c r="J35" i="41"/>
  <c r="I35" i="41"/>
  <c r="H35" i="41"/>
  <c r="G35" i="41"/>
  <c r="F35" i="41"/>
  <c r="E35" i="41"/>
  <c r="D35" i="41"/>
  <c r="N35" i="41" s="1"/>
  <c r="O35" i="41" s="1"/>
  <c r="N34" i="41"/>
  <c r="O34" i="41" s="1"/>
  <c r="N33" i="41"/>
  <c r="O33" i="41" s="1"/>
  <c r="N32" i="41"/>
  <c r="O32" i="41"/>
  <c r="M31" i="41"/>
  <c r="L31" i="41"/>
  <c r="K31" i="41"/>
  <c r="J31" i="41"/>
  <c r="I31" i="41"/>
  <c r="H31" i="41"/>
  <c r="G31" i="41"/>
  <c r="F31" i="41"/>
  <c r="E31" i="41"/>
  <c r="D31" i="41"/>
  <c r="N30" i="41"/>
  <c r="O30" i="41"/>
  <c r="N29" i="41"/>
  <c r="O29" i="41"/>
  <c r="N28" i="41"/>
  <c r="O28" i="41"/>
  <c r="N27" i="41"/>
  <c r="O27" i="41" s="1"/>
  <c r="N26" i="41"/>
  <c r="O26" i="41" s="1"/>
  <c r="N25" i="41"/>
  <c r="O25" i="41" s="1"/>
  <c r="N24" i="41"/>
  <c r="O24" i="41"/>
  <c r="M23" i="41"/>
  <c r="L23" i="41"/>
  <c r="K23" i="41"/>
  <c r="J23" i="41"/>
  <c r="I23" i="41"/>
  <c r="N23" i="41" s="1"/>
  <c r="O23" i="41" s="1"/>
  <c r="H23" i="41"/>
  <c r="G23" i="41"/>
  <c r="F23" i="41"/>
  <c r="E23" i="41"/>
  <c r="D23" i="41"/>
  <c r="N22" i="41"/>
  <c r="O22" i="41"/>
  <c r="N21" i="41"/>
  <c r="O21" i="41"/>
  <c r="N20" i="41"/>
  <c r="O20" i="41"/>
  <c r="N19" i="41"/>
  <c r="O19" i="41" s="1"/>
  <c r="N18" i="41"/>
  <c r="O18" i="41" s="1"/>
  <c r="N17" i="41"/>
  <c r="O17" i="41" s="1"/>
  <c r="M16" i="41"/>
  <c r="L16" i="41"/>
  <c r="K16" i="41"/>
  <c r="J16" i="41"/>
  <c r="I16" i="41"/>
  <c r="H16" i="41"/>
  <c r="H44" i="41" s="1"/>
  <c r="G16" i="41"/>
  <c r="F16" i="41"/>
  <c r="E16" i="41"/>
  <c r="D16" i="41"/>
  <c r="N15" i="41"/>
  <c r="O15" i="41" s="1"/>
  <c r="N14" i="41"/>
  <c r="O14" i="41" s="1"/>
  <c r="N13" i="41"/>
  <c r="O13" i="41"/>
  <c r="N12" i="41"/>
  <c r="O12" i="4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/>
  <c r="M5" i="41"/>
  <c r="M44" i="41" s="1"/>
  <c r="L5" i="41"/>
  <c r="L44" i="41" s="1"/>
  <c r="K5" i="41"/>
  <c r="J5" i="41"/>
  <c r="I5" i="41"/>
  <c r="H5" i="41"/>
  <c r="G5" i="41"/>
  <c r="G44" i="41" s="1"/>
  <c r="F5" i="41"/>
  <c r="F44" i="41" s="1"/>
  <c r="E5" i="41"/>
  <c r="E44" i="41" s="1"/>
  <c r="D5" i="41"/>
  <c r="D44" i="41" s="1"/>
  <c r="F44" i="40"/>
  <c r="G44" i="40"/>
  <c r="N43" i="40"/>
  <c r="O43" i="40"/>
  <c r="N42" i="40"/>
  <c r="O42" i="40"/>
  <c r="N41" i="40"/>
  <c r="O41" i="40" s="1"/>
  <c r="N40" i="40"/>
  <c r="O40" i="40" s="1"/>
  <c r="N39" i="40"/>
  <c r="O39" i="40" s="1"/>
  <c r="N38" i="40"/>
  <c r="O38" i="40"/>
  <c r="N37" i="40"/>
  <c r="O37" i="40"/>
  <c r="M36" i="40"/>
  <c r="L36" i="40"/>
  <c r="K36" i="40"/>
  <c r="J36" i="40"/>
  <c r="I36" i="40"/>
  <c r="H36" i="40"/>
  <c r="G36" i="40"/>
  <c r="F36" i="40"/>
  <c r="E36" i="40"/>
  <c r="D36" i="40"/>
  <c r="N35" i="40"/>
  <c r="O35" i="40"/>
  <c r="M34" i="40"/>
  <c r="L34" i="40"/>
  <c r="K34" i="40"/>
  <c r="J34" i="40"/>
  <c r="I34" i="40"/>
  <c r="H34" i="40"/>
  <c r="G34" i="40"/>
  <c r="F34" i="40"/>
  <c r="E34" i="40"/>
  <c r="D34" i="40"/>
  <c r="N33" i="40"/>
  <c r="O33" i="40"/>
  <c r="N32" i="40"/>
  <c r="O32" i="40"/>
  <c r="N31" i="40"/>
  <c r="O31" i="40" s="1"/>
  <c r="M30" i="40"/>
  <c r="L30" i="40"/>
  <c r="K30" i="40"/>
  <c r="J30" i="40"/>
  <c r="I30" i="40"/>
  <c r="H30" i="40"/>
  <c r="G30" i="40"/>
  <c r="F30" i="40"/>
  <c r="E30" i="40"/>
  <c r="D30" i="40"/>
  <c r="N30" i="40" s="1"/>
  <c r="O30" i="40" s="1"/>
  <c r="N29" i="40"/>
  <c r="O29" i="40" s="1"/>
  <c r="N28" i="40"/>
  <c r="O28" i="40" s="1"/>
  <c r="N27" i="40"/>
  <c r="O27" i="40" s="1"/>
  <c r="N26" i="40"/>
  <c r="O26" i="40" s="1"/>
  <c r="N25" i="40"/>
  <c r="O25" i="40"/>
  <c r="N24" i="40"/>
  <c r="O24" i="40"/>
  <c r="M23" i="40"/>
  <c r="L23" i="40"/>
  <c r="K23" i="40"/>
  <c r="J23" i="40"/>
  <c r="I23" i="40"/>
  <c r="H23" i="40"/>
  <c r="G23" i="40"/>
  <c r="F23" i="40"/>
  <c r="E23" i="40"/>
  <c r="D23" i="40"/>
  <c r="N23" i="40" s="1"/>
  <c r="O23" i="40" s="1"/>
  <c r="N22" i="40"/>
  <c r="O22" i="40"/>
  <c r="N21" i="40"/>
  <c r="O21" i="40" s="1"/>
  <c r="N20" i="40"/>
  <c r="O20" i="40" s="1"/>
  <c r="N19" i="40"/>
  <c r="O19" i="40" s="1"/>
  <c r="N18" i="40"/>
  <c r="O18" i="40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N14" i="40"/>
  <c r="O14" i="40"/>
  <c r="N13" i="40"/>
  <c r="O13" i="40" s="1"/>
  <c r="N12" i="40"/>
  <c r="O12" i="40" s="1"/>
  <c r="N11" i="40"/>
  <c r="O11" i="40" s="1"/>
  <c r="N10" i="40"/>
  <c r="O10" i="40"/>
  <c r="N9" i="40"/>
  <c r="O9" i="40"/>
  <c r="N8" i="40"/>
  <c r="O8" i="40"/>
  <c r="N7" i="40"/>
  <c r="O7" i="40" s="1"/>
  <c r="N6" i="40"/>
  <c r="O6" i="40" s="1"/>
  <c r="M5" i="40"/>
  <c r="M44" i="40" s="1"/>
  <c r="L5" i="40"/>
  <c r="K5" i="40"/>
  <c r="J5" i="40"/>
  <c r="J44" i="40" s="1"/>
  <c r="I5" i="40"/>
  <c r="I44" i="40" s="1"/>
  <c r="H5" i="40"/>
  <c r="H44" i="40" s="1"/>
  <c r="G5" i="40"/>
  <c r="F5" i="40"/>
  <c r="E5" i="40"/>
  <c r="E44" i="40" s="1"/>
  <c r="D5" i="40"/>
  <c r="N44" i="39"/>
  <c r="O44" i="39" s="1"/>
  <c r="M43" i="39"/>
  <c r="L43" i="39"/>
  <c r="K43" i="39"/>
  <c r="J43" i="39"/>
  <c r="I43" i="39"/>
  <c r="H43" i="39"/>
  <c r="G43" i="39"/>
  <c r="F43" i="39"/>
  <c r="N43" i="39" s="1"/>
  <c r="O43" i="39" s="1"/>
  <c r="E43" i="39"/>
  <c r="D43" i="39"/>
  <c r="N42" i="39"/>
  <c r="O42" i="39" s="1"/>
  <c r="N41" i="39"/>
  <c r="O41" i="39" s="1"/>
  <c r="N40" i="39"/>
  <c r="O40" i="39" s="1"/>
  <c r="N39" i="39"/>
  <c r="O39" i="39"/>
  <c r="N38" i="39"/>
  <c r="O38" i="39"/>
  <c r="N37" i="39"/>
  <c r="O37" i="39" s="1"/>
  <c r="M36" i="39"/>
  <c r="L36" i="39"/>
  <c r="K36" i="39"/>
  <c r="J36" i="39"/>
  <c r="I36" i="39"/>
  <c r="H36" i="39"/>
  <c r="G36" i="39"/>
  <c r="F36" i="39"/>
  <c r="E36" i="39"/>
  <c r="N36" i="39"/>
  <c r="O36" i="39"/>
  <c r="D36" i="39"/>
  <c r="D45" i="39" s="1"/>
  <c r="N35" i="39"/>
  <c r="O35" i="39" s="1"/>
  <c r="M34" i="39"/>
  <c r="L34" i="39"/>
  <c r="K34" i="39"/>
  <c r="J34" i="39"/>
  <c r="I34" i="39"/>
  <c r="H34" i="39"/>
  <c r="H45" i="39" s="1"/>
  <c r="G34" i="39"/>
  <c r="N34" i="39"/>
  <c r="O34" i="39" s="1"/>
  <c r="F34" i="39"/>
  <c r="E34" i="39"/>
  <c r="D34" i="39"/>
  <c r="N33" i="39"/>
  <c r="O33" i="39" s="1"/>
  <c r="N32" i="39"/>
  <c r="O32" i="39" s="1"/>
  <c r="N31" i="39"/>
  <c r="O31" i="39"/>
  <c r="M30" i="39"/>
  <c r="L30" i="39"/>
  <c r="K30" i="39"/>
  <c r="N30" i="39" s="1"/>
  <c r="O30" i="39" s="1"/>
  <c r="J30" i="39"/>
  <c r="I30" i="39"/>
  <c r="H30" i="39"/>
  <c r="G30" i="39"/>
  <c r="F30" i="39"/>
  <c r="E30" i="39"/>
  <c r="D30" i="39"/>
  <c r="N29" i="39"/>
  <c r="O29" i="39"/>
  <c r="N28" i="39"/>
  <c r="O28" i="39" s="1"/>
  <c r="N27" i="39"/>
  <c r="O27" i="39" s="1"/>
  <c r="N26" i="39"/>
  <c r="O26" i="39" s="1"/>
  <c r="N25" i="39"/>
  <c r="O25" i="39" s="1"/>
  <c r="N24" i="39"/>
  <c r="O24" i="39" s="1"/>
  <c r="M23" i="39"/>
  <c r="L23" i="39"/>
  <c r="K23" i="39"/>
  <c r="J23" i="39"/>
  <c r="J45" i="39" s="1"/>
  <c r="I23" i="39"/>
  <c r="H23" i="39"/>
  <c r="G23" i="39"/>
  <c r="F23" i="39"/>
  <c r="E23" i="39"/>
  <c r="D23" i="39"/>
  <c r="N22" i="39"/>
  <c r="O22" i="39"/>
  <c r="N21" i="39"/>
  <c r="O21" i="39" s="1"/>
  <c r="N20" i="39"/>
  <c r="O20" i="39" s="1"/>
  <c r="N19" i="39"/>
  <c r="O19" i="39" s="1"/>
  <c r="N18" i="39"/>
  <c r="O18" i="39" s="1"/>
  <c r="N17" i="39"/>
  <c r="O17" i="39" s="1"/>
  <c r="M16" i="39"/>
  <c r="L16" i="39"/>
  <c r="L45" i="39" s="1"/>
  <c r="K16" i="39"/>
  <c r="J16" i="39"/>
  <c r="N16" i="39" s="1"/>
  <c r="O16" i="39" s="1"/>
  <c r="I16" i="39"/>
  <c r="I45" i="39" s="1"/>
  <c r="H16" i="39"/>
  <c r="G16" i="39"/>
  <c r="F16" i="39"/>
  <c r="E16" i="39"/>
  <c r="D16" i="39"/>
  <c r="N15" i="39"/>
  <c r="O15" i="39" s="1"/>
  <c r="N14" i="39"/>
  <c r="O14" i="39"/>
  <c r="N13" i="39"/>
  <c r="O13" i="39"/>
  <c r="N12" i="39"/>
  <c r="O12" i="39" s="1"/>
  <c r="N11" i="39"/>
  <c r="O11" i="39" s="1"/>
  <c r="N10" i="39"/>
  <c r="O10" i="39" s="1"/>
  <c r="N9" i="39"/>
  <c r="O9" i="39" s="1"/>
  <c r="N8" i="39"/>
  <c r="O8" i="39"/>
  <c r="N7" i="39"/>
  <c r="O7" i="39" s="1"/>
  <c r="N6" i="39"/>
  <c r="O6" i="39" s="1"/>
  <c r="M5" i="39"/>
  <c r="M45" i="39" s="1"/>
  <c r="L5" i="39"/>
  <c r="K5" i="39"/>
  <c r="J5" i="39"/>
  <c r="I5" i="39"/>
  <c r="H5" i="39"/>
  <c r="G5" i="39"/>
  <c r="G45" i="39" s="1"/>
  <c r="F5" i="39"/>
  <c r="E5" i="39"/>
  <c r="D5" i="39"/>
  <c r="N46" i="38"/>
  <c r="O46" i="38" s="1"/>
  <c r="N45" i="38"/>
  <c r="O45" i="38" s="1"/>
  <c r="N44" i="38"/>
  <c r="O44" i="38" s="1"/>
  <c r="N43" i="38"/>
  <c r="O43" i="38"/>
  <c r="N42" i="38"/>
  <c r="O42" i="38"/>
  <c r="N41" i="38"/>
  <c r="O41" i="38" s="1"/>
  <c r="N40" i="38"/>
  <c r="O40" i="38" s="1"/>
  <c r="N39" i="38"/>
  <c r="O39" i="38" s="1"/>
  <c r="M38" i="38"/>
  <c r="L38" i="38"/>
  <c r="K38" i="38"/>
  <c r="J38" i="38"/>
  <c r="I38" i="38"/>
  <c r="H38" i="38"/>
  <c r="H47" i="38" s="1"/>
  <c r="G38" i="38"/>
  <c r="F38" i="38"/>
  <c r="E38" i="38"/>
  <c r="D38" i="38"/>
  <c r="N37" i="38"/>
  <c r="O37" i="38" s="1"/>
  <c r="M36" i="38"/>
  <c r="L36" i="38"/>
  <c r="K36" i="38"/>
  <c r="J36" i="38"/>
  <c r="I36" i="38"/>
  <c r="H36" i="38"/>
  <c r="G36" i="38"/>
  <c r="F36" i="38"/>
  <c r="E36" i="38"/>
  <c r="D36" i="38"/>
  <c r="N35" i="38"/>
  <c r="O35" i="38" s="1"/>
  <c r="N34" i="38"/>
  <c r="O34" i="38"/>
  <c r="N33" i="38"/>
  <c r="O33" i="38"/>
  <c r="M32" i="38"/>
  <c r="L32" i="38"/>
  <c r="K32" i="38"/>
  <c r="J32" i="38"/>
  <c r="I32" i="38"/>
  <c r="H32" i="38"/>
  <c r="G32" i="38"/>
  <c r="F32" i="38"/>
  <c r="E32" i="38"/>
  <c r="N32" i="38" s="1"/>
  <c r="O32" i="38" s="1"/>
  <c r="D32" i="38"/>
  <c r="N31" i="38"/>
  <c r="O31" i="38"/>
  <c r="N30" i="38"/>
  <c r="O30" i="38" s="1"/>
  <c r="N29" i="38"/>
  <c r="O29" i="38"/>
  <c r="N28" i="38"/>
  <c r="O28" i="38"/>
  <c r="N27" i="38"/>
  <c r="O27" i="38"/>
  <c r="N26" i="38"/>
  <c r="O26" i="38" s="1"/>
  <c r="N25" i="38"/>
  <c r="O25" i="38"/>
  <c r="N24" i="38"/>
  <c r="O24" i="38" s="1"/>
  <c r="N23" i="38"/>
  <c r="O23" i="38"/>
  <c r="M22" i="38"/>
  <c r="L22" i="38"/>
  <c r="L47" i="38" s="1"/>
  <c r="K22" i="38"/>
  <c r="J22" i="38"/>
  <c r="I22" i="38"/>
  <c r="H22" i="38"/>
  <c r="N22" i="38" s="1"/>
  <c r="O22" i="38" s="1"/>
  <c r="G22" i="38"/>
  <c r="F22" i="38"/>
  <c r="E22" i="38"/>
  <c r="D22" i="38"/>
  <c r="N21" i="38"/>
  <c r="O21" i="38"/>
  <c r="N20" i="38"/>
  <c r="O20" i="38"/>
  <c r="N19" i="38"/>
  <c r="O19" i="38"/>
  <c r="N18" i="38"/>
  <c r="O18" i="38" s="1"/>
  <c r="N17" i="38"/>
  <c r="O17" i="38"/>
  <c r="M16" i="38"/>
  <c r="L16" i="38"/>
  <c r="K16" i="38"/>
  <c r="J16" i="38"/>
  <c r="I16" i="38"/>
  <c r="H16" i="38"/>
  <c r="G16" i="38"/>
  <c r="F16" i="38"/>
  <c r="E16" i="38"/>
  <c r="D16" i="38"/>
  <c r="N15" i="38"/>
  <c r="O15" i="38" s="1"/>
  <c r="N14" i="38"/>
  <c r="O14" i="38"/>
  <c r="N13" i="38"/>
  <c r="O13" i="38"/>
  <c r="N12" i="38"/>
  <c r="O12" i="38"/>
  <c r="N11" i="38"/>
  <c r="O11" i="38" s="1"/>
  <c r="N10" i="38"/>
  <c r="O10" i="38"/>
  <c r="N9" i="38"/>
  <c r="O9" i="38" s="1"/>
  <c r="N8" i="38"/>
  <c r="O8" i="38"/>
  <c r="N7" i="38"/>
  <c r="O7" i="38"/>
  <c r="N6" i="38"/>
  <c r="O6" i="38"/>
  <c r="M5" i="38"/>
  <c r="M47" i="38" s="1"/>
  <c r="L5" i="38"/>
  <c r="K5" i="38"/>
  <c r="J5" i="38"/>
  <c r="I5" i="38"/>
  <c r="H5" i="38"/>
  <c r="G5" i="38"/>
  <c r="G47" i="38"/>
  <c r="F5" i="38"/>
  <c r="F47" i="38" s="1"/>
  <c r="E5" i="38"/>
  <c r="E47" i="38" s="1"/>
  <c r="D5" i="38"/>
  <c r="D47" i="38" s="1"/>
  <c r="N42" i="37"/>
  <c r="O42" i="37"/>
  <c r="N41" i="37"/>
  <c r="O41" i="37"/>
  <c r="N40" i="37"/>
  <c r="O40" i="37" s="1"/>
  <c r="N39" i="37"/>
  <c r="O39" i="37" s="1"/>
  <c r="N38" i="37"/>
  <c r="O38" i="37" s="1"/>
  <c r="N37" i="37"/>
  <c r="O37" i="37" s="1"/>
  <c r="N36" i="37"/>
  <c r="O36" i="37"/>
  <c r="M35" i="37"/>
  <c r="L35" i="37"/>
  <c r="K35" i="37"/>
  <c r="J35" i="37"/>
  <c r="I35" i="37"/>
  <c r="H35" i="37"/>
  <c r="G35" i="37"/>
  <c r="F35" i="37"/>
  <c r="E35" i="37"/>
  <c r="D35" i="37"/>
  <c r="N34" i="37"/>
  <c r="O34" i="37" s="1"/>
  <c r="M33" i="37"/>
  <c r="L33" i="37"/>
  <c r="K33" i="37"/>
  <c r="J33" i="37"/>
  <c r="I33" i="37"/>
  <c r="H33" i="37"/>
  <c r="G33" i="37"/>
  <c r="F33" i="37"/>
  <c r="E33" i="37"/>
  <c r="D33" i="37"/>
  <c r="N33" i="37" s="1"/>
  <c r="O33" i="37" s="1"/>
  <c r="N32" i="37"/>
  <c r="O32" i="37" s="1"/>
  <c r="N31" i="37"/>
  <c r="O31" i="37" s="1"/>
  <c r="N30" i="37"/>
  <c r="O30" i="37" s="1"/>
  <c r="M29" i="37"/>
  <c r="L29" i="37"/>
  <c r="K29" i="37"/>
  <c r="J29" i="37"/>
  <c r="I29" i="37"/>
  <c r="I43" i="37" s="1"/>
  <c r="H29" i="37"/>
  <c r="G29" i="37"/>
  <c r="F29" i="37"/>
  <c r="E29" i="37"/>
  <c r="N29" i="37" s="1"/>
  <c r="O29" i="37" s="1"/>
  <c r="D29" i="37"/>
  <c r="N28" i="37"/>
  <c r="O28" i="37" s="1"/>
  <c r="N27" i="37"/>
  <c r="O27" i="37" s="1"/>
  <c r="N26" i="37"/>
  <c r="O26" i="37"/>
  <c r="N25" i="37"/>
  <c r="O25" i="37"/>
  <c r="N24" i="37"/>
  <c r="O24" i="37" s="1"/>
  <c r="M23" i="37"/>
  <c r="L23" i="37"/>
  <c r="K23" i="37"/>
  <c r="J23" i="37"/>
  <c r="I23" i="37"/>
  <c r="H23" i="37"/>
  <c r="G23" i="37"/>
  <c r="F23" i="37"/>
  <c r="F43" i="37" s="1"/>
  <c r="E23" i="37"/>
  <c r="D23" i="37"/>
  <c r="N22" i="37"/>
  <c r="O22" i="37"/>
  <c r="N21" i="37"/>
  <c r="O21" i="37" s="1"/>
  <c r="N20" i="37"/>
  <c r="O20" i="37"/>
  <c r="N19" i="37"/>
  <c r="O19" i="37"/>
  <c r="N18" i="37"/>
  <c r="O18" i="37"/>
  <c r="N17" i="37"/>
  <c r="O17" i="37" s="1"/>
  <c r="M16" i="37"/>
  <c r="L16" i="37"/>
  <c r="K16" i="37"/>
  <c r="J16" i="37"/>
  <c r="I16" i="37"/>
  <c r="H16" i="37"/>
  <c r="G16" i="37"/>
  <c r="N16" i="37" s="1"/>
  <c r="O16" i="37" s="1"/>
  <c r="F16" i="37"/>
  <c r="E16" i="37"/>
  <c r="D16" i="37"/>
  <c r="N15" i="37"/>
  <c r="O15" i="37"/>
  <c r="N14" i="37"/>
  <c r="O14" i="37"/>
  <c r="N13" i="37"/>
  <c r="O13" i="37"/>
  <c r="N12" i="37"/>
  <c r="O12" i="37" s="1"/>
  <c r="N11" i="37"/>
  <c r="O11" i="37" s="1"/>
  <c r="N10" i="37"/>
  <c r="O10" i="37"/>
  <c r="N9" i="37"/>
  <c r="O9" i="37" s="1"/>
  <c r="N8" i="37"/>
  <c r="O8" i="37"/>
  <c r="N7" i="37"/>
  <c r="O7" i="37"/>
  <c r="N6" i="37"/>
  <c r="O6" i="37"/>
  <c r="M5" i="37"/>
  <c r="N5" i="37" s="1"/>
  <c r="O5" i="37" s="1"/>
  <c r="L5" i="37"/>
  <c r="L43" i="37" s="1"/>
  <c r="K5" i="37"/>
  <c r="K43" i="37" s="1"/>
  <c r="J5" i="37"/>
  <c r="J43" i="37" s="1"/>
  <c r="I5" i="37"/>
  <c r="H5" i="37"/>
  <c r="H43" i="37" s="1"/>
  <c r="G5" i="37"/>
  <c r="F5" i="37"/>
  <c r="E5" i="37"/>
  <c r="E43" i="37" s="1"/>
  <c r="D5" i="37"/>
  <c r="N41" i="36"/>
  <c r="O41" i="36"/>
  <c r="N40" i="36"/>
  <c r="O40" i="36" s="1"/>
  <c r="N39" i="36"/>
  <c r="O39" i="36"/>
  <c r="N38" i="36"/>
  <c r="O38" i="36"/>
  <c r="N37" i="36"/>
  <c r="O37" i="36"/>
  <c r="N36" i="36"/>
  <c r="O36" i="36" s="1"/>
  <c r="M35" i="36"/>
  <c r="L35" i="36"/>
  <c r="K35" i="36"/>
  <c r="J35" i="36"/>
  <c r="I35" i="36"/>
  <c r="H35" i="36"/>
  <c r="G35" i="36"/>
  <c r="F35" i="36"/>
  <c r="E35" i="36"/>
  <c r="D35" i="36"/>
  <c r="N34" i="36"/>
  <c r="O34" i="36"/>
  <c r="M33" i="36"/>
  <c r="L33" i="36"/>
  <c r="K33" i="36"/>
  <c r="J33" i="36"/>
  <c r="I33" i="36"/>
  <c r="H33" i="36"/>
  <c r="G33" i="36"/>
  <c r="G42" i="36" s="1"/>
  <c r="F33" i="36"/>
  <c r="E33" i="36"/>
  <c r="D33" i="36"/>
  <c r="N32" i="36"/>
  <c r="O32" i="36" s="1"/>
  <c r="N31" i="36"/>
  <c r="O31" i="36"/>
  <c r="N30" i="36"/>
  <c r="O30" i="36"/>
  <c r="M29" i="36"/>
  <c r="L29" i="36"/>
  <c r="K29" i="36"/>
  <c r="J29" i="36"/>
  <c r="I29" i="36"/>
  <c r="H29" i="36"/>
  <c r="G29" i="36"/>
  <c r="F29" i="36"/>
  <c r="E29" i="36"/>
  <c r="D29" i="36"/>
  <c r="N28" i="36"/>
  <c r="O28" i="36"/>
  <c r="N27" i="36"/>
  <c r="O27" i="36"/>
  <c r="N26" i="36"/>
  <c r="O26" i="36" s="1"/>
  <c r="N25" i="36"/>
  <c r="O25" i="36"/>
  <c r="N24" i="36"/>
  <c r="O24" i="36" s="1"/>
  <c r="N23" i="36"/>
  <c r="O23" i="36"/>
  <c r="M22" i="36"/>
  <c r="L22" i="36"/>
  <c r="K22" i="36"/>
  <c r="J22" i="36"/>
  <c r="J42" i="36" s="1"/>
  <c r="I22" i="36"/>
  <c r="H22" i="36"/>
  <c r="G22" i="36"/>
  <c r="F22" i="36"/>
  <c r="E22" i="36"/>
  <c r="D22" i="36"/>
  <c r="N21" i="36"/>
  <c r="O21" i="36"/>
  <c r="N20" i="36"/>
  <c r="O20" i="36" s="1"/>
  <c r="N19" i="36"/>
  <c r="O19" i="36" s="1"/>
  <c r="N18" i="36"/>
  <c r="O18" i="36"/>
  <c r="N17" i="36"/>
  <c r="O17" i="36" s="1"/>
  <c r="M16" i="36"/>
  <c r="L16" i="36"/>
  <c r="K16" i="36"/>
  <c r="J16" i="36"/>
  <c r="I16" i="36"/>
  <c r="I42" i="36" s="1"/>
  <c r="H16" i="36"/>
  <c r="G16" i="36"/>
  <c r="F16" i="36"/>
  <c r="E16" i="36"/>
  <c r="D16" i="36"/>
  <c r="N15" i="36"/>
  <c r="O15" i="36" s="1"/>
  <c r="N14" i="36"/>
  <c r="O14" i="36"/>
  <c r="N13" i="36"/>
  <c r="O13" i="36"/>
  <c r="N12" i="36"/>
  <c r="O12" i="36"/>
  <c r="N11" i="36"/>
  <c r="O11" i="36" s="1"/>
  <c r="N10" i="36"/>
  <c r="O10" i="36"/>
  <c r="N9" i="36"/>
  <c r="O9" i="36" s="1"/>
  <c r="N8" i="36"/>
  <c r="O8" i="36"/>
  <c r="N7" i="36"/>
  <c r="O7" i="36"/>
  <c r="N6" i="36"/>
  <c r="O6" i="36"/>
  <c r="M5" i="36"/>
  <c r="M42" i="36" s="1"/>
  <c r="L5" i="36"/>
  <c r="L42" i="36" s="1"/>
  <c r="K5" i="36"/>
  <c r="J5" i="36"/>
  <c r="I5" i="36"/>
  <c r="H5" i="36"/>
  <c r="H42" i="36" s="1"/>
  <c r="G5" i="36"/>
  <c r="F5" i="36"/>
  <c r="F42" i="36" s="1"/>
  <c r="E5" i="36"/>
  <c r="D5" i="36"/>
  <c r="D42" i="36" s="1"/>
  <c r="N20" i="35"/>
  <c r="O20" i="35" s="1"/>
  <c r="N42" i="35"/>
  <c r="O42" i="35" s="1"/>
  <c r="N41" i="35"/>
  <c r="O41" i="35" s="1"/>
  <c r="N40" i="35"/>
  <c r="O40" i="35"/>
  <c r="N39" i="35"/>
  <c r="O39" i="35"/>
  <c r="N38" i="35"/>
  <c r="O38" i="35" s="1"/>
  <c r="N37" i="35"/>
  <c r="O37" i="35" s="1"/>
  <c r="M36" i="35"/>
  <c r="L36" i="35"/>
  <c r="K36" i="35"/>
  <c r="J36" i="35"/>
  <c r="I36" i="35"/>
  <c r="H36" i="35"/>
  <c r="N36" i="35" s="1"/>
  <c r="O36" i="35" s="1"/>
  <c r="G36" i="35"/>
  <c r="F36" i="35"/>
  <c r="E36" i="35"/>
  <c r="D36" i="35"/>
  <c r="N35" i="35"/>
  <c r="O35" i="35" s="1"/>
  <c r="M34" i="35"/>
  <c r="L34" i="35"/>
  <c r="K34" i="35"/>
  <c r="J34" i="35"/>
  <c r="I34" i="35"/>
  <c r="H34" i="35"/>
  <c r="G34" i="35"/>
  <c r="N34" i="35" s="1"/>
  <c r="O34" i="35" s="1"/>
  <c r="F34" i="35"/>
  <c r="E34" i="35"/>
  <c r="D34" i="35"/>
  <c r="N33" i="35"/>
  <c r="O33" i="35" s="1"/>
  <c r="N32" i="35"/>
  <c r="O32" i="35" s="1"/>
  <c r="N31" i="35"/>
  <c r="O31" i="35"/>
  <c r="M30" i="35"/>
  <c r="L30" i="35"/>
  <c r="K30" i="35"/>
  <c r="J30" i="35"/>
  <c r="I30" i="35"/>
  <c r="H30" i="35"/>
  <c r="G30" i="35"/>
  <c r="F30" i="35"/>
  <c r="E30" i="35"/>
  <c r="D30" i="35"/>
  <c r="N29" i="35"/>
  <c r="O29" i="35"/>
  <c r="N28" i="35"/>
  <c r="O28" i="35"/>
  <c r="N27" i="35"/>
  <c r="O27" i="35" s="1"/>
  <c r="N26" i="35"/>
  <c r="O26" i="35" s="1"/>
  <c r="N25" i="35"/>
  <c r="O25" i="35" s="1"/>
  <c r="N24" i="35"/>
  <c r="O24" i="35" s="1"/>
  <c r="M23" i="35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 s="1"/>
  <c r="N21" i="35"/>
  <c r="O21" i="35" s="1"/>
  <c r="N19" i="35"/>
  <c r="O19" i="35" s="1"/>
  <c r="N18" i="35"/>
  <c r="O18" i="35" s="1"/>
  <c r="N17" i="35"/>
  <c r="O17" i="35"/>
  <c r="M16" i="35"/>
  <c r="L16" i="35"/>
  <c r="K16" i="35"/>
  <c r="J16" i="35"/>
  <c r="I16" i="35"/>
  <c r="N16" i="35" s="1"/>
  <c r="O16" i="35" s="1"/>
  <c r="H16" i="35"/>
  <c r="G16" i="35"/>
  <c r="F16" i="35"/>
  <c r="E16" i="35"/>
  <c r="D16" i="35"/>
  <c r="N15" i="35"/>
  <c r="O15" i="35" s="1"/>
  <c r="N14" i="35"/>
  <c r="O14" i="35"/>
  <c r="N13" i="35"/>
  <c r="O13" i="35"/>
  <c r="N12" i="35"/>
  <c r="O12" i="35" s="1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 s="1"/>
  <c r="M5" i="35"/>
  <c r="L5" i="35"/>
  <c r="K5" i="35"/>
  <c r="J5" i="35"/>
  <c r="J43" i="35" s="1"/>
  <c r="I5" i="35"/>
  <c r="I43" i="35" s="1"/>
  <c r="H5" i="35"/>
  <c r="G5" i="35"/>
  <c r="F5" i="35"/>
  <c r="F43" i="35" s="1"/>
  <c r="E5" i="35"/>
  <c r="E43" i="35" s="1"/>
  <c r="D5" i="35"/>
  <c r="D43" i="35"/>
  <c r="N47" i="34"/>
  <c r="O47" i="34"/>
  <c r="M46" i="34"/>
  <c r="L46" i="34"/>
  <c r="K46" i="34"/>
  <c r="J46" i="34"/>
  <c r="I46" i="34"/>
  <c r="H46" i="34"/>
  <c r="G46" i="34"/>
  <c r="F46" i="34"/>
  <c r="E46" i="34"/>
  <c r="D46" i="34"/>
  <c r="N46" i="34" s="1"/>
  <c r="O46" i="34" s="1"/>
  <c r="N45" i="34"/>
  <c r="O45" i="34" s="1"/>
  <c r="N44" i="34"/>
  <c r="O44" i="34" s="1"/>
  <c r="N43" i="34"/>
  <c r="O43" i="34"/>
  <c r="N42" i="34"/>
  <c r="O42" i="34"/>
  <c r="N41" i="34"/>
  <c r="O41" i="34"/>
  <c r="N40" i="34"/>
  <c r="O40" i="34" s="1"/>
  <c r="M39" i="34"/>
  <c r="L39" i="34"/>
  <c r="K39" i="34"/>
  <c r="J39" i="34"/>
  <c r="I39" i="34"/>
  <c r="H39" i="34"/>
  <c r="G39" i="34"/>
  <c r="F39" i="34"/>
  <c r="E39" i="34"/>
  <c r="N39" i="34" s="1"/>
  <c r="O39" i="34" s="1"/>
  <c r="D39" i="34"/>
  <c r="N38" i="34"/>
  <c r="O38" i="34" s="1"/>
  <c r="M37" i="34"/>
  <c r="L37" i="34"/>
  <c r="K37" i="34"/>
  <c r="J37" i="34"/>
  <c r="I37" i="34"/>
  <c r="H37" i="34"/>
  <c r="G37" i="34"/>
  <c r="N37" i="34" s="1"/>
  <c r="O37" i="34" s="1"/>
  <c r="F37" i="34"/>
  <c r="E37" i="34"/>
  <c r="D37" i="34"/>
  <c r="N36" i="34"/>
  <c r="O36" i="34" s="1"/>
  <c r="N35" i="34"/>
  <c r="O35" i="34"/>
  <c r="N34" i="34"/>
  <c r="O34" i="34"/>
  <c r="M33" i="34"/>
  <c r="L33" i="34"/>
  <c r="K33" i="34"/>
  <c r="K48" i="34" s="1"/>
  <c r="J33" i="34"/>
  <c r="I33" i="34"/>
  <c r="H33" i="34"/>
  <c r="G33" i="34"/>
  <c r="F33" i="34"/>
  <c r="E33" i="34"/>
  <c r="D33" i="34"/>
  <c r="N32" i="34"/>
  <c r="O32" i="34"/>
  <c r="N31" i="34"/>
  <c r="O31" i="34" s="1"/>
  <c r="N30" i="34"/>
  <c r="O30" i="34" s="1"/>
  <c r="N29" i="34"/>
  <c r="O29" i="34" s="1"/>
  <c r="N28" i="34"/>
  <c r="O28" i="34"/>
  <c r="N27" i="34"/>
  <c r="O27" i="34"/>
  <c r="N26" i="34"/>
  <c r="O26" i="34"/>
  <c r="N25" i="34"/>
  <c r="O25" i="34" s="1"/>
  <c r="N24" i="34"/>
  <c r="O24" i="34" s="1"/>
  <c r="M23" i="34"/>
  <c r="L23" i="34"/>
  <c r="K23" i="34"/>
  <c r="J23" i="34"/>
  <c r="I23" i="34"/>
  <c r="H23" i="34"/>
  <c r="G23" i="34"/>
  <c r="F23" i="34"/>
  <c r="F48" i="34" s="1"/>
  <c r="E23" i="34"/>
  <c r="N23" i="34" s="1"/>
  <c r="O23" i="34" s="1"/>
  <c r="D23" i="34"/>
  <c r="N22" i="34"/>
  <c r="O22" i="34" s="1"/>
  <c r="N21" i="34"/>
  <c r="O21" i="34" s="1"/>
  <c r="N20" i="34"/>
  <c r="O20" i="34"/>
  <c r="N19" i="34"/>
  <c r="O19" i="34" s="1"/>
  <c r="N18" i="34"/>
  <c r="O18" i="34" s="1"/>
  <c r="N17" i="34"/>
  <c r="O17" i="34" s="1"/>
  <c r="M16" i="34"/>
  <c r="L16" i="34"/>
  <c r="K16" i="34"/>
  <c r="J16" i="34"/>
  <c r="I16" i="34"/>
  <c r="H16" i="34"/>
  <c r="H48" i="34" s="1"/>
  <c r="G16" i="34"/>
  <c r="F16" i="34"/>
  <c r="E16" i="34"/>
  <c r="D16" i="34"/>
  <c r="N15" i="34"/>
  <c r="O15" i="34"/>
  <c r="N14" i="34"/>
  <c r="O14" i="34"/>
  <c r="N13" i="34"/>
  <c r="O13" i="34"/>
  <c r="N12" i="34"/>
  <c r="O12" i="34" s="1"/>
  <c r="N11" i="34"/>
  <c r="O11" i="34" s="1"/>
  <c r="N10" i="34"/>
  <c r="O10" i="34" s="1"/>
  <c r="N9" i="34"/>
  <c r="O9" i="34"/>
  <c r="N8" i="34"/>
  <c r="O8" i="34"/>
  <c r="N7" i="34"/>
  <c r="O7" i="34" s="1"/>
  <c r="N6" i="34"/>
  <c r="O6" i="34" s="1"/>
  <c r="M5" i="34"/>
  <c r="L5" i="34"/>
  <c r="K5" i="34"/>
  <c r="J5" i="34"/>
  <c r="J48" i="34" s="1"/>
  <c r="I5" i="34"/>
  <c r="I48" i="34"/>
  <c r="H5" i="34"/>
  <c r="G5" i="34"/>
  <c r="F5" i="34"/>
  <c r="N5" i="34" s="1"/>
  <c r="O5" i="34" s="1"/>
  <c r="E5" i="34"/>
  <c r="D5" i="34"/>
  <c r="N30" i="33"/>
  <c r="O30" i="33" s="1"/>
  <c r="N31" i="33"/>
  <c r="O31" i="33"/>
  <c r="N32" i="33"/>
  <c r="O32" i="33" s="1"/>
  <c r="N23" i="33"/>
  <c r="O23" i="33" s="1"/>
  <c r="N24" i="33"/>
  <c r="O24" i="33" s="1"/>
  <c r="N25" i="33"/>
  <c r="O25" i="33" s="1"/>
  <c r="N26" i="33"/>
  <c r="O26" i="33" s="1"/>
  <c r="N27" i="33"/>
  <c r="O27" i="33"/>
  <c r="N28" i="33"/>
  <c r="O28" i="33"/>
  <c r="N8" i="33"/>
  <c r="O8" i="33" s="1"/>
  <c r="E29" i="33"/>
  <c r="F29" i="33"/>
  <c r="G29" i="33"/>
  <c r="H29" i="33"/>
  <c r="I29" i="33"/>
  <c r="J29" i="33"/>
  <c r="K29" i="33"/>
  <c r="L29" i="33"/>
  <c r="M29" i="33"/>
  <c r="D29" i="33"/>
  <c r="E22" i="33"/>
  <c r="F22" i="33"/>
  <c r="G22" i="33"/>
  <c r="H22" i="33"/>
  <c r="I22" i="33"/>
  <c r="J22" i="33"/>
  <c r="K22" i="33"/>
  <c r="L22" i="33"/>
  <c r="M22" i="33"/>
  <c r="D22" i="33"/>
  <c r="E16" i="33"/>
  <c r="F16" i="33"/>
  <c r="G16" i="33"/>
  <c r="H16" i="33"/>
  <c r="I16" i="33"/>
  <c r="I44" i="33"/>
  <c r="J16" i="33"/>
  <c r="K16" i="33"/>
  <c r="L16" i="33"/>
  <c r="M16" i="33"/>
  <c r="D16" i="33"/>
  <c r="E5" i="33"/>
  <c r="F5" i="33"/>
  <c r="G5" i="33"/>
  <c r="H5" i="33"/>
  <c r="H44" i="33" s="1"/>
  <c r="I5" i="33"/>
  <c r="J5" i="33"/>
  <c r="J44" i="33"/>
  <c r="K5" i="33"/>
  <c r="L5" i="33"/>
  <c r="M5" i="33"/>
  <c r="D5" i="33"/>
  <c r="N37" i="33"/>
  <c r="O37" i="33" s="1"/>
  <c r="N38" i="33"/>
  <c r="O38" i="33"/>
  <c r="N39" i="33"/>
  <c r="O39" i="33"/>
  <c r="N40" i="33"/>
  <c r="O40" i="33" s="1"/>
  <c r="N41" i="33"/>
  <c r="O41" i="33" s="1"/>
  <c r="N42" i="33"/>
  <c r="O42" i="33" s="1"/>
  <c r="N43" i="33"/>
  <c r="O43" i="33" s="1"/>
  <c r="N36" i="33"/>
  <c r="O36" i="33"/>
  <c r="E35" i="33"/>
  <c r="F35" i="33"/>
  <c r="G35" i="33"/>
  <c r="H35" i="33"/>
  <c r="I35" i="33"/>
  <c r="J35" i="33"/>
  <c r="K35" i="33"/>
  <c r="L35" i="33"/>
  <c r="M35" i="33"/>
  <c r="D35" i="33"/>
  <c r="E33" i="33"/>
  <c r="F33" i="33"/>
  <c r="F44" i="33" s="1"/>
  <c r="G33" i="33"/>
  <c r="H33" i="33"/>
  <c r="I33" i="33"/>
  <c r="J33" i="33"/>
  <c r="K33" i="33"/>
  <c r="L33" i="33"/>
  <c r="M33" i="33"/>
  <c r="D33" i="33"/>
  <c r="N33" i="33" s="1"/>
  <c r="O33" i="33" s="1"/>
  <c r="N34" i="33"/>
  <c r="O34" i="33" s="1"/>
  <c r="N18" i="33"/>
  <c r="O18" i="33" s="1"/>
  <c r="N19" i="33"/>
  <c r="O19" i="33" s="1"/>
  <c r="N20" i="33"/>
  <c r="O20" i="33" s="1"/>
  <c r="N21" i="33"/>
  <c r="O21" i="33"/>
  <c r="N7" i="33"/>
  <c r="O7" i="33" s="1"/>
  <c r="N9" i="33"/>
  <c r="O9" i="33" s="1"/>
  <c r="N10" i="33"/>
  <c r="O10" i="33" s="1"/>
  <c r="N11" i="33"/>
  <c r="O11" i="33" s="1"/>
  <c r="N12" i="33"/>
  <c r="O12" i="33" s="1"/>
  <c r="N13" i="33"/>
  <c r="O13" i="33"/>
  <c r="N14" i="33"/>
  <c r="O14" i="33" s="1"/>
  <c r="N15" i="33"/>
  <c r="O15" i="33" s="1"/>
  <c r="N6" i="33"/>
  <c r="O6" i="33" s="1"/>
  <c r="N17" i="33"/>
  <c r="O17" i="33" s="1"/>
  <c r="G44" i="33"/>
  <c r="N36" i="40"/>
  <c r="O36" i="40" s="1"/>
  <c r="N5" i="41"/>
  <c r="O5" i="41" s="1"/>
  <c r="M44" i="42"/>
  <c r="L44" i="42"/>
  <c r="N42" i="42"/>
  <c r="O42" i="42"/>
  <c r="K44" i="42"/>
  <c r="I44" i="42"/>
  <c r="N29" i="42"/>
  <c r="O29" i="42" s="1"/>
  <c r="E46" i="43"/>
  <c r="F46" i="43"/>
  <c r="J46" i="43"/>
  <c r="I46" i="43"/>
  <c r="N23" i="43"/>
  <c r="O23" i="43" s="1"/>
  <c r="N31" i="44"/>
  <c r="O31" i="44" s="1"/>
  <c r="N32" i="45"/>
  <c r="O32" i="45" s="1"/>
  <c r="I47" i="46"/>
  <c r="E47" i="46"/>
  <c r="F47" i="46"/>
  <c r="K47" i="46"/>
  <c r="O5" i="46"/>
  <c r="P5" i="46" s="1"/>
  <c r="O44" i="47" l="1"/>
  <c r="P44" i="47" s="1"/>
  <c r="O47" i="46"/>
  <c r="P47" i="46" s="1"/>
  <c r="N23" i="37"/>
  <c r="O23" i="37" s="1"/>
  <c r="K47" i="38"/>
  <c r="N5" i="40"/>
  <c r="O5" i="40" s="1"/>
  <c r="K44" i="33"/>
  <c r="N30" i="35"/>
  <c r="O30" i="35" s="1"/>
  <c r="N22" i="36"/>
  <c r="O22" i="36" s="1"/>
  <c r="N33" i="36"/>
  <c r="O33" i="36" s="1"/>
  <c r="N35" i="36"/>
  <c r="O35" i="36" s="1"/>
  <c r="N35" i="42"/>
  <c r="O35" i="42" s="1"/>
  <c r="L46" i="43"/>
  <c r="L48" i="34"/>
  <c r="L43" i="35"/>
  <c r="N29" i="36"/>
  <c r="O29" i="36" s="1"/>
  <c r="G43" i="37"/>
  <c r="E45" i="39"/>
  <c r="N45" i="39" s="1"/>
  <c r="O45" i="39" s="1"/>
  <c r="N5" i="39"/>
  <c r="O5" i="39" s="1"/>
  <c r="N44" i="41"/>
  <c r="O44" i="41" s="1"/>
  <c r="E44" i="42"/>
  <c r="D44" i="42"/>
  <c r="N16" i="42"/>
  <c r="O16" i="42" s="1"/>
  <c r="M48" i="34"/>
  <c r="N33" i="34"/>
  <c r="O33" i="34" s="1"/>
  <c r="M43" i="35"/>
  <c r="E42" i="36"/>
  <c r="N42" i="36" s="1"/>
  <c r="O42" i="36" s="1"/>
  <c r="F45" i="39"/>
  <c r="N35" i="43"/>
  <c r="O35" i="43" s="1"/>
  <c r="K46" i="43"/>
  <c r="N46" i="43" s="1"/>
  <c r="O46" i="43" s="1"/>
  <c r="N37" i="43"/>
  <c r="O37" i="43" s="1"/>
  <c r="N44" i="43"/>
  <c r="O44" i="43" s="1"/>
  <c r="K44" i="44"/>
  <c r="E45" i="45"/>
  <c r="E44" i="44"/>
  <c r="N44" i="44" s="1"/>
  <c r="O44" i="44" s="1"/>
  <c r="D45" i="45"/>
  <c r="N45" i="45" s="1"/>
  <c r="O45" i="45" s="1"/>
  <c r="N16" i="45"/>
  <c r="O16" i="45" s="1"/>
  <c r="K43" i="35"/>
  <c r="O36" i="46"/>
  <c r="P36" i="46" s="1"/>
  <c r="N29" i="33"/>
  <c r="O29" i="33" s="1"/>
  <c r="D48" i="34"/>
  <c r="N5" i="35"/>
  <c r="O5" i="35" s="1"/>
  <c r="K44" i="40"/>
  <c r="N16" i="40"/>
  <c r="O16" i="40" s="1"/>
  <c r="N16" i="41"/>
  <c r="O16" i="41" s="1"/>
  <c r="F44" i="44"/>
  <c r="L44" i="40"/>
  <c r="D44" i="33"/>
  <c r="N35" i="37"/>
  <c r="O35" i="37" s="1"/>
  <c r="N23" i="39"/>
  <c r="O23" i="39" s="1"/>
  <c r="I44" i="41"/>
  <c r="N16" i="33"/>
  <c r="O16" i="33" s="1"/>
  <c r="G48" i="34"/>
  <c r="G43" i="35"/>
  <c r="N43" i="35" s="1"/>
  <c r="O43" i="35" s="1"/>
  <c r="N16" i="36"/>
  <c r="O16" i="36" s="1"/>
  <c r="D43" i="37"/>
  <c r="N43" i="37" s="1"/>
  <c r="O43" i="37" s="1"/>
  <c r="N16" i="38"/>
  <c r="O16" i="38" s="1"/>
  <c r="K45" i="39"/>
  <c r="N5" i="42"/>
  <c r="O5" i="42" s="1"/>
  <c r="M43" i="37"/>
  <c r="N35" i="33"/>
  <c r="O35" i="33" s="1"/>
  <c r="N5" i="33"/>
  <c r="O5" i="33" s="1"/>
  <c r="M44" i="33"/>
  <c r="E48" i="34"/>
  <c r="H43" i="35"/>
  <c r="I47" i="38"/>
  <c r="N47" i="38" s="1"/>
  <c r="O47" i="38" s="1"/>
  <c r="J44" i="42"/>
  <c r="F44" i="42"/>
  <c r="I44" i="44"/>
  <c r="N15" i="44"/>
  <c r="O15" i="44" s="1"/>
  <c r="O16" i="46"/>
  <c r="P16" i="46" s="1"/>
  <c r="H47" i="46"/>
  <c r="E44" i="33"/>
  <c r="N38" i="38"/>
  <c r="O38" i="38" s="1"/>
  <c r="L44" i="33"/>
  <c r="K42" i="36"/>
  <c r="J47" i="38"/>
  <c r="D44" i="40"/>
  <c r="N34" i="40"/>
  <c r="O34" i="40" s="1"/>
  <c r="N31" i="41"/>
  <c r="O31" i="41" s="1"/>
  <c r="N37" i="44"/>
  <c r="O37" i="44" s="1"/>
  <c r="N36" i="38"/>
  <c r="O36" i="38" s="1"/>
  <c r="N5" i="45"/>
  <c r="O5" i="45" s="1"/>
  <c r="I45" i="45"/>
  <c r="O38" i="46"/>
  <c r="P38" i="46" s="1"/>
  <c r="L47" i="46"/>
  <c r="N5" i="36"/>
  <c r="O5" i="36" s="1"/>
  <c r="N5" i="44"/>
  <c r="O5" i="44" s="1"/>
  <c r="N16" i="43"/>
  <c r="O16" i="43" s="1"/>
  <c r="N5" i="38"/>
  <c r="O5" i="38" s="1"/>
  <c r="N22" i="33"/>
  <c r="O22" i="33" s="1"/>
  <c r="N16" i="34"/>
  <c r="O16" i="34" s="1"/>
  <c r="N44" i="42" l="1"/>
  <c r="O44" i="42" s="1"/>
  <c r="N44" i="40"/>
  <c r="O44" i="40" s="1"/>
  <c r="N48" i="34"/>
  <c r="O48" i="34" s="1"/>
  <c r="N44" i="33"/>
  <c r="O44" i="33" s="1"/>
</calcChain>
</file>

<file path=xl/sharedStrings.xml><?xml version="1.0" encoding="utf-8"?>
<sst xmlns="http://schemas.openxmlformats.org/spreadsheetml/2006/main" count="912" uniqueCount="137">
  <si>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</si>
  <si>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</si>
  <si>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</si>
  <si>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</si>
  <si>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</si>
  <si>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</si>
  <si>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</si>
  <si>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</si>
  <si>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</si>
  <si>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</si>
  <si>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</si>
  <si>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</si>
  <si>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</si>
  <si>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</si>
  <si>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</si>
  <si>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</si>
  <si>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</si>
  <si>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</si>
  <si>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</si>
  <si>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</si>
  <si>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</si>
  <si>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</si>
  <si>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Other Permits, Fees, and Special Assessments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</si>
  <si>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</si>
  <si>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</si>
  <si>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</si>
  <si>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</si>
  <si>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</si>
  <si>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Physical Environment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</si>
  <si>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</si>
  <si>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</si>
  <si>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</si>
  <si>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</si>
  <si>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</si>
  <si>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</si>
  <si>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State Shared Revenues - General Gov't - Other General Government</t>
  </si>
  <si>
    <t>Public Safety - Emergency Management Service Fees / Charges</t>
  </si>
  <si>
    <t>Physical Environment - Sewer / Wastewater Utility</t>
  </si>
  <si>
    <t>Physical Environment - Other Physical Environment Charges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</si>
  <si>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</si>
  <si>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</si>
  <si>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</si>
  <si>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</si>
  <si>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</si>
  <si>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</si>
  <si>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</si>
  <si>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Contributions and Donations from Private Sources</t>
  </si>
  <si>
    <t>Pension Fund Contributions</t>
  </si>
  <si>
    <t>Other Miscellaneous Revenues - Deferred Compensation Contributions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</si>
  <si>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</si>
  <si>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</si>
  <si>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</si>
  <si>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</si>
  <si>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</si>
  <si>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</si>
  <si>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</si>
  <si>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</si>
  <si>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</si>
  <si>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South Pasadena Revenues Reported by Account Code and Fund Type</t>
  </si>
  <si>
    <t>Local Fiscal Year Ended September 30, 2010</t>
  </si>
  <si>
    <t>Fire Insurance Premium Tax for Firefighters' Pension</t>
  </si>
  <si>
    <t>Impact Fees - Residential - Other</t>
  </si>
  <si>
    <t>State Grant - Public Safety</t>
  </si>
  <si>
    <t>Grants from Other Local Units - General Government</t>
  </si>
  <si>
    <t>Grants from Other Local Units - Other</t>
  </si>
  <si>
    <t>Other Sources</t>
  </si>
  <si>
    <t>Non-Operating - Inter-Fund Group Transfers In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</si>
  <si>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</si>
  <si>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</si>
  <si>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</si>
  <si>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</si>
  <si>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</si>
  <si>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</si>
  <si>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</si>
  <si>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</si>
  <si>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</si>
  <si>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Impact Fees - Commercial - Public Safety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</si>
  <si>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</si>
  <si>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</si>
  <si>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</si>
  <si>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</si>
  <si>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</si>
  <si>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Interest and Other Earnings - Gain (Loss) on Sale of Investments</t>
  </si>
  <si>
    <t>Sales - Disposition of Fixed Assets</t>
  </si>
  <si>
    <t>2013 Municipal Population:</t>
  </si>
  <si>
    <t>Local Fiscal Year Ended September 30, 2008</t>
  </si>
  <si>
    <t>Permits and Franchise Fees</t>
  </si>
  <si>
    <t>Other Permits and Fees</t>
  </si>
  <si>
    <t>State Grant - General Government</t>
  </si>
  <si>
    <t>State Grant - Culture / Recreation</t>
  </si>
  <si>
    <t>Impact Fees - Other</t>
  </si>
  <si>
    <t>2008 Municipal Population:</t>
  </si>
  <si>
    <t>Local Fiscal Year Ended September 30, 2014</t>
  </si>
  <si>
    <t>Grants from Other Local Units - Culture / Recreation</t>
  </si>
  <si>
    <t>Proceeds - Installment Purchases and Capital Lease Proceeds</t>
  </si>
  <si>
    <t>2014 Municipal Population:</t>
  </si>
  <si>
    <t>Local Fiscal Year Ended September 30, 2015</t>
  </si>
  <si>
    <t>Impact Fees - Residential - Public Safety</t>
  </si>
  <si>
    <t>Other Miscellaneous Revenues - Settlements</t>
  </si>
  <si>
    <t>2015 Municipal Population:</t>
  </si>
  <si>
    <t>Local Fiscal Year Ended September 30, 2016</t>
  </si>
  <si>
    <t>Grants from Other Local Units - Public Safety</t>
  </si>
  <si>
    <t>2016 Municipal Population:</t>
  </si>
  <si>
    <t>Local Fiscal Year Ended September 30, 2017</t>
  </si>
  <si>
    <t>Proceeds of General Capital Asset Dispositions - Sales</t>
  </si>
  <si>
    <t>2017 Municipal Population:</t>
  </si>
  <si>
    <t>Local Fiscal Year Ended September 30, 2018</t>
  </si>
  <si>
    <t>State Grant - Physical Environment - Other Physical Environment</t>
  </si>
  <si>
    <t>State Shared Revenues - Public Safety - Firefighter Supplemental Compensation</t>
  </si>
  <si>
    <t>State Shared Revenues - Other</t>
  </si>
  <si>
    <t>2018 Municipal Population:</t>
  </si>
  <si>
    <t>Local Fiscal Year Ended September 30, 2019</t>
  </si>
  <si>
    <t>Federal Grant - Physical Environment - Other Physical Environment</t>
  </si>
  <si>
    <t>2019 Municipal Population:</t>
  </si>
  <si>
    <t>Local Fiscal Year Ended September 30, 2020</t>
  </si>
  <si>
    <t>First Local Option Fuel Tax (1 to 6 Cents)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</si>
  <si>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</si>
  <si>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</si>
  <si>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</si>
  <si>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</si>
  <si>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</si>
  <si>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</si>
  <si>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</si>
  <si>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</si>
  <si>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</si>
  <si>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</si>
  <si>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Permits - Other</t>
  </si>
  <si>
    <t>Impact Fees - Commercial - Transportation</t>
  </si>
  <si>
    <t>Intergovernmental Revenues</t>
  </si>
  <si>
    <t>Federal Grant - General Government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</si>
  <si>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</si>
  <si>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</si>
  <si>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</si>
  <si>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</si>
  <si>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Other General Taxes</t>
  </si>
  <si>
    <t>Federal Grant - American Rescue Plan Act Funds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</si>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</sst>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50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118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119</v>
      </c>
      <c r="N4" s="35" t="s">
        <v>9</v>
      </c>
      <c r="O4" s="35" t="s">
        <v>120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121</v>
      </c>
      <c r="B5" s="26"/>
      <c r="C5" s="26"/>
      <c r="D5" s="27">
        <f t="shared" ref="D5:N5" si="0">SUM(D6:D15)</f>
        <v>4117351</v>
      </c>
      <c r="E5" s="27">
        <f t="shared" si="0"/>
        <v>0</v>
      </c>
      <c r="F5" s="27">
        <f t="shared" si="0"/>
        <v>0</v>
      </c>
      <c r="G5" s="27">
        <f t="shared" si="0"/>
        <v>737769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53002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4908122</v>
      </c>
      <c r="P5" s="33">
        <f t="shared" ref="P5:P44" si="1">(O5/P$46)</f>
        <v>906.05907328779767</v>
      </c>
      <c r="Q5" s="6"/>
    </row>
    <row r="6" spans="1:134">
      <c r="A6" s="12"/>
      <c r="B6" s="25">
        <v>311</v>
      </c>
      <c r="C6" s="20" t="s">
        <v>2</v>
      </c>
      <c r="D6" s="46">
        <v>2970495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2970495</v>
      </c>
      <c r="P6" s="47">
        <f t="shared" si="1"/>
        <v>548.36533136422372</v>
      </c>
      <c r="Q6" s="9"/>
    </row>
    <row r="7" spans="1:134">
      <c r="A7" s="12"/>
      <c r="B7" s="25">
        <v>312.41000000000003</v>
      </c>
      <c r="C7" s="20" t="s">
        <v>122</v>
      </c>
      <c r="D7" s="46">
        <v>67968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67968</v>
      </c>
      <c r="P7" s="47">
        <f t="shared" si="1"/>
        <v>12.547166328225956</v>
      </c>
      <c r="Q7" s="9"/>
    </row>
    <row r="8" spans="1:134">
      <c r="A8" s="12"/>
      <c r="B8" s="25">
        <v>312.51</v>
      </c>
      <c r="C8" s="20" t="s">
        <v>57</v>
      </c>
      <c r="D8" s="46">
        <v>53002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53002</v>
      </c>
      <c r="L8" s="46">
        <v>0</v>
      </c>
      <c r="M8" s="46">
        <v>0</v>
      </c>
      <c r="N8" s="46">
        <v>0</v>
      </c>
      <c r="O8" s="46">
        <f t="shared" si="2"/>
        <v>106004</v>
      </c>
      <c r="P8" s="47">
        <f t="shared" si="1"/>
        <v>19.568764999076979</v>
      </c>
      <c r="Q8" s="9"/>
    </row>
    <row r="9" spans="1:134">
      <c r="A9" s="12"/>
      <c r="B9" s="25">
        <v>314.10000000000002</v>
      </c>
      <c r="C9" s="20" t="s">
        <v>12</v>
      </c>
      <c r="D9" s="46">
        <v>623532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623532</v>
      </c>
      <c r="P9" s="47">
        <f t="shared" si="1"/>
        <v>115.10651652206018</v>
      </c>
      <c r="Q9" s="9"/>
    </row>
    <row r="10" spans="1:134">
      <c r="A10" s="12"/>
      <c r="B10" s="25">
        <v>314.3</v>
      </c>
      <c r="C10" s="20" t="s">
        <v>13</v>
      </c>
      <c r="D10" s="46">
        <v>133590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133590</v>
      </c>
      <c r="P10" s="47">
        <f t="shared" si="1"/>
        <v>24.661251615285213</v>
      </c>
      <c r="Q10" s="9"/>
    </row>
    <row r="11" spans="1:134">
      <c r="A11" s="12"/>
      <c r="B11" s="25">
        <v>314.39999999999998</v>
      </c>
      <c r="C11" s="20" t="s">
        <v>14</v>
      </c>
      <c r="D11" s="46">
        <v>5076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5076</v>
      </c>
      <c r="P11" s="47">
        <f t="shared" si="1"/>
        <v>0.93705002769060364</v>
      </c>
      <c r="Q11" s="9"/>
    </row>
    <row r="12" spans="1:134">
      <c r="A12" s="12"/>
      <c r="B12" s="25">
        <v>314.8</v>
      </c>
      <c r="C12" s="20" t="s">
        <v>15</v>
      </c>
      <c r="D12" s="46">
        <v>5348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5348</v>
      </c>
      <c r="P12" s="47">
        <f t="shared" si="1"/>
        <v>0.98726232231862654</v>
      </c>
      <c r="Q12" s="9"/>
    </row>
    <row r="13" spans="1:134">
      <c r="A13" s="12"/>
      <c r="B13" s="25">
        <v>315.10000000000002</v>
      </c>
      <c r="C13" s="20" t="s">
        <v>124</v>
      </c>
      <c r="D13" s="46">
        <v>160106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160106</v>
      </c>
      <c r="P13" s="47">
        <f t="shared" si="1"/>
        <v>29.556211925419973</v>
      </c>
      <c r="Q13" s="9"/>
    </row>
    <row r="14" spans="1:134">
      <c r="A14" s="12"/>
      <c r="B14" s="25">
        <v>316</v>
      </c>
      <c r="C14" s="20" t="s">
        <v>75</v>
      </c>
      <c r="D14" s="46">
        <v>98234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98234</v>
      </c>
      <c r="P14" s="47">
        <f t="shared" si="1"/>
        <v>18.134391729739708</v>
      </c>
      <c r="Q14" s="9"/>
    </row>
    <row r="15" spans="1:134">
      <c r="A15" s="12"/>
      <c r="B15" s="25">
        <v>319.89999999999998</v>
      </c>
      <c r="C15" s="20" t="s">
        <v>134</v>
      </c>
      <c r="D15" s="46">
        <v>0</v>
      </c>
      <c r="E15" s="46">
        <v>0</v>
      </c>
      <c r="F15" s="46">
        <v>0</v>
      </c>
      <c r="G15" s="46">
        <v>737769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737769</v>
      </c>
      <c r="P15" s="47">
        <f t="shared" si="1"/>
        <v>136.1951264537567</v>
      </c>
      <c r="Q15" s="9"/>
    </row>
    <row r="16" spans="1:134" ht="15.75">
      <c r="A16" s="29" t="s">
        <v>18</v>
      </c>
      <c r="B16" s="30"/>
      <c r="C16" s="31"/>
      <c r="D16" s="32">
        <f t="shared" ref="D16:N16" si="3">SUM(D17:D20)</f>
        <v>949650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949650</v>
      </c>
      <c r="P16" s="45">
        <f t="shared" si="1"/>
        <v>175.30921174081595</v>
      </c>
      <c r="Q16" s="10"/>
    </row>
    <row r="17" spans="1:17">
      <c r="A17" s="12"/>
      <c r="B17" s="25">
        <v>322</v>
      </c>
      <c r="C17" s="20" t="s">
        <v>125</v>
      </c>
      <c r="D17" s="46">
        <v>385736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385736</v>
      </c>
      <c r="P17" s="47">
        <f t="shared" si="1"/>
        <v>71.208417943511165</v>
      </c>
      <c r="Q17" s="9"/>
    </row>
    <row r="18" spans="1:17">
      <c r="A18" s="12"/>
      <c r="B18" s="25">
        <v>323.10000000000002</v>
      </c>
      <c r="C18" s="20" t="s">
        <v>19</v>
      </c>
      <c r="D18" s="46">
        <v>501545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0" si="4">SUM(D18:N18)</f>
        <v>501545</v>
      </c>
      <c r="P18" s="47">
        <f t="shared" si="1"/>
        <v>92.587225401513749</v>
      </c>
      <c r="Q18" s="9"/>
    </row>
    <row r="19" spans="1:17">
      <c r="A19" s="12"/>
      <c r="B19" s="25">
        <v>323.39999999999998</v>
      </c>
      <c r="C19" s="20" t="s">
        <v>20</v>
      </c>
      <c r="D19" s="46">
        <v>6747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6747</v>
      </c>
      <c r="P19" s="47">
        <f t="shared" si="1"/>
        <v>1.2455233524090825</v>
      </c>
      <c r="Q19" s="9"/>
    </row>
    <row r="20" spans="1:17">
      <c r="A20" s="12"/>
      <c r="B20" s="25">
        <v>323.7</v>
      </c>
      <c r="C20" s="20" t="s">
        <v>21</v>
      </c>
      <c r="D20" s="46">
        <v>55622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55622</v>
      </c>
      <c r="P20" s="47">
        <f t="shared" si="1"/>
        <v>10.268045043381946</v>
      </c>
      <c r="Q20" s="9"/>
    </row>
    <row r="21" spans="1:17" ht="15.75">
      <c r="A21" s="29" t="s">
        <v>128</v>
      </c>
      <c r="B21" s="30"/>
      <c r="C21" s="31"/>
      <c r="D21" s="32">
        <f t="shared" ref="D21:N21" si="5">SUM(D22:D28)</f>
        <v>653691</v>
      </c>
      <c r="E21" s="32">
        <f t="shared" si="5"/>
        <v>0</v>
      </c>
      <c r="F21" s="32">
        <f t="shared" si="5"/>
        <v>0</v>
      </c>
      <c r="G21" s="32">
        <f t="shared" si="5"/>
        <v>547525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4">
        <f>SUM(D21:N21)</f>
        <v>1201216</v>
      </c>
      <c r="P21" s="45">
        <f t="shared" si="1"/>
        <v>221.74930773490863</v>
      </c>
      <c r="Q21" s="10"/>
    </row>
    <row r="22" spans="1:17">
      <c r="A22" s="12"/>
      <c r="B22" s="25">
        <v>331.51</v>
      </c>
      <c r="C22" s="20" t="s">
        <v>135</v>
      </c>
      <c r="D22" s="46">
        <v>20250</v>
      </c>
      <c r="E22" s="46">
        <v>0</v>
      </c>
      <c r="F22" s="46">
        <v>0</v>
      </c>
      <c r="G22" s="46">
        <v>547525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7" si="6">SUM(D22:N22)</f>
        <v>567775</v>
      </c>
      <c r="P22" s="47">
        <f t="shared" si="1"/>
        <v>104.81354993538859</v>
      </c>
      <c r="Q22" s="9"/>
    </row>
    <row r="23" spans="1:17">
      <c r="A23" s="12"/>
      <c r="B23" s="25">
        <v>335.125</v>
      </c>
      <c r="C23" s="20" t="s">
        <v>130</v>
      </c>
      <c r="D23" s="46">
        <v>211715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211715</v>
      </c>
      <c r="P23" s="47">
        <f t="shared" si="1"/>
        <v>39.083441019014217</v>
      </c>
      <c r="Q23" s="9"/>
    </row>
    <row r="24" spans="1:17">
      <c r="A24" s="12"/>
      <c r="B24" s="25">
        <v>335.14</v>
      </c>
      <c r="C24" s="20" t="s">
        <v>78</v>
      </c>
      <c r="D24" s="46">
        <v>3470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3470</v>
      </c>
      <c r="P24" s="47">
        <f t="shared" si="1"/>
        <v>0.64057596455602728</v>
      </c>
      <c r="Q24" s="9"/>
    </row>
    <row r="25" spans="1:17">
      <c r="A25" s="12"/>
      <c r="B25" s="25">
        <v>335.15</v>
      </c>
      <c r="C25" s="20" t="s">
        <v>79</v>
      </c>
      <c r="D25" s="46">
        <v>5604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5604</v>
      </c>
      <c r="P25" s="47">
        <f t="shared" si="1"/>
        <v>1.0345209525567658</v>
      </c>
      <c r="Q25" s="9"/>
    </row>
    <row r="26" spans="1:17">
      <c r="A26" s="12"/>
      <c r="B26" s="25">
        <v>335.18</v>
      </c>
      <c r="C26" s="20" t="s">
        <v>131</v>
      </c>
      <c r="D26" s="46">
        <v>407783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407783</v>
      </c>
      <c r="P26" s="47">
        <f t="shared" si="1"/>
        <v>75.278382868746533</v>
      </c>
      <c r="Q26" s="9"/>
    </row>
    <row r="27" spans="1:17">
      <c r="A27" s="12"/>
      <c r="B27" s="25">
        <v>335.21</v>
      </c>
      <c r="C27" s="20" t="s">
        <v>108</v>
      </c>
      <c r="D27" s="46">
        <v>3884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3884</v>
      </c>
      <c r="P27" s="47">
        <f t="shared" si="1"/>
        <v>0.71700203064426804</v>
      </c>
      <c r="Q27" s="9"/>
    </row>
    <row r="28" spans="1:17">
      <c r="A28" s="12"/>
      <c r="B28" s="25">
        <v>335.9</v>
      </c>
      <c r="C28" s="20" t="s">
        <v>109</v>
      </c>
      <c r="D28" s="46">
        <v>985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" si="7">SUM(D28:N28)</f>
        <v>985</v>
      </c>
      <c r="P28" s="47">
        <f t="shared" si="1"/>
        <v>0.18183496400221524</v>
      </c>
      <c r="Q28" s="9"/>
    </row>
    <row r="29" spans="1:17" ht="15.75">
      <c r="A29" s="29" t="s">
        <v>33</v>
      </c>
      <c r="B29" s="30"/>
      <c r="C29" s="31"/>
      <c r="D29" s="32">
        <f t="shared" ref="D29:N29" si="8">SUM(D30:D32)</f>
        <v>1014427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1750295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8"/>
        <v>0</v>
      </c>
      <c r="O29" s="32">
        <f>SUM(D29:N29)</f>
        <v>2764722</v>
      </c>
      <c r="P29" s="45">
        <f t="shared" si="1"/>
        <v>510.3788074580026</v>
      </c>
      <c r="Q29" s="10"/>
    </row>
    <row r="30" spans="1:17">
      <c r="A30" s="12"/>
      <c r="B30" s="25">
        <v>342.4</v>
      </c>
      <c r="C30" s="20" t="s">
        <v>36</v>
      </c>
      <c r="D30" s="46">
        <v>1014427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2" si="9">SUM(D30:N30)</f>
        <v>1014427</v>
      </c>
      <c r="P30" s="47">
        <f t="shared" si="1"/>
        <v>187.26730662728448</v>
      </c>
      <c r="Q30" s="9"/>
    </row>
    <row r="31" spans="1:17">
      <c r="A31" s="12"/>
      <c r="B31" s="25">
        <v>343.5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1503184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9"/>
        <v>1503184</v>
      </c>
      <c r="P31" s="47">
        <f t="shared" si="1"/>
        <v>277.49381576518368</v>
      </c>
      <c r="Q31" s="9"/>
    </row>
    <row r="32" spans="1:17">
      <c r="A32" s="12"/>
      <c r="B32" s="25">
        <v>343.9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247111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9"/>
        <v>247111</v>
      </c>
      <c r="P32" s="47">
        <f t="shared" si="1"/>
        <v>45.617685065534431</v>
      </c>
      <c r="Q32" s="9"/>
    </row>
    <row r="33" spans="1:120" ht="15.75">
      <c r="A33" s="29" t="s">
        <v>34</v>
      </c>
      <c r="B33" s="30"/>
      <c r="C33" s="31"/>
      <c r="D33" s="32">
        <f t="shared" ref="D33:N33" si="10">SUM(D34:D34)</f>
        <v>3718</v>
      </c>
      <c r="E33" s="32">
        <f t="shared" si="10"/>
        <v>0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0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10"/>
        <v>0</v>
      </c>
      <c r="O33" s="32">
        <f>SUM(D33:N33)</f>
        <v>3718</v>
      </c>
      <c r="P33" s="45">
        <f t="shared" si="1"/>
        <v>0.68635776259922465</v>
      </c>
      <c r="Q33" s="10"/>
    </row>
    <row r="34" spans="1:120">
      <c r="A34" s="13"/>
      <c r="B34" s="39">
        <v>351.5</v>
      </c>
      <c r="C34" s="21" t="s">
        <v>41</v>
      </c>
      <c r="D34" s="46">
        <v>3718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" si="11">SUM(D34:N34)</f>
        <v>3718</v>
      </c>
      <c r="P34" s="47">
        <f t="shared" si="1"/>
        <v>0.68635776259922465</v>
      </c>
      <c r="Q34" s="9"/>
    </row>
    <row r="35" spans="1:120" ht="15.75">
      <c r="A35" s="29" t="s">
        <v>3</v>
      </c>
      <c r="B35" s="30"/>
      <c r="C35" s="31"/>
      <c r="D35" s="32">
        <f t="shared" ref="D35:N35" si="12">SUM(D36:D41)</f>
        <v>102535</v>
      </c>
      <c r="E35" s="32">
        <f t="shared" si="12"/>
        <v>0</v>
      </c>
      <c r="F35" s="32">
        <f t="shared" si="12"/>
        <v>0</v>
      </c>
      <c r="G35" s="32">
        <f t="shared" si="12"/>
        <v>34812</v>
      </c>
      <c r="H35" s="32">
        <f t="shared" si="12"/>
        <v>0</v>
      </c>
      <c r="I35" s="32">
        <f t="shared" si="12"/>
        <v>21068</v>
      </c>
      <c r="J35" s="32">
        <f t="shared" si="12"/>
        <v>0</v>
      </c>
      <c r="K35" s="32">
        <f t="shared" si="12"/>
        <v>-704133</v>
      </c>
      <c r="L35" s="32">
        <f t="shared" si="12"/>
        <v>0</v>
      </c>
      <c r="M35" s="32">
        <f t="shared" si="12"/>
        <v>0</v>
      </c>
      <c r="N35" s="32">
        <f t="shared" si="12"/>
        <v>0</v>
      </c>
      <c r="O35" s="32">
        <f>SUM(D35:N35)</f>
        <v>-545718</v>
      </c>
      <c r="P35" s="45">
        <f t="shared" si="1"/>
        <v>-100.74173896990955</v>
      </c>
      <c r="Q35" s="10"/>
    </row>
    <row r="36" spans="1:120">
      <c r="A36" s="12"/>
      <c r="B36" s="25">
        <v>361.1</v>
      </c>
      <c r="C36" s="20" t="s">
        <v>42</v>
      </c>
      <c r="D36" s="46">
        <v>24473</v>
      </c>
      <c r="E36" s="46">
        <v>0</v>
      </c>
      <c r="F36" s="46">
        <v>0</v>
      </c>
      <c r="G36" s="46">
        <v>40389</v>
      </c>
      <c r="H36" s="46">
        <v>0</v>
      </c>
      <c r="I36" s="46">
        <v>21068</v>
      </c>
      <c r="J36" s="46">
        <v>0</v>
      </c>
      <c r="K36" s="46">
        <v>202902</v>
      </c>
      <c r="L36" s="46">
        <v>0</v>
      </c>
      <c r="M36" s="46">
        <v>0</v>
      </c>
      <c r="N36" s="46">
        <v>0</v>
      </c>
      <c r="O36" s="46">
        <f>SUM(D36:N36)</f>
        <v>288832</v>
      </c>
      <c r="P36" s="47">
        <f t="shared" si="1"/>
        <v>53.319549566180541</v>
      </c>
      <c r="Q36" s="9"/>
    </row>
    <row r="37" spans="1:120">
      <c r="A37" s="12"/>
      <c r="B37" s="25">
        <v>361.4</v>
      </c>
      <c r="C37" s="20" t="s">
        <v>82</v>
      </c>
      <c r="D37" s="46">
        <v>-5181</v>
      </c>
      <c r="E37" s="46">
        <v>0</v>
      </c>
      <c r="F37" s="46">
        <v>0</v>
      </c>
      <c r="G37" s="46">
        <v>-5977</v>
      </c>
      <c r="H37" s="46">
        <v>0</v>
      </c>
      <c r="I37" s="46">
        <v>0</v>
      </c>
      <c r="J37" s="46">
        <v>0</v>
      </c>
      <c r="K37" s="46">
        <v>-1479340</v>
      </c>
      <c r="L37" s="46">
        <v>0</v>
      </c>
      <c r="M37" s="46">
        <v>0</v>
      </c>
      <c r="N37" s="46">
        <v>0</v>
      </c>
      <c r="O37" s="46">
        <f t="shared" ref="O37:O43" si="13">SUM(D37:N37)</f>
        <v>-1490498</v>
      </c>
      <c r="P37" s="47">
        <f t="shared" si="1"/>
        <v>-275.15192911205463</v>
      </c>
      <c r="Q37" s="9"/>
    </row>
    <row r="38" spans="1:120">
      <c r="A38" s="12"/>
      <c r="B38" s="25">
        <v>362</v>
      </c>
      <c r="C38" s="20" t="s">
        <v>45</v>
      </c>
      <c r="D38" s="46">
        <v>5500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3"/>
        <v>5500</v>
      </c>
      <c r="P38" s="47">
        <f t="shared" si="1"/>
        <v>1.0153221340225216</v>
      </c>
      <c r="Q38" s="9"/>
    </row>
    <row r="39" spans="1:120">
      <c r="A39" s="12"/>
      <c r="B39" s="25">
        <v>364</v>
      </c>
      <c r="C39" s="20" t="s">
        <v>83</v>
      </c>
      <c r="D39" s="46">
        <v>4705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3"/>
        <v>4705</v>
      </c>
      <c r="P39" s="47">
        <f t="shared" si="1"/>
        <v>0.86856193465017539</v>
      </c>
      <c r="Q39" s="9"/>
    </row>
    <row r="40" spans="1:120">
      <c r="A40" s="12"/>
      <c r="B40" s="25">
        <v>368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572305</v>
      </c>
      <c r="L40" s="46">
        <v>0</v>
      </c>
      <c r="M40" s="46">
        <v>0</v>
      </c>
      <c r="N40" s="46">
        <v>0</v>
      </c>
      <c r="O40" s="46">
        <f t="shared" si="13"/>
        <v>572305</v>
      </c>
      <c r="P40" s="47">
        <f t="shared" si="1"/>
        <v>105.64980616577441</v>
      </c>
      <c r="Q40" s="9"/>
    </row>
    <row r="41" spans="1:120">
      <c r="A41" s="12"/>
      <c r="B41" s="25">
        <v>369.9</v>
      </c>
      <c r="C41" s="20" t="s">
        <v>49</v>
      </c>
      <c r="D41" s="46">
        <v>73038</v>
      </c>
      <c r="E41" s="46">
        <v>0</v>
      </c>
      <c r="F41" s="46">
        <v>0</v>
      </c>
      <c r="G41" s="46">
        <v>400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3"/>
        <v>73438</v>
      </c>
      <c r="P41" s="47">
        <f t="shared" si="1"/>
        <v>13.556950341517446</v>
      </c>
      <c r="Q41" s="9"/>
    </row>
    <row r="42" spans="1:120" ht="15.75">
      <c r="A42" s="29" t="s">
        <v>65</v>
      </c>
      <c r="B42" s="30"/>
      <c r="C42" s="31"/>
      <c r="D42" s="32">
        <f t="shared" ref="D42:N42" si="14">SUM(D43:D43)</f>
        <v>0</v>
      </c>
      <c r="E42" s="32">
        <f t="shared" si="14"/>
        <v>0</v>
      </c>
      <c r="F42" s="32">
        <f t="shared" si="14"/>
        <v>0</v>
      </c>
      <c r="G42" s="32">
        <f t="shared" si="14"/>
        <v>109052</v>
      </c>
      <c r="H42" s="32">
        <f t="shared" si="14"/>
        <v>0</v>
      </c>
      <c r="I42" s="32">
        <f t="shared" si="14"/>
        <v>0</v>
      </c>
      <c r="J42" s="32">
        <f t="shared" si="14"/>
        <v>0</v>
      </c>
      <c r="K42" s="32">
        <f t="shared" si="14"/>
        <v>0</v>
      </c>
      <c r="L42" s="32">
        <f t="shared" si="14"/>
        <v>0</v>
      </c>
      <c r="M42" s="32">
        <f t="shared" si="14"/>
        <v>0</v>
      </c>
      <c r="N42" s="32">
        <f t="shared" si="14"/>
        <v>0</v>
      </c>
      <c r="O42" s="32">
        <f t="shared" si="13"/>
        <v>109052</v>
      </c>
      <c r="P42" s="45">
        <f t="shared" si="1"/>
        <v>20.131438065349826</v>
      </c>
      <c r="Q42" s="9"/>
    </row>
    <row r="43" spans="1:120" ht="15.75" thickBot="1">
      <c r="A43" s="12"/>
      <c r="B43" s="25">
        <v>381</v>
      </c>
      <c r="C43" s="20" t="s">
        <v>66</v>
      </c>
      <c r="D43" s="46">
        <v>0</v>
      </c>
      <c r="E43" s="46">
        <v>0</v>
      </c>
      <c r="F43" s="46">
        <v>0</v>
      </c>
      <c r="G43" s="46">
        <v>109052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3"/>
        <v>109052</v>
      </c>
      <c r="P43" s="47">
        <f t="shared" si="1"/>
        <v>20.131438065349826</v>
      </c>
      <c r="Q43" s="9"/>
    </row>
    <row r="44" spans="1:120" ht="16.5" thickBot="1">
      <c r="A44" s="14" t="s">
        <v>39</v>
      </c>
      <c r="B44" s="23"/>
      <c r="C44" s="22"/>
      <c r="D44" s="15">
        <f t="shared" ref="D44:N44" si="15">SUM(D5,D16,D21,D29,D33,D35,D42)</f>
        <v>6841372</v>
      </c>
      <c r="E44" s="15">
        <f t="shared" si="15"/>
        <v>0</v>
      </c>
      <c r="F44" s="15">
        <f t="shared" si="15"/>
        <v>0</v>
      </c>
      <c r="G44" s="15">
        <f t="shared" si="15"/>
        <v>1429158</v>
      </c>
      <c r="H44" s="15">
        <f t="shared" si="15"/>
        <v>0</v>
      </c>
      <c r="I44" s="15">
        <f t="shared" si="15"/>
        <v>1771363</v>
      </c>
      <c r="J44" s="15">
        <f t="shared" si="15"/>
        <v>0</v>
      </c>
      <c r="K44" s="15">
        <f t="shared" si="15"/>
        <v>-651131</v>
      </c>
      <c r="L44" s="15">
        <f t="shared" si="15"/>
        <v>0</v>
      </c>
      <c r="M44" s="15">
        <f t="shared" si="15"/>
        <v>0</v>
      </c>
      <c r="N44" s="15">
        <f t="shared" si="15"/>
        <v>0</v>
      </c>
      <c r="O44" s="15">
        <f>SUM(D44:N44)</f>
        <v>9390762</v>
      </c>
      <c r="P44" s="38">
        <f t="shared" si="1"/>
        <v>1733.5724570795644</v>
      </c>
      <c r="Q44" s="6"/>
      <c r="R44" s="2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</row>
    <row r="45" spans="1:120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9"/>
    </row>
    <row r="46" spans="1:120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8" t="s">
        <v>136</v>
      </c>
      <c r="N46" s="48"/>
      <c r="O46" s="48"/>
      <c r="P46" s="43">
        <v>5417</v>
      </c>
    </row>
    <row r="47" spans="1:120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1"/>
    </row>
    <row r="48" spans="1:120" ht="15.75" customHeight="1" thickBot="1">
      <c r="A48" s="52" t="s">
        <v>68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4"/>
    </row>
  </sheetData>
  <mergeCells count="10">
    <mergeCell ref="M46:O46"/>
    <mergeCell ref="A47:P47"/>
    <mergeCell ref="A48:P4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1691296</v>
      </c>
      <c r="E5" s="27">
        <f t="shared" si="0"/>
        <v>0</v>
      </c>
      <c r="F5" s="27">
        <f t="shared" si="0"/>
        <v>0</v>
      </c>
      <c r="G5" s="27">
        <f t="shared" si="0"/>
        <v>463895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2155191</v>
      </c>
      <c r="O5" s="33">
        <f t="shared" ref="O5:O43" si="1">(N5/O$45)</f>
        <v>424.16669946860856</v>
      </c>
      <c r="P5" s="6"/>
    </row>
    <row r="6" spans="1:133">
      <c r="A6" s="12"/>
      <c r="B6" s="25">
        <v>311</v>
      </c>
      <c r="C6" s="20" t="s">
        <v>2</v>
      </c>
      <c r="D6" s="46">
        <v>642422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642422</v>
      </c>
      <c r="O6" s="47">
        <f t="shared" si="1"/>
        <v>126.43613461916945</v>
      </c>
      <c r="P6" s="9"/>
    </row>
    <row r="7" spans="1:133">
      <c r="A7" s="12"/>
      <c r="B7" s="25">
        <v>312.10000000000002</v>
      </c>
      <c r="C7" s="20" t="s">
        <v>10</v>
      </c>
      <c r="D7" s="46">
        <v>75514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75514</v>
      </c>
      <c r="O7" s="47">
        <f t="shared" si="1"/>
        <v>14.862035032473923</v>
      </c>
      <c r="P7" s="9"/>
    </row>
    <row r="8" spans="1:133">
      <c r="A8" s="12"/>
      <c r="B8" s="25">
        <v>312.51</v>
      </c>
      <c r="C8" s="20" t="s">
        <v>57</v>
      </c>
      <c r="D8" s="46">
        <v>47102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47102</v>
      </c>
      <c r="O8" s="47">
        <f t="shared" si="1"/>
        <v>9.270222397165913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463895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463895</v>
      </c>
      <c r="O9" s="47">
        <f t="shared" si="1"/>
        <v>91.299940956504628</v>
      </c>
      <c r="P9" s="9"/>
    </row>
    <row r="10" spans="1:133">
      <c r="A10" s="12"/>
      <c r="B10" s="25">
        <v>314.10000000000002</v>
      </c>
      <c r="C10" s="20" t="s">
        <v>12</v>
      </c>
      <c r="D10" s="46">
        <v>491733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491733</v>
      </c>
      <c r="O10" s="47">
        <f t="shared" si="1"/>
        <v>96.778783703995273</v>
      </c>
      <c r="P10" s="9"/>
    </row>
    <row r="11" spans="1:133">
      <c r="A11" s="12"/>
      <c r="B11" s="25">
        <v>314.3</v>
      </c>
      <c r="C11" s="20" t="s">
        <v>13</v>
      </c>
      <c r="D11" s="46">
        <v>98100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98100</v>
      </c>
      <c r="O11" s="47">
        <f t="shared" si="1"/>
        <v>19.307222987600866</v>
      </c>
      <c r="P11" s="9"/>
    </row>
    <row r="12" spans="1:133">
      <c r="A12" s="12"/>
      <c r="B12" s="25">
        <v>314.39999999999998</v>
      </c>
      <c r="C12" s="20" t="s">
        <v>14</v>
      </c>
      <c r="D12" s="46">
        <v>3057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3057</v>
      </c>
      <c r="O12" s="47">
        <f t="shared" si="1"/>
        <v>0.60165321787049797</v>
      </c>
      <c r="P12" s="9"/>
    </row>
    <row r="13" spans="1:133">
      <c r="A13" s="12"/>
      <c r="B13" s="25">
        <v>314.8</v>
      </c>
      <c r="C13" s="20" t="s">
        <v>15</v>
      </c>
      <c r="D13" s="46">
        <v>3060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3060</v>
      </c>
      <c r="O13" s="47">
        <f t="shared" si="1"/>
        <v>0.60224365282424719</v>
      </c>
      <c r="P13" s="9"/>
    </row>
    <row r="14" spans="1:133">
      <c r="A14" s="12"/>
      <c r="B14" s="25">
        <v>315</v>
      </c>
      <c r="C14" s="20" t="s">
        <v>74</v>
      </c>
      <c r="D14" s="46">
        <v>244085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244085</v>
      </c>
      <c r="O14" s="47">
        <f t="shared" si="1"/>
        <v>48.0387718952962</v>
      </c>
      <c r="P14" s="9"/>
    </row>
    <row r="15" spans="1:133">
      <c r="A15" s="12"/>
      <c r="B15" s="25">
        <v>316</v>
      </c>
      <c r="C15" s="20" t="s">
        <v>75</v>
      </c>
      <c r="D15" s="46">
        <v>86223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86223</v>
      </c>
      <c r="O15" s="47">
        <f t="shared" si="1"/>
        <v>16.969691005707539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SUM(D17:D22)</f>
        <v>646773</v>
      </c>
      <c r="E16" s="32">
        <f t="shared" si="3"/>
        <v>0</v>
      </c>
      <c r="F16" s="32">
        <f t="shared" si="3"/>
        <v>0</v>
      </c>
      <c r="G16" s="32">
        <f t="shared" si="3"/>
        <v>11250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6" si="4">SUM(D16:M16)</f>
        <v>658023</v>
      </c>
      <c r="O16" s="45">
        <f t="shared" si="1"/>
        <v>129.50659319031686</v>
      </c>
      <c r="P16" s="10"/>
    </row>
    <row r="17" spans="1:16">
      <c r="A17" s="12"/>
      <c r="B17" s="25">
        <v>322</v>
      </c>
      <c r="C17" s="20" t="s">
        <v>0</v>
      </c>
      <c r="D17" s="46">
        <v>173976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173976</v>
      </c>
      <c r="O17" s="47">
        <f t="shared" si="1"/>
        <v>34.240503837827198</v>
      </c>
      <c r="P17" s="9"/>
    </row>
    <row r="18" spans="1:16">
      <c r="A18" s="12"/>
      <c r="B18" s="25">
        <v>323.10000000000002</v>
      </c>
      <c r="C18" s="20" t="s">
        <v>19</v>
      </c>
      <c r="D18" s="46">
        <v>426267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426267</v>
      </c>
      <c r="O18" s="47">
        <f t="shared" si="1"/>
        <v>83.894312143278881</v>
      </c>
      <c r="P18" s="9"/>
    </row>
    <row r="19" spans="1:16">
      <c r="A19" s="12"/>
      <c r="B19" s="25">
        <v>323.39999999999998</v>
      </c>
      <c r="C19" s="20" t="s">
        <v>20</v>
      </c>
      <c r="D19" s="46">
        <v>4191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4191</v>
      </c>
      <c r="O19" s="47">
        <f t="shared" si="1"/>
        <v>0.82483763038771896</v>
      </c>
      <c r="P19" s="9"/>
    </row>
    <row r="20" spans="1:16">
      <c r="A20" s="12"/>
      <c r="B20" s="25">
        <v>323.7</v>
      </c>
      <c r="C20" s="20" t="s">
        <v>21</v>
      </c>
      <c r="D20" s="46">
        <v>9423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9423</v>
      </c>
      <c r="O20" s="47">
        <f t="shared" si="1"/>
        <v>1.8545561897264318</v>
      </c>
      <c r="P20" s="9"/>
    </row>
    <row r="21" spans="1:16">
      <c r="A21" s="12"/>
      <c r="B21" s="25">
        <v>324.12</v>
      </c>
      <c r="C21" s="20" t="s">
        <v>76</v>
      </c>
      <c r="D21" s="46">
        <v>0</v>
      </c>
      <c r="E21" s="46">
        <v>0</v>
      </c>
      <c r="F21" s="46">
        <v>0</v>
      </c>
      <c r="G21" s="46">
        <v>11250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11250</v>
      </c>
      <c r="O21" s="47">
        <f t="shared" si="1"/>
        <v>2.2141310765597324</v>
      </c>
      <c r="P21" s="9"/>
    </row>
    <row r="22" spans="1:16">
      <c r="A22" s="12"/>
      <c r="B22" s="25">
        <v>329</v>
      </c>
      <c r="C22" s="20" t="s">
        <v>22</v>
      </c>
      <c r="D22" s="46">
        <v>32916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32916</v>
      </c>
      <c r="O22" s="47">
        <f t="shared" si="1"/>
        <v>6.4782523125369025</v>
      </c>
      <c r="P22" s="9"/>
    </row>
    <row r="23" spans="1:16" ht="15.75">
      <c r="A23" s="29" t="s">
        <v>23</v>
      </c>
      <c r="B23" s="30"/>
      <c r="C23" s="31"/>
      <c r="D23" s="32">
        <f t="shared" ref="D23:M23" si="5">SUM(D24:D28)</f>
        <v>442945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442945</v>
      </c>
      <c r="O23" s="45">
        <f t="shared" si="1"/>
        <v>87.176736862822281</v>
      </c>
      <c r="P23" s="10"/>
    </row>
    <row r="24" spans="1:16">
      <c r="A24" s="12"/>
      <c r="B24" s="25">
        <v>335.12</v>
      </c>
      <c r="C24" s="20" t="s">
        <v>77</v>
      </c>
      <c r="D24" s="46">
        <v>156238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156238</v>
      </c>
      <c r="O24" s="47">
        <f t="shared" si="1"/>
        <v>30.749458767959062</v>
      </c>
      <c r="P24" s="9"/>
    </row>
    <row r="25" spans="1:16">
      <c r="A25" s="12"/>
      <c r="B25" s="25">
        <v>335.14</v>
      </c>
      <c r="C25" s="20" t="s">
        <v>78</v>
      </c>
      <c r="D25" s="46">
        <v>3263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3263</v>
      </c>
      <c r="O25" s="47">
        <f t="shared" si="1"/>
        <v>0.64219641802794725</v>
      </c>
      <c r="P25" s="9"/>
    </row>
    <row r="26" spans="1:16">
      <c r="A26" s="12"/>
      <c r="B26" s="25">
        <v>335.15</v>
      </c>
      <c r="C26" s="20" t="s">
        <v>79</v>
      </c>
      <c r="D26" s="46">
        <v>6632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6632</v>
      </c>
      <c r="O26" s="47">
        <f t="shared" si="1"/>
        <v>1.3052548710883685</v>
      </c>
      <c r="P26" s="9"/>
    </row>
    <row r="27" spans="1:16">
      <c r="A27" s="12"/>
      <c r="B27" s="25">
        <v>335.18</v>
      </c>
      <c r="C27" s="20" t="s">
        <v>80</v>
      </c>
      <c r="D27" s="46">
        <v>272640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272640</v>
      </c>
      <c r="O27" s="47">
        <f t="shared" si="1"/>
        <v>53.658728596732928</v>
      </c>
      <c r="P27" s="9"/>
    </row>
    <row r="28" spans="1:16">
      <c r="A28" s="12"/>
      <c r="B28" s="25">
        <v>335.19</v>
      </c>
      <c r="C28" s="20" t="s">
        <v>81</v>
      </c>
      <c r="D28" s="46">
        <v>4172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4172</v>
      </c>
      <c r="O28" s="47">
        <f t="shared" si="1"/>
        <v>0.82109820901397368</v>
      </c>
      <c r="P28" s="9"/>
    </row>
    <row r="29" spans="1:16" ht="15.75">
      <c r="A29" s="29" t="s">
        <v>33</v>
      </c>
      <c r="B29" s="30"/>
      <c r="C29" s="31"/>
      <c r="D29" s="32">
        <f t="shared" ref="D29:M29" si="6">SUM(D30:D32)</f>
        <v>719484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1048581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1768065</v>
      </c>
      <c r="O29" s="45">
        <f t="shared" si="1"/>
        <v>347.97579216689627</v>
      </c>
      <c r="P29" s="10"/>
    </row>
    <row r="30" spans="1:16">
      <c r="A30" s="12"/>
      <c r="B30" s="25">
        <v>342.4</v>
      </c>
      <c r="C30" s="20" t="s">
        <v>36</v>
      </c>
      <c r="D30" s="46">
        <v>719484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719484</v>
      </c>
      <c r="O30" s="47">
        <f t="shared" si="1"/>
        <v>141.60283408777801</v>
      </c>
      <c r="P30" s="9"/>
    </row>
    <row r="31" spans="1:16">
      <c r="A31" s="12"/>
      <c r="B31" s="25">
        <v>343.5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859051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859051</v>
      </c>
      <c r="O31" s="47">
        <f t="shared" si="1"/>
        <v>169.07124581775241</v>
      </c>
      <c r="P31" s="9"/>
    </row>
    <row r="32" spans="1:16">
      <c r="A32" s="12"/>
      <c r="B32" s="25">
        <v>343.9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189530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189530</v>
      </c>
      <c r="O32" s="47">
        <f t="shared" si="1"/>
        <v>37.301712261365871</v>
      </c>
      <c r="P32" s="9"/>
    </row>
    <row r="33" spans="1:119" ht="15.75">
      <c r="A33" s="29" t="s">
        <v>34</v>
      </c>
      <c r="B33" s="30"/>
      <c r="C33" s="31"/>
      <c r="D33" s="32">
        <f t="shared" ref="D33:M33" si="7">SUM(D34:D34)</f>
        <v>688842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688842</v>
      </c>
      <c r="O33" s="45">
        <f t="shared" si="1"/>
        <v>135.57213147018302</v>
      </c>
      <c r="P33" s="10"/>
    </row>
    <row r="34" spans="1:119">
      <c r="A34" s="13"/>
      <c r="B34" s="39">
        <v>351.5</v>
      </c>
      <c r="C34" s="21" t="s">
        <v>41</v>
      </c>
      <c r="D34" s="46">
        <v>688842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688842</v>
      </c>
      <c r="O34" s="47">
        <f t="shared" si="1"/>
        <v>135.57213147018302</v>
      </c>
      <c r="P34" s="9"/>
    </row>
    <row r="35" spans="1:119" ht="15.75">
      <c r="A35" s="29" t="s">
        <v>3</v>
      </c>
      <c r="B35" s="30"/>
      <c r="C35" s="31"/>
      <c r="D35" s="32">
        <f t="shared" ref="D35:M35" si="8">SUM(D36:D42)</f>
        <v>44370</v>
      </c>
      <c r="E35" s="32">
        <f t="shared" si="8"/>
        <v>0</v>
      </c>
      <c r="F35" s="32">
        <f t="shared" si="8"/>
        <v>0</v>
      </c>
      <c r="G35" s="32">
        <f t="shared" si="8"/>
        <v>10909</v>
      </c>
      <c r="H35" s="32">
        <f t="shared" si="8"/>
        <v>0</v>
      </c>
      <c r="I35" s="32">
        <f t="shared" si="8"/>
        <v>5131</v>
      </c>
      <c r="J35" s="32">
        <f t="shared" si="8"/>
        <v>0</v>
      </c>
      <c r="K35" s="32">
        <f t="shared" si="8"/>
        <v>933234</v>
      </c>
      <c r="L35" s="32">
        <f t="shared" si="8"/>
        <v>183740</v>
      </c>
      <c r="M35" s="32">
        <f t="shared" si="8"/>
        <v>0</v>
      </c>
      <c r="N35" s="32">
        <f t="shared" si="4"/>
        <v>1177384</v>
      </c>
      <c r="O35" s="45">
        <f t="shared" si="1"/>
        <v>231.72288919504035</v>
      </c>
      <c r="P35" s="10"/>
    </row>
    <row r="36" spans="1:119">
      <c r="A36" s="12"/>
      <c r="B36" s="25">
        <v>361.1</v>
      </c>
      <c r="C36" s="20" t="s">
        <v>42</v>
      </c>
      <c r="D36" s="46">
        <v>33735</v>
      </c>
      <c r="E36" s="46">
        <v>0</v>
      </c>
      <c r="F36" s="46">
        <v>0</v>
      </c>
      <c r="G36" s="46">
        <v>14581</v>
      </c>
      <c r="H36" s="46">
        <v>0</v>
      </c>
      <c r="I36" s="46">
        <v>540</v>
      </c>
      <c r="J36" s="46">
        <v>0</v>
      </c>
      <c r="K36" s="46">
        <v>177639</v>
      </c>
      <c r="L36" s="46">
        <v>0</v>
      </c>
      <c r="M36" s="46">
        <v>0</v>
      </c>
      <c r="N36" s="46">
        <f t="shared" si="4"/>
        <v>226495</v>
      </c>
      <c r="O36" s="47">
        <f t="shared" si="1"/>
        <v>44.576854949813026</v>
      </c>
      <c r="P36" s="9"/>
    </row>
    <row r="37" spans="1:119">
      <c r="A37" s="12"/>
      <c r="B37" s="25">
        <v>361.4</v>
      </c>
      <c r="C37" s="20" t="s">
        <v>82</v>
      </c>
      <c r="D37" s="46">
        <v>-22906</v>
      </c>
      <c r="E37" s="46">
        <v>0</v>
      </c>
      <c r="F37" s="46">
        <v>0</v>
      </c>
      <c r="G37" s="46">
        <v>-3959</v>
      </c>
      <c r="H37" s="46">
        <v>0</v>
      </c>
      <c r="I37" s="46">
        <v>4591</v>
      </c>
      <c r="J37" s="46">
        <v>0</v>
      </c>
      <c r="K37" s="46">
        <v>429601</v>
      </c>
      <c r="L37" s="46">
        <v>113356</v>
      </c>
      <c r="M37" s="46">
        <v>0</v>
      </c>
      <c r="N37" s="46">
        <f t="shared" ref="N37:N42" si="9">SUM(D37:M37)</f>
        <v>520683</v>
      </c>
      <c r="O37" s="47">
        <f t="shared" si="1"/>
        <v>102.47648100767566</v>
      </c>
      <c r="P37" s="9"/>
    </row>
    <row r="38" spans="1:119">
      <c r="A38" s="12"/>
      <c r="B38" s="25">
        <v>362</v>
      </c>
      <c r="C38" s="20" t="s">
        <v>45</v>
      </c>
      <c r="D38" s="46">
        <v>8050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8050</v>
      </c>
      <c r="O38" s="47">
        <f t="shared" si="1"/>
        <v>1.5843337925605196</v>
      </c>
      <c r="P38" s="9"/>
    </row>
    <row r="39" spans="1:119">
      <c r="A39" s="12"/>
      <c r="B39" s="25">
        <v>364</v>
      </c>
      <c r="C39" s="20" t="s">
        <v>83</v>
      </c>
      <c r="D39" s="46">
        <v>0</v>
      </c>
      <c r="E39" s="46">
        <v>0</v>
      </c>
      <c r="F39" s="46">
        <v>0</v>
      </c>
      <c r="G39" s="46">
        <v>287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287</v>
      </c>
      <c r="O39" s="47">
        <f t="shared" si="1"/>
        <v>5.6484943908679391E-2</v>
      </c>
      <c r="P39" s="9"/>
    </row>
    <row r="40" spans="1:119">
      <c r="A40" s="12"/>
      <c r="B40" s="25">
        <v>368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325994</v>
      </c>
      <c r="L40" s="46">
        <v>0</v>
      </c>
      <c r="M40" s="46">
        <v>0</v>
      </c>
      <c r="N40" s="46">
        <f t="shared" si="9"/>
        <v>325994</v>
      </c>
      <c r="O40" s="47">
        <f t="shared" si="1"/>
        <v>64.159417437512303</v>
      </c>
      <c r="P40" s="9"/>
    </row>
    <row r="41" spans="1:119">
      <c r="A41" s="12"/>
      <c r="B41" s="25">
        <v>369.7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70384</v>
      </c>
      <c r="M41" s="46">
        <v>0</v>
      </c>
      <c r="N41" s="46">
        <f t="shared" si="9"/>
        <v>70384</v>
      </c>
      <c r="O41" s="47">
        <f t="shared" si="1"/>
        <v>13.852391261562685</v>
      </c>
      <c r="P41" s="9"/>
    </row>
    <row r="42" spans="1:119" ht="15.75" thickBot="1">
      <c r="A42" s="12"/>
      <c r="B42" s="25">
        <v>369.9</v>
      </c>
      <c r="C42" s="20" t="s">
        <v>49</v>
      </c>
      <c r="D42" s="46">
        <v>25491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25491</v>
      </c>
      <c r="O42" s="47">
        <f t="shared" si="1"/>
        <v>5.0169258020074787</v>
      </c>
      <c r="P42" s="9"/>
    </row>
    <row r="43" spans="1:119" ht="16.5" thickBot="1">
      <c r="A43" s="14" t="s">
        <v>39</v>
      </c>
      <c r="B43" s="23"/>
      <c r="C43" s="22"/>
      <c r="D43" s="15">
        <f>SUM(D5,D16,D23,D29,D33,D35)</f>
        <v>4233710</v>
      </c>
      <c r="E43" s="15">
        <f t="shared" ref="E43:M43" si="10">SUM(E5,E16,E23,E29,E33,E35)</f>
        <v>0</v>
      </c>
      <c r="F43" s="15">
        <f t="shared" si="10"/>
        <v>0</v>
      </c>
      <c r="G43" s="15">
        <f t="shared" si="10"/>
        <v>486054</v>
      </c>
      <c r="H43" s="15">
        <f t="shared" si="10"/>
        <v>0</v>
      </c>
      <c r="I43" s="15">
        <f t="shared" si="10"/>
        <v>1053712</v>
      </c>
      <c r="J43" s="15">
        <f t="shared" si="10"/>
        <v>0</v>
      </c>
      <c r="K43" s="15">
        <f t="shared" si="10"/>
        <v>933234</v>
      </c>
      <c r="L43" s="15">
        <f t="shared" si="10"/>
        <v>183740</v>
      </c>
      <c r="M43" s="15">
        <f t="shared" si="10"/>
        <v>0</v>
      </c>
      <c r="N43" s="15">
        <f>SUM(D43:M43)</f>
        <v>6890450</v>
      </c>
      <c r="O43" s="38">
        <f t="shared" si="1"/>
        <v>1356.1208423538674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84</v>
      </c>
      <c r="M45" s="48"/>
      <c r="N45" s="48"/>
      <c r="O45" s="43">
        <v>5081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68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2108358</v>
      </c>
      <c r="E5" s="27">
        <f t="shared" si="0"/>
        <v>0</v>
      </c>
      <c r="F5" s="27">
        <f t="shared" si="0"/>
        <v>0</v>
      </c>
      <c r="G5" s="27">
        <f t="shared" si="0"/>
        <v>440385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2548743</v>
      </c>
      <c r="O5" s="33">
        <f t="shared" ref="O5:O42" si="1">(N5/O$44)</f>
        <v>505.10166468489894</v>
      </c>
      <c r="P5" s="6"/>
    </row>
    <row r="6" spans="1:133">
      <c r="A6" s="12"/>
      <c r="B6" s="25">
        <v>311</v>
      </c>
      <c r="C6" s="20" t="s">
        <v>2</v>
      </c>
      <c r="D6" s="46">
        <v>1066851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1066851</v>
      </c>
      <c r="O6" s="47">
        <f t="shared" si="1"/>
        <v>211.42508917954817</v>
      </c>
      <c r="P6" s="9"/>
    </row>
    <row r="7" spans="1:133">
      <c r="A7" s="12"/>
      <c r="B7" s="25">
        <v>312.10000000000002</v>
      </c>
      <c r="C7" s="20" t="s">
        <v>10</v>
      </c>
      <c r="D7" s="46">
        <v>74294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74294</v>
      </c>
      <c r="O7" s="47">
        <f t="shared" si="1"/>
        <v>14.723345223939754</v>
      </c>
      <c r="P7" s="9"/>
    </row>
    <row r="8" spans="1:133">
      <c r="A8" s="12"/>
      <c r="B8" s="25">
        <v>312.51</v>
      </c>
      <c r="C8" s="20" t="s">
        <v>60</v>
      </c>
      <c r="D8" s="46">
        <v>41875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41875</v>
      </c>
      <c r="O8" s="47">
        <f t="shared" si="1"/>
        <v>8.2986523979389624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440385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440385</v>
      </c>
      <c r="O9" s="47">
        <f t="shared" si="1"/>
        <v>87.27407847800238</v>
      </c>
      <c r="P9" s="9"/>
    </row>
    <row r="10" spans="1:133">
      <c r="A10" s="12"/>
      <c r="B10" s="25">
        <v>314.10000000000002</v>
      </c>
      <c r="C10" s="20" t="s">
        <v>12</v>
      </c>
      <c r="D10" s="46">
        <v>466924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466924</v>
      </c>
      <c r="O10" s="47">
        <f t="shared" si="1"/>
        <v>92.533491874752272</v>
      </c>
      <c r="P10" s="9"/>
    </row>
    <row r="11" spans="1:133">
      <c r="A11" s="12"/>
      <c r="B11" s="25">
        <v>314.3</v>
      </c>
      <c r="C11" s="20" t="s">
        <v>13</v>
      </c>
      <c r="D11" s="46">
        <v>99227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99227</v>
      </c>
      <c r="O11" s="47">
        <f t="shared" si="1"/>
        <v>19.664486722156163</v>
      </c>
      <c r="P11" s="9"/>
    </row>
    <row r="12" spans="1:133">
      <c r="A12" s="12"/>
      <c r="B12" s="25">
        <v>314.39999999999998</v>
      </c>
      <c r="C12" s="20" t="s">
        <v>14</v>
      </c>
      <c r="D12" s="46">
        <v>3432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3432</v>
      </c>
      <c r="O12" s="47">
        <f t="shared" si="1"/>
        <v>0.68014268727705118</v>
      </c>
      <c r="P12" s="9"/>
    </row>
    <row r="13" spans="1:133">
      <c r="A13" s="12"/>
      <c r="B13" s="25">
        <v>314.8</v>
      </c>
      <c r="C13" s="20" t="s">
        <v>15</v>
      </c>
      <c r="D13" s="46">
        <v>2015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2015</v>
      </c>
      <c r="O13" s="47">
        <f t="shared" si="1"/>
        <v>0.39932619896948079</v>
      </c>
      <c r="P13" s="9"/>
    </row>
    <row r="14" spans="1:133">
      <c r="A14" s="12"/>
      <c r="B14" s="25">
        <v>315</v>
      </c>
      <c r="C14" s="20" t="s">
        <v>16</v>
      </c>
      <c r="D14" s="46">
        <v>269547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269547</v>
      </c>
      <c r="O14" s="47">
        <f t="shared" si="1"/>
        <v>53.417954815695602</v>
      </c>
      <c r="P14" s="9"/>
    </row>
    <row r="15" spans="1:133">
      <c r="A15" s="12"/>
      <c r="B15" s="25">
        <v>316</v>
      </c>
      <c r="C15" s="20" t="s">
        <v>17</v>
      </c>
      <c r="D15" s="46">
        <v>84193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84193</v>
      </c>
      <c r="O15" s="47">
        <f t="shared" si="1"/>
        <v>16.685097106619104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SUM(D17:D21)</f>
        <v>556247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42" si="4">SUM(D16:M16)</f>
        <v>556247</v>
      </c>
      <c r="O16" s="45">
        <f t="shared" si="1"/>
        <v>110.23523583036068</v>
      </c>
      <c r="P16" s="10"/>
    </row>
    <row r="17" spans="1:16">
      <c r="A17" s="12"/>
      <c r="B17" s="25">
        <v>322</v>
      </c>
      <c r="C17" s="20" t="s">
        <v>0</v>
      </c>
      <c r="D17" s="46">
        <v>78826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78826</v>
      </c>
      <c r="O17" s="47">
        <f t="shared" si="1"/>
        <v>15.621482362267143</v>
      </c>
      <c r="P17" s="9"/>
    </row>
    <row r="18" spans="1:16">
      <c r="A18" s="12"/>
      <c r="B18" s="25">
        <v>323.10000000000002</v>
      </c>
      <c r="C18" s="20" t="s">
        <v>19</v>
      </c>
      <c r="D18" s="46">
        <v>443319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443319</v>
      </c>
      <c r="O18" s="47">
        <f t="shared" si="1"/>
        <v>87.855529131985733</v>
      </c>
      <c r="P18" s="9"/>
    </row>
    <row r="19" spans="1:16">
      <c r="A19" s="12"/>
      <c r="B19" s="25">
        <v>323.39999999999998</v>
      </c>
      <c r="C19" s="20" t="s">
        <v>20</v>
      </c>
      <c r="D19" s="46">
        <v>4945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4945</v>
      </c>
      <c r="O19" s="47">
        <f t="shared" si="1"/>
        <v>0.97998414585810545</v>
      </c>
      <c r="P19" s="9"/>
    </row>
    <row r="20" spans="1:16">
      <c r="A20" s="12"/>
      <c r="B20" s="25">
        <v>323.7</v>
      </c>
      <c r="C20" s="20" t="s">
        <v>21</v>
      </c>
      <c r="D20" s="46">
        <v>10625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10625</v>
      </c>
      <c r="O20" s="47">
        <f t="shared" si="1"/>
        <v>2.1056282203725725</v>
      </c>
      <c r="P20" s="9"/>
    </row>
    <row r="21" spans="1:16">
      <c r="A21" s="12"/>
      <c r="B21" s="25">
        <v>329</v>
      </c>
      <c r="C21" s="20" t="s">
        <v>22</v>
      </c>
      <c r="D21" s="46">
        <v>18532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18532</v>
      </c>
      <c r="O21" s="47">
        <f t="shared" si="1"/>
        <v>3.6726119698771305</v>
      </c>
      <c r="P21" s="9"/>
    </row>
    <row r="22" spans="1:16" ht="15.75">
      <c r="A22" s="29" t="s">
        <v>23</v>
      </c>
      <c r="B22" s="30"/>
      <c r="C22" s="31"/>
      <c r="D22" s="32">
        <f t="shared" ref="D22:M22" si="5">SUM(D23:D28)</f>
        <v>430136</v>
      </c>
      <c r="E22" s="32">
        <f t="shared" si="5"/>
        <v>0</v>
      </c>
      <c r="F22" s="32">
        <f t="shared" si="5"/>
        <v>0</v>
      </c>
      <c r="G22" s="32">
        <f t="shared" si="5"/>
        <v>165536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595672</v>
      </c>
      <c r="O22" s="45">
        <f t="shared" si="1"/>
        <v>118.04835513277844</v>
      </c>
      <c r="P22" s="10"/>
    </row>
    <row r="23" spans="1:16">
      <c r="A23" s="12"/>
      <c r="B23" s="25">
        <v>335.12</v>
      </c>
      <c r="C23" s="20" t="s">
        <v>24</v>
      </c>
      <c r="D23" s="46">
        <v>155655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155655</v>
      </c>
      <c r="O23" s="47">
        <f t="shared" si="1"/>
        <v>30.847205707491081</v>
      </c>
      <c r="P23" s="9"/>
    </row>
    <row r="24" spans="1:16">
      <c r="A24" s="12"/>
      <c r="B24" s="25">
        <v>335.14</v>
      </c>
      <c r="C24" s="20" t="s">
        <v>25</v>
      </c>
      <c r="D24" s="46">
        <v>3113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3113</v>
      </c>
      <c r="O24" s="47">
        <f t="shared" si="1"/>
        <v>0.61692429647245339</v>
      </c>
      <c r="P24" s="9"/>
    </row>
    <row r="25" spans="1:16">
      <c r="A25" s="12"/>
      <c r="B25" s="25">
        <v>335.15</v>
      </c>
      <c r="C25" s="20" t="s">
        <v>26</v>
      </c>
      <c r="D25" s="46">
        <v>6632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6632</v>
      </c>
      <c r="O25" s="47">
        <f t="shared" si="1"/>
        <v>1.3143083630598493</v>
      </c>
      <c r="P25" s="9"/>
    </row>
    <row r="26" spans="1:16">
      <c r="A26" s="12"/>
      <c r="B26" s="25">
        <v>335.18</v>
      </c>
      <c r="C26" s="20" t="s">
        <v>27</v>
      </c>
      <c r="D26" s="46">
        <v>260555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260555</v>
      </c>
      <c r="O26" s="47">
        <f t="shared" si="1"/>
        <v>51.635949266745939</v>
      </c>
      <c r="P26" s="9"/>
    </row>
    <row r="27" spans="1:16">
      <c r="A27" s="12"/>
      <c r="B27" s="25">
        <v>335.19</v>
      </c>
      <c r="C27" s="20" t="s">
        <v>35</v>
      </c>
      <c r="D27" s="46">
        <v>4181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4181</v>
      </c>
      <c r="O27" s="47">
        <f t="shared" si="1"/>
        <v>0.82857709076496233</v>
      </c>
      <c r="P27" s="9"/>
    </row>
    <row r="28" spans="1:16">
      <c r="A28" s="12"/>
      <c r="B28" s="25">
        <v>337.9</v>
      </c>
      <c r="C28" s="20" t="s">
        <v>64</v>
      </c>
      <c r="D28" s="46">
        <v>0</v>
      </c>
      <c r="E28" s="46">
        <v>0</v>
      </c>
      <c r="F28" s="46">
        <v>0</v>
      </c>
      <c r="G28" s="46">
        <v>165536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165536</v>
      </c>
      <c r="O28" s="47">
        <f t="shared" si="1"/>
        <v>32.805390408244151</v>
      </c>
      <c r="P28" s="9"/>
    </row>
    <row r="29" spans="1:16" ht="15.75">
      <c r="A29" s="29" t="s">
        <v>33</v>
      </c>
      <c r="B29" s="30"/>
      <c r="C29" s="31"/>
      <c r="D29" s="32">
        <f t="shared" ref="D29:M29" si="6">SUM(D30:D32)</f>
        <v>712569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1057446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1770015</v>
      </c>
      <c r="O29" s="45">
        <f t="shared" si="1"/>
        <v>350.77586206896552</v>
      </c>
      <c r="P29" s="10"/>
    </row>
    <row r="30" spans="1:16">
      <c r="A30" s="12"/>
      <c r="B30" s="25">
        <v>342.4</v>
      </c>
      <c r="C30" s="20" t="s">
        <v>36</v>
      </c>
      <c r="D30" s="46">
        <v>712569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712569</v>
      </c>
      <c r="O30" s="47">
        <f t="shared" si="1"/>
        <v>141.21462544589775</v>
      </c>
      <c r="P30" s="9"/>
    </row>
    <row r="31" spans="1:16">
      <c r="A31" s="12"/>
      <c r="B31" s="25">
        <v>343.5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868014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868014</v>
      </c>
      <c r="O31" s="47">
        <f t="shared" si="1"/>
        <v>172.02021403091558</v>
      </c>
      <c r="P31" s="9"/>
    </row>
    <row r="32" spans="1:16">
      <c r="A32" s="12"/>
      <c r="B32" s="25">
        <v>343.9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189432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189432</v>
      </c>
      <c r="O32" s="47">
        <f t="shared" si="1"/>
        <v>37.541022592152203</v>
      </c>
      <c r="P32" s="9"/>
    </row>
    <row r="33" spans="1:119" ht="15.75">
      <c r="A33" s="29" t="s">
        <v>34</v>
      </c>
      <c r="B33" s="30"/>
      <c r="C33" s="31"/>
      <c r="D33" s="32">
        <f t="shared" ref="D33:M33" si="7">SUM(D34:D34)</f>
        <v>895869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895869</v>
      </c>
      <c r="O33" s="45">
        <f t="shared" si="1"/>
        <v>177.54042806183116</v>
      </c>
      <c r="P33" s="10"/>
    </row>
    <row r="34" spans="1:119">
      <c r="A34" s="13"/>
      <c r="B34" s="39">
        <v>351.5</v>
      </c>
      <c r="C34" s="21" t="s">
        <v>41</v>
      </c>
      <c r="D34" s="46">
        <v>895869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895869</v>
      </c>
      <c r="O34" s="47">
        <f t="shared" si="1"/>
        <v>177.54042806183116</v>
      </c>
      <c r="P34" s="9"/>
    </row>
    <row r="35" spans="1:119" ht="15.75">
      <c r="A35" s="29" t="s">
        <v>3</v>
      </c>
      <c r="B35" s="30"/>
      <c r="C35" s="31"/>
      <c r="D35" s="32">
        <f t="shared" ref="D35:M35" si="8">SUM(D36:D41)</f>
        <v>68045</v>
      </c>
      <c r="E35" s="32">
        <f t="shared" si="8"/>
        <v>1</v>
      </c>
      <c r="F35" s="32">
        <f t="shared" si="8"/>
        <v>0</v>
      </c>
      <c r="G35" s="32">
        <f t="shared" si="8"/>
        <v>24815</v>
      </c>
      <c r="H35" s="32">
        <f t="shared" si="8"/>
        <v>0</v>
      </c>
      <c r="I35" s="32">
        <f t="shared" si="8"/>
        <v>10757</v>
      </c>
      <c r="J35" s="32">
        <f t="shared" si="8"/>
        <v>0</v>
      </c>
      <c r="K35" s="32">
        <f t="shared" si="8"/>
        <v>1212156</v>
      </c>
      <c r="L35" s="32">
        <f t="shared" si="8"/>
        <v>164095</v>
      </c>
      <c r="M35" s="32">
        <f t="shared" si="8"/>
        <v>0</v>
      </c>
      <c r="N35" s="32">
        <f t="shared" si="4"/>
        <v>1479869</v>
      </c>
      <c r="O35" s="45">
        <f t="shared" si="1"/>
        <v>293.27566389219186</v>
      </c>
      <c r="P35" s="10"/>
    </row>
    <row r="36" spans="1:119">
      <c r="A36" s="12"/>
      <c r="B36" s="25">
        <v>361.1</v>
      </c>
      <c r="C36" s="20" t="s">
        <v>42</v>
      </c>
      <c r="D36" s="46">
        <v>37625</v>
      </c>
      <c r="E36" s="46">
        <v>1</v>
      </c>
      <c r="F36" s="46">
        <v>0</v>
      </c>
      <c r="G36" s="46">
        <v>21016</v>
      </c>
      <c r="H36" s="46">
        <v>0</v>
      </c>
      <c r="I36" s="46">
        <v>715</v>
      </c>
      <c r="J36" s="46">
        <v>0</v>
      </c>
      <c r="K36" s="46">
        <v>167397</v>
      </c>
      <c r="L36" s="46">
        <v>0</v>
      </c>
      <c r="M36" s="46">
        <v>0</v>
      </c>
      <c r="N36" s="46">
        <f t="shared" si="4"/>
        <v>226754</v>
      </c>
      <c r="O36" s="47">
        <f t="shared" si="1"/>
        <v>44.937376139516452</v>
      </c>
      <c r="P36" s="9"/>
    </row>
    <row r="37" spans="1:119">
      <c r="A37" s="12"/>
      <c r="B37" s="25">
        <v>361.4</v>
      </c>
      <c r="C37" s="20" t="s">
        <v>44</v>
      </c>
      <c r="D37" s="46">
        <v>-12147</v>
      </c>
      <c r="E37" s="46">
        <v>0</v>
      </c>
      <c r="F37" s="46">
        <v>0</v>
      </c>
      <c r="G37" s="46">
        <v>3799</v>
      </c>
      <c r="H37" s="46">
        <v>0</v>
      </c>
      <c r="I37" s="46">
        <v>10042</v>
      </c>
      <c r="J37" s="46">
        <v>0</v>
      </c>
      <c r="K37" s="46">
        <v>697193</v>
      </c>
      <c r="L37" s="46">
        <v>110906</v>
      </c>
      <c r="M37" s="46">
        <v>0</v>
      </c>
      <c r="N37" s="46">
        <f t="shared" si="4"/>
        <v>809793</v>
      </c>
      <c r="O37" s="47">
        <f t="shared" si="1"/>
        <v>160.4821640903686</v>
      </c>
      <c r="P37" s="9"/>
    </row>
    <row r="38" spans="1:119">
      <c r="A38" s="12"/>
      <c r="B38" s="25">
        <v>362</v>
      </c>
      <c r="C38" s="20" t="s">
        <v>45</v>
      </c>
      <c r="D38" s="46">
        <v>6875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6875</v>
      </c>
      <c r="O38" s="47">
        <f t="shared" si="1"/>
        <v>1.3624653190646057</v>
      </c>
      <c r="P38" s="9"/>
    </row>
    <row r="39" spans="1:119">
      <c r="A39" s="12"/>
      <c r="B39" s="25">
        <v>368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347566</v>
      </c>
      <c r="L39" s="46">
        <v>0</v>
      </c>
      <c r="M39" s="46">
        <v>0</v>
      </c>
      <c r="N39" s="46">
        <f t="shared" si="4"/>
        <v>347566</v>
      </c>
      <c r="O39" s="47">
        <f t="shared" si="1"/>
        <v>68.879508521601267</v>
      </c>
      <c r="P39" s="9"/>
    </row>
    <row r="40" spans="1:119">
      <c r="A40" s="12"/>
      <c r="B40" s="25">
        <v>369.7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53189</v>
      </c>
      <c r="M40" s="46">
        <v>0</v>
      </c>
      <c r="N40" s="46">
        <f t="shared" si="4"/>
        <v>53189</v>
      </c>
      <c r="O40" s="47">
        <f t="shared" si="1"/>
        <v>10.540824415378518</v>
      </c>
      <c r="P40" s="9"/>
    </row>
    <row r="41" spans="1:119" ht="15.75" thickBot="1">
      <c r="A41" s="12"/>
      <c r="B41" s="25">
        <v>369.9</v>
      </c>
      <c r="C41" s="20" t="s">
        <v>49</v>
      </c>
      <c r="D41" s="46">
        <v>35692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35692</v>
      </c>
      <c r="O41" s="47">
        <f t="shared" si="1"/>
        <v>7.073325406262386</v>
      </c>
      <c r="P41" s="9"/>
    </row>
    <row r="42" spans="1:119" ht="16.5" thickBot="1">
      <c r="A42" s="14" t="s">
        <v>39</v>
      </c>
      <c r="B42" s="23"/>
      <c r="C42" s="22"/>
      <c r="D42" s="15">
        <f>SUM(D5,D16,D22,D29,D33,D35)</f>
        <v>4771224</v>
      </c>
      <c r="E42" s="15">
        <f t="shared" ref="E42:M42" si="9">SUM(E5,E16,E22,E29,E33,E35)</f>
        <v>1</v>
      </c>
      <c r="F42" s="15">
        <f t="shared" si="9"/>
        <v>0</v>
      </c>
      <c r="G42" s="15">
        <f t="shared" si="9"/>
        <v>630736</v>
      </c>
      <c r="H42" s="15">
        <f t="shared" si="9"/>
        <v>0</v>
      </c>
      <c r="I42" s="15">
        <f t="shared" si="9"/>
        <v>1068203</v>
      </c>
      <c r="J42" s="15">
        <f t="shared" si="9"/>
        <v>0</v>
      </c>
      <c r="K42" s="15">
        <f t="shared" si="9"/>
        <v>1212156</v>
      </c>
      <c r="L42" s="15">
        <f t="shared" si="9"/>
        <v>164095</v>
      </c>
      <c r="M42" s="15">
        <f t="shared" si="9"/>
        <v>0</v>
      </c>
      <c r="N42" s="15">
        <f t="shared" si="4"/>
        <v>7846415</v>
      </c>
      <c r="O42" s="38">
        <f t="shared" si="1"/>
        <v>1554.9772096710265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72</v>
      </c>
      <c r="M44" s="48"/>
      <c r="N44" s="48"/>
      <c r="O44" s="43">
        <v>5046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2076886</v>
      </c>
      <c r="E5" s="27">
        <f t="shared" si="0"/>
        <v>0</v>
      </c>
      <c r="F5" s="27">
        <f t="shared" si="0"/>
        <v>0</v>
      </c>
      <c r="G5" s="27">
        <f t="shared" si="0"/>
        <v>416235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2493121</v>
      </c>
      <c r="O5" s="33">
        <f t="shared" ref="O5:O43" si="1">(N5/O$45)</f>
        <v>500.52619955832165</v>
      </c>
      <c r="P5" s="6"/>
    </row>
    <row r="6" spans="1:133">
      <c r="A6" s="12"/>
      <c r="B6" s="25">
        <v>311</v>
      </c>
      <c r="C6" s="20" t="s">
        <v>2</v>
      </c>
      <c r="D6" s="46">
        <v>1014015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1014015</v>
      </c>
      <c r="O6" s="47">
        <f t="shared" si="1"/>
        <v>203.57659104597471</v>
      </c>
      <c r="P6" s="9"/>
    </row>
    <row r="7" spans="1:133">
      <c r="A7" s="12"/>
      <c r="B7" s="25">
        <v>312.10000000000002</v>
      </c>
      <c r="C7" s="20" t="s">
        <v>10</v>
      </c>
      <c r="D7" s="46">
        <v>74272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74272</v>
      </c>
      <c r="O7" s="47">
        <f t="shared" si="1"/>
        <v>14.911062035735796</v>
      </c>
      <c r="P7" s="9"/>
    </row>
    <row r="8" spans="1:133">
      <c r="A8" s="12"/>
      <c r="B8" s="25">
        <v>312.51</v>
      </c>
      <c r="C8" s="20" t="s">
        <v>60</v>
      </c>
      <c r="D8" s="46">
        <v>46133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46133</v>
      </c>
      <c r="O8" s="47">
        <f t="shared" si="1"/>
        <v>9.2617948203172062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416235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416235</v>
      </c>
      <c r="O9" s="47">
        <f t="shared" si="1"/>
        <v>83.564545272033726</v>
      </c>
      <c r="P9" s="9"/>
    </row>
    <row r="10" spans="1:133">
      <c r="A10" s="12"/>
      <c r="B10" s="25">
        <v>314.10000000000002</v>
      </c>
      <c r="C10" s="20" t="s">
        <v>12</v>
      </c>
      <c r="D10" s="46">
        <v>496286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496286</v>
      </c>
      <c r="O10" s="47">
        <f t="shared" si="1"/>
        <v>99.635816101184503</v>
      </c>
      <c r="P10" s="9"/>
    </row>
    <row r="11" spans="1:133">
      <c r="A11" s="12"/>
      <c r="B11" s="25">
        <v>314.3</v>
      </c>
      <c r="C11" s="20" t="s">
        <v>13</v>
      </c>
      <c r="D11" s="46">
        <v>94313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94313</v>
      </c>
      <c r="O11" s="47">
        <f t="shared" si="1"/>
        <v>18.934551294920698</v>
      </c>
      <c r="P11" s="9"/>
    </row>
    <row r="12" spans="1:133">
      <c r="A12" s="12"/>
      <c r="B12" s="25">
        <v>314.39999999999998</v>
      </c>
      <c r="C12" s="20" t="s">
        <v>14</v>
      </c>
      <c r="D12" s="46">
        <v>3647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3647</v>
      </c>
      <c r="O12" s="47">
        <f t="shared" si="1"/>
        <v>0.73218229271230673</v>
      </c>
      <c r="P12" s="9"/>
    </row>
    <row r="13" spans="1:133">
      <c r="A13" s="12"/>
      <c r="B13" s="25">
        <v>314.8</v>
      </c>
      <c r="C13" s="20" t="s">
        <v>15</v>
      </c>
      <c r="D13" s="46">
        <v>3106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3106</v>
      </c>
      <c r="O13" s="47">
        <f t="shared" si="1"/>
        <v>0.62356956434450916</v>
      </c>
      <c r="P13" s="9"/>
    </row>
    <row r="14" spans="1:133">
      <c r="A14" s="12"/>
      <c r="B14" s="25">
        <v>315</v>
      </c>
      <c r="C14" s="20" t="s">
        <v>16</v>
      </c>
      <c r="D14" s="46">
        <v>243932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243932</v>
      </c>
      <c r="O14" s="47">
        <f t="shared" si="1"/>
        <v>48.972495482834773</v>
      </c>
      <c r="P14" s="9"/>
    </row>
    <row r="15" spans="1:133">
      <c r="A15" s="12"/>
      <c r="B15" s="25">
        <v>316</v>
      </c>
      <c r="C15" s="20" t="s">
        <v>17</v>
      </c>
      <c r="D15" s="46">
        <v>101182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101182</v>
      </c>
      <c r="O15" s="47">
        <f t="shared" si="1"/>
        <v>20.313591648263401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SUM(D17:D22)</f>
        <v>567046</v>
      </c>
      <c r="E16" s="32">
        <f t="shared" si="3"/>
        <v>0</v>
      </c>
      <c r="F16" s="32">
        <f t="shared" si="3"/>
        <v>0</v>
      </c>
      <c r="G16" s="32">
        <f t="shared" si="3"/>
        <v>750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43" si="4">SUM(D16:M16)</f>
        <v>567796</v>
      </c>
      <c r="O16" s="45">
        <f t="shared" si="1"/>
        <v>113.99237100983738</v>
      </c>
      <c r="P16" s="10"/>
    </row>
    <row r="17" spans="1:16">
      <c r="A17" s="12"/>
      <c r="B17" s="25">
        <v>322</v>
      </c>
      <c r="C17" s="20" t="s">
        <v>0</v>
      </c>
      <c r="D17" s="46">
        <v>68987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68987</v>
      </c>
      <c r="O17" s="47">
        <f t="shared" si="1"/>
        <v>13.850030114434853</v>
      </c>
      <c r="P17" s="9"/>
    </row>
    <row r="18" spans="1:16">
      <c r="A18" s="12"/>
      <c r="B18" s="25">
        <v>323.10000000000002</v>
      </c>
      <c r="C18" s="20" t="s">
        <v>19</v>
      </c>
      <c r="D18" s="46">
        <v>459341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459341</v>
      </c>
      <c r="O18" s="47">
        <f t="shared" si="1"/>
        <v>92.218630797028709</v>
      </c>
      <c r="P18" s="9"/>
    </row>
    <row r="19" spans="1:16">
      <c r="A19" s="12"/>
      <c r="B19" s="25">
        <v>323.39999999999998</v>
      </c>
      <c r="C19" s="20" t="s">
        <v>20</v>
      </c>
      <c r="D19" s="46">
        <v>6061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6061</v>
      </c>
      <c r="O19" s="47">
        <f t="shared" si="1"/>
        <v>1.2168239309375628</v>
      </c>
      <c r="P19" s="9"/>
    </row>
    <row r="20" spans="1:16">
      <c r="A20" s="12"/>
      <c r="B20" s="25">
        <v>323.7</v>
      </c>
      <c r="C20" s="20" t="s">
        <v>21</v>
      </c>
      <c r="D20" s="46">
        <v>12111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12111</v>
      </c>
      <c r="O20" s="47">
        <f t="shared" si="1"/>
        <v>2.4314394699859467</v>
      </c>
      <c r="P20" s="9"/>
    </row>
    <row r="21" spans="1:16">
      <c r="A21" s="12"/>
      <c r="B21" s="25">
        <v>324.70999999999998</v>
      </c>
      <c r="C21" s="20" t="s">
        <v>61</v>
      </c>
      <c r="D21" s="46">
        <v>0</v>
      </c>
      <c r="E21" s="46">
        <v>0</v>
      </c>
      <c r="F21" s="46">
        <v>0</v>
      </c>
      <c r="G21" s="46">
        <v>750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750</v>
      </c>
      <c r="O21" s="47">
        <f t="shared" si="1"/>
        <v>0.15057217426219635</v>
      </c>
      <c r="P21" s="9"/>
    </row>
    <row r="22" spans="1:16">
      <c r="A22" s="12"/>
      <c r="B22" s="25">
        <v>329</v>
      </c>
      <c r="C22" s="20" t="s">
        <v>22</v>
      </c>
      <c r="D22" s="46">
        <v>20546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20546</v>
      </c>
      <c r="O22" s="47">
        <f t="shared" si="1"/>
        <v>4.1248745231881152</v>
      </c>
      <c r="P22" s="9"/>
    </row>
    <row r="23" spans="1:16" ht="15.75">
      <c r="A23" s="29" t="s">
        <v>23</v>
      </c>
      <c r="B23" s="30"/>
      <c r="C23" s="31"/>
      <c r="D23" s="32">
        <f t="shared" ref="D23:M23" si="5">SUM(D24:D29)</f>
        <v>429718</v>
      </c>
      <c r="E23" s="32">
        <f t="shared" si="5"/>
        <v>0</v>
      </c>
      <c r="F23" s="32">
        <f t="shared" si="5"/>
        <v>0</v>
      </c>
      <c r="G23" s="32">
        <f t="shared" si="5"/>
        <v>21735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451453</v>
      </c>
      <c r="O23" s="45">
        <f t="shared" si="1"/>
        <v>90.635013049588437</v>
      </c>
      <c r="P23" s="10"/>
    </row>
    <row r="24" spans="1:16">
      <c r="A24" s="12"/>
      <c r="B24" s="25">
        <v>335.12</v>
      </c>
      <c r="C24" s="20" t="s">
        <v>24</v>
      </c>
      <c r="D24" s="46">
        <v>155245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155245</v>
      </c>
      <c r="O24" s="47">
        <f t="shared" si="1"/>
        <v>31.167436257779563</v>
      </c>
      <c r="P24" s="9"/>
    </row>
    <row r="25" spans="1:16">
      <c r="A25" s="12"/>
      <c r="B25" s="25">
        <v>335.14</v>
      </c>
      <c r="C25" s="20" t="s">
        <v>25</v>
      </c>
      <c r="D25" s="46">
        <v>2994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2994</v>
      </c>
      <c r="O25" s="47">
        <f t="shared" si="1"/>
        <v>0.60108411965468778</v>
      </c>
      <c r="P25" s="9"/>
    </row>
    <row r="26" spans="1:16">
      <c r="A26" s="12"/>
      <c r="B26" s="25">
        <v>335.15</v>
      </c>
      <c r="C26" s="20" t="s">
        <v>26</v>
      </c>
      <c r="D26" s="46">
        <v>6730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6730</v>
      </c>
      <c r="O26" s="47">
        <f t="shared" si="1"/>
        <v>1.351134310379442</v>
      </c>
      <c r="P26" s="9"/>
    </row>
    <row r="27" spans="1:16">
      <c r="A27" s="12"/>
      <c r="B27" s="25">
        <v>335.18</v>
      </c>
      <c r="C27" s="20" t="s">
        <v>27</v>
      </c>
      <c r="D27" s="46">
        <v>260530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260530</v>
      </c>
      <c r="O27" s="47">
        <f t="shared" si="1"/>
        <v>52.304758080706684</v>
      </c>
      <c r="P27" s="9"/>
    </row>
    <row r="28" spans="1:16">
      <c r="A28" s="12"/>
      <c r="B28" s="25">
        <v>335.19</v>
      </c>
      <c r="C28" s="20" t="s">
        <v>35</v>
      </c>
      <c r="D28" s="46">
        <v>4219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4219</v>
      </c>
      <c r="O28" s="47">
        <f t="shared" si="1"/>
        <v>0.84701867094960848</v>
      </c>
      <c r="P28" s="9"/>
    </row>
    <row r="29" spans="1:16">
      <c r="A29" s="12"/>
      <c r="B29" s="25">
        <v>337.9</v>
      </c>
      <c r="C29" s="20" t="s">
        <v>64</v>
      </c>
      <c r="D29" s="46">
        <v>0</v>
      </c>
      <c r="E29" s="46">
        <v>0</v>
      </c>
      <c r="F29" s="46">
        <v>0</v>
      </c>
      <c r="G29" s="46">
        <v>21735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21735</v>
      </c>
      <c r="O29" s="47">
        <f t="shared" si="1"/>
        <v>4.3635816101184499</v>
      </c>
      <c r="P29" s="9"/>
    </row>
    <row r="30" spans="1:16" ht="15.75">
      <c r="A30" s="29" t="s">
        <v>33</v>
      </c>
      <c r="B30" s="30"/>
      <c r="C30" s="31"/>
      <c r="D30" s="32">
        <f t="shared" ref="D30:M30" si="6">SUM(D31:D33)</f>
        <v>670060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1064157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1734217</v>
      </c>
      <c r="O30" s="45">
        <f t="shared" si="1"/>
        <v>348.16643244328446</v>
      </c>
      <c r="P30" s="10"/>
    </row>
    <row r="31" spans="1:16">
      <c r="A31" s="12"/>
      <c r="B31" s="25">
        <v>342.4</v>
      </c>
      <c r="C31" s="20" t="s">
        <v>36</v>
      </c>
      <c r="D31" s="46">
        <v>670060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670060</v>
      </c>
      <c r="O31" s="47">
        <f t="shared" si="1"/>
        <v>134.52318811483639</v>
      </c>
      <c r="P31" s="9"/>
    </row>
    <row r="32" spans="1:16">
      <c r="A32" s="12"/>
      <c r="B32" s="25">
        <v>343.5</v>
      </c>
      <c r="C32" s="20" t="s">
        <v>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874603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874603</v>
      </c>
      <c r="O32" s="47">
        <f t="shared" si="1"/>
        <v>175.58783376831963</v>
      </c>
      <c r="P32" s="9"/>
    </row>
    <row r="33" spans="1:119">
      <c r="A33" s="12"/>
      <c r="B33" s="25">
        <v>343.9</v>
      </c>
      <c r="C33" s="20" t="s">
        <v>38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189554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189554</v>
      </c>
      <c r="O33" s="47">
        <f t="shared" si="1"/>
        <v>38.055410560128486</v>
      </c>
      <c r="P33" s="9"/>
    </row>
    <row r="34" spans="1:119" ht="15.75">
      <c r="A34" s="29" t="s">
        <v>34</v>
      </c>
      <c r="B34" s="30"/>
      <c r="C34" s="31"/>
      <c r="D34" s="32">
        <f t="shared" ref="D34:M34" si="7">SUM(D35:D35)</f>
        <v>621130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4"/>
        <v>621130</v>
      </c>
      <c r="O34" s="45">
        <f t="shared" si="1"/>
        <v>124.69985946597069</v>
      </c>
      <c r="P34" s="10"/>
    </row>
    <row r="35" spans="1:119">
      <c r="A35" s="13"/>
      <c r="B35" s="39">
        <v>351.5</v>
      </c>
      <c r="C35" s="21" t="s">
        <v>41</v>
      </c>
      <c r="D35" s="46">
        <v>621130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621130</v>
      </c>
      <c r="O35" s="47">
        <f t="shared" si="1"/>
        <v>124.69985946597069</v>
      </c>
      <c r="P35" s="9"/>
    </row>
    <row r="36" spans="1:119" ht="15.75">
      <c r="A36" s="29" t="s">
        <v>3</v>
      </c>
      <c r="B36" s="30"/>
      <c r="C36" s="31"/>
      <c r="D36" s="32">
        <f t="shared" ref="D36:M36" si="8">SUM(D37:D42)</f>
        <v>61210</v>
      </c>
      <c r="E36" s="32">
        <f t="shared" si="8"/>
        <v>6</v>
      </c>
      <c r="F36" s="32">
        <f t="shared" si="8"/>
        <v>0</v>
      </c>
      <c r="G36" s="32">
        <f t="shared" si="8"/>
        <v>33105</v>
      </c>
      <c r="H36" s="32">
        <f t="shared" si="8"/>
        <v>0</v>
      </c>
      <c r="I36" s="32">
        <f t="shared" si="8"/>
        <v>6258</v>
      </c>
      <c r="J36" s="32">
        <f t="shared" si="8"/>
        <v>0</v>
      </c>
      <c r="K36" s="32">
        <f t="shared" si="8"/>
        <v>509433</v>
      </c>
      <c r="L36" s="32">
        <f t="shared" si="8"/>
        <v>51809</v>
      </c>
      <c r="M36" s="32">
        <f t="shared" si="8"/>
        <v>0</v>
      </c>
      <c r="N36" s="32">
        <f t="shared" si="4"/>
        <v>661821</v>
      </c>
      <c r="O36" s="45">
        <f t="shared" si="1"/>
        <v>132.86910258984139</v>
      </c>
      <c r="P36" s="10"/>
    </row>
    <row r="37" spans="1:119">
      <c r="A37" s="12"/>
      <c r="B37" s="25">
        <v>361.1</v>
      </c>
      <c r="C37" s="20" t="s">
        <v>42</v>
      </c>
      <c r="D37" s="46">
        <v>41752</v>
      </c>
      <c r="E37" s="46">
        <v>6</v>
      </c>
      <c r="F37" s="46">
        <v>0</v>
      </c>
      <c r="G37" s="46">
        <v>29495</v>
      </c>
      <c r="H37" s="46">
        <v>0</v>
      </c>
      <c r="I37" s="46">
        <v>10</v>
      </c>
      <c r="J37" s="46">
        <v>0</v>
      </c>
      <c r="K37" s="46">
        <v>144968</v>
      </c>
      <c r="L37" s="46">
        <v>0</v>
      </c>
      <c r="M37" s="46">
        <v>0</v>
      </c>
      <c r="N37" s="46">
        <f t="shared" si="4"/>
        <v>216231</v>
      </c>
      <c r="O37" s="47">
        <f t="shared" si="1"/>
        <v>43.411162417185302</v>
      </c>
      <c r="P37" s="9"/>
    </row>
    <row r="38" spans="1:119">
      <c r="A38" s="12"/>
      <c r="B38" s="25">
        <v>361.4</v>
      </c>
      <c r="C38" s="20" t="s">
        <v>44</v>
      </c>
      <c r="D38" s="46">
        <v>-7493</v>
      </c>
      <c r="E38" s="46">
        <v>0</v>
      </c>
      <c r="F38" s="46">
        <v>0</v>
      </c>
      <c r="G38" s="46">
        <v>3610</v>
      </c>
      <c r="H38" s="46">
        <v>0</v>
      </c>
      <c r="I38" s="46">
        <v>6248</v>
      </c>
      <c r="J38" s="46">
        <v>0</v>
      </c>
      <c r="K38" s="46">
        <v>40190</v>
      </c>
      <c r="L38" s="46">
        <v>-18365</v>
      </c>
      <c r="M38" s="46">
        <v>0</v>
      </c>
      <c r="N38" s="46">
        <f t="shared" si="4"/>
        <v>24190</v>
      </c>
      <c r="O38" s="47">
        <f t="shared" si="1"/>
        <v>4.8564545272033728</v>
      </c>
      <c r="P38" s="9"/>
    </row>
    <row r="39" spans="1:119">
      <c r="A39" s="12"/>
      <c r="B39" s="25">
        <v>362</v>
      </c>
      <c r="C39" s="20" t="s">
        <v>45</v>
      </c>
      <c r="D39" s="46">
        <v>5975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5975</v>
      </c>
      <c r="O39" s="47">
        <f t="shared" si="1"/>
        <v>1.1995583216221641</v>
      </c>
      <c r="P39" s="9"/>
    </row>
    <row r="40" spans="1:119">
      <c r="A40" s="12"/>
      <c r="B40" s="25">
        <v>368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324275</v>
      </c>
      <c r="L40" s="46">
        <v>0</v>
      </c>
      <c r="M40" s="46">
        <v>0</v>
      </c>
      <c r="N40" s="46">
        <f t="shared" si="4"/>
        <v>324275</v>
      </c>
      <c r="O40" s="47">
        <f t="shared" si="1"/>
        <v>65.102389078498291</v>
      </c>
      <c r="P40" s="9"/>
    </row>
    <row r="41" spans="1:119">
      <c r="A41" s="12"/>
      <c r="B41" s="25">
        <v>369.7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70174</v>
      </c>
      <c r="M41" s="46">
        <v>0</v>
      </c>
      <c r="N41" s="46">
        <f t="shared" si="4"/>
        <v>70174</v>
      </c>
      <c r="O41" s="47">
        <f t="shared" si="1"/>
        <v>14.088335675567155</v>
      </c>
      <c r="P41" s="9"/>
    </row>
    <row r="42" spans="1:119" ht="15.75" thickBot="1">
      <c r="A42" s="12"/>
      <c r="B42" s="25">
        <v>369.9</v>
      </c>
      <c r="C42" s="20" t="s">
        <v>49</v>
      </c>
      <c r="D42" s="46">
        <v>20976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20976</v>
      </c>
      <c r="O42" s="47">
        <f t="shared" si="1"/>
        <v>4.2112025697651072</v>
      </c>
      <c r="P42" s="9"/>
    </row>
    <row r="43" spans="1:119" ht="16.5" thickBot="1">
      <c r="A43" s="14" t="s">
        <v>39</v>
      </c>
      <c r="B43" s="23"/>
      <c r="C43" s="22"/>
      <c r="D43" s="15">
        <f>SUM(D5,D16,D23,D30,D34,D36)</f>
        <v>4426050</v>
      </c>
      <c r="E43" s="15">
        <f t="shared" ref="E43:M43" si="9">SUM(E5,E16,E23,E30,E34,E36)</f>
        <v>6</v>
      </c>
      <c r="F43" s="15">
        <f t="shared" si="9"/>
        <v>0</v>
      </c>
      <c r="G43" s="15">
        <f t="shared" si="9"/>
        <v>471825</v>
      </c>
      <c r="H43" s="15">
        <f t="shared" si="9"/>
        <v>0</v>
      </c>
      <c r="I43" s="15">
        <f t="shared" si="9"/>
        <v>1070415</v>
      </c>
      <c r="J43" s="15">
        <f t="shared" si="9"/>
        <v>0</v>
      </c>
      <c r="K43" s="15">
        <f t="shared" si="9"/>
        <v>509433</v>
      </c>
      <c r="L43" s="15">
        <f t="shared" si="9"/>
        <v>51809</v>
      </c>
      <c r="M43" s="15">
        <f t="shared" si="9"/>
        <v>0</v>
      </c>
      <c r="N43" s="15">
        <f t="shared" si="4"/>
        <v>6529538</v>
      </c>
      <c r="O43" s="38">
        <f t="shared" si="1"/>
        <v>1310.8889781168441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70</v>
      </c>
      <c r="M45" s="48"/>
      <c r="N45" s="48"/>
      <c r="O45" s="43">
        <v>4981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68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2063399</v>
      </c>
      <c r="E5" s="27">
        <f t="shared" si="0"/>
        <v>0</v>
      </c>
      <c r="F5" s="27">
        <f t="shared" si="0"/>
        <v>0</v>
      </c>
      <c r="G5" s="27">
        <f t="shared" si="0"/>
        <v>453033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2516432</v>
      </c>
      <c r="O5" s="33">
        <f t="shared" ref="O5:O48" si="1">(N5/O$50)</f>
        <v>506.93634165995167</v>
      </c>
      <c r="P5" s="6"/>
    </row>
    <row r="6" spans="1:133">
      <c r="A6" s="12"/>
      <c r="B6" s="25">
        <v>311</v>
      </c>
      <c r="C6" s="20" t="s">
        <v>2</v>
      </c>
      <c r="D6" s="46">
        <v>1022599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1022599</v>
      </c>
      <c r="O6" s="47">
        <f t="shared" si="1"/>
        <v>206.00302175664785</v>
      </c>
      <c r="P6" s="9"/>
    </row>
    <row r="7" spans="1:133">
      <c r="A7" s="12"/>
      <c r="B7" s="25">
        <v>312.10000000000002</v>
      </c>
      <c r="C7" s="20" t="s">
        <v>10</v>
      </c>
      <c r="D7" s="46">
        <v>75305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75305</v>
      </c>
      <c r="O7" s="47">
        <f t="shared" si="1"/>
        <v>15.170225624496373</v>
      </c>
      <c r="P7" s="9"/>
    </row>
    <row r="8" spans="1:133">
      <c r="A8" s="12"/>
      <c r="B8" s="25">
        <v>312.51</v>
      </c>
      <c r="C8" s="20" t="s">
        <v>60</v>
      </c>
      <c r="D8" s="46">
        <v>43307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43307</v>
      </c>
      <c r="O8" s="47">
        <f t="shared" si="1"/>
        <v>8.7242143432715551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453033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453033</v>
      </c>
      <c r="O9" s="47">
        <f t="shared" si="1"/>
        <v>91.263698630136986</v>
      </c>
      <c r="P9" s="9"/>
    </row>
    <row r="10" spans="1:133">
      <c r="A10" s="12"/>
      <c r="B10" s="25">
        <v>314.10000000000002</v>
      </c>
      <c r="C10" s="20" t="s">
        <v>12</v>
      </c>
      <c r="D10" s="46">
        <v>513981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513981</v>
      </c>
      <c r="O10" s="47">
        <f t="shared" si="1"/>
        <v>103.54170024174053</v>
      </c>
      <c r="P10" s="9"/>
    </row>
    <row r="11" spans="1:133">
      <c r="A11" s="12"/>
      <c r="B11" s="25">
        <v>314.3</v>
      </c>
      <c r="C11" s="20" t="s">
        <v>13</v>
      </c>
      <c r="D11" s="46">
        <v>87447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87447</v>
      </c>
      <c r="O11" s="47">
        <f t="shared" si="1"/>
        <v>17.616236905721191</v>
      </c>
      <c r="P11" s="9"/>
    </row>
    <row r="12" spans="1:133">
      <c r="A12" s="12"/>
      <c r="B12" s="25">
        <v>314.39999999999998</v>
      </c>
      <c r="C12" s="20" t="s">
        <v>14</v>
      </c>
      <c r="D12" s="46">
        <v>3160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3160</v>
      </c>
      <c r="O12" s="47">
        <f t="shared" si="1"/>
        <v>0.63658340048348105</v>
      </c>
      <c r="P12" s="9"/>
    </row>
    <row r="13" spans="1:133">
      <c r="A13" s="12"/>
      <c r="B13" s="25">
        <v>314.8</v>
      </c>
      <c r="C13" s="20" t="s">
        <v>15</v>
      </c>
      <c r="D13" s="46">
        <v>2017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2017</v>
      </c>
      <c r="O13" s="47">
        <f t="shared" si="1"/>
        <v>0.40632554391619663</v>
      </c>
      <c r="P13" s="9"/>
    </row>
    <row r="14" spans="1:133">
      <c r="A14" s="12"/>
      <c r="B14" s="25">
        <v>315</v>
      </c>
      <c r="C14" s="20" t="s">
        <v>16</v>
      </c>
      <c r="D14" s="46">
        <v>227099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227099</v>
      </c>
      <c r="O14" s="47">
        <f t="shared" si="1"/>
        <v>45.749194198227237</v>
      </c>
      <c r="P14" s="9"/>
    </row>
    <row r="15" spans="1:133">
      <c r="A15" s="12"/>
      <c r="B15" s="25">
        <v>316</v>
      </c>
      <c r="C15" s="20" t="s">
        <v>17</v>
      </c>
      <c r="D15" s="46">
        <v>88484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88484</v>
      </c>
      <c r="O15" s="47">
        <f t="shared" si="1"/>
        <v>17.825141015310233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SUM(D17:D22)</f>
        <v>696111</v>
      </c>
      <c r="E16" s="32">
        <f t="shared" si="3"/>
        <v>0</v>
      </c>
      <c r="F16" s="32">
        <f t="shared" si="3"/>
        <v>0</v>
      </c>
      <c r="G16" s="32">
        <f t="shared" si="3"/>
        <v>1500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48" si="4">SUM(D16:M16)</f>
        <v>697611</v>
      </c>
      <c r="O16" s="45">
        <f t="shared" si="1"/>
        <v>140.53404512489928</v>
      </c>
      <c r="P16" s="10"/>
    </row>
    <row r="17" spans="1:16">
      <c r="A17" s="12"/>
      <c r="B17" s="25">
        <v>322</v>
      </c>
      <c r="C17" s="20" t="s">
        <v>0</v>
      </c>
      <c r="D17" s="46">
        <v>159806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159806</v>
      </c>
      <c r="O17" s="47">
        <f t="shared" si="1"/>
        <v>32.192989524576952</v>
      </c>
      <c r="P17" s="9"/>
    </row>
    <row r="18" spans="1:16">
      <c r="A18" s="12"/>
      <c r="B18" s="25">
        <v>323.10000000000002</v>
      </c>
      <c r="C18" s="20" t="s">
        <v>19</v>
      </c>
      <c r="D18" s="46">
        <v>490319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490319</v>
      </c>
      <c r="O18" s="47">
        <f t="shared" si="1"/>
        <v>98.774979854955674</v>
      </c>
      <c r="P18" s="9"/>
    </row>
    <row r="19" spans="1:16">
      <c r="A19" s="12"/>
      <c r="B19" s="25">
        <v>323.39999999999998</v>
      </c>
      <c r="C19" s="20" t="s">
        <v>20</v>
      </c>
      <c r="D19" s="46">
        <v>5467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5467</v>
      </c>
      <c r="O19" s="47">
        <f t="shared" si="1"/>
        <v>1.1013295729250605</v>
      </c>
      <c r="P19" s="9"/>
    </row>
    <row r="20" spans="1:16">
      <c r="A20" s="12"/>
      <c r="B20" s="25">
        <v>323.7</v>
      </c>
      <c r="C20" s="20" t="s">
        <v>21</v>
      </c>
      <c r="D20" s="46">
        <v>12067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12067</v>
      </c>
      <c r="O20" s="47">
        <f t="shared" si="1"/>
        <v>2.4309024979854956</v>
      </c>
      <c r="P20" s="9"/>
    </row>
    <row r="21" spans="1:16">
      <c r="A21" s="12"/>
      <c r="B21" s="25">
        <v>324.70999999999998</v>
      </c>
      <c r="C21" s="20" t="s">
        <v>61</v>
      </c>
      <c r="D21" s="46">
        <v>0</v>
      </c>
      <c r="E21" s="46">
        <v>0</v>
      </c>
      <c r="F21" s="46">
        <v>0</v>
      </c>
      <c r="G21" s="46">
        <v>1500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1500</v>
      </c>
      <c r="O21" s="47">
        <f t="shared" si="1"/>
        <v>0.30217566478646252</v>
      </c>
      <c r="P21" s="9"/>
    </row>
    <row r="22" spans="1:16">
      <c r="A22" s="12"/>
      <c r="B22" s="25">
        <v>329</v>
      </c>
      <c r="C22" s="20" t="s">
        <v>22</v>
      </c>
      <c r="D22" s="46">
        <v>28452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28452</v>
      </c>
      <c r="O22" s="47">
        <f t="shared" si="1"/>
        <v>5.7316680096696215</v>
      </c>
      <c r="P22" s="9"/>
    </row>
    <row r="23" spans="1:16" ht="15.75">
      <c r="A23" s="29" t="s">
        <v>23</v>
      </c>
      <c r="B23" s="30"/>
      <c r="C23" s="31"/>
      <c r="D23" s="32">
        <f t="shared" ref="D23:M23" si="5">SUM(D24:D32)</f>
        <v>429775</v>
      </c>
      <c r="E23" s="32">
        <f t="shared" si="5"/>
        <v>0</v>
      </c>
      <c r="F23" s="32">
        <f t="shared" si="5"/>
        <v>0</v>
      </c>
      <c r="G23" s="32">
        <f t="shared" si="5"/>
        <v>12746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442521</v>
      </c>
      <c r="O23" s="45">
        <f t="shared" si="1"/>
        <v>89.14605157131345</v>
      </c>
      <c r="P23" s="10"/>
    </row>
    <row r="24" spans="1:16">
      <c r="A24" s="12"/>
      <c r="B24" s="25">
        <v>334.2</v>
      </c>
      <c r="C24" s="20" t="s">
        <v>62</v>
      </c>
      <c r="D24" s="46">
        <v>0</v>
      </c>
      <c r="E24" s="46">
        <v>0</v>
      </c>
      <c r="F24" s="46">
        <v>0</v>
      </c>
      <c r="G24" s="46">
        <v>6677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6677</v>
      </c>
      <c r="O24" s="47">
        <f t="shared" si="1"/>
        <v>1.3450846091861401</v>
      </c>
      <c r="P24" s="9"/>
    </row>
    <row r="25" spans="1:16">
      <c r="A25" s="12"/>
      <c r="B25" s="25">
        <v>335.12</v>
      </c>
      <c r="C25" s="20" t="s">
        <v>24</v>
      </c>
      <c r="D25" s="46">
        <v>155324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155324</v>
      </c>
      <c r="O25" s="47">
        <f t="shared" si="1"/>
        <v>31.290088638195005</v>
      </c>
      <c r="P25" s="9"/>
    </row>
    <row r="26" spans="1:16">
      <c r="A26" s="12"/>
      <c r="B26" s="25">
        <v>335.14</v>
      </c>
      <c r="C26" s="20" t="s">
        <v>25</v>
      </c>
      <c r="D26" s="46">
        <v>3014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3014</v>
      </c>
      <c r="O26" s="47">
        <f t="shared" si="1"/>
        <v>0.60717163577759869</v>
      </c>
      <c r="P26" s="9"/>
    </row>
    <row r="27" spans="1:16">
      <c r="A27" s="12"/>
      <c r="B27" s="25">
        <v>335.15</v>
      </c>
      <c r="C27" s="20" t="s">
        <v>26</v>
      </c>
      <c r="D27" s="46">
        <v>9310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9310</v>
      </c>
      <c r="O27" s="47">
        <f t="shared" si="1"/>
        <v>1.8755036261079774</v>
      </c>
      <c r="P27" s="9"/>
    </row>
    <row r="28" spans="1:16">
      <c r="A28" s="12"/>
      <c r="B28" s="25">
        <v>335.18</v>
      </c>
      <c r="C28" s="20" t="s">
        <v>27</v>
      </c>
      <c r="D28" s="46">
        <v>253967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253967</v>
      </c>
      <c r="O28" s="47">
        <f t="shared" si="1"/>
        <v>51.161764705882355</v>
      </c>
      <c r="P28" s="9"/>
    </row>
    <row r="29" spans="1:16">
      <c r="A29" s="12"/>
      <c r="B29" s="25">
        <v>335.19</v>
      </c>
      <c r="C29" s="20" t="s">
        <v>35</v>
      </c>
      <c r="D29" s="46">
        <v>4137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4137</v>
      </c>
      <c r="O29" s="47">
        <f t="shared" si="1"/>
        <v>0.83340048348106366</v>
      </c>
      <c r="P29" s="9"/>
    </row>
    <row r="30" spans="1:16">
      <c r="A30" s="12"/>
      <c r="B30" s="25">
        <v>337.1</v>
      </c>
      <c r="C30" s="20" t="s">
        <v>63</v>
      </c>
      <c r="D30" s="46">
        <v>0</v>
      </c>
      <c r="E30" s="46">
        <v>0</v>
      </c>
      <c r="F30" s="46">
        <v>0</v>
      </c>
      <c r="G30" s="46">
        <v>4354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4354</v>
      </c>
      <c r="O30" s="47">
        <f t="shared" si="1"/>
        <v>0.87711522965350519</v>
      </c>
      <c r="P30" s="9"/>
    </row>
    <row r="31" spans="1:16">
      <c r="A31" s="12"/>
      <c r="B31" s="25">
        <v>337.3</v>
      </c>
      <c r="C31" s="20" t="s">
        <v>28</v>
      </c>
      <c r="D31" s="46">
        <v>4023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4023</v>
      </c>
      <c r="O31" s="47">
        <f t="shared" si="1"/>
        <v>0.81043513295729253</v>
      </c>
      <c r="P31" s="9"/>
    </row>
    <row r="32" spans="1:16">
      <c r="A32" s="12"/>
      <c r="B32" s="25">
        <v>337.9</v>
      </c>
      <c r="C32" s="20" t="s">
        <v>64</v>
      </c>
      <c r="D32" s="46">
        <v>0</v>
      </c>
      <c r="E32" s="46">
        <v>0</v>
      </c>
      <c r="F32" s="46">
        <v>0</v>
      </c>
      <c r="G32" s="46">
        <v>1715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1715</v>
      </c>
      <c r="O32" s="47">
        <f t="shared" si="1"/>
        <v>0.34548751007252215</v>
      </c>
      <c r="P32" s="9"/>
    </row>
    <row r="33" spans="1:119" ht="15.75">
      <c r="A33" s="29" t="s">
        <v>33</v>
      </c>
      <c r="B33" s="30"/>
      <c r="C33" s="31"/>
      <c r="D33" s="32">
        <f t="shared" ref="D33:M33" si="6">SUM(D34:D36)</f>
        <v>652831</v>
      </c>
      <c r="E33" s="32">
        <f t="shared" si="6"/>
        <v>0</v>
      </c>
      <c r="F33" s="32">
        <f t="shared" si="6"/>
        <v>0</v>
      </c>
      <c r="G33" s="32">
        <f t="shared" si="6"/>
        <v>160000</v>
      </c>
      <c r="H33" s="32">
        <f t="shared" si="6"/>
        <v>0</v>
      </c>
      <c r="I33" s="32">
        <f t="shared" si="6"/>
        <v>1052759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4"/>
        <v>1865590</v>
      </c>
      <c r="O33" s="45">
        <f t="shared" si="1"/>
        <v>375.8239323126511</v>
      </c>
      <c r="P33" s="10"/>
    </row>
    <row r="34" spans="1:119">
      <c r="A34" s="12"/>
      <c r="B34" s="25">
        <v>342.4</v>
      </c>
      <c r="C34" s="20" t="s">
        <v>36</v>
      </c>
      <c r="D34" s="46">
        <v>652831</v>
      </c>
      <c r="E34" s="46">
        <v>0</v>
      </c>
      <c r="F34" s="46">
        <v>0</v>
      </c>
      <c r="G34" s="46">
        <v>160000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812831</v>
      </c>
      <c r="O34" s="47">
        <f t="shared" si="1"/>
        <v>163.74516518936341</v>
      </c>
      <c r="P34" s="9"/>
    </row>
    <row r="35" spans="1:119">
      <c r="A35" s="12"/>
      <c r="B35" s="25">
        <v>343.5</v>
      </c>
      <c r="C35" s="20" t="s">
        <v>37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863487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863487</v>
      </c>
      <c r="O35" s="47">
        <f t="shared" si="1"/>
        <v>173.94983883964545</v>
      </c>
      <c r="P35" s="9"/>
    </row>
    <row r="36" spans="1:119">
      <c r="A36" s="12"/>
      <c r="B36" s="25">
        <v>343.9</v>
      </c>
      <c r="C36" s="20" t="s">
        <v>38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189272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189272</v>
      </c>
      <c r="O36" s="47">
        <f t="shared" si="1"/>
        <v>38.128928283642225</v>
      </c>
      <c r="P36" s="9"/>
    </row>
    <row r="37" spans="1:119" ht="15.75">
      <c r="A37" s="29" t="s">
        <v>34</v>
      </c>
      <c r="B37" s="30"/>
      <c r="C37" s="31"/>
      <c r="D37" s="32">
        <f t="shared" ref="D37:M37" si="7">SUM(D38:D38)</f>
        <v>7958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4"/>
        <v>7958</v>
      </c>
      <c r="O37" s="45">
        <f t="shared" si="1"/>
        <v>1.6031426269137792</v>
      </c>
      <c r="P37" s="10"/>
    </row>
    <row r="38" spans="1:119">
      <c r="A38" s="13"/>
      <c r="B38" s="39">
        <v>351.5</v>
      </c>
      <c r="C38" s="21" t="s">
        <v>41</v>
      </c>
      <c r="D38" s="46">
        <v>7958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7958</v>
      </c>
      <c r="O38" s="47">
        <f t="shared" si="1"/>
        <v>1.6031426269137792</v>
      </c>
      <c r="P38" s="9"/>
    </row>
    <row r="39" spans="1:119" ht="15.75">
      <c r="A39" s="29" t="s">
        <v>3</v>
      </c>
      <c r="B39" s="30"/>
      <c r="C39" s="31"/>
      <c r="D39" s="32">
        <f>SUM(D40:D45)</f>
        <v>86938</v>
      </c>
      <c r="E39" s="32">
        <f t="shared" ref="E39:M39" si="8">SUM(E40:E45)</f>
        <v>21</v>
      </c>
      <c r="F39" s="32">
        <f t="shared" si="8"/>
        <v>0</v>
      </c>
      <c r="G39" s="32">
        <f t="shared" si="8"/>
        <v>124736</v>
      </c>
      <c r="H39" s="32">
        <f t="shared" si="8"/>
        <v>0</v>
      </c>
      <c r="I39" s="32">
        <f t="shared" si="8"/>
        <v>20524</v>
      </c>
      <c r="J39" s="32">
        <f t="shared" si="8"/>
        <v>0</v>
      </c>
      <c r="K39" s="32">
        <f t="shared" si="8"/>
        <v>644318</v>
      </c>
      <c r="L39" s="32">
        <f t="shared" si="8"/>
        <v>118694</v>
      </c>
      <c r="M39" s="32">
        <f t="shared" si="8"/>
        <v>0</v>
      </c>
      <c r="N39" s="32">
        <f t="shared" si="4"/>
        <v>995231</v>
      </c>
      <c r="O39" s="45">
        <f t="shared" si="1"/>
        <v>200.48972602739727</v>
      </c>
      <c r="P39" s="10"/>
    </row>
    <row r="40" spans="1:119">
      <c r="A40" s="12"/>
      <c r="B40" s="25">
        <v>361.1</v>
      </c>
      <c r="C40" s="20" t="s">
        <v>42</v>
      </c>
      <c r="D40" s="46">
        <v>38667</v>
      </c>
      <c r="E40" s="46">
        <v>21</v>
      </c>
      <c r="F40" s="46">
        <v>0</v>
      </c>
      <c r="G40" s="46">
        <v>44348</v>
      </c>
      <c r="H40" s="46">
        <v>0</v>
      </c>
      <c r="I40" s="46">
        <v>2303</v>
      </c>
      <c r="J40" s="46">
        <v>0</v>
      </c>
      <c r="K40" s="46">
        <v>138632</v>
      </c>
      <c r="L40" s="46">
        <v>0</v>
      </c>
      <c r="M40" s="46">
        <v>0</v>
      </c>
      <c r="N40" s="46">
        <f t="shared" si="4"/>
        <v>223971</v>
      </c>
      <c r="O40" s="47">
        <f t="shared" si="1"/>
        <v>45.119057211925863</v>
      </c>
      <c r="P40" s="9"/>
    </row>
    <row r="41" spans="1:119">
      <c r="A41" s="12"/>
      <c r="B41" s="25">
        <v>361.4</v>
      </c>
      <c r="C41" s="20" t="s">
        <v>44</v>
      </c>
      <c r="D41" s="46">
        <v>21929</v>
      </c>
      <c r="E41" s="46">
        <v>0</v>
      </c>
      <c r="F41" s="46">
        <v>0</v>
      </c>
      <c r="G41" s="46">
        <v>20157</v>
      </c>
      <c r="H41" s="46">
        <v>0</v>
      </c>
      <c r="I41" s="46">
        <v>18221</v>
      </c>
      <c r="J41" s="46">
        <v>0</v>
      </c>
      <c r="K41" s="46">
        <v>248631</v>
      </c>
      <c r="L41" s="46">
        <v>54122</v>
      </c>
      <c r="M41" s="46">
        <v>0</v>
      </c>
      <c r="N41" s="46">
        <f t="shared" si="4"/>
        <v>363060</v>
      </c>
      <c r="O41" s="47">
        <f t="shared" si="1"/>
        <v>73.138597904915386</v>
      </c>
      <c r="P41" s="9"/>
    </row>
    <row r="42" spans="1:119">
      <c r="A42" s="12"/>
      <c r="B42" s="25">
        <v>362</v>
      </c>
      <c r="C42" s="20" t="s">
        <v>45</v>
      </c>
      <c r="D42" s="46">
        <v>6500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6500</v>
      </c>
      <c r="O42" s="47">
        <f t="shared" si="1"/>
        <v>1.3094278807413375</v>
      </c>
      <c r="P42" s="9"/>
    </row>
    <row r="43" spans="1:119">
      <c r="A43" s="12"/>
      <c r="B43" s="25">
        <v>368</v>
      </c>
      <c r="C43" s="20" t="s">
        <v>47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257055</v>
      </c>
      <c r="L43" s="46">
        <v>0</v>
      </c>
      <c r="M43" s="46">
        <v>0</v>
      </c>
      <c r="N43" s="46">
        <f t="shared" si="4"/>
        <v>257055</v>
      </c>
      <c r="O43" s="47">
        <f t="shared" si="1"/>
        <v>51.783843674456087</v>
      </c>
      <c r="P43" s="9"/>
    </row>
    <row r="44" spans="1:119">
      <c r="A44" s="12"/>
      <c r="B44" s="25">
        <v>369.7</v>
      </c>
      <c r="C44" s="20" t="s">
        <v>48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64572</v>
      </c>
      <c r="M44" s="46">
        <v>0</v>
      </c>
      <c r="N44" s="46">
        <f t="shared" si="4"/>
        <v>64572</v>
      </c>
      <c r="O44" s="47">
        <f t="shared" si="1"/>
        <v>13.008058017727638</v>
      </c>
      <c r="P44" s="9"/>
    </row>
    <row r="45" spans="1:119">
      <c r="A45" s="12"/>
      <c r="B45" s="25">
        <v>369.9</v>
      </c>
      <c r="C45" s="20" t="s">
        <v>49</v>
      </c>
      <c r="D45" s="46">
        <v>19842</v>
      </c>
      <c r="E45" s="46">
        <v>0</v>
      </c>
      <c r="F45" s="46">
        <v>0</v>
      </c>
      <c r="G45" s="46">
        <v>60231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80073</v>
      </c>
      <c r="O45" s="47">
        <f t="shared" si="1"/>
        <v>16.130741337630944</v>
      </c>
      <c r="P45" s="9"/>
    </row>
    <row r="46" spans="1:119" ht="15.75">
      <c r="A46" s="29" t="s">
        <v>65</v>
      </c>
      <c r="B46" s="30"/>
      <c r="C46" s="31"/>
      <c r="D46" s="32">
        <f t="shared" ref="D46:M46" si="9">SUM(D47:D47)</f>
        <v>0</v>
      </c>
      <c r="E46" s="32">
        <f t="shared" si="9"/>
        <v>0</v>
      </c>
      <c r="F46" s="32">
        <f t="shared" si="9"/>
        <v>0</v>
      </c>
      <c r="G46" s="32">
        <f t="shared" si="9"/>
        <v>210458</v>
      </c>
      <c r="H46" s="32">
        <f t="shared" si="9"/>
        <v>0</v>
      </c>
      <c r="I46" s="32">
        <f t="shared" si="9"/>
        <v>210458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4"/>
        <v>420916</v>
      </c>
      <c r="O46" s="45">
        <f t="shared" si="1"/>
        <v>84.793714746172441</v>
      </c>
      <c r="P46" s="9"/>
    </row>
    <row r="47" spans="1:119" ht="15.75" thickBot="1">
      <c r="A47" s="12"/>
      <c r="B47" s="25">
        <v>381</v>
      </c>
      <c r="C47" s="20" t="s">
        <v>66</v>
      </c>
      <c r="D47" s="46">
        <v>0</v>
      </c>
      <c r="E47" s="46">
        <v>0</v>
      </c>
      <c r="F47" s="46">
        <v>0</v>
      </c>
      <c r="G47" s="46">
        <v>210458</v>
      </c>
      <c r="H47" s="46">
        <v>0</v>
      </c>
      <c r="I47" s="46">
        <v>210458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4"/>
        <v>420916</v>
      </c>
      <c r="O47" s="47">
        <f t="shared" si="1"/>
        <v>84.793714746172441</v>
      </c>
      <c r="P47" s="9"/>
    </row>
    <row r="48" spans="1:119" ht="16.5" thickBot="1">
      <c r="A48" s="14" t="s">
        <v>39</v>
      </c>
      <c r="B48" s="23"/>
      <c r="C48" s="22"/>
      <c r="D48" s="15">
        <f t="shared" ref="D48:M48" si="10">SUM(D5,D16,D23,D33,D37,D39,D46)</f>
        <v>3937012</v>
      </c>
      <c r="E48" s="15">
        <f t="shared" si="10"/>
        <v>21</v>
      </c>
      <c r="F48" s="15">
        <f t="shared" si="10"/>
        <v>0</v>
      </c>
      <c r="G48" s="15">
        <f t="shared" si="10"/>
        <v>962473</v>
      </c>
      <c r="H48" s="15">
        <f t="shared" si="10"/>
        <v>0</v>
      </c>
      <c r="I48" s="15">
        <f t="shared" si="10"/>
        <v>1283741</v>
      </c>
      <c r="J48" s="15">
        <f t="shared" si="10"/>
        <v>0</v>
      </c>
      <c r="K48" s="15">
        <f t="shared" si="10"/>
        <v>644318</v>
      </c>
      <c r="L48" s="15">
        <f t="shared" si="10"/>
        <v>118694</v>
      </c>
      <c r="M48" s="15">
        <f t="shared" si="10"/>
        <v>0</v>
      </c>
      <c r="N48" s="15">
        <f t="shared" si="4"/>
        <v>6946259</v>
      </c>
      <c r="O48" s="38">
        <f t="shared" si="1"/>
        <v>1399.3269540692991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67</v>
      </c>
      <c r="M50" s="48"/>
      <c r="N50" s="48"/>
      <c r="O50" s="43">
        <v>4964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thickBot="1">
      <c r="A52" s="52" t="s">
        <v>68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A52:O52"/>
    <mergeCell ref="L50:N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2085506</v>
      </c>
      <c r="E5" s="27">
        <f t="shared" si="0"/>
        <v>0</v>
      </c>
      <c r="F5" s="27">
        <f t="shared" si="0"/>
        <v>0</v>
      </c>
      <c r="G5" s="27">
        <f t="shared" si="0"/>
        <v>518829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2604335</v>
      </c>
      <c r="O5" s="33">
        <f t="shared" ref="O5:O44" si="1">(N5/O$46)</f>
        <v>492.77861873226112</v>
      </c>
      <c r="P5" s="6"/>
    </row>
    <row r="6" spans="1:133">
      <c r="A6" s="12"/>
      <c r="B6" s="25">
        <v>311</v>
      </c>
      <c r="C6" s="20" t="s">
        <v>2</v>
      </c>
      <c r="D6" s="46">
        <v>1066677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1066677</v>
      </c>
      <c r="O6" s="47">
        <f t="shared" si="1"/>
        <v>201.83103122043519</v>
      </c>
      <c r="P6" s="9"/>
    </row>
    <row r="7" spans="1:133">
      <c r="A7" s="12"/>
      <c r="B7" s="25">
        <v>312.10000000000002</v>
      </c>
      <c r="C7" s="20" t="s">
        <v>10</v>
      </c>
      <c r="D7" s="46">
        <v>75862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75862</v>
      </c>
      <c r="O7" s="47">
        <f t="shared" si="1"/>
        <v>14.354210028382214</v>
      </c>
      <c r="P7" s="9"/>
    </row>
    <row r="8" spans="1:133">
      <c r="A8" s="12"/>
      <c r="B8" s="25">
        <v>312.51</v>
      </c>
      <c r="C8" s="20" t="s">
        <v>57</v>
      </c>
      <c r="D8" s="46">
        <v>67461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67461</v>
      </c>
      <c r="O8" s="47">
        <f t="shared" si="1"/>
        <v>12.764616840113529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518829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518829</v>
      </c>
      <c r="O9" s="47">
        <f t="shared" si="1"/>
        <v>98.170104068117311</v>
      </c>
      <c r="P9" s="9"/>
    </row>
    <row r="10" spans="1:133">
      <c r="A10" s="12"/>
      <c r="B10" s="25">
        <v>314.10000000000002</v>
      </c>
      <c r="C10" s="20" t="s">
        <v>12</v>
      </c>
      <c r="D10" s="46">
        <v>445197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445197</v>
      </c>
      <c r="O10" s="47">
        <f t="shared" si="1"/>
        <v>84.237842951750238</v>
      </c>
      <c r="P10" s="9"/>
    </row>
    <row r="11" spans="1:133">
      <c r="A11" s="12"/>
      <c r="B11" s="25">
        <v>314.3</v>
      </c>
      <c r="C11" s="20" t="s">
        <v>13</v>
      </c>
      <c r="D11" s="46">
        <v>88406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88406</v>
      </c>
      <c r="O11" s="47">
        <f t="shared" si="1"/>
        <v>16.72771996215705</v>
      </c>
      <c r="P11" s="9"/>
    </row>
    <row r="12" spans="1:133">
      <c r="A12" s="12"/>
      <c r="B12" s="25">
        <v>314.39999999999998</v>
      </c>
      <c r="C12" s="20" t="s">
        <v>14</v>
      </c>
      <c r="D12" s="46">
        <v>3512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3512</v>
      </c>
      <c r="O12" s="47">
        <f t="shared" si="1"/>
        <v>0.66452223273415323</v>
      </c>
      <c r="P12" s="9"/>
    </row>
    <row r="13" spans="1:133">
      <c r="A13" s="12"/>
      <c r="B13" s="25">
        <v>314.8</v>
      </c>
      <c r="C13" s="20" t="s">
        <v>15</v>
      </c>
      <c r="D13" s="46">
        <v>2440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2440</v>
      </c>
      <c r="O13" s="47">
        <f t="shared" si="1"/>
        <v>0.4616840113528855</v>
      </c>
      <c r="P13" s="9"/>
    </row>
    <row r="14" spans="1:133">
      <c r="A14" s="12"/>
      <c r="B14" s="25">
        <v>315</v>
      </c>
      <c r="C14" s="20" t="s">
        <v>16</v>
      </c>
      <c r="D14" s="46">
        <v>247518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247518</v>
      </c>
      <c r="O14" s="47">
        <f t="shared" si="1"/>
        <v>46.834058656575216</v>
      </c>
      <c r="P14" s="9"/>
    </row>
    <row r="15" spans="1:133">
      <c r="A15" s="12"/>
      <c r="B15" s="25">
        <v>316</v>
      </c>
      <c r="C15" s="20" t="s">
        <v>17</v>
      </c>
      <c r="D15" s="46">
        <v>88433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88433</v>
      </c>
      <c r="O15" s="47">
        <f t="shared" si="1"/>
        <v>16.732828760643329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SUM(D17:D21)</f>
        <v>659642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6" si="4">SUM(D16:M16)</f>
        <v>659642</v>
      </c>
      <c r="O16" s="45">
        <f t="shared" si="1"/>
        <v>124.81400189214759</v>
      </c>
      <c r="P16" s="10"/>
    </row>
    <row r="17" spans="1:16">
      <c r="A17" s="12"/>
      <c r="B17" s="25">
        <v>322</v>
      </c>
      <c r="C17" s="20" t="s">
        <v>0</v>
      </c>
      <c r="D17" s="46">
        <v>142600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142600</v>
      </c>
      <c r="O17" s="47">
        <f t="shared" si="1"/>
        <v>26.982024597918638</v>
      </c>
      <c r="P17" s="9"/>
    </row>
    <row r="18" spans="1:16">
      <c r="A18" s="12"/>
      <c r="B18" s="25">
        <v>323.10000000000002</v>
      </c>
      <c r="C18" s="20" t="s">
        <v>19</v>
      </c>
      <c r="D18" s="46">
        <v>468157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468157</v>
      </c>
      <c r="O18" s="47">
        <f t="shared" si="1"/>
        <v>88.582213812677395</v>
      </c>
      <c r="P18" s="9"/>
    </row>
    <row r="19" spans="1:16">
      <c r="A19" s="12"/>
      <c r="B19" s="25">
        <v>323.39999999999998</v>
      </c>
      <c r="C19" s="20" t="s">
        <v>20</v>
      </c>
      <c r="D19" s="46">
        <v>7870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7870</v>
      </c>
      <c r="O19" s="47">
        <f t="shared" si="1"/>
        <v>1.4891201513718071</v>
      </c>
      <c r="P19" s="9"/>
    </row>
    <row r="20" spans="1:16">
      <c r="A20" s="12"/>
      <c r="B20" s="25">
        <v>323.7</v>
      </c>
      <c r="C20" s="20" t="s">
        <v>21</v>
      </c>
      <c r="D20" s="46">
        <v>14731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14731</v>
      </c>
      <c r="O20" s="47">
        <f t="shared" si="1"/>
        <v>2.7873226111636709</v>
      </c>
      <c r="P20" s="9"/>
    </row>
    <row r="21" spans="1:16">
      <c r="A21" s="12"/>
      <c r="B21" s="25">
        <v>329</v>
      </c>
      <c r="C21" s="20" t="s">
        <v>22</v>
      </c>
      <c r="D21" s="46">
        <v>26284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26284</v>
      </c>
      <c r="O21" s="47">
        <f t="shared" si="1"/>
        <v>4.9733207190160833</v>
      </c>
      <c r="P21" s="9"/>
    </row>
    <row r="22" spans="1:16" ht="15.75">
      <c r="A22" s="29" t="s">
        <v>23</v>
      </c>
      <c r="B22" s="30"/>
      <c r="C22" s="31"/>
      <c r="D22" s="32">
        <f t="shared" ref="D22:M22" si="5">SUM(D23:D28)</f>
        <v>446806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446806</v>
      </c>
      <c r="O22" s="45">
        <f t="shared" si="1"/>
        <v>84.542289498580885</v>
      </c>
      <c r="P22" s="10"/>
    </row>
    <row r="23" spans="1:16">
      <c r="A23" s="12"/>
      <c r="B23" s="25">
        <v>335.12</v>
      </c>
      <c r="C23" s="20" t="s">
        <v>24</v>
      </c>
      <c r="D23" s="46">
        <v>155417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155417</v>
      </c>
      <c r="O23" s="47">
        <f t="shared" si="1"/>
        <v>29.407190160832545</v>
      </c>
      <c r="P23" s="9"/>
    </row>
    <row r="24" spans="1:16">
      <c r="A24" s="12"/>
      <c r="B24" s="25">
        <v>335.14</v>
      </c>
      <c r="C24" s="20" t="s">
        <v>25</v>
      </c>
      <c r="D24" s="46">
        <v>3092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3092</v>
      </c>
      <c r="O24" s="47">
        <f t="shared" si="1"/>
        <v>0.58505203405865658</v>
      </c>
      <c r="P24" s="9"/>
    </row>
    <row r="25" spans="1:16">
      <c r="A25" s="12"/>
      <c r="B25" s="25">
        <v>335.15</v>
      </c>
      <c r="C25" s="20" t="s">
        <v>26</v>
      </c>
      <c r="D25" s="46">
        <v>6781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6781</v>
      </c>
      <c r="O25" s="47">
        <f t="shared" si="1"/>
        <v>1.2830652790917692</v>
      </c>
      <c r="P25" s="9"/>
    </row>
    <row r="26" spans="1:16">
      <c r="A26" s="12"/>
      <c r="B26" s="25">
        <v>335.18</v>
      </c>
      <c r="C26" s="20" t="s">
        <v>27</v>
      </c>
      <c r="D26" s="46">
        <v>273144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273144</v>
      </c>
      <c r="O26" s="47">
        <f t="shared" si="1"/>
        <v>51.682876064333016</v>
      </c>
      <c r="P26" s="9"/>
    </row>
    <row r="27" spans="1:16">
      <c r="A27" s="12"/>
      <c r="B27" s="25">
        <v>335.19</v>
      </c>
      <c r="C27" s="20" t="s">
        <v>35</v>
      </c>
      <c r="D27" s="46">
        <v>4153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4153</v>
      </c>
      <c r="O27" s="47">
        <f t="shared" si="1"/>
        <v>0.78580889309366131</v>
      </c>
      <c r="P27" s="9"/>
    </row>
    <row r="28" spans="1:16">
      <c r="A28" s="12"/>
      <c r="B28" s="25">
        <v>337.3</v>
      </c>
      <c r="C28" s="20" t="s">
        <v>28</v>
      </c>
      <c r="D28" s="46">
        <v>4219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4219</v>
      </c>
      <c r="O28" s="47">
        <f t="shared" si="1"/>
        <v>0.79829706717123938</v>
      </c>
      <c r="P28" s="9"/>
    </row>
    <row r="29" spans="1:16" ht="15.75">
      <c r="A29" s="29" t="s">
        <v>33</v>
      </c>
      <c r="B29" s="30"/>
      <c r="C29" s="31"/>
      <c r="D29" s="32">
        <f t="shared" ref="D29:M29" si="6">SUM(D30:D32)</f>
        <v>765882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1062291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1828173</v>
      </c>
      <c r="O29" s="45">
        <f t="shared" si="1"/>
        <v>345.91731315042574</v>
      </c>
      <c r="P29" s="10"/>
    </row>
    <row r="30" spans="1:16">
      <c r="A30" s="12"/>
      <c r="B30" s="25">
        <v>342.4</v>
      </c>
      <c r="C30" s="20" t="s">
        <v>36</v>
      </c>
      <c r="D30" s="46">
        <v>765882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765882</v>
      </c>
      <c r="O30" s="47">
        <f t="shared" si="1"/>
        <v>144.91617786187322</v>
      </c>
      <c r="P30" s="9"/>
    </row>
    <row r="31" spans="1:16">
      <c r="A31" s="12"/>
      <c r="B31" s="25">
        <v>343.5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875654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875654</v>
      </c>
      <c r="O31" s="47">
        <f t="shared" si="1"/>
        <v>165.68666035950804</v>
      </c>
      <c r="P31" s="9"/>
    </row>
    <row r="32" spans="1:16">
      <c r="A32" s="12"/>
      <c r="B32" s="25">
        <v>343.9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186637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186637</v>
      </c>
      <c r="O32" s="47">
        <f t="shared" si="1"/>
        <v>35.314474929044465</v>
      </c>
      <c r="P32" s="9"/>
    </row>
    <row r="33" spans="1:119" ht="15.75">
      <c r="A33" s="29" t="s">
        <v>34</v>
      </c>
      <c r="B33" s="30"/>
      <c r="C33" s="31"/>
      <c r="D33" s="32">
        <f t="shared" ref="D33:M33" si="7">SUM(D34:D34)</f>
        <v>15215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15215</v>
      </c>
      <c r="O33" s="45">
        <f t="shared" si="1"/>
        <v>2.878902554399243</v>
      </c>
      <c r="P33" s="10"/>
    </row>
    <row r="34" spans="1:119">
      <c r="A34" s="13"/>
      <c r="B34" s="39">
        <v>351.5</v>
      </c>
      <c r="C34" s="21" t="s">
        <v>41</v>
      </c>
      <c r="D34" s="46">
        <v>15215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15215</v>
      </c>
      <c r="O34" s="47">
        <f t="shared" si="1"/>
        <v>2.878902554399243</v>
      </c>
      <c r="P34" s="9"/>
    </row>
    <row r="35" spans="1:119" ht="15.75">
      <c r="A35" s="29" t="s">
        <v>3</v>
      </c>
      <c r="B35" s="30"/>
      <c r="C35" s="31"/>
      <c r="D35" s="32">
        <f>SUM(D36:D43)</f>
        <v>44713</v>
      </c>
      <c r="E35" s="32">
        <f t="shared" ref="E35:M35" si="8">SUM(E36:E43)</f>
        <v>1554</v>
      </c>
      <c r="F35" s="32">
        <f t="shared" si="8"/>
        <v>0</v>
      </c>
      <c r="G35" s="32">
        <f t="shared" si="8"/>
        <v>21228</v>
      </c>
      <c r="H35" s="32">
        <f t="shared" si="8"/>
        <v>0</v>
      </c>
      <c r="I35" s="32">
        <f t="shared" si="8"/>
        <v>2718</v>
      </c>
      <c r="J35" s="32">
        <f t="shared" si="8"/>
        <v>0</v>
      </c>
      <c r="K35" s="32">
        <f t="shared" si="8"/>
        <v>230842</v>
      </c>
      <c r="L35" s="32">
        <f t="shared" si="8"/>
        <v>40621</v>
      </c>
      <c r="M35" s="32">
        <f t="shared" si="8"/>
        <v>0</v>
      </c>
      <c r="N35" s="32">
        <f t="shared" si="4"/>
        <v>341676</v>
      </c>
      <c r="O35" s="45">
        <f t="shared" si="1"/>
        <v>64.65014191106907</v>
      </c>
      <c r="P35" s="10"/>
    </row>
    <row r="36" spans="1:119">
      <c r="A36" s="12"/>
      <c r="B36" s="25">
        <v>361.1</v>
      </c>
      <c r="C36" s="20" t="s">
        <v>42</v>
      </c>
      <c r="D36" s="46">
        <v>45512</v>
      </c>
      <c r="E36" s="46">
        <v>554</v>
      </c>
      <c r="F36" s="46">
        <v>0</v>
      </c>
      <c r="G36" s="46">
        <v>50665</v>
      </c>
      <c r="H36" s="46">
        <v>0</v>
      </c>
      <c r="I36" s="46">
        <v>19532</v>
      </c>
      <c r="J36" s="46">
        <v>0</v>
      </c>
      <c r="K36" s="46">
        <v>175695</v>
      </c>
      <c r="L36" s="46">
        <v>0</v>
      </c>
      <c r="M36" s="46">
        <v>0</v>
      </c>
      <c r="N36" s="46">
        <f t="shared" si="4"/>
        <v>291958</v>
      </c>
      <c r="O36" s="47">
        <f t="shared" si="1"/>
        <v>55.242762535477766</v>
      </c>
      <c r="P36" s="9"/>
    </row>
    <row r="37" spans="1:119">
      <c r="A37" s="12"/>
      <c r="B37" s="25">
        <v>361.3</v>
      </c>
      <c r="C37" s="20" t="s">
        <v>43</v>
      </c>
      <c r="D37" s="46">
        <v>-29255</v>
      </c>
      <c r="E37" s="46">
        <v>0</v>
      </c>
      <c r="F37" s="46">
        <v>0</v>
      </c>
      <c r="G37" s="46">
        <v>-30140</v>
      </c>
      <c r="H37" s="46">
        <v>0</v>
      </c>
      <c r="I37" s="46">
        <v>-16814</v>
      </c>
      <c r="J37" s="46">
        <v>0</v>
      </c>
      <c r="K37" s="46">
        <v>-210073</v>
      </c>
      <c r="L37" s="46">
        <v>-13351</v>
      </c>
      <c r="M37" s="46">
        <v>0</v>
      </c>
      <c r="N37" s="46">
        <f t="shared" ref="N37:N43" si="9">SUM(D37:M37)</f>
        <v>-299633</v>
      </c>
      <c r="O37" s="47">
        <f t="shared" si="1"/>
        <v>-56.694985808893094</v>
      </c>
      <c r="P37" s="9"/>
    </row>
    <row r="38" spans="1:119">
      <c r="A38" s="12"/>
      <c r="B38" s="25">
        <v>361.4</v>
      </c>
      <c r="C38" s="20" t="s">
        <v>44</v>
      </c>
      <c r="D38" s="46">
        <v>2035</v>
      </c>
      <c r="E38" s="46">
        <v>0</v>
      </c>
      <c r="F38" s="46">
        <v>0</v>
      </c>
      <c r="G38" s="46">
        <v>703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2738</v>
      </c>
      <c r="O38" s="47">
        <f t="shared" si="1"/>
        <v>0.51807000946073789</v>
      </c>
      <c r="P38" s="9"/>
    </row>
    <row r="39" spans="1:119">
      <c r="A39" s="12"/>
      <c r="B39" s="25">
        <v>362</v>
      </c>
      <c r="C39" s="20" t="s">
        <v>45</v>
      </c>
      <c r="D39" s="46">
        <v>4300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4300</v>
      </c>
      <c r="O39" s="47">
        <f t="shared" si="1"/>
        <v>0.81362346263008511</v>
      </c>
      <c r="P39" s="9"/>
    </row>
    <row r="40" spans="1:119">
      <c r="A40" s="12"/>
      <c r="B40" s="25">
        <v>366</v>
      </c>
      <c r="C40" s="20" t="s">
        <v>46</v>
      </c>
      <c r="D40" s="46">
        <v>0</v>
      </c>
      <c r="E40" s="46">
        <v>1000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1000</v>
      </c>
      <c r="O40" s="47">
        <f t="shared" si="1"/>
        <v>0.1892147587511826</v>
      </c>
      <c r="P40" s="9"/>
    </row>
    <row r="41" spans="1:119">
      <c r="A41" s="12"/>
      <c r="B41" s="25">
        <v>368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265220</v>
      </c>
      <c r="L41" s="46">
        <v>0</v>
      </c>
      <c r="M41" s="46">
        <v>0</v>
      </c>
      <c r="N41" s="46">
        <f t="shared" si="9"/>
        <v>265220</v>
      </c>
      <c r="O41" s="47">
        <f t="shared" si="1"/>
        <v>50.183538315988649</v>
      </c>
      <c r="P41" s="9"/>
    </row>
    <row r="42" spans="1:119">
      <c r="A42" s="12"/>
      <c r="B42" s="25">
        <v>369.7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53972</v>
      </c>
      <c r="M42" s="46">
        <v>0</v>
      </c>
      <c r="N42" s="46">
        <f t="shared" si="9"/>
        <v>53972</v>
      </c>
      <c r="O42" s="47">
        <f t="shared" si="1"/>
        <v>10.212298959318828</v>
      </c>
      <c r="P42" s="9"/>
    </row>
    <row r="43" spans="1:119" ht="15.75" thickBot="1">
      <c r="A43" s="12"/>
      <c r="B43" s="25">
        <v>369.9</v>
      </c>
      <c r="C43" s="20" t="s">
        <v>49</v>
      </c>
      <c r="D43" s="46">
        <v>22121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22121</v>
      </c>
      <c r="O43" s="47">
        <f t="shared" si="1"/>
        <v>4.18561967833491</v>
      </c>
      <c r="P43" s="9"/>
    </row>
    <row r="44" spans="1:119" ht="16.5" thickBot="1">
      <c r="A44" s="14" t="s">
        <v>39</v>
      </c>
      <c r="B44" s="23"/>
      <c r="C44" s="22"/>
      <c r="D44" s="15">
        <f>SUM(D5,D16,D22,D29,D33,D35)</f>
        <v>4017764</v>
      </c>
      <c r="E44" s="15">
        <f t="shared" ref="E44:M44" si="10">SUM(E5,E16,E22,E29,E33,E35)</f>
        <v>1554</v>
      </c>
      <c r="F44" s="15">
        <f t="shared" si="10"/>
        <v>0</v>
      </c>
      <c r="G44" s="15">
        <f t="shared" si="10"/>
        <v>540057</v>
      </c>
      <c r="H44" s="15">
        <f t="shared" si="10"/>
        <v>0</v>
      </c>
      <c r="I44" s="15">
        <f t="shared" si="10"/>
        <v>1065009</v>
      </c>
      <c r="J44" s="15">
        <f t="shared" si="10"/>
        <v>0</v>
      </c>
      <c r="K44" s="15">
        <f t="shared" si="10"/>
        <v>230842</v>
      </c>
      <c r="L44" s="15">
        <f t="shared" si="10"/>
        <v>40621</v>
      </c>
      <c r="M44" s="15">
        <f t="shared" si="10"/>
        <v>0</v>
      </c>
      <c r="N44" s="15">
        <f>SUM(D44:M44)</f>
        <v>5895847</v>
      </c>
      <c r="O44" s="38">
        <f t="shared" si="1"/>
        <v>1115.5812677388835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56</v>
      </c>
      <c r="M46" s="48"/>
      <c r="N46" s="48"/>
      <c r="O46" s="43">
        <v>5285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thickBot="1">
      <c r="A48" s="52" t="s">
        <v>68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A48:O48"/>
    <mergeCell ref="A47:O47"/>
    <mergeCell ref="L46:N4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2066440</v>
      </c>
      <c r="E5" s="27">
        <f t="shared" si="0"/>
        <v>0</v>
      </c>
      <c r="F5" s="27">
        <f t="shared" si="0"/>
        <v>0</v>
      </c>
      <c r="G5" s="27">
        <f t="shared" si="0"/>
        <v>561823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2628263</v>
      </c>
      <c r="O5" s="33">
        <f t="shared" ref="O5:O47" si="1">(N5/O$49)</f>
        <v>491.9998128041932</v>
      </c>
      <c r="P5" s="6"/>
    </row>
    <row r="6" spans="1:133">
      <c r="A6" s="12"/>
      <c r="B6" s="25">
        <v>311</v>
      </c>
      <c r="C6" s="20" t="s">
        <v>2</v>
      </c>
      <c r="D6" s="46">
        <v>1041044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1041044</v>
      </c>
      <c r="O6" s="47">
        <f t="shared" si="1"/>
        <v>194.87907150879821</v>
      </c>
      <c r="P6" s="9"/>
    </row>
    <row r="7" spans="1:133">
      <c r="A7" s="12"/>
      <c r="B7" s="25">
        <v>312.10000000000002</v>
      </c>
      <c r="C7" s="20" t="s">
        <v>10</v>
      </c>
      <c r="D7" s="46">
        <v>76189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76189</v>
      </c>
      <c r="O7" s="47">
        <f t="shared" si="1"/>
        <v>14.262261325346312</v>
      </c>
      <c r="P7" s="9"/>
    </row>
    <row r="8" spans="1:133">
      <c r="A8" s="12"/>
      <c r="B8" s="25">
        <v>312.51</v>
      </c>
      <c r="C8" s="20" t="s">
        <v>57</v>
      </c>
      <c r="D8" s="46">
        <v>92841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92841</v>
      </c>
      <c r="O8" s="47">
        <f t="shared" si="1"/>
        <v>17.379445900411831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561823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561823</v>
      </c>
      <c r="O9" s="47">
        <f t="shared" si="1"/>
        <v>105.17090977162111</v>
      </c>
      <c r="P9" s="9"/>
    </row>
    <row r="10" spans="1:133">
      <c r="A10" s="12"/>
      <c r="B10" s="25">
        <v>314.10000000000002</v>
      </c>
      <c r="C10" s="20" t="s">
        <v>12</v>
      </c>
      <c r="D10" s="46">
        <v>437759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437759</v>
      </c>
      <c r="O10" s="47">
        <f t="shared" si="1"/>
        <v>81.946649195058029</v>
      </c>
      <c r="P10" s="9"/>
    </row>
    <row r="11" spans="1:133">
      <c r="A11" s="12"/>
      <c r="B11" s="25">
        <v>314.3</v>
      </c>
      <c r="C11" s="20" t="s">
        <v>13</v>
      </c>
      <c r="D11" s="46">
        <v>90439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90439</v>
      </c>
      <c r="O11" s="47">
        <f t="shared" si="1"/>
        <v>16.929801572444777</v>
      </c>
      <c r="P11" s="9"/>
    </row>
    <row r="12" spans="1:133">
      <c r="A12" s="12"/>
      <c r="B12" s="25">
        <v>314.39999999999998</v>
      </c>
      <c r="C12" s="20" t="s">
        <v>14</v>
      </c>
      <c r="D12" s="46">
        <v>3728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3728</v>
      </c>
      <c r="O12" s="47">
        <f t="shared" si="1"/>
        <v>0.69786596780232124</v>
      </c>
      <c r="P12" s="9"/>
    </row>
    <row r="13" spans="1:133">
      <c r="A13" s="12"/>
      <c r="B13" s="25">
        <v>314.8</v>
      </c>
      <c r="C13" s="20" t="s">
        <v>15</v>
      </c>
      <c r="D13" s="46">
        <v>3019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3019</v>
      </c>
      <c r="O13" s="47">
        <f t="shared" si="1"/>
        <v>0.56514414077124675</v>
      </c>
      <c r="P13" s="9"/>
    </row>
    <row r="14" spans="1:133">
      <c r="A14" s="12"/>
      <c r="B14" s="25">
        <v>315</v>
      </c>
      <c r="C14" s="20" t="s">
        <v>16</v>
      </c>
      <c r="D14" s="46">
        <v>230172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230172</v>
      </c>
      <c r="O14" s="47">
        <f t="shared" si="1"/>
        <v>43.087233245975291</v>
      </c>
      <c r="P14" s="9"/>
    </row>
    <row r="15" spans="1:133">
      <c r="A15" s="12"/>
      <c r="B15" s="25">
        <v>316</v>
      </c>
      <c r="C15" s="20" t="s">
        <v>17</v>
      </c>
      <c r="D15" s="46">
        <v>91249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91249</v>
      </c>
      <c r="O15" s="47">
        <f t="shared" si="1"/>
        <v>17.081430175964059</v>
      </c>
      <c r="P15" s="9"/>
    </row>
    <row r="16" spans="1:133" ht="15.75">
      <c r="A16" s="29" t="s">
        <v>86</v>
      </c>
      <c r="B16" s="30"/>
      <c r="C16" s="31"/>
      <c r="D16" s="32">
        <f t="shared" ref="D16:M16" si="3">SUM(D17:D21)</f>
        <v>546294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2" si="4">SUM(D16:M16)</f>
        <v>546294</v>
      </c>
      <c r="O16" s="45">
        <f t="shared" si="1"/>
        <v>102.26394608760764</v>
      </c>
      <c r="P16" s="10"/>
    </row>
    <row r="17" spans="1:16">
      <c r="A17" s="12"/>
      <c r="B17" s="25">
        <v>322</v>
      </c>
      <c r="C17" s="20" t="s">
        <v>0</v>
      </c>
      <c r="D17" s="46">
        <v>70887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70887</v>
      </c>
      <c r="O17" s="47">
        <f t="shared" si="1"/>
        <v>13.26974915761887</v>
      </c>
      <c r="P17" s="9"/>
    </row>
    <row r="18" spans="1:16">
      <c r="A18" s="12"/>
      <c r="B18" s="25">
        <v>323.10000000000002</v>
      </c>
      <c r="C18" s="20" t="s">
        <v>19</v>
      </c>
      <c r="D18" s="46">
        <v>433306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433306</v>
      </c>
      <c r="O18" s="47">
        <f t="shared" si="1"/>
        <v>81.113066267315617</v>
      </c>
      <c r="P18" s="9"/>
    </row>
    <row r="19" spans="1:16">
      <c r="A19" s="12"/>
      <c r="B19" s="25">
        <v>323.39999999999998</v>
      </c>
      <c r="C19" s="20" t="s">
        <v>20</v>
      </c>
      <c r="D19" s="46">
        <v>7898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7898</v>
      </c>
      <c r="O19" s="47">
        <f t="shared" si="1"/>
        <v>1.4784724822163984</v>
      </c>
      <c r="P19" s="9"/>
    </row>
    <row r="20" spans="1:16">
      <c r="A20" s="12"/>
      <c r="B20" s="25">
        <v>323.7</v>
      </c>
      <c r="C20" s="20" t="s">
        <v>21</v>
      </c>
      <c r="D20" s="46">
        <v>18358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18358</v>
      </c>
      <c r="O20" s="47">
        <f t="shared" si="1"/>
        <v>3.4365406214900784</v>
      </c>
      <c r="P20" s="9"/>
    </row>
    <row r="21" spans="1:16">
      <c r="A21" s="12"/>
      <c r="B21" s="25">
        <v>329</v>
      </c>
      <c r="C21" s="20" t="s">
        <v>87</v>
      </c>
      <c r="D21" s="46">
        <v>15845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15845</v>
      </c>
      <c r="O21" s="47">
        <f t="shared" si="1"/>
        <v>2.9661175589666793</v>
      </c>
      <c r="P21" s="9"/>
    </row>
    <row r="22" spans="1:16" ht="15.75">
      <c r="A22" s="29" t="s">
        <v>23</v>
      </c>
      <c r="B22" s="30"/>
      <c r="C22" s="31"/>
      <c r="D22" s="32">
        <f t="shared" ref="D22:M22" si="5">SUM(D23:D31)</f>
        <v>480049</v>
      </c>
      <c r="E22" s="32">
        <f t="shared" si="5"/>
        <v>0</v>
      </c>
      <c r="F22" s="32">
        <f t="shared" si="5"/>
        <v>0</v>
      </c>
      <c r="G22" s="32">
        <f t="shared" si="5"/>
        <v>111680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591729</v>
      </c>
      <c r="O22" s="45">
        <f t="shared" si="1"/>
        <v>110.76918757019843</v>
      </c>
      <c r="P22" s="10"/>
    </row>
    <row r="23" spans="1:16">
      <c r="A23" s="12"/>
      <c r="B23" s="25">
        <v>334.1</v>
      </c>
      <c r="C23" s="20" t="s">
        <v>88</v>
      </c>
      <c r="D23" s="46">
        <v>0</v>
      </c>
      <c r="E23" s="46">
        <v>0</v>
      </c>
      <c r="F23" s="46">
        <v>0</v>
      </c>
      <c r="G23" s="46">
        <v>10600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0" si="6">SUM(D23:M23)</f>
        <v>10600</v>
      </c>
      <c r="O23" s="47">
        <f t="shared" si="1"/>
        <v>1.9842755522276301</v>
      </c>
      <c r="P23" s="9"/>
    </row>
    <row r="24" spans="1:16">
      <c r="A24" s="12"/>
      <c r="B24" s="25">
        <v>334.2</v>
      </c>
      <c r="C24" s="20" t="s">
        <v>62</v>
      </c>
      <c r="D24" s="46">
        <v>0</v>
      </c>
      <c r="E24" s="46">
        <v>0</v>
      </c>
      <c r="F24" s="46">
        <v>0</v>
      </c>
      <c r="G24" s="46">
        <v>3168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3168</v>
      </c>
      <c r="O24" s="47">
        <f t="shared" si="1"/>
        <v>0.59303631598652196</v>
      </c>
      <c r="P24" s="9"/>
    </row>
    <row r="25" spans="1:16">
      <c r="A25" s="12"/>
      <c r="B25" s="25">
        <v>334.7</v>
      </c>
      <c r="C25" s="20" t="s">
        <v>89</v>
      </c>
      <c r="D25" s="46">
        <v>0</v>
      </c>
      <c r="E25" s="46">
        <v>0</v>
      </c>
      <c r="F25" s="46">
        <v>0</v>
      </c>
      <c r="G25" s="46">
        <v>97912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97912</v>
      </c>
      <c r="O25" s="47">
        <f t="shared" si="1"/>
        <v>18.328715836765255</v>
      </c>
      <c r="P25" s="9"/>
    </row>
    <row r="26" spans="1:16">
      <c r="A26" s="12"/>
      <c r="B26" s="25">
        <v>335.12</v>
      </c>
      <c r="C26" s="20" t="s">
        <v>24</v>
      </c>
      <c r="D26" s="46">
        <v>158350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158350</v>
      </c>
      <c r="O26" s="47">
        <f t="shared" si="1"/>
        <v>29.642456008985398</v>
      </c>
      <c r="P26" s="9"/>
    </row>
    <row r="27" spans="1:16">
      <c r="A27" s="12"/>
      <c r="B27" s="25">
        <v>335.14</v>
      </c>
      <c r="C27" s="20" t="s">
        <v>25</v>
      </c>
      <c r="D27" s="46">
        <v>3241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3241</v>
      </c>
      <c r="O27" s="47">
        <f t="shared" si="1"/>
        <v>0.60670160988393862</v>
      </c>
      <c r="P27" s="9"/>
    </row>
    <row r="28" spans="1:16">
      <c r="A28" s="12"/>
      <c r="B28" s="25">
        <v>335.15</v>
      </c>
      <c r="C28" s="20" t="s">
        <v>26</v>
      </c>
      <c r="D28" s="46">
        <v>6880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6880</v>
      </c>
      <c r="O28" s="47">
        <f t="shared" si="1"/>
        <v>1.2879071508798203</v>
      </c>
      <c r="P28" s="9"/>
    </row>
    <row r="29" spans="1:16">
      <c r="A29" s="12"/>
      <c r="B29" s="25">
        <v>335.18</v>
      </c>
      <c r="C29" s="20" t="s">
        <v>27</v>
      </c>
      <c r="D29" s="46">
        <v>304346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304346</v>
      </c>
      <c r="O29" s="47">
        <f t="shared" si="1"/>
        <v>56.972295020591538</v>
      </c>
      <c r="P29" s="9"/>
    </row>
    <row r="30" spans="1:16">
      <c r="A30" s="12"/>
      <c r="B30" s="25">
        <v>335.19</v>
      </c>
      <c r="C30" s="20" t="s">
        <v>35</v>
      </c>
      <c r="D30" s="46">
        <v>3000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3000</v>
      </c>
      <c r="O30" s="47">
        <f t="shared" si="1"/>
        <v>0.56158742044178211</v>
      </c>
      <c r="P30" s="9"/>
    </row>
    <row r="31" spans="1:16">
      <c r="A31" s="12"/>
      <c r="B31" s="25">
        <v>337.3</v>
      </c>
      <c r="C31" s="20" t="s">
        <v>28</v>
      </c>
      <c r="D31" s="46">
        <v>4232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7">SUM(D31:M31)</f>
        <v>4232</v>
      </c>
      <c r="O31" s="47">
        <f t="shared" si="1"/>
        <v>0.79221265443654065</v>
      </c>
      <c r="P31" s="9"/>
    </row>
    <row r="32" spans="1:16" ht="15.75">
      <c r="A32" s="29" t="s">
        <v>33</v>
      </c>
      <c r="B32" s="30"/>
      <c r="C32" s="31"/>
      <c r="D32" s="32">
        <f t="shared" ref="D32:M32" si="8">SUM(D33:D35)</f>
        <v>733981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1089858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1823839</v>
      </c>
      <c r="O32" s="45">
        <f t="shared" si="1"/>
        <v>341.41501310370649</v>
      </c>
      <c r="P32" s="10"/>
    </row>
    <row r="33" spans="1:119">
      <c r="A33" s="12"/>
      <c r="B33" s="25">
        <v>342.4</v>
      </c>
      <c r="C33" s="20" t="s">
        <v>36</v>
      </c>
      <c r="D33" s="46">
        <v>733981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733981</v>
      </c>
      <c r="O33" s="47">
        <f t="shared" si="1"/>
        <v>137.39816548109323</v>
      </c>
      <c r="P33" s="9"/>
    </row>
    <row r="34" spans="1:119">
      <c r="A34" s="12"/>
      <c r="B34" s="25">
        <v>343.5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902525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902525</v>
      </c>
      <c r="O34" s="47">
        <f t="shared" si="1"/>
        <v>168.9488955447398</v>
      </c>
      <c r="P34" s="9"/>
    </row>
    <row r="35" spans="1:119">
      <c r="A35" s="12"/>
      <c r="B35" s="25">
        <v>343.9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187333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187333</v>
      </c>
      <c r="O35" s="47">
        <f t="shared" si="1"/>
        <v>35.067952077873457</v>
      </c>
      <c r="P35" s="9"/>
    </row>
    <row r="36" spans="1:119" ht="15.75">
      <c r="A36" s="29" t="s">
        <v>34</v>
      </c>
      <c r="B36" s="30"/>
      <c r="C36" s="31"/>
      <c r="D36" s="32">
        <f t="shared" ref="D36:M36" si="9">SUM(D37:D37)</f>
        <v>50571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7"/>
        <v>50571</v>
      </c>
      <c r="O36" s="45">
        <f t="shared" si="1"/>
        <v>9.4666791463871203</v>
      </c>
      <c r="P36" s="10"/>
    </row>
    <row r="37" spans="1:119">
      <c r="A37" s="13"/>
      <c r="B37" s="39">
        <v>351.5</v>
      </c>
      <c r="C37" s="21" t="s">
        <v>41</v>
      </c>
      <c r="D37" s="46">
        <v>50571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50571</v>
      </c>
      <c r="O37" s="47">
        <f t="shared" si="1"/>
        <v>9.4666791463871203</v>
      </c>
      <c r="P37" s="9"/>
    </row>
    <row r="38" spans="1:119" ht="15.75">
      <c r="A38" s="29" t="s">
        <v>3</v>
      </c>
      <c r="B38" s="30"/>
      <c r="C38" s="31"/>
      <c r="D38" s="32">
        <f t="shared" ref="D38:M38" si="10">SUM(D39:D46)</f>
        <v>103955</v>
      </c>
      <c r="E38" s="32">
        <f t="shared" si="10"/>
        <v>3392</v>
      </c>
      <c r="F38" s="32">
        <f t="shared" si="10"/>
        <v>0</v>
      </c>
      <c r="G38" s="32">
        <f t="shared" si="10"/>
        <v>92926</v>
      </c>
      <c r="H38" s="32">
        <f t="shared" si="10"/>
        <v>0</v>
      </c>
      <c r="I38" s="32">
        <f t="shared" si="10"/>
        <v>47042</v>
      </c>
      <c r="J38" s="32">
        <f t="shared" si="10"/>
        <v>0</v>
      </c>
      <c r="K38" s="32">
        <f t="shared" si="10"/>
        <v>-288720</v>
      </c>
      <c r="L38" s="32">
        <f t="shared" si="10"/>
        <v>-90299</v>
      </c>
      <c r="M38" s="32">
        <f t="shared" si="10"/>
        <v>0</v>
      </c>
      <c r="N38" s="32">
        <f t="shared" si="7"/>
        <v>-131704</v>
      </c>
      <c r="O38" s="45">
        <f t="shared" si="1"/>
        <v>-24.654436540621489</v>
      </c>
      <c r="P38" s="10"/>
    </row>
    <row r="39" spans="1:119">
      <c r="A39" s="12"/>
      <c r="B39" s="25">
        <v>361.1</v>
      </c>
      <c r="C39" s="20" t="s">
        <v>42</v>
      </c>
      <c r="D39" s="46">
        <v>112584</v>
      </c>
      <c r="E39" s="46">
        <v>3392</v>
      </c>
      <c r="F39" s="46">
        <v>0</v>
      </c>
      <c r="G39" s="46">
        <v>109473</v>
      </c>
      <c r="H39" s="46">
        <v>0</v>
      </c>
      <c r="I39" s="46">
        <v>66862</v>
      </c>
      <c r="J39" s="46">
        <v>0</v>
      </c>
      <c r="K39" s="46">
        <v>133163</v>
      </c>
      <c r="L39" s="46">
        <v>0</v>
      </c>
      <c r="M39" s="46">
        <v>0</v>
      </c>
      <c r="N39" s="46">
        <f t="shared" si="7"/>
        <v>425474</v>
      </c>
      <c r="O39" s="47">
        <f t="shared" si="1"/>
        <v>79.64694870834893</v>
      </c>
      <c r="P39" s="9"/>
    </row>
    <row r="40" spans="1:119">
      <c r="A40" s="12"/>
      <c r="B40" s="25">
        <v>361.3</v>
      </c>
      <c r="C40" s="20" t="s">
        <v>43</v>
      </c>
      <c r="D40" s="46">
        <v>-38664</v>
      </c>
      <c r="E40" s="46">
        <v>0</v>
      </c>
      <c r="F40" s="46">
        <v>0</v>
      </c>
      <c r="G40" s="46">
        <v>-36797</v>
      </c>
      <c r="H40" s="46">
        <v>0</v>
      </c>
      <c r="I40" s="46">
        <v>-19820</v>
      </c>
      <c r="J40" s="46">
        <v>0</v>
      </c>
      <c r="K40" s="46">
        <v>-700250</v>
      </c>
      <c r="L40" s="46">
        <v>-132471</v>
      </c>
      <c r="M40" s="46">
        <v>0</v>
      </c>
      <c r="N40" s="46">
        <f t="shared" ref="N40:N46" si="11">SUM(D40:M40)</f>
        <v>-928002</v>
      </c>
      <c r="O40" s="47">
        <f t="shared" si="1"/>
        <v>-173.71808311493822</v>
      </c>
      <c r="P40" s="9"/>
    </row>
    <row r="41" spans="1:119">
      <c r="A41" s="12"/>
      <c r="B41" s="25">
        <v>362</v>
      </c>
      <c r="C41" s="20" t="s">
        <v>45</v>
      </c>
      <c r="D41" s="46">
        <v>4325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4325</v>
      </c>
      <c r="O41" s="47">
        <f t="shared" si="1"/>
        <v>0.80962186447023587</v>
      </c>
      <c r="P41" s="9"/>
    </row>
    <row r="42" spans="1:119">
      <c r="A42" s="12"/>
      <c r="B42" s="25">
        <v>363.29</v>
      </c>
      <c r="C42" s="20" t="s">
        <v>90</v>
      </c>
      <c r="D42" s="46">
        <v>0</v>
      </c>
      <c r="E42" s="46">
        <v>0</v>
      </c>
      <c r="F42" s="46">
        <v>0</v>
      </c>
      <c r="G42" s="46">
        <v>250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250</v>
      </c>
      <c r="O42" s="47">
        <f t="shared" si="1"/>
        <v>4.6798951703481841E-2</v>
      </c>
      <c r="P42" s="9"/>
    </row>
    <row r="43" spans="1:119">
      <c r="A43" s="12"/>
      <c r="B43" s="25">
        <v>366</v>
      </c>
      <c r="C43" s="20" t="s">
        <v>46</v>
      </c>
      <c r="D43" s="46">
        <v>0</v>
      </c>
      <c r="E43" s="46">
        <v>0</v>
      </c>
      <c r="F43" s="46">
        <v>0</v>
      </c>
      <c r="G43" s="46">
        <v>20000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20000</v>
      </c>
      <c r="O43" s="47">
        <f t="shared" si="1"/>
        <v>3.7439161362785476</v>
      </c>
      <c r="P43" s="9"/>
    </row>
    <row r="44" spans="1:119">
      <c r="A44" s="12"/>
      <c r="B44" s="25">
        <v>368</v>
      </c>
      <c r="C44" s="20" t="s">
        <v>47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278367</v>
      </c>
      <c r="L44" s="46">
        <v>0</v>
      </c>
      <c r="M44" s="46">
        <v>0</v>
      </c>
      <c r="N44" s="46">
        <f t="shared" si="11"/>
        <v>278367</v>
      </c>
      <c r="O44" s="47">
        <f t="shared" si="1"/>
        <v>52.10913515537252</v>
      </c>
      <c r="P44" s="9"/>
    </row>
    <row r="45" spans="1:119">
      <c r="A45" s="12"/>
      <c r="B45" s="25">
        <v>369.7</v>
      </c>
      <c r="C45" s="20" t="s">
        <v>48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42172</v>
      </c>
      <c r="M45" s="46">
        <v>0</v>
      </c>
      <c r="N45" s="46">
        <f t="shared" si="11"/>
        <v>42172</v>
      </c>
      <c r="O45" s="47">
        <f t="shared" si="1"/>
        <v>7.8944215649569447</v>
      </c>
      <c r="P45" s="9"/>
    </row>
    <row r="46" spans="1:119" ht="15.75" thickBot="1">
      <c r="A46" s="12"/>
      <c r="B46" s="25">
        <v>369.9</v>
      </c>
      <c r="C46" s="20" t="s">
        <v>49</v>
      </c>
      <c r="D46" s="46">
        <v>25710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25710</v>
      </c>
      <c r="O46" s="47">
        <f t="shared" si="1"/>
        <v>4.8128041931860723</v>
      </c>
      <c r="P46" s="9"/>
    </row>
    <row r="47" spans="1:119" ht="16.5" thickBot="1">
      <c r="A47" s="14" t="s">
        <v>39</v>
      </c>
      <c r="B47" s="23"/>
      <c r="C47" s="22"/>
      <c r="D47" s="15">
        <f>SUM(D5,D16,D22,D32,D36,D38)</f>
        <v>3981290</v>
      </c>
      <c r="E47" s="15">
        <f t="shared" ref="E47:M47" si="12">SUM(E5,E16,E22,E32,E36,E38)</f>
        <v>3392</v>
      </c>
      <c r="F47" s="15">
        <f t="shared" si="12"/>
        <v>0</v>
      </c>
      <c r="G47" s="15">
        <f t="shared" si="12"/>
        <v>766429</v>
      </c>
      <c r="H47" s="15">
        <f t="shared" si="12"/>
        <v>0</v>
      </c>
      <c r="I47" s="15">
        <f t="shared" si="12"/>
        <v>1136900</v>
      </c>
      <c r="J47" s="15">
        <f t="shared" si="12"/>
        <v>0</v>
      </c>
      <c r="K47" s="15">
        <f t="shared" si="12"/>
        <v>-288720</v>
      </c>
      <c r="L47" s="15">
        <f t="shared" si="12"/>
        <v>-90299</v>
      </c>
      <c r="M47" s="15">
        <f t="shared" si="12"/>
        <v>0</v>
      </c>
      <c r="N47" s="15">
        <f>SUM(D47:M47)</f>
        <v>5508992</v>
      </c>
      <c r="O47" s="38">
        <f t="shared" si="1"/>
        <v>1031.2602021714713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91</v>
      </c>
      <c r="M49" s="48"/>
      <c r="N49" s="48"/>
      <c r="O49" s="43">
        <v>5342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50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118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119</v>
      </c>
      <c r="N4" s="35" t="s">
        <v>9</v>
      </c>
      <c r="O4" s="35" t="s">
        <v>120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121</v>
      </c>
      <c r="B5" s="26"/>
      <c r="C5" s="26"/>
      <c r="D5" s="27">
        <f t="shared" ref="D5:N5" si="0">SUM(D6:D15)</f>
        <v>3633208</v>
      </c>
      <c r="E5" s="27">
        <f t="shared" si="0"/>
        <v>0</v>
      </c>
      <c r="F5" s="27">
        <f t="shared" si="0"/>
        <v>0</v>
      </c>
      <c r="G5" s="27">
        <f t="shared" si="0"/>
        <v>629401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44538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4307147</v>
      </c>
      <c r="P5" s="33">
        <f t="shared" ref="P5:P47" si="1">(O5/P$49)</f>
        <v>803.72214965478634</v>
      </c>
      <c r="Q5" s="6"/>
    </row>
    <row r="6" spans="1:134">
      <c r="A6" s="12"/>
      <c r="B6" s="25">
        <v>311</v>
      </c>
      <c r="C6" s="20" t="s">
        <v>2</v>
      </c>
      <c r="D6" s="46">
        <v>2514741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2514741</v>
      </c>
      <c r="P6" s="47">
        <f t="shared" si="1"/>
        <v>469.25564470983392</v>
      </c>
      <c r="Q6" s="9"/>
    </row>
    <row r="7" spans="1:134">
      <c r="A7" s="12"/>
      <c r="B7" s="25">
        <v>312.41000000000003</v>
      </c>
      <c r="C7" s="20" t="s">
        <v>122</v>
      </c>
      <c r="D7" s="46">
        <v>66504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66504</v>
      </c>
      <c r="P7" s="47">
        <f t="shared" si="1"/>
        <v>12.409777943646203</v>
      </c>
      <c r="Q7" s="9"/>
    </row>
    <row r="8" spans="1:134">
      <c r="A8" s="12"/>
      <c r="B8" s="25">
        <v>312.51</v>
      </c>
      <c r="C8" s="20" t="s">
        <v>57</v>
      </c>
      <c r="D8" s="46">
        <v>44538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44538</v>
      </c>
      <c r="L8" s="46">
        <v>0</v>
      </c>
      <c r="M8" s="46">
        <v>0</v>
      </c>
      <c r="N8" s="46">
        <v>0</v>
      </c>
      <c r="O8" s="46">
        <f t="shared" si="2"/>
        <v>89076</v>
      </c>
      <c r="P8" s="47">
        <f t="shared" si="1"/>
        <v>16.621757790632582</v>
      </c>
      <c r="Q8" s="9"/>
    </row>
    <row r="9" spans="1:134">
      <c r="A9" s="12"/>
      <c r="B9" s="25">
        <v>312.63</v>
      </c>
      <c r="C9" s="20" t="s">
        <v>123</v>
      </c>
      <c r="D9" s="46">
        <v>0</v>
      </c>
      <c r="E9" s="46">
        <v>0</v>
      </c>
      <c r="F9" s="46">
        <v>0</v>
      </c>
      <c r="G9" s="46">
        <v>629401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629401</v>
      </c>
      <c r="P9" s="47">
        <f t="shared" si="1"/>
        <v>117.44747154319836</v>
      </c>
      <c r="Q9" s="9"/>
    </row>
    <row r="10" spans="1:134">
      <c r="A10" s="12"/>
      <c r="B10" s="25">
        <v>314.10000000000002</v>
      </c>
      <c r="C10" s="20" t="s">
        <v>12</v>
      </c>
      <c r="D10" s="46">
        <v>595885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595885</v>
      </c>
      <c r="P10" s="47">
        <f t="shared" si="1"/>
        <v>111.19331964918828</v>
      </c>
      <c r="Q10" s="9"/>
    </row>
    <row r="11" spans="1:134">
      <c r="A11" s="12"/>
      <c r="B11" s="25">
        <v>314.3</v>
      </c>
      <c r="C11" s="20" t="s">
        <v>13</v>
      </c>
      <c r="D11" s="46">
        <v>128754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128754</v>
      </c>
      <c r="P11" s="47">
        <f t="shared" si="1"/>
        <v>24.025751072961373</v>
      </c>
      <c r="Q11" s="9"/>
    </row>
    <row r="12" spans="1:134">
      <c r="A12" s="12"/>
      <c r="B12" s="25">
        <v>314.39999999999998</v>
      </c>
      <c r="C12" s="20" t="s">
        <v>14</v>
      </c>
      <c r="D12" s="46">
        <v>4317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4317</v>
      </c>
      <c r="P12" s="47">
        <f t="shared" si="1"/>
        <v>0.80556073894383284</v>
      </c>
      <c r="Q12" s="9"/>
    </row>
    <row r="13" spans="1:134">
      <c r="A13" s="12"/>
      <c r="B13" s="25">
        <v>314.8</v>
      </c>
      <c r="C13" s="20" t="s">
        <v>15</v>
      </c>
      <c r="D13" s="46">
        <v>5229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5229</v>
      </c>
      <c r="P13" s="47">
        <f t="shared" si="1"/>
        <v>0.97574174286247439</v>
      </c>
      <c r="Q13" s="9"/>
    </row>
    <row r="14" spans="1:134">
      <c r="A14" s="12"/>
      <c r="B14" s="25">
        <v>315.10000000000002</v>
      </c>
      <c r="C14" s="20" t="s">
        <v>124</v>
      </c>
      <c r="D14" s="46">
        <v>164739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164739</v>
      </c>
      <c r="P14" s="47">
        <f t="shared" si="1"/>
        <v>30.740623250606458</v>
      </c>
      <c r="Q14" s="9"/>
    </row>
    <row r="15" spans="1:134">
      <c r="A15" s="12"/>
      <c r="B15" s="25">
        <v>316</v>
      </c>
      <c r="C15" s="20" t="s">
        <v>75</v>
      </c>
      <c r="D15" s="46">
        <v>108501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108501</v>
      </c>
      <c r="P15" s="47">
        <f t="shared" si="1"/>
        <v>20.246501212912857</v>
      </c>
      <c r="Q15" s="9"/>
    </row>
    <row r="16" spans="1:134" ht="15.75">
      <c r="A16" s="29" t="s">
        <v>18</v>
      </c>
      <c r="B16" s="30"/>
      <c r="C16" s="31"/>
      <c r="D16" s="32">
        <f t="shared" ref="D16:N16" si="3">SUM(D17:D22)</f>
        <v>933266</v>
      </c>
      <c r="E16" s="32">
        <f t="shared" si="3"/>
        <v>0</v>
      </c>
      <c r="F16" s="32">
        <f t="shared" si="3"/>
        <v>0</v>
      </c>
      <c r="G16" s="32">
        <f t="shared" si="3"/>
        <v>27451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 t="shared" ref="O16:O24" si="4">SUM(D16:N16)</f>
        <v>960717</v>
      </c>
      <c r="P16" s="45">
        <f t="shared" si="1"/>
        <v>179.2716924799403</v>
      </c>
      <c r="Q16" s="10"/>
    </row>
    <row r="17" spans="1:17">
      <c r="A17" s="12"/>
      <c r="B17" s="25">
        <v>322</v>
      </c>
      <c r="C17" s="20" t="s">
        <v>125</v>
      </c>
      <c r="D17" s="46">
        <v>402051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402051</v>
      </c>
      <c r="P17" s="47">
        <f t="shared" si="1"/>
        <v>75.023511849225599</v>
      </c>
      <c r="Q17" s="9"/>
    </row>
    <row r="18" spans="1:17">
      <c r="A18" s="12"/>
      <c r="B18" s="25">
        <v>322.89999999999998</v>
      </c>
      <c r="C18" s="20" t="s">
        <v>126</v>
      </c>
      <c r="D18" s="46">
        <v>1000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1000</v>
      </c>
      <c r="P18" s="47">
        <f t="shared" si="1"/>
        <v>0.18660197798096659</v>
      </c>
      <c r="Q18" s="9"/>
    </row>
    <row r="19" spans="1:17">
      <c r="A19" s="12"/>
      <c r="B19" s="25">
        <v>323.10000000000002</v>
      </c>
      <c r="C19" s="20" t="s">
        <v>19</v>
      </c>
      <c r="D19" s="46">
        <v>471322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471322</v>
      </c>
      <c r="P19" s="47">
        <f t="shared" si="1"/>
        <v>87.949617465945138</v>
      </c>
      <c r="Q19" s="9"/>
    </row>
    <row r="20" spans="1:17">
      <c r="A20" s="12"/>
      <c r="B20" s="25">
        <v>323.39999999999998</v>
      </c>
      <c r="C20" s="20" t="s">
        <v>20</v>
      </c>
      <c r="D20" s="46">
        <v>5845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5845</v>
      </c>
      <c r="P20" s="47">
        <f t="shared" si="1"/>
        <v>1.0906885612987498</v>
      </c>
      <c r="Q20" s="9"/>
    </row>
    <row r="21" spans="1:17">
      <c r="A21" s="12"/>
      <c r="B21" s="25">
        <v>323.7</v>
      </c>
      <c r="C21" s="20" t="s">
        <v>21</v>
      </c>
      <c r="D21" s="46">
        <v>53048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53048</v>
      </c>
      <c r="P21" s="47">
        <f t="shared" si="1"/>
        <v>9.8988617279343156</v>
      </c>
      <c r="Q21" s="9"/>
    </row>
    <row r="22" spans="1:17">
      <c r="A22" s="12"/>
      <c r="B22" s="25">
        <v>324.32</v>
      </c>
      <c r="C22" s="20" t="s">
        <v>127</v>
      </c>
      <c r="D22" s="46">
        <v>0</v>
      </c>
      <c r="E22" s="46">
        <v>0</v>
      </c>
      <c r="F22" s="46">
        <v>0</v>
      </c>
      <c r="G22" s="46">
        <v>27451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27451</v>
      </c>
      <c r="P22" s="47">
        <f t="shared" si="1"/>
        <v>5.1224108975555138</v>
      </c>
      <c r="Q22" s="9"/>
    </row>
    <row r="23" spans="1:17" ht="15.75">
      <c r="A23" s="29" t="s">
        <v>128</v>
      </c>
      <c r="B23" s="30"/>
      <c r="C23" s="31"/>
      <c r="D23" s="32">
        <f t="shared" ref="D23:N23" si="5">SUM(D24:D31)</f>
        <v>657438</v>
      </c>
      <c r="E23" s="32">
        <f t="shared" si="5"/>
        <v>0</v>
      </c>
      <c r="F23" s="32">
        <f t="shared" si="5"/>
        <v>0</v>
      </c>
      <c r="G23" s="32">
        <f t="shared" si="5"/>
        <v>3630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44">
        <f t="shared" si="4"/>
        <v>661068</v>
      </c>
      <c r="P23" s="45">
        <f t="shared" si="1"/>
        <v>123.35659637992163</v>
      </c>
      <c r="Q23" s="10"/>
    </row>
    <row r="24" spans="1:17">
      <c r="A24" s="12"/>
      <c r="B24" s="25">
        <v>331.1</v>
      </c>
      <c r="C24" s="20" t="s">
        <v>129</v>
      </c>
      <c r="D24" s="46">
        <v>104448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104448</v>
      </c>
      <c r="P24" s="47">
        <f t="shared" si="1"/>
        <v>19.490203396155998</v>
      </c>
      <c r="Q24" s="9"/>
    </row>
    <row r="25" spans="1:17">
      <c r="A25" s="12"/>
      <c r="B25" s="25">
        <v>334.39</v>
      </c>
      <c r="C25" s="20" t="s">
        <v>107</v>
      </c>
      <c r="D25" s="46">
        <v>0</v>
      </c>
      <c r="E25" s="46">
        <v>0</v>
      </c>
      <c r="F25" s="46">
        <v>0</v>
      </c>
      <c r="G25" s="46">
        <v>3630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0" si="6">SUM(D25:N25)</f>
        <v>3630</v>
      </c>
      <c r="P25" s="47">
        <f t="shared" si="1"/>
        <v>0.67736518007090873</v>
      </c>
      <c r="Q25" s="9"/>
    </row>
    <row r="26" spans="1:17">
      <c r="A26" s="12"/>
      <c r="B26" s="25">
        <v>335.125</v>
      </c>
      <c r="C26" s="20" t="s">
        <v>130</v>
      </c>
      <c r="D26" s="46">
        <v>169368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169368</v>
      </c>
      <c r="P26" s="47">
        <f t="shared" si="1"/>
        <v>31.604403806680352</v>
      </c>
      <c r="Q26" s="9"/>
    </row>
    <row r="27" spans="1:17">
      <c r="A27" s="12"/>
      <c r="B27" s="25">
        <v>335.14</v>
      </c>
      <c r="C27" s="20" t="s">
        <v>78</v>
      </c>
      <c r="D27" s="46">
        <v>3578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3578</v>
      </c>
      <c r="P27" s="47">
        <f t="shared" si="1"/>
        <v>0.66766187721589854</v>
      </c>
      <c r="Q27" s="9"/>
    </row>
    <row r="28" spans="1:17">
      <c r="A28" s="12"/>
      <c r="B28" s="25">
        <v>335.15</v>
      </c>
      <c r="C28" s="20" t="s">
        <v>79</v>
      </c>
      <c r="D28" s="46">
        <v>5604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5604</v>
      </c>
      <c r="P28" s="47">
        <f t="shared" si="1"/>
        <v>1.0457174846053368</v>
      </c>
      <c r="Q28" s="9"/>
    </row>
    <row r="29" spans="1:17">
      <c r="A29" s="12"/>
      <c r="B29" s="25">
        <v>335.18</v>
      </c>
      <c r="C29" s="20" t="s">
        <v>131</v>
      </c>
      <c r="D29" s="46">
        <v>363983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363983</v>
      </c>
      <c r="P29" s="47">
        <f t="shared" si="1"/>
        <v>67.919947751446159</v>
      </c>
      <c r="Q29" s="9"/>
    </row>
    <row r="30" spans="1:17">
      <c r="A30" s="12"/>
      <c r="B30" s="25">
        <v>335.21</v>
      </c>
      <c r="C30" s="20" t="s">
        <v>108</v>
      </c>
      <c r="D30" s="46">
        <v>9250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9250</v>
      </c>
      <c r="P30" s="47">
        <f t="shared" si="1"/>
        <v>1.7260682963239411</v>
      </c>
      <c r="Q30" s="9"/>
    </row>
    <row r="31" spans="1:17">
      <c r="A31" s="12"/>
      <c r="B31" s="25">
        <v>335.9</v>
      </c>
      <c r="C31" s="20" t="s">
        <v>109</v>
      </c>
      <c r="D31" s="46">
        <v>1207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47" si="7">SUM(D31:N31)</f>
        <v>1207</v>
      </c>
      <c r="P31" s="47">
        <f t="shared" si="1"/>
        <v>0.22522858742302668</v>
      </c>
      <c r="Q31" s="9"/>
    </row>
    <row r="32" spans="1:17" ht="15.75">
      <c r="A32" s="29" t="s">
        <v>33</v>
      </c>
      <c r="B32" s="30"/>
      <c r="C32" s="31"/>
      <c r="D32" s="32">
        <f t="shared" ref="D32:N32" si="8">SUM(D33:D35)</f>
        <v>933226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1615696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8"/>
        <v>0</v>
      </c>
      <c r="O32" s="32">
        <f t="shared" si="7"/>
        <v>2548922</v>
      </c>
      <c r="P32" s="45">
        <f t="shared" si="1"/>
        <v>475.63388691920136</v>
      </c>
      <c r="Q32" s="10"/>
    </row>
    <row r="33" spans="1:120">
      <c r="A33" s="12"/>
      <c r="B33" s="25">
        <v>342.4</v>
      </c>
      <c r="C33" s="20" t="s">
        <v>36</v>
      </c>
      <c r="D33" s="46">
        <v>933226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933226</v>
      </c>
      <c r="P33" s="47">
        <f t="shared" si="1"/>
        <v>174.14181750326554</v>
      </c>
      <c r="Q33" s="9"/>
    </row>
    <row r="34" spans="1:120">
      <c r="A34" s="12"/>
      <c r="B34" s="25">
        <v>343.5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1394330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1394330</v>
      </c>
      <c r="P34" s="47">
        <f t="shared" si="1"/>
        <v>260.18473595820114</v>
      </c>
      <c r="Q34" s="9"/>
    </row>
    <row r="35" spans="1:120">
      <c r="A35" s="12"/>
      <c r="B35" s="25">
        <v>343.9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221366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221366</v>
      </c>
      <c r="P35" s="47">
        <f t="shared" si="1"/>
        <v>41.30733345773465</v>
      </c>
      <c r="Q35" s="9"/>
    </row>
    <row r="36" spans="1:120" ht="15.75">
      <c r="A36" s="29" t="s">
        <v>34</v>
      </c>
      <c r="B36" s="30"/>
      <c r="C36" s="31"/>
      <c r="D36" s="32">
        <f t="shared" ref="D36:N36" si="9">SUM(D37:D37)</f>
        <v>4996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9"/>
        <v>0</v>
      </c>
      <c r="O36" s="32">
        <f t="shared" si="7"/>
        <v>4996</v>
      </c>
      <c r="P36" s="45">
        <f t="shared" si="1"/>
        <v>0.93226348199290909</v>
      </c>
      <c r="Q36" s="10"/>
    </row>
    <row r="37" spans="1:120">
      <c r="A37" s="13"/>
      <c r="B37" s="39">
        <v>351.5</v>
      </c>
      <c r="C37" s="21" t="s">
        <v>41</v>
      </c>
      <c r="D37" s="46">
        <v>4996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4996</v>
      </c>
      <c r="P37" s="47">
        <f t="shared" si="1"/>
        <v>0.93226348199290909</v>
      </c>
      <c r="Q37" s="9"/>
    </row>
    <row r="38" spans="1:120" ht="15.75">
      <c r="A38" s="29" t="s">
        <v>3</v>
      </c>
      <c r="B38" s="30"/>
      <c r="C38" s="31"/>
      <c r="D38" s="32">
        <f t="shared" ref="D38:N38" si="10">SUM(D39:D44)</f>
        <v>68229</v>
      </c>
      <c r="E38" s="32">
        <f t="shared" si="10"/>
        <v>0</v>
      </c>
      <c r="F38" s="32">
        <f t="shared" si="10"/>
        <v>0</v>
      </c>
      <c r="G38" s="32">
        <f t="shared" si="10"/>
        <v>9696</v>
      </c>
      <c r="H38" s="32">
        <f t="shared" si="10"/>
        <v>0</v>
      </c>
      <c r="I38" s="32">
        <f t="shared" si="10"/>
        <v>2398</v>
      </c>
      <c r="J38" s="32">
        <f t="shared" si="10"/>
        <v>0</v>
      </c>
      <c r="K38" s="32">
        <f t="shared" si="10"/>
        <v>1915094</v>
      </c>
      <c r="L38" s="32">
        <f t="shared" si="10"/>
        <v>480793</v>
      </c>
      <c r="M38" s="32">
        <f t="shared" si="10"/>
        <v>0</v>
      </c>
      <c r="N38" s="32">
        <f t="shared" si="10"/>
        <v>0</v>
      </c>
      <c r="O38" s="32">
        <f t="shared" si="7"/>
        <v>2476210</v>
      </c>
      <c r="P38" s="45">
        <f t="shared" si="1"/>
        <v>462.06568389624931</v>
      </c>
      <c r="Q38" s="10"/>
    </row>
    <row r="39" spans="1:120">
      <c r="A39" s="12"/>
      <c r="B39" s="25">
        <v>361.1</v>
      </c>
      <c r="C39" s="20" t="s">
        <v>42</v>
      </c>
      <c r="D39" s="46">
        <v>2782</v>
      </c>
      <c r="E39" s="46">
        <v>0</v>
      </c>
      <c r="F39" s="46">
        <v>0</v>
      </c>
      <c r="G39" s="46">
        <v>4431</v>
      </c>
      <c r="H39" s="46">
        <v>0</v>
      </c>
      <c r="I39" s="46">
        <v>2398</v>
      </c>
      <c r="J39" s="46">
        <v>0</v>
      </c>
      <c r="K39" s="46">
        <v>167857</v>
      </c>
      <c r="L39" s="46">
        <v>0</v>
      </c>
      <c r="M39" s="46">
        <v>0</v>
      </c>
      <c r="N39" s="46">
        <v>0</v>
      </c>
      <c r="O39" s="46">
        <f t="shared" si="7"/>
        <v>177468</v>
      </c>
      <c r="P39" s="47">
        <f t="shared" si="1"/>
        <v>33.115879828326179</v>
      </c>
      <c r="Q39" s="9"/>
    </row>
    <row r="40" spans="1:120">
      <c r="A40" s="12"/>
      <c r="B40" s="25">
        <v>361.4</v>
      </c>
      <c r="C40" s="20" t="s">
        <v>82</v>
      </c>
      <c r="D40" s="46">
        <v>52</v>
      </c>
      <c r="E40" s="46">
        <v>0</v>
      </c>
      <c r="F40" s="46">
        <v>0</v>
      </c>
      <c r="G40" s="46">
        <v>65</v>
      </c>
      <c r="H40" s="46">
        <v>0</v>
      </c>
      <c r="I40" s="46">
        <v>0</v>
      </c>
      <c r="J40" s="46">
        <v>0</v>
      </c>
      <c r="K40" s="46">
        <v>1185189</v>
      </c>
      <c r="L40" s="46">
        <v>353445</v>
      </c>
      <c r="M40" s="46">
        <v>0</v>
      </c>
      <c r="N40" s="46">
        <v>0</v>
      </c>
      <c r="O40" s="46">
        <f t="shared" si="7"/>
        <v>1538751</v>
      </c>
      <c r="P40" s="47">
        <f t="shared" si="1"/>
        <v>287.13398022019032</v>
      </c>
      <c r="Q40" s="9"/>
    </row>
    <row r="41" spans="1:120">
      <c r="A41" s="12"/>
      <c r="B41" s="25">
        <v>362</v>
      </c>
      <c r="C41" s="20" t="s">
        <v>45</v>
      </c>
      <c r="D41" s="46">
        <v>1400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1400</v>
      </c>
      <c r="P41" s="47">
        <f t="shared" si="1"/>
        <v>0.26124276917335326</v>
      </c>
      <c r="Q41" s="9"/>
    </row>
    <row r="42" spans="1:120">
      <c r="A42" s="12"/>
      <c r="B42" s="25">
        <v>368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562048</v>
      </c>
      <c r="L42" s="46">
        <v>0</v>
      </c>
      <c r="M42" s="46">
        <v>0</v>
      </c>
      <c r="N42" s="46">
        <v>0</v>
      </c>
      <c r="O42" s="46">
        <f t="shared" si="7"/>
        <v>562048</v>
      </c>
      <c r="P42" s="47">
        <f t="shared" si="1"/>
        <v>104.87926852024631</v>
      </c>
      <c r="Q42" s="9"/>
    </row>
    <row r="43" spans="1:120">
      <c r="A43" s="12"/>
      <c r="B43" s="25">
        <v>369.7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127348</v>
      </c>
      <c r="M43" s="46">
        <v>0</v>
      </c>
      <c r="N43" s="46">
        <v>0</v>
      </c>
      <c r="O43" s="46">
        <f t="shared" si="7"/>
        <v>127348</v>
      </c>
      <c r="P43" s="47">
        <f t="shared" si="1"/>
        <v>23.763388691920134</v>
      </c>
      <c r="Q43" s="9"/>
    </row>
    <row r="44" spans="1:120">
      <c r="A44" s="12"/>
      <c r="B44" s="25">
        <v>369.9</v>
      </c>
      <c r="C44" s="20" t="s">
        <v>49</v>
      </c>
      <c r="D44" s="46">
        <v>63995</v>
      </c>
      <c r="E44" s="46">
        <v>0</v>
      </c>
      <c r="F44" s="46">
        <v>0</v>
      </c>
      <c r="G44" s="46">
        <v>5200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7"/>
        <v>69195</v>
      </c>
      <c r="P44" s="47">
        <f t="shared" si="1"/>
        <v>12.911923866392984</v>
      </c>
      <c r="Q44" s="9"/>
    </row>
    <row r="45" spans="1:120" ht="15.75">
      <c r="A45" s="29" t="s">
        <v>65</v>
      </c>
      <c r="B45" s="30"/>
      <c r="C45" s="31"/>
      <c r="D45" s="32">
        <f t="shared" ref="D45:N45" si="11">SUM(D46:D46)</f>
        <v>0</v>
      </c>
      <c r="E45" s="32">
        <f t="shared" si="11"/>
        <v>0</v>
      </c>
      <c r="F45" s="32">
        <f t="shared" si="11"/>
        <v>0</v>
      </c>
      <c r="G45" s="32">
        <f t="shared" si="11"/>
        <v>58641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11"/>
        <v>0</v>
      </c>
      <c r="O45" s="32">
        <f t="shared" si="7"/>
        <v>58641</v>
      </c>
      <c r="P45" s="45">
        <f t="shared" si="1"/>
        <v>10.942526590781862</v>
      </c>
      <c r="Q45" s="9"/>
    </row>
    <row r="46" spans="1:120" ht="15.75" thickBot="1">
      <c r="A46" s="12"/>
      <c r="B46" s="25">
        <v>381</v>
      </c>
      <c r="C46" s="20" t="s">
        <v>66</v>
      </c>
      <c r="D46" s="46">
        <v>0</v>
      </c>
      <c r="E46" s="46">
        <v>0</v>
      </c>
      <c r="F46" s="46">
        <v>0</v>
      </c>
      <c r="G46" s="46">
        <v>58641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7"/>
        <v>58641</v>
      </c>
      <c r="P46" s="47">
        <f t="shared" si="1"/>
        <v>10.942526590781862</v>
      </c>
      <c r="Q46" s="9"/>
    </row>
    <row r="47" spans="1:120" ht="16.5" thickBot="1">
      <c r="A47" s="14" t="s">
        <v>39</v>
      </c>
      <c r="B47" s="23"/>
      <c r="C47" s="22"/>
      <c r="D47" s="15">
        <f t="shared" ref="D47:N47" si="12">SUM(D5,D16,D23,D32,D36,D38,D45)</f>
        <v>6230363</v>
      </c>
      <c r="E47" s="15">
        <f t="shared" si="12"/>
        <v>0</v>
      </c>
      <c r="F47" s="15">
        <f t="shared" si="12"/>
        <v>0</v>
      </c>
      <c r="G47" s="15">
        <f t="shared" si="12"/>
        <v>728819</v>
      </c>
      <c r="H47" s="15">
        <f t="shared" si="12"/>
        <v>0</v>
      </c>
      <c r="I47" s="15">
        <f t="shared" si="12"/>
        <v>1618094</v>
      </c>
      <c r="J47" s="15">
        <f t="shared" si="12"/>
        <v>0</v>
      </c>
      <c r="K47" s="15">
        <f t="shared" si="12"/>
        <v>1959632</v>
      </c>
      <c r="L47" s="15">
        <f t="shared" si="12"/>
        <v>480793</v>
      </c>
      <c r="M47" s="15">
        <f t="shared" si="12"/>
        <v>0</v>
      </c>
      <c r="N47" s="15">
        <f t="shared" si="12"/>
        <v>0</v>
      </c>
      <c r="O47" s="15">
        <f t="shared" si="7"/>
        <v>11017701</v>
      </c>
      <c r="P47" s="38">
        <f t="shared" si="1"/>
        <v>2055.9247994028738</v>
      </c>
      <c r="Q47" s="6"/>
      <c r="R47" s="2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</row>
    <row r="48" spans="1:120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9"/>
    </row>
    <row r="49" spans="1:16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8" t="s">
        <v>132</v>
      </c>
      <c r="N49" s="48"/>
      <c r="O49" s="48"/>
      <c r="P49" s="43">
        <v>5359</v>
      </c>
    </row>
    <row r="50" spans="1:16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1"/>
    </row>
    <row r="51" spans="1:16" ht="15.75" customHeight="1" thickBot="1">
      <c r="A51" s="52" t="s">
        <v>68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4"/>
    </row>
  </sheetData>
  <mergeCells count="10">
    <mergeCell ref="M49:O49"/>
    <mergeCell ref="A50:P50"/>
    <mergeCell ref="A51:P5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3395811</v>
      </c>
      <c r="E5" s="27">
        <f t="shared" si="0"/>
        <v>0</v>
      </c>
      <c r="F5" s="27">
        <f t="shared" si="0"/>
        <v>0</v>
      </c>
      <c r="G5" s="27">
        <f t="shared" si="0"/>
        <v>584673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83007</v>
      </c>
      <c r="L5" s="27">
        <f t="shared" si="0"/>
        <v>0</v>
      </c>
      <c r="M5" s="27">
        <f t="shared" si="0"/>
        <v>0</v>
      </c>
      <c r="N5" s="28">
        <f>SUM(D5:M5)</f>
        <v>4063491</v>
      </c>
      <c r="O5" s="33">
        <f t="shared" ref="O5:O45" si="1">(N5/O$47)</f>
        <v>800.21484836549826</v>
      </c>
      <c r="P5" s="6"/>
    </row>
    <row r="6" spans="1:133">
      <c r="A6" s="12"/>
      <c r="B6" s="25">
        <v>311</v>
      </c>
      <c r="C6" s="20" t="s">
        <v>2</v>
      </c>
      <c r="D6" s="46">
        <v>2216228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2216228</v>
      </c>
      <c r="O6" s="47">
        <f t="shared" si="1"/>
        <v>436.43717999212288</v>
      </c>
      <c r="P6" s="9"/>
    </row>
    <row r="7" spans="1:133">
      <c r="A7" s="12"/>
      <c r="B7" s="25">
        <v>312.41000000000003</v>
      </c>
      <c r="C7" s="20" t="s">
        <v>115</v>
      </c>
      <c r="D7" s="46">
        <v>65364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65364</v>
      </c>
      <c r="O7" s="47">
        <f t="shared" si="1"/>
        <v>12.871996849153209</v>
      </c>
      <c r="P7" s="9"/>
    </row>
    <row r="8" spans="1:133">
      <c r="A8" s="12"/>
      <c r="B8" s="25">
        <v>312.51</v>
      </c>
      <c r="C8" s="20" t="s">
        <v>57</v>
      </c>
      <c r="D8" s="46">
        <v>83007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83007</v>
      </c>
      <c r="L8" s="46">
        <v>0</v>
      </c>
      <c r="M8" s="46">
        <v>0</v>
      </c>
      <c r="N8" s="46">
        <f>SUM(D8:M8)</f>
        <v>166014</v>
      </c>
      <c r="O8" s="47">
        <f t="shared" si="1"/>
        <v>32.692792437967704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584673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584673</v>
      </c>
      <c r="O9" s="47">
        <f t="shared" si="1"/>
        <v>115.13844033083892</v>
      </c>
      <c r="P9" s="9"/>
    </row>
    <row r="10" spans="1:133">
      <c r="A10" s="12"/>
      <c r="B10" s="25">
        <v>314.10000000000002</v>
      </c>
      <c r="C10" s="20" t="s">
        <v>12</v>
      </c>
      <c r="D10" s="46">
        <v>596552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596552</v>
      </c>
      <c r="O10" s="47">
        <f t="shared" si="1"/>
        <v>117.47774714454509</v>
      </c>
      <c r="P10" s="9"/>
    </row>
    <row r="11" spans="1:133">
      <c r="A11" s="12"/>
      <c r="B11" s="25">
        <v>314.3</v>
      </c>
      <c r="C11" s="20" t="s">
        <v>13</v>
      </c>
      <c r="D11" s="46">
        <v>128345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128345</v>
      </c>
      <c r="O11" s="47">
        <f t="shared" si="1"/>
        <v>25.274714454509649</v>
      </c>
      <c r="P11" s="9"/>
    </row>
    <row r="12" spans="1:133">
      <c r="A12" s="12"/>
      <c r="B12" s="25">
        <v>314.39999999999998</v>
      </c>
      <c r="C12" s="20" t="s">
        <v>14</v>
      </c>
      <c r="D12" s="46">
        <v>4400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4400</v>
      </c>
      <c r="O12" s="47">
        <f t="shared" si="1"/>
        <v>0.86648286727057899</v>
      </c>
      <c r="P12" s="9"/>
    </row>
    <row r="13" spans="1:133">
      <c r="A13" s="12"/>
      <c r="B13" s="25">
        <v>314.8</v>
      </c>
      <c r="C13" s="20" t="s">
        <v>15</v>
      </c>
      <c r="D13" s="46">
        <v>3858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3858</v>
      </c>
      <c r="O13" s="47">
        <f t="shared" si="1"/>
        <v>0.75974793225679405</v>
      </c>
      <c r="P13" s="9"/>
    </row>
    <row r="14" spans="1:133">
      <c r="A14" s="12"/>
      <c r="B14" s="25">
        <v>315</v>
      </c>
      <c r="C14" s="20" t="s">
        <v>74</v>
      </c>
      <c r="D14" s="46">
        <v>190185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190185</v>
      </c>
      <c r="O14" s="47">
        <f t="shared" si="1"/>
        <v>37.452737298148875</v>
      </c>
      <c r="P14" s="9"/>
    </row>
    <row r="15" spans="1:133">
      <c r="A15" s="12"/>
      <c r="B15" s="25">
        <v>316</v>
      </c>
      <c r="C15" s="20" t="s">
        <v>75</v>
      </c>
      <c r="D15" s="46">
        <v>107872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107872</v>
      </c>
      <c r="O15" s="47">
        <f t="shared" si="1"/>
        <v>21.243009058684521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SUM(D17:D22)</f>
        <v>790164</v>
      </c>
      <c r="E16" s="32">
        <f t="shared" si="3"/>
        <v>0</v>
      </c>
      <c r="F16" s="32">
        <f t="shared" si="3"/>
        <v>0</v>
      </c>
      <c r="G16" s="32">
        <f t="shared" si="3"/>
        <v>6625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4" si="4">SUM(D16:M16)</f>
        <v>796789</v>
      </c>
      <c r="O16" s="45">
        <f t="shared" si="1"/>
        <v>156.91000393855848</v>
      </c>
      <c r="P16" s="10"/>
    </row>
    <row r="17" spans="1:16">
      <c r="A17" s="12"/>
      <c r="B17" s="25">
        <v>322</v>
      </c>
      <c r="C17" s="20" t="s">
        <v>0</v>
      </c>
      <c r="D17" s="46">
        <v>242481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242481</v>
      </c>
      <c r="O17" s="47">
        <f t="shared" si="1"/>
        <v>47.751280031508465</v>
      </c>
      <c r="P17" s="9"/>
    </row>
    <row r="18" spans="1:16">
      <c r="A18" s="12"/>
      <c r="B18" s="25">
        <v>323.10000000000002</v>
      </c>
      <c r="C18" s="20" t="s">
        <v>19</v>
      </c>
      <c r="D18" s="46">
        <v>464097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464097</v>
      </c>
      <c r="O18" s="47">
        <f t="shared" si="1"/>
        <v>91.39365892083498</v>
      </c>
      <c r="P18" s="9"/>
    </row>
    <row r="19" spans="1:16">
      <c r="A19" s="12"/>
      <c r="B19" s="25">
        <v>323.39999999999998</v>
      </c>
      <c r="C19" s="20" t="s">
        <v>20</v>
      </c>
      <c r="D19" s="46">
        <v>4290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4290</v>
      </c>
      <c r="O19" s="47">
        <f t="shared" si="1"/>
        <v>0.84482079558881451</v>
      </c>
      <c r="P19" s="9"/>
    </row>
    <row r="20" spans="1:16">
      <c r="A20" s="12"/>
      <c r="B20" s="25">
        <v>323.7</v>
      </c>
      <c r="C20" s="20" t="s">
        <v>21</v>
      </c>
      <c r="D20" s="46">
        <v>53936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53936</v>
      </c>
      <c r="O20" s="47">
        <f t="shared" si="1"/>
        <v>10.621504529342261</v>
      </c>
      <c r="P20" s="9"/>
    </row>
    <row r="21" spans="1:16">
      <c r="A21" s="12"/>
      <c r="B21" s="25">
        <v>324.11</v>
      </c>
      <c r="C21" s="20" t="s">
        <v>97</v>
      </c>
      <c r="D21" s="46">
        <v>0</v>
      </c>
      <c r="E21" s="46">
        <v>0</v>
      </c>
      <c r="F21" s="46">
        <v>0</v>
      </c>
      <c r="G21" s="46">
        <v>6625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6625</v>
      </c>
      <c r="O21" s="47">
        <f t="shared" si="1"/>
        <v>1.3046474990153605</v>
      </c>
      <c r="P21" s="9"/>
    </row>
    <row r="22" spans="1:16">
      <c r="A22" s="12"/>
      <c r="B22" s="25">
        <v>329</v>
      </c>
      <c r="C22" s="20" t="s">
        <v>22</v>
      </c>
      <c r="D22" s="46">
        <v>25360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25360</v>
      </c>
      <c r="O22" s="47">
        <f t="shared" si="1"/>
        <v>4.9940921622686094</v>
      </c>
      <c r="P22" s="9"/>
    </row>
    <row r="23" spans="1:16" ht="15.75">
      <c r="A23" s="29" t="s">
        <v>23</v>
      </c>
      <c r="B23" s="30"/>
      <c r="C23" s="31"/>
      <c r="D23" s="32">
        <f t="shared" ref="D23:M23" si="5">SUM(D24:D31)</f>
        <v>534555</v>
      </c>
      <c r="E23" s="32">
        <f t="shared" si="5"/>
        <v>0</v>
      </c>
      <c r="F23" s="32">
        <f t="shared" si="5"/>
        <v>0</v>
      </c>
      <c r="G23" s="32">
        <f t="shared" si="5"/>
        <v>3635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538190</v>
      </c>
      <c r="O23" s="45">
        <f t="shared" si="1"/>
        <v>105.98463962189838</v>
      </c>
      <c r="P23" s="10"/>
    </row>
    <row r="24" spans="1:16">
      <c r="A24" s="12"/>
      <c r="B24" s="25">
        <v>331.39</v>
      </c>
      <c r="C24" s="20" t="s">
        <v>112</v>
      </c>
      <c r="D24" s="46">
        <v>36891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36891</v>
      </c>
      <c r="O24" s="47">
        <f t="shared" si="1"/>
        <v>7.2648680582906655</v>
      </c>
      <c r="P24" s="9"/>
    </row>
    <row r="25" spans="1:16">
      <c r="A25" s="12"/>
      <c r="B25" s="25">
        <v>334.39</v>
      </c>
      <c r="C25" s="20" t="s">
        <v>107</v>
      </c>
      <c r="D25" s="46">
        <v>0</v>
      </c>
      <c r="E25" s="46">
        <v>0</v>
      </c>
      <c r="F25" s="46">
        <v>0</v>
      </c>
      <c r="G25" s="46">
        <v>3635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3635</v>
      </c>
      <c r="O25" s="47">
        <f t="shared" si="1"/>
        <v>0.71583300512012604</v>
      </c>
      <c r="P25" s="9"/>
    </row>
    <row r="26" spans="1:16">
      <c r="A26" s="12"/>
      <c r="B26" s="25">
        <v>335.12</v>
      </c>
      <c r="C26" s="20" t="s">
        <v>77</v>
      </c>
      <c r="D26" s="46">
        <v>161155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161155</v>
      </c>
      <c r="O26" s="47">
        <f t="shared" si="1"/>
        <v>31.735919653406853</v>
      </c>
      <c r="P26" s="9"/>
    </row>
    <row r="27" spans="1:16">
      <c r="A27" s="12"/>
      <c r="B27" s="25">
        <v>335.14</v>
      </c>
      <c r="C27" s="20" t="s">
        <v>78</v>
      </c>
      <c r="D27" s="46">
        <v>3944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3944</v>
      </c>
      <c r="O27" s="47">
        <f t="shared" si="1"/>
        <v>0.77668373375344624</v>
      </c>
      <c r="P27" s="9"/>
    </row>
    <row r="28" spans="1:16">
      <c r="A28" s="12"/>
      <c r="B28" s="25">
        <v>335.15</v>
      </c>
      <c r="C28" s="20" t="s">
        <v>79</v>
      </c>
      <c r="D28" s="46">
        <v>5751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5751</v>
      </c>
      <c r="O28" s="47">
        <f t="shared" si="1"/>
        <v>1.1325324931075227</v>
      </c>
      <c r="P28" s="9"/>
    </row>
    <row r="29" spans="1:16">
      <c r="A29" s="12"/>
      <c r="B29" s="25">
        <v>335.18</v>
      </c>
      <c r="C29" s="20" t="s">
        <v>80</v>
      </c>
      <c r="D29" s="46">
        <v>316827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316827</v>
      </c>
      <c r="O29" s="47">
        <f t="shared" si="1"/>
        <v>62.392083497439934</v>
      </c>
      <c r="P29" s="9"/>
    </row>
    <row r="30" spans="1:16">
      <c r="A30" s="12"/>
      <c r="B30" s="25">
        <v>335.21</v>
      </c>
      <c r="C30" s="20" t="s">
        <v>108</v>
      </c>
      <c r="D30" s="46">
        <v>8890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8890</v>
      </c>
      <c r="O30" s="47">
        <f t="shared" si="1"/>
        <v>1.7506892477353289</v>
      </c>
      <c r="P30" s="9"/>
    </row>
    <row r="31" spans="1:16">
      <c r="A31" s="12"/>
      <c r="B31" s="25">
        <v>335.9</v>
      </c>
      <c r="C31" s="20" t="s">
        <v>109</v>
      </c>
      <c r="D31" s="46">
        <v>1097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1097</v>
      </c>
      <c r="O31" s="47">
        <f t="shared" si="1"/>
        <v>0.21602993304450571</v>
      </c>
      <c r="P31" s="9"/>
    </row>
    <row r="32" spans="1:16" ht="15.75">
      <c r="A32" s="29" t="s">
        <v>33</v>
      </c>
      <c r="B32" s="30"/>
      <c r="C32" s="31"/>
      <c r="D32" s="32">
        <f t="shared" ref="D32:M32" si="7">SUM(D33:D35)</f>
        <v>888216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1518803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ref="N32:N45" si="8">SUM(D32:M32)</f>
        <v>2407019</v>
      </c>
      <c r="O32" s="45">
        <f t="shared" si="1"/>
        <v>474.00925561244583</v>
      </c>
      <c r="P32" s="10"/>
    </row>
    <row r="33" spans="1:119">
      <c r="A33" s="12"/>
      <c r="B33" s="25">
        <v>342.4</v>
      </c>
      <c r="C33" s="20" t="s">
        <v>36</v>
      </c>
      <c r="D33" s="46">
        <v>888216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888216</v>
      </c>
      <c r="O33" s="47">
        <f t="shared" si="1"/>
        <v>174.91453328081923</v>
      </c>
      <c r="P33" s="9"/>
    </row>
    <row r="34" spans="1:119">
      <c r="A34" s="12"/>
      <c r="B34" s="25">
        <v>343.5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1328968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1328968</v>
      </c>
      <c r="O34" s="47">
        <f t="shared" si="1"/>
        <v>261.71090980701064</v>
      </c>
      <c r="P34" s="9"/>
    </row>
    <row r="35" spans="1:119">
      <c r="A35" s="12"/>
      <c r="B35" s="25">
        <v>343.9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189835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189835</v>
      </c>
      <c r="O35" s="47">
        <f t="shared" si="1"/>
        <v>37.38381252461599</v>
      </c>
      <c r="P35" s="9"/>
    </row>
    <row r="36" spans="1:119" ht="15.75">
      <c r="A36" s="29" t="s">
        <v>34</v>
      </c>
      <c r="B36" s="30"/>
      <c r="C36" s="31"/>
      <c r="D36" s="32">
        <f t="shared" ref="D36:M36" si="9">SUM(D37:D37)</f>
        <v>5181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8"/>
        <v>5181</v>
      </c>
      <c r="O36" s="45">
        <f t="shared" si="1"/>
        <v>1.0202835762111067</v>
      </c>
      <c r="P36" s="10"/>
    </row>
    <row r="37" spans="1:119">
      <c r="A37" s="13"/>
      <c r="B37" s="39">
        <v>351.5</v>
      </c>
      <c r="C37" s="21" t="s">
        <v>41</v>
      </c>
      <c r="D37" s="46">
        <v>5181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5181</v>
      </c>
      <c r="O37" s="47">
        <f t="shared" si="1"/>
        <v>1.0202835762111067</v>
      </c>
      <c r="P37" s="9"/>
    </row>
    <row r="38" spans="1:119" ht="15.75">
      <c r="A38" s="29" t="s">
        <v>3</v>
      </c>
      <c r="B38" s="30"/>
      <c r="C38" s="31"/>
      <c r="D38" s="32">
        <f t="shared" ref="D38:M38" si="10">SUM(D39:D44)</f>
        <v>106427</v>
      </c>
      <c r="E38" s="32">
        <f t="shared" si="10"/>
        <v>0</v>
      </c>
      <c r="F38" s="32">
        <f t="shared" si="10"/>
        <v>0</v>
      </c>
      <c r="G38" s="32">
        <f t="shared" si="10"/>
        <v>60535</v>
      </c>
      <c r="H38" s="32">
        <f t="shared" si="10"/>
        <v>0</v>
      </c>
      <c r="I38" s="32">
        <f t="shared" si="10"/>
        <v>29056</v>
      </c>
      <c r="J38" s="32">
        <f t="shared" si="10"/>
        <v>0</v>
      </c>
      <c r="K38" s="32">
        <f t="shared" si="10"/>
        <v>1049999</v>
      </c>
      <c r="L38" s="32">
        <f t="shared" si="10"/>
        <v>263939</v>
      </c>
      <c r="M38" s="32">
        <f t="shared" si="10"/>
        <v>0</v>
      </c>
      <c r="N38" s="32">
        <f t="shared" si="8"/>
        <v>1509956</v>
      </c>
      <c r="O38" s="45">
        <f t="shared" si="1"/>
        <v>297.35250098463962</v>
      </c>
      <c r="P38" s="10"/>
    </row>
    <row r="39" spans="1:119">
      <c r="A39" s="12"/>
      <c r="B39" s="25">
        <v>361.1</v>
      </c>
      <c r="C39" s="20" t="s">
        <v>42</v>
      </c>
      <c r="D39" s="46">
        <v>30160</v>
      </c>
      <c r="E39" s="46">
        <v>0</v>
      </c>
      <c r="F39" s="46">
        <v>0</v>
      </c>
      <c r="G39" s="46">
        <v>44492</v>
      </c>
      <c r="H39" s="46">
        <v>0</v>
      </c>
      <c r="I39" s="46">
        <v>29056</v>
      </c>
      <c r="J39" s="46">
        <v>0</v>
      </c>
      <c r="K39" s="46">
        <v>196492</v>
      </c>
      <c r="L39" s="46">
        <v>0</v>
      </c>
      <c r="M39" s="46">
        <v>0</v>
      </c>
      <c r="N39" s="46">
        <f t="shared" si="8"/>
        <v>300200</v>
      </c>
      <c r="O39" s="47">
        <f t="shared" si="1"/>
        <v>59.117762898779048</v>
      </c>
      <c r="P39" s="9"/>
    </row>
    <row r="40" spans="1:119">
      <c r="A40" s="12"/>
      <c r="B40" s="25">
        <v>361.4</v>
      </c>
      <c r="C40" s="20" t="s">
        <v>82</v>
      </c>
      <c r="D40" s="46">
        <v>12724</v>
      </c>
      <c r="E40" s="46">
        <v>0</v>
      </c>
      <c r="F40" s="46">
        <v>0</v>
      </c>
      <c r="G40" s="46">
        <v>15461</v>
      </c>
      <c r="H40" s="46">
        <v>0</v>
      </c>
      <c r="I40" s="46">
        <v>0</v>
      </c>
      <c r="J40" s="46">
        <v>0</v>
      </c>
      <c r="K40" s="46">
        <v>349553</v>
      </c>
      <c r="L40" s="46">
        <v>168659</v>
      </c>
      <c r="M40" s="46">
        <v>0</v>
      </c>
      <c r="N40" s="46">
        <f t="shared" si="8"/>
        <v>546397</v>
      </c>
      <c r="O40" s="47">
        <f t="shared" si="1"/>
        <v>107.60082709728239</v>
      </c>
      <c r="P40" s="9"/>
    </row>
    <row r="41" spans="1:119">
      <c r="A41" s="12"/>
      <c r="B41" s="25">
        <v>362</v>
      </c>
      <c r="C41" s="20" t="s">
        <v>45</v>
      </c>
      <c r="D41" s="46">
        <v>5830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5830</v>
      </c>
      <c r="O41" s="47">
        <f t="shared" si="1"/>
        <v>1.1480897991335171</v>
      </c>
      <c r="P41" s="9"/>
    </row>
    <row r="42" spans="1:119">
      <c r="A42" s="12"/>
      <c r="B42" s="25">
        <v>368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503954</v>
      </c>
      <c r="L42" s="46">
        <v>0</v>
      </c>
      <c r="M42" s="46">
        <v>0</v>
      </c>
      <c r="N42" s="46">
        <f t="shared" si="8"/>
        <v>503954</v>
      </c>
      <c r="O42" s="47">
        <f t="shared" si="1"/>
        <v>99.242615202835765</v>
      </c>
      <c r="P42" s="9"/>
    </row>
    <row r="43" spans="1:119">
      <c r="A43" s="12"/>
      <c r="B43" s="25">
        <v>369.7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95280</v>
      </c>
      <c r="M43" s="46">
        <v>0</v>
      </c>
      <c r="N43" s="46">
        <f t="shared" si="8"/>
        <v>95280</v>
      </c>
      <c r="O43" s="47">
        <f t="shared" si="1"/>
        <v>18.763292634895627</v>
      </c>
      <c r="P43" s="9"/>
    </row>
    <row r="44" spans="1:119" ht="15.75" thickBot="1">
      <c r="A44" s="12"/>
      <c r="B44" s="25">
        <v>369.9</v>
      </c>
      <c r="C44" s="20" t="s">
        <v>49</v>
      </c>
      <c r="D44" s="46">
        <v>57713</v>
      </c>
      <c r="E44" s="46">
        <v>0</v>
      </c>
      <c r="F44" s="46">
        <v>0</v>
      </c>
      <c r="G44" s="46">
        <v>582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58295</v>
      </c>
      <c r="O44" s="47">
        <f t="shared" si="1"/>
        <v>11.479913351713273</v>
      </c>
      <c r="P44" s="9"/>
    </row>
    <row r="45" spans="1:119" ht="16.5" thickBot="1">
      <c r="A45" s="14" t="s">
        <v>39</v>
      </c>
      <c r="B45" s="23"/>
      <c r="C45" s="22"/>
      <c r="D45" s="15">
        <f>SUM(D5,D16,D23,D32,D36,D38)</f>
        <v>5720354</v>
      </c>
      <c r="E45" s="15">
        <f t="shared" ref="E45:M45" si="11">SUM(E5,E16,E23,E32,E36,E38)</f>
        <v>0</v>
      </c>
      <c r="F45" s="15">
        <f t="shared" si="11"/>
        <v>0</v>
      </c>
      <c r="G45" s="15">
        <f t="shared" si="11"/>
        <v>655468</v>
      </c>
      <c r="H45" s="15">
        <f t="shared" si="11"/>
        <v>0</v>
      </c>
      <c r="I45" s="15">
        <f t="shared" si="11"/>
        <v>1547859</v>
      </c>
      <c r="J45" s="15">
        <f t="shared" si="11"/>
        <v>0</v>
      </c>
      <c r="K45" s="15">
        <f t="shared" si="11"/>
        <v>1133006</v>
      </c>
      <c r="L45" s="15">
        <f t="shared" si="11"/>
        <v>263939</v>
      </c>
      <c r="M45" s="15">
        <f t="shared" si="11"/>
        <v>0</v>
      </c>
      <c r="N45" s="15">
        <f t="shared" si="8"/>
        <v>9320626</v>
      </c>
      <c r="O45" s="38">
        <f t="shared" si="1"/>
        <v>1835.4915320992516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116</v>
      </c>
      <c r="M47" s="48"/>
      <c r="N47" s="48"/>
      <c r="O47" s="43">
        <v>5078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68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3187774</v>
      </c>
      <c r="E5" s="27">
        <f t="shared" si="0"/>
        <v>0</v>
      </c>
      <c r="F5" s="27">
        <f t="shared" si="0"/>
        <v>0</v>
      </c>
      <c r="G5" s="27">
        <f t="shared" si="0"/>
        <v>643325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3831099</v>
      </c>
      <c r="O5" s="33">
        <f t="shared" ref="O5:O44" si="1">(N5/O$46)</f>
        <v>753.41179941002952</v>
      </c>
      <c r="P5" s="6"/>
    </row>
    <row r="6" spans="1:133">
      <c r="A6" s="12"/>
      <c r="B6" s="25">
        <v>311</v>
      </c>
      <c r="C6" s="20" t="s">
        <v>2</v>
      </c>
      <c r="D6" s="46">
        <v>2095658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2095658</v>
      </c>
      <c r="O6" s="47">
        <f t="shared" si="1"/>
        <v>412.12546705998034</v>
      </c>
      <c r="P6" s="9"/>
    </row>
    <row r="7" spans="1:133">
      <c r="A7" s="12"/>
      <c r="B7" s="25">
        <v>312.10000000000002</v>
      </c>
      <c r="C7" s="20" t="s">
        <v>10</v>
      </c>
      <c r="D7" s="46">
        <v>71246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71246</v>
      </c>
      <c r="O7" s="47">
        <f t="shared" si="1"/>
        <v>14.011012782694198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643325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643325</v>
      </c>
      <c r="O8" s="47">
        <f t="shared" si="1"/>
        <v>126.51425762045231</v>
      </c>
      <c r="P8" s="9"/>
    </row>
    <row r="9" spans="1:133">
      <c r="A9" s="12"/>
      <c r="B9" s="25">
        <v>314.10000000000002</v>
      </c>
      <c r="C9" s="20" t="s">
        <v>12</v>
      </c>
      <c r="D9" s="46">
        <v>573146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573146</v>
      </c>
      <c r="O9" s="47">
        <f t="shared" si="1"/>
        <v>112.71307767944936</v>
      </c>
      <c r="P9" s="9"/>
    </row>
    <row r="10" spans="1:133">
      <c r="A10" s="12"/>
      <c r="B10" s="25">
        <v>314.3</v>
      </c>
      <c r="C10" s="20" t="s">
        <v>13</v>
      </c>
      <c r="D10" s="46">
        <v>122854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122854</v>
      </c>
      <c r="O10" s="47">
        <f t="shared" si="1"/>
        <v>24.160078662733529</v>
      </c>
      <c r="P10" s="9"/>
    </row>
    <row r="11" spans="1:133">
      <c r="A11" s="12"/>
      <c r="B11" s="25">
        <v>314.39999999999998</v>
      </c>
      <c r="C11" s="20" t="s">
        <v>14</v>
      </c>
      <c r="D11" s="46">
        <v>3851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3851</v>
      </c>
      <c r="O11" s="47">
        <f t="shared" si="1"/>
        <v>0.75732546705998038</v>
      </c>
      <c r="P11" s="9"/>
    </row>
    <row r="12" spans="1:133">
      <c r="A12" s="12"/>
      <c r="B12" s="25">
        <v>314.8</v>
      </c>
      <c r="C12" s="20" t="s">
        <v>15</v>
      </c>
      <c r="D12" s="46">
        <v>3893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3893</v>
      </c>
      <c r="O12" s="47">
        <f t="shared" si="1"/>
        <v>0.76558505408062927</v>
      </c>
      <c r="P12" s="9"/>
    </row>
    <row r="13" spans="1:133">
      <c r="A13" s="12"/>
      <c r="B13" s="25">
        <v>315</v>
      </c>
      <c r="C13" s="20" t="s">
        <v>74</v>
      </c>
      <c r="D13" s="46">
        <v>212307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212307</v>
      </c>
      <c r="O13" s="47">
        <f t="shared" si="1"/>
        <v>41.751622418879059</v>
      </c>
      <c r="P13" s="9"/>
    </row>
    <row r="14" spans="1:133">
      <c r="A14" s="12"/>
      <c r="B14" s="25">
        <v>316</v>
      </c>
      <c r="C14" s="20" t="s">
        <v>75</v>
      </c>
      <c r="D14" s="46">
        <v>104819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104819</v>
      </c>
      <c r="O14" s="47">
        <f t="shared" si="1"/>
        <v>20.613372664700098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SUM(D16:D21)</f>
        <v>904738</v>
      </c>
      <c r="E15" s="32">
        <f t="shared" si="3"/>
        <v>0</v>
      </c>
      <c r="F15" s="32">
        <f t="shared" si="3"/>
        <v>0</v>
      </c>
      <c r="G15" s="32">
        <f t="shared" si="3"/>
        <v>1097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3" si="4">SUM(D15:M15)</f>
        <v>905835</v>
      </c>
      <c r="O15" s="45">
        <f t="shared" si="1"/>
        <v>178.1386430678466</v>
      </c>
      <c r="P15" s="10"/>
    </row>
    <row r="16" spans="1:133">
      <c r="A16" s="12"/>
      <c r="B16" s="25">
        <v>322</v>
      </c>
      <c r="C16" s="20" t="s">
        <v>0</v>
      </c>
      <c r="D16" s="46">
        <v>255987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255987</v>
      </c>
      <c r="O16" s="47">
        <f t="shared" si="1"/>
        <v>50.341592920353982</v>
      </c>
      <c r="P16" s="9"/>
    </row>
    <row r="17" spans="1:16">
      <c r="A17" s="12"/>
      <c r="B17" s="25">
        <v>323.10000000000002</v>
      </c>
      <c r="C17" s="20" t="s">
        <v>19</v>
      </c>
      <c r="D17" s="46">
        <v>479138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479138</v>
      </c>
      <c r="O17" s="47">
        <f t="shared" si="1"/>
        <v>94.225762045231065</v>
      </c>
      <c r="P17" s="9"/>
    </row>
    <row r="18" spans="1:16">
      <c r="A18" s="12"/>
      <c r="B18" s="25">
        <v>323.39999999999998</v>
      </c>
      <c r="C18" s="20" t="s">
        <v>20</v>
      </c>
      <c r="D18" s="46">
        <v>3962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3962</v>
      </c>
      <c r="O18" s="47">
        <f t="shared" si="1"/>
        <v>0.77915437561455259</v>
      </c>
      <c r="P18" s="9"/>
    </row>
    <row r="19" spans="1:16">
      <c r="A19" s="12"/>
      <c r="B19" s="25">
        <v>323.7</v>
      </c>
      <c r="C19" s="20" t="s">
        <v>21</v>
      </c>
      <c r="D19" s="46">
        <v>50572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50572</v>
      </c>
      <c r="O19" s="47">
        <f t="shared" si="1"/>
        <v>9.9453294001966572</v>
      </c>
      <c r="P19" s="9"/>
    </row>
    <row r="20" spans="1:16">
      <c r="A20" s="12"/>
      <c r="B20" s="25">
        <v>324.11</v>
      </c>
      <c r="C20" s="20" t="s">
        <v>97</v>
      </c>
      <c r="D20" s="46">
        <v>0</v>
      </c>
      <c r="E20" s="46">
        <v>0</v>
      </c>
      <c r="F20" s="46">
        <v>0</v>
      </c>
      <c r="G20" s="46">
        <v>1097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1097</v>
      </c>
      <c r="O20" s="47">
        <f t="shared" si="1"/>
        <v>0.21573254670599804</v>
      </c>
      <c r="P20" s="9"/>
    </row>
    <row r="21" spans="1:16">
      <c r="A21" s="12"/>
      <c r="B21" s="25">
        <v>329</v>
      </c>
      <c r="C21" s="20" t="s">
        <v>22</v>
      </c>
      <c r="D21" s="46">
        <v>115079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115079</v>
      </c>
      <c r="O21" s="47">
        <f t="shared" si="1"/>
        <v>22.631071779744346</v>
      </c>
      <c r="P21" s="9"/>
    </row>
    <row r="22" spans="1:16" ht="15.75">
      <c r="A22" s="29" t="s">
        <v>23</v>
      </c>
      <c r="B22" s="30"/>
      <c r="C22" s="31"/>
      <c r="D22" s="32">
        <f t="shared" ref="D22:M22" si="5">SUM(D23:D30)</f>
        <v>559570</v>
      </c>
      <c r="E22" s="32">
        <f t="shared" si="5"/>
        <v>0</v>
      </c>
      <c r="F22" s="32">
        <f t="shared" si="5"/>
        <v>0</v>
      </c>
      <c r="G22" s="32">
        <f t="shared" si="5"/>
        <v>2979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562549</v>
      </c>
      <c r="O22" s="45">
        <f t="shared" si="1"/>
        <v>110.6291052114061</v>
      </c>
      <c r="P22" s="10"/>
    </row>
    <row r="23" spans="1:16">
      <c r="A23" s="12"/>
      <c r="B23" s="25">
        <v>331.39</v>
      </c>
      <c r="C23" s="20" t="s">
        <v>112</v>
      </c>
      <c r="D23" s="46">
        <v>37835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37835</v>
      </c>
      <c r="O23" s="47">
        <f t="shared" si="1"/>
        <v>7.4405113077679452</v>
      </c>
      <c r="P23" s="9"/>
    </row>
    <row r="24" spans="1:16">
      <c r="A24" s="12"/>
      <c r="B24" s="25">
        <v>334.39</v>
      </c>
      <c r="C24" s="20" t="s">
        <v>107</v>
      </c>
      <c r="D24" s="46">
        <v>2958</v>
      </c>
      <c r="E24" s="46">
        <v>0</v>
      </c>
      <c r="F24" s="46">
        <v>0</v>
      </c>
      <c r="G24" s="46">
        <v>2979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5937</v>
      </c>
      <c r="O24" s="47">
        <f t="shared" si="1"/>
        <v>1.1675516224188791</v>
      </c>
      <c r="P24" s="9"/>
    </row>
    <row r="25" spans="1:16">
      <c r="A25" s="12"/>
      <c r="B25" s="25">
        <v>335.12</v>
      </c>
      <c r="C25" s="20" t="s">
        <v>77</v>
      </c>
      <c r="D25" s="46">
        <v>165471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165471</v>
      </c>
      <c r="O25" s="47">
        <f t="shared" si="1"/>
        <v>32.541002949852505</v>
      </c>
      <c r="P25" s="9"/>
    </row>
    <row r="26" spans="1:16">
      <c r="A26" s="12"/>
      <c r="B26" s="25">
        <v>335.14</v>
      </c>
      <c r="C26" s="20" t="s">
        <v>78</v>
      </c>
      <c r="D26" s="46">
        <v>3420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3420</v>
      </c>
      <c r="O26" s="47">
        <f t="shared" si="1"/>
        <v>0.67256637168141598</v>
      </c>
      <c r="P26" s="9"/>
    </row>
    <row r="27" spans="1:16">
      <c r="A27" s="12"/>
      <c r="B27" s="25">
        <v>335.15</v>
      </c>
      <c r="C27" s="20" t="s">
        <v>79</v>
      </c>
      <c r="D27" s="46">
        <v>5457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5457</v>
      </c>
      <c r="O27" s="47">
        <f t="shared" si="1"/>
        <v>1.0731563421828909</v>
      </c>
      <c r="P27" s="9"/>
    </row>
    <row r="28" spans="1:16">
      <c r="A28" s="12"/>
      <c r="B28" s="25">
        <v>335.18</v>
      </c>
      <c r="C28" s="20" t="s">
        <v>80</v>
      </c>
      <c r="D28" s="46">
        <v>334408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334408</v>
      </c>
      <c r="O28" s="47">
        <f t="shared" si="1"/>
        <v>65.763618485742384</v>
      </c>
      <c r="P28" s="9"/>
    </row>
    <row r="29" spans="1:16">
      <c r="A29" s="12"/>
      <c r="B29" s="25">
        <v>335.21</v>
      </c>
      <c r="C29" s="20" t="s">
        <v>108</v>
      </c>
      <c r="D29" s="46">
        <v>8790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8790</v>
      </c>
      <c r="O29" s="47">
        <f t="shared" si="1"/>
        <v>1.7286135693215339</v>
      </c>
      <c r="P29" s="9"/>
    </row>
    <row r="30" spans="1:16">
      <c r="A30" s="12"/>
      <c r="B30" s="25">
        <v>335.9</v>
      </c>
      <c r="C30" s="20" t="s">
        <v>109</v>
      </c>
      <c r="D30" s="46">
        <v>1231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1231</v>
      </c>
      <c r="O30" s="47">
        <f t="shared" si="1"/>
        <v>0.24208456243854473</v>
      </c>
      <c r="P30" s="9"/>
    </row>
    <row r="31" spans="1:16" ht="15.75">
      <c r="A31" s="29" t="s">
        <v>33</v>
      </c>
      <c r="B31" s="30"/>
      <c r="C31" s="31"/>
      <c r="D31" s="32">
        <f t="shared" ref="D31:M31" si="7">SUM(D32:D34)</f>
        <v>825974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1323268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ref="N31:N44" si="8">SUM(D31:M31)</f>
        <v>2149242</v>
      </c>
      <c r="O31" s="45">
        <f t="shared" si="1"/>
        <v>422.66312684365784</v>
      </c>
      <c r="P31" s="10"/>
    </row>
    <row r="32" spans="1:16">
      <c r="A32" s="12"/>
      <c r="B32" s="25">
        <v>342.4</v>
      </c>
      <c r="C32" s="20" t="s">
        <v>36</v>
      </c>
      <c r="D32" s="46">
        <v>825974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825974</v>
      </c>
      <c r="O32" s="47">
        <f t="shared" si="1"/>
        <v>162.43343166175023</v>
      </c>
      <c r="P32" s="9"/>
    </row>
    <row r="33" spans="1:119">
      <c r="A33" s="12"/>
      <c r="B33" s="25">
        <v>343.5</v>
      </c>
      <c r="C33" s="20" t="s">
        <v>37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1133869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1133869</v>
      </c>
      <c r="O33" s="47">
        <f t="shared" si="1"/>
        <v>222.98308751229106</v>
      </c>
      <c r="P33" s="9"/>
    </row>
    <row r="34" spans="1:119">
      <c r="A34" s="12"/>
      <c r="B34" s="25">
        <v>343.9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189399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189399</v>
      </c>
      <c r="O34" s="47">
        <f t="shared" si="1"/>
        <v>37.246607669616516</v>
      </c>
      <c r="P34" s="9"/>
    </row>
    <row r="35" spans="1:119" ht="15.75">
      <c r="A35" s="29" t="s">
        <v>34</v>
      </c>
      <c r="B35" s="30"/>
      <c r="C35" s="31"/>
      <c r="D35" s="32">
        <f t="shared" ref="D35:M35" si="9">SUM(D36:D36)</f>
        <v>7523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8"/>
        <v>7523</v>
      </c>
      <c r="O35" s="45">
        <f t="shared" si="1"/>
        <v>1.4794493608652901</v>
      </c>
      <c r="P35" s="10"/>
    </row>
    <row r="36" spans="1:119">
      <c r="A36" s="13"/>
      <c r="B36" s="39">
        <v>351.5</v>
      </c>
      <c r="C36" s="21" t="s">
        <v>41</v>
      </c>
      <c r="D36" s="46">
        <v>7523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7523</v>
      </c>
      <c r="O36" s="47">
        <f t="shared" si="1"/>
        <v>1.4794493608652901</v>
      </c>
      <c r="P36" s="9"/>
    </row>
    <row r="37" spans="1:119" ht="15.75">
      <c r="A37" s="29" t="s">
        <v>3</v>
      </c>
      <c r="B37" s="30"/>
      <c r="C37" s="31"/>
      <c r="D37" s="32">
        <f t="shared" ref="D37:M37" si="10">SUM(D38:D43)</f>
        <v>141130</v>
      </c>
      <c r="E37" s="32">
        <f t="shared" si="10"/>
        <v>0</v>
      </c>
      <c r="F37" s="32">
        <f t="shared" si="10"/>
        <v>0</v>
      </c>
      <c r="G37" s="32">
        <f t="shared" si="10"/>
        <v>105892</v>
      </c>
      <c r="H37" s="32">
        <f t="shared" si="10"/>
        <v>0</v>
      </c>
      <c r="I37" s="32">
        <f t="shared" si="10"/>
        <v>60443</v>
      </c>
      <c r="J37" s="32">
        <f t="shared" si="10"/>
        <v>0</v>
      </c>
      <c r="K37" s="32">
        <f t="shared" si="10"/>
        <v>838892</v>
      </c>
      <c r="L37" s="32">
        <f t="shared" si="10"/>
        <v>117577</v>
      </c>
      <c r="M37" s="32">
        <f t="shared" si="10"/>
        <v>0</v>
      </c>
      <c r="N37" s="32">
        <f t="shared" si="8"/>
        <v>1263934</v>
      </c>
      <c r="O37" s="45">
        <f t="shared" si="1"/>
        <v>248.56125860373649</v>
      </c>
      <c r="P37" s="10"/>
    </row>
    <row r="38" spans="1:119">
      <c r="A38" s="12"/>
      <c r="B38" s="25">
        <v>361.1</v>
      </c>
      <c r="C38" s="20" t="s">
        <v>42</v>
      </c>
      <c r="D38" s="46">
        <v>61128</v>
      </c>
      <c r="E38" s="46">
        <v>0</v>
      </c>
      <c r="F38" s="46">
        <v>0</v>
      </c>
      <c r="G38" s="46">
        <v>87529</v>
      </c>
      <c r="H38" s="46">
        <v>0</v>
      </c>
      <c r="I38" s="46">
        <v>60443</v>
      </c>
      <c r="J38" s="46">
        <v>0</v>
      </c>
      <c r="K38" s="46">
        <v>181416</v>
      </c>
      <c r="L38" s="46">
        <v>0</v>
      </c>
      <c r="M38" s="46">
        <v>0</v>
      </c>
      <c r="N38" s="46">
        <f t="shared" si="8"/>
        <v>390516</v>
      </c>
      <c r="O38" s="47">
        <f t="shared" si="1"/>
        <v>76.797640117994106</v>
      </c>
      <c r="P38" s="9"/>
    </row>
    <row r="39" spans="1:119">
      <c r="A39" s="12"/>
      <c r="B39" s="25">
        <v>361.4</v>
      </c>
      <c r="C39" s="20" t="s">
        <v>82</v>
      </c>
      <c r="D39" s="46">
        <v>15091</v>
      </c>
      <c r="E39" s="46">
        <v>0</v>
      </c>
      <c r="F39" s="46">
        <v>0</v>
      </c>
      <c r="G39" s="46">
        <v>18363</v>
      </c>
      <c r="H39" s="46">
        <v>0</v>
      </c>
      <c r="I39" s="46">
        <v>0</v>
      </c>
      <c r="J39" s="46">
        <v>0</v>
      </c>
      <c r="K39" s="46">
        <v>123234</v>
      </c>
      <c r="L39" s="46">
        <v>34887</v>
      </c>
      <c r="M39" s="46">
        <v>0</v>
      </c>
      <c r="N39" s="46">
        <f t="shared" si="8"/>
        <v>191575</v>
      </c>
      <c r="O39" s="47">
        <f t="shared" si="1"/>
        <v>37.674532940019667</v>
      </c>
      <c r="P39" s="9"/>
    </row>
    <row r="40" spans="1:119">
      <c r="A40" s="12"/>
      <c r="B40" s="25">
        <v>362</v>
      </c>
      <c r="C40" s="20" t="s">
        <v>45</v>
      </c>
      <c r="D40" s="46">
        <v>11335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11335</v>
      </c>
      <c r="O40" s="47">
        <f t="shared" si="1"/>
        <v>2.2291052114060963</v>
      </c>
      <c r="P40" s="9"/>
    </row>
    <row r="41" spans="1:119">
      <c r="A41" s="12"/>
      <c r="B41" s="25">
        <v>368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534242</v>
      </c>
      <c r="L41" s="46">
        <v>0</v>
      </c>
      <c r="M41" s="46">
        <v>0</v>
      </c>
      <c r="N41" s="46">
        <f t="shared" si="8"/>
        <v>534242</v>
      </c>
      <c r="O41" s="47">
        <f t="shared" si="1"/>
        <v>105.06234021632251</v>
      </c>
      <c r="P41" s="9"/>
    </row>
    <row r="42" spans="1:119">
      <c r="A42" s="12"/>
      <c r="B42" s="25">
        <v>369.7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82690</v>
      </c>
      <c r="M42" s="46">
        <v>0</v>
      </c>
      <c r="N42" s="46">
        <f t="shared" si="8"/>
        <v>82690</v>
      </c>
      <c r="O42" s="47">
        <f t="shared" si="1"/>
        <v>16.261553588987216</v>
      </c>
      <c r="P42" s="9"/>
    </row>
    <row r="43" spans="1:119" ht="15.75" thickBot="1">
      <c r="A43" s="12"/>
      <c r="B43" s="25">
        <v>369.9</v>
      </c>
      <c r="C43" s="20" t="s">
        <v>49</v>
      </c>
      <c r="D43" s="46">
        <v>53576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53576</v>
      </c>
      <c r="O43" s="47">
        <f t="shared" si="1"/>
        <v>10.536086529006884</v>
      </c>
      <c r="P43" s="9"/>
    </row>
    <row r="44" spans="1:119" ht="16.5" thickBot="1">
      <c r="A44" s="14" t="s">
        <v>39</v>
      </c>
      <c r="B44" s="23"/>
      <c r="C44" s="22"/>
      <c r="D44" s="15">
        <f>SUM(D5,D15,D22,D31,D35,D37)</f>
        <v>5626709</v>
      </c>
      <c r="E44" s="15">
        <f t="shared" ref="E44:M44" si="11">SUM(E5,E15,E22,E31,E35,E37)</f>
        <v>0</v>
      </c>
      <c r="F44" s="15">
        <f t="shared" si="11"/>
        <v>0</v>
      </c>
      <c r="G44" s="15">
        <f t="shared" si="11"/>
        <v>753293</v>
      </c>
      <c r="H44" s="15">
        <f t="shared" si="11"/>
        <v>0</v>
      </c>
      <c r="I44" s="15">
        <f t="shared" si="11"/>
        <v>1383711</v>
      </c>
      <c r="J44" s="15">
        <f t="shared" si="11"/>
        <v>0</v>
      </c>
      <c r="K44" s="15">
        <f t="shared" si="11"/>
        <v>838892</v>
      </c>
      <c r="L44" s="15">
        <f t="shared" si="11"/>
        <v>117577</v>
      </c>
      <c r="M44" s="15">
        <f t="shared" si="11"/>
        <v>0</v>
      </c>
      <c r="N44" s="15">
        <f t="shared" si="8"/>
        <v>8720182</v>
      </c>
      <c r="O44" s="38">
        <f t="shared" si="1"/>
        <v>1714.8833824975418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113</v>
      </c>
      <c r="M46" s="48"/>
      <c r="N46" s="48"/>
      <c r="O46" s="43">
        <v>5085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68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2957326</v>
      </c>
      <c r="E5" s="27">
        <f t="shared" si="0"/>
        <v>0</v>
      </c>
      <c r="F5" s="27">
        <f t="shared" si="0"/>
        <v>0</v>
      </c>
      <c r="G5" s="27">
        <f t="shared" si="0"/>
        <v>609637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44492</v>
      </c>
      <c r="L5" s="27">
        <f t="shared" si="0"/>
        <v>0</v>
      </c>
      <c r="M5" s="27">
        <f t="shared" si="0"/>
        <v>0</v>
      </c>
      <c r="N5" s="28">
        <f>SUM(D5:M5)</f>
        <v>3611455</v>
      </c>
      <c r="O5" s="33">
        <f t="shared" ref="O5:O46" si="1">(N5/O$48)</f>
        <v>711.7569964525029</v>
      </c>
      <c r="P5" s="6"/>
    </row>
    <row r="6" spans="1:133">
      <c r="A6" s="12"/>
      <c r="B6" s="25">
        <v>311</v>
      </c>
      <c r="C6" s="20" t="s">
        <v>2</v>
      </c>
      <c r="D6" s="46">
        <v>1820247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1820247</v>
      </c>
      <c r="O6" s="47">
        <f t="shared" si="1"/>
        <v>358.74004729996057</v>
      </c>
      <c r="P6" s="9"/>
    </row>
    <row r="7" spans="1:133">
      <c r="A7" s="12"/>
      <c r="B7" s="25">
        <v>312.10000000000002</v>
      </c>
      <c r="C7" s="20" t="s">
        <v>10</v>
      </c>
      <c r="D7" s="46">
        <v>75738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75738</v>
      </c>
      <c r="O7" s="47">
        <f t="shared" si="1"/>
        <v>14.926685061095782</v>
      </c>
      <c r="P7" s="9"/>
    </row>
    <row r="8" spans="1:133">
      <c r="A8" s="12"/>
      <c r="B8" s="25">
        <v>312.51</v>
      </c>
      <c r="C8" s="20" t="s">
        <v>57</v>
      </c>
      <c r="D8" s="46">
        <v>44492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44492</v>
      </c>
      <c r="L8" s="46">
        <v>0</v>
      </c>
      <c r="M8" s="46">
        <v>0</v>
      </c>
      <c r="N8" s="46">
        <f>SUM(D8:M8)</f>
        <v>88984</v>
      </c>
      <c r="O8" s="47">
        <f t="shared" si="1"/>
        <v>17.5372487189594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609637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609637</v>
      </c>
      <c r="O9" s="47">
        <f t="shared" si="1"/>
        <v>120.1491919590067</v>
      </c>
      <c r="P9" s="9"/>
    </row>
    <row r="10" spans="1:133">
      <c r="A10" s="12"/>
      <c r="B10" s="25">
        <v>314.10000000000002</v>
      </c>
      <c r="C10" s="20" t="s">
        <v>12</v>
      </c>
      <c r="D10" s="46">
        <v>536039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536039</v>
      </c>
      <c r="O10" s="47">
        <f t="shared" si="1"/>
        <v>105.64426487977927</v>
      </c>
      <c r="P10" s="9"/>
    </row>
    <row r="11" spans="1:133">
      <c r="A11" s="12"/>
      <c r="B11" s="25">
        <v>314.3</v>
      </c>
      <c r="C11" s="20" t="s">
        <v>13</v>
      </c>
      <c r="D11" s="46">
        <v>119222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119222</v>
      </c>
      <c r="O11" s="47">
        <f t="shared" si="1"/>
        <v>23.496649586125343</v>
      </c>
      <c r="P11" s="9"/>
    </row>
    <row r="12" spans="1:133">
      <c r="A12" s="12"/>
      <c r="B12" s="25">
        <v>314.39999999999998</v>
      </c>
      <c r="C12" s="20" t="s">
        <v>14</v>
      </c>
      <c r="D12" s="46">
        <v>4356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4356</v>
      </c>
      <c r="O12" s="47">
        <f t="shared" si="1"/>
        <v>0.85849428458809618</v>
      </c>
      <c r="P12" s="9"/>
    </row>
    <row r="13" spans="1:133">
      <c r="A13" s="12"/>
      <c r="B13" s="25">
        <v>314.8</v>
      </c>
      <c r="C13" s="20" t="s">
        <v>15</v>
      </c>
      <c r="D13" s="46">
        <v>3968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3968</v>
      </c>
      <c r="O13" s="47">
        <f t="shared" si="1"/>
        <v>0.7820260149783208</v>
      </c>
      <c r="P13" s="9"/>
    </row>
    <row r="14" spans="1:133">
      <c r="A14" s="12"/>
      <c r="B14" s="25">
        <v>315</v>
      </c>
      <c r="C14" s="20" t="s">
        <v>74</v>
      </c>
      <c r="D14" s="46">
        <v>247881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247881</v>
      </c>
      <c r="O14" s="47">
        <f t="shared" si="1"/>
        <v>48.853173039022465</v>
      </c>
      <c r="P14" s="9"/>
    </row>
    <row r="15" spans="1:133">
      <c r="A15" s="12"/>
      <c r="B15" s="25">
        <v>316</v>
      </c>
      <c r="C15" s="20" t="s">
        <v>75</v>
      </c>
      <c r="D15" s="46">
        <v>105383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105383</v>
      </c>
      <c r="O15" s="47">
        <f t="shared" si="1"/>
        <v>20.769215608986993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SUM(D17:D22)</f>
        <v>881513</v>
      </c>
      <c r="E16" s="32">
        <f t="shared" si="3"/>
        <v>0</v>
      </c>
      <c r="F16" s="32">
        <f t="shared" si="3"/>
        <v>0</v>
      </c>
      <c r="G16" s="32">
        <f t="shared" si="3"/>
        <v>5284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3" si="4">SUM(D16:M16)</f>
        <v>886797</v>
      </c>
      <c r="O16" s="45">
        <f t="shared" si="1"/>
        <v>174.77276310603074</v>
      </c>
      <c r="P16" s="10"/>
    </row>
    <row r="17" spans="1:16">
      <c r="A17" s="12"/>
      <c r="B17" s="25">
        <v>322</v>
      </c>
      <c r="C17" s="20" t="s">
        <v>0</v>
      </c>
      <c r="D17" s="46">
        <v>302214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302214</v>
      </c>
      <c r="O17" s="47">
        <f t="shared" si="1"/>
        <v>59.56129286558928</v>
      </c>
      <c r="P17" s="9"/>
    </row>
    <row r="18" spans="1:16">
      <c r="A18" s="12"/>
      <c r="B18" s="25">
        <v>323.10000000000002</v>
      </c>
      <c r="C18" s="20" t="s">
        <v>19</v>
      </c>
      <c r="D18" s="46">
        <v>452317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452317</v>
      </c>
      <c r="O18" s="47">
        <f t="shared" si="1"/>
        <v>89.144067796610173</v>
      </c>
      <c r="P18" s="9"/>
    </row>
    <row r="19" spans="1:16">
      <c r="A19" s="12"/>
      <c r="B19" s="25">
        <v>323.39999999999998</v>
      </c>
      <c r="C19" s="20" t="s">
        <v>20</v>
      </c>
      <c r="D19" s="46">
        <v>4320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4320</v>
      </c>
      <c r="O19" s="47">
        <f t="shared" si="1"/>
        <v>0.85139929050059127</v>
      </c>
      <c r="P19" s="9"/>
    </row>
    <row r="20" spans="1:16">
      <c r="A20" s="12"/>
      <c r="B20" s="25">
        <v>323.7</v>
      </c>
      <c r="C20" s="20" t="s">
        <v>21</v>
      </c>
      <c r="D20" s="46">
        <v>53362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53362</v>
      </c>
      <c r="O20" s="47">
        <f t="shared" si="1"/>
        <v>10.516752069373275</v>
      </c>
      <c r="P20" s="9"/>
    </row>
    <row r="21" spans="1:16">
      <c r="A21" s="12"/>
      <c r="B21" s="25">
        <v>324.11</v>
      </c>
      <c r="C21" s="20" t="s">
        <v>97</v>
      </c>
      <c r="D21" s="46">
        <v>0</v>
      </c>
      <c r="E21" s="46">
        <v>0</v>
      </c>
      <c r="F21" s="46">
        <v>0</v>
      </c>
      <c r="G21" s="46">
        <v>5284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5284</v>
      </c>
      <c r="O21" s="47">
        <f t="shared" si="1"/>
        <v>1.0413874655104454</v>
      </c>
      <c r="P21" s="9"/>
    </row>
    <row r="22" spans="1:16">
      <c r="A22" s="12"/>
      <c r="B22" s="25">
        <v>329</v>
      </c>
      <c r="C22" s="20" t="s">
        <v>22</v>
      </c>
      <c r="D22" s="46">
        <v>69300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69300</v>
      </c>
      <c r="O22" s="47">
        <f t="shared" si="1"/>
        <v>13.657863618446985</v>
      </c>
      <c r="P22" s="9"/>
    </row>
    <row r="23" spans="1:16" ht="15.75">
      <c r="A23" s="29" t="s">
        <v>23</v>
      </c>
      <c r="B23" s="30"/>
      <c r="C23" s="31"/>
      <c r="D23" s="32">
        <f t="shared" ref="D23:M23" si="5">SUM(D24:D30)</f>
        <v>506869</v>
      </c>
      <c r="E23" s="32">
        <f t="shared" si="5"/>
        <v>0</v>
      </c>
      <c r="F23" s="32">
        <f t="shared" si="5"/>
        <v>0</v>
      </c>
      <c r="G23" s="32">
        <f t="shared" si="5"/>
        <v>5990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512859</v>
      </c>
      <c r="O23" s="45">
        <f t="shared" si="1"/>
        <v>101.07587702010248</v>
      </c>
      <c r="P23" s="10"/>
    </row>
    <row r="24" spans="1:16">
      <c r="A24" s="12"/>
      <c r="B24" s="25">
        <v>334.39</v>
      </c>
      <c r="C24" s="20" t="s">
        <v>107</v>
      </c>
      <c r="D24" s="46">
        <v>0</v>
      </c>
      <c r="E24" s="46">
        <v>0</v>
      </c>
      <c r="F24" s="46">
        <v>0</v>
      </c>
      <c r="G24" s="46">
        <v>5990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5990</v>
      </c>
      <c r="O24" s="47">
        <f t="shared" si="1"/>
        <v>1.1805281828931808</v>
      </c>
      <c r="P24" s="9"/>
    </row>
    <row r="25" spans="1:16">
      <c r="A25" s="12"/>
      <c r="B25" s="25">
        <v>335.12</v>
      </c>
      <c r="C25" s="20" t="s">
        <v>77</v>
      </c>
      <c r="D25" s="46">
        <v>161955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161955</v>
      </c>
      <c r="O25" s="47">
        <f t="shared" si="1"/>
        <v>31.918604651162791</v>
      </c>
      <c r="P25" s="9"/>
    </row>
    <row r="26" spans="1:16">
      <c r="A26" s="12"/>
      <c r="B26" s="25">
        <v>335.14</v>
      </c>
      <c r="C26" s="20" t="s">
        <v>78</v>
      </c>
      <c r="D26" s="46">
        <v>3118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3118</v>
      </c>
      <c r="O26" s="47">
        <f t="shared" si="1"/>
        <v>0.61450532124556567</v>
      </c>
      <c r="P26" s="9"/>
    </row>
    <row r="27" spans="1:16">
      <c r="A27" s="12"/>
      <c r="B27" s="25">
        <v>335.15</v>
      </c>
      <c r="C27" s="20" t="s">
        <v>79</v>
      </c>
      <c r="D27" s="46">
        <v>5680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5680</v>
      </c>
      <c r="O27" s="47">
        <f t="shared" si="1"/>
        <v>1.1194324004729996</v>
      </c>
      <c r="P27" s="9"/>
    </row>
    <row r="28" spans="1:16">
      <c r="A28" s="12"/>
      <c r="B28" s="25">
        <v>335.18</v>
      </c>
      <c r="C28" s="20" t="s">
        <v>80</v>
      </c>
      <c r="D28" s="46">
        <v>329118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329118</v>
      </c>
      <c r="O28" s="47">
        <f t="shared" si="1"/>
        <v>64.863618446984631</v>
      </c>
      <c r="P28" s="9"/>
    </row>
    <row r="29" spans="1:16">
      <c r="A29" s="12"/>
      <c r="B29" s="25">
        <v>335.21</v>
      </c>
      <c r="C29" s="20" t="s">
        <v>108</v>
      </c>
      <c r="D29" s="46">
        <v>5450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5450</v>
      </c>
      <c r="O29" s="47">
        <f t="shared" si="1"/>
        <v>1.0741032715806069</v>
      </c>
      <c r="P29" s="9"/>
    </row>
    <row r="30" spans="1:16">
      <c r="A30" s="12"/>
      <c r="B30" s="25">
        <v>335.9</v>
      </c>
      <c r="C30" s="20" t="s">
        <v>109</v>
      </c>
      <c r="D30" s="46">
        <v>1548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1548</v>
      </c>
      <c r="O30" s="47">
        <f t="shared" si="1"/>
        <v>0.30508474576271188</v>
      </c>
      <c r="P30" s="9"/>
    </row>
    <row r="31" spans="1:16" ht="15.75">
      <c r="A31" s="29" t="s">
        <v>33</v>
      </c>
      <c r="B31" s="30"/>
      <c r="C31" s="31"/>
      <c r="D31" s="32">
        <f t="shared" ref="D31:M31" si="7">SUM(D32:D34)</f>
        <v>813282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1166250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ref="N31:N46" si="8">SUM(D31:M31)</f>
        <v>1979532</v>
      </c>
      <c r="O31" s="45">
        <f t="shared" si="1"/>
        <v>390.13243988963342</v>
      </c>
      <c r="P31" s="10"/>
    </row>
    <row r="32" spans="1:16">
      <c r="A32" s="12"/>
      <c r="B32" s="25">
        <v>342.4</v>
      </c>
      <c r="C32" s="20" t="s">
        <v>36</v>
      </c>
      <c r="D32" s="46">
        <v>813282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813282</v>
      </c>
      <c r="O32" s="47">
        <f t="shared" si="1"/>
        <v>160.28419392983838</v>
      </c>
      <c r="P32" s="9"/>
    </row>
    <row r="33" spans="1:119">
      <c r="A33" s="12"/>
      <c r="B33" s="25">
        <v>343.5</v>
      </c>
      <c r="C33" s="20" t="s">
        <v>37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977692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977692</v>
      </c>
      <c r="O33" s="47">
        <f t="shared" si="1"/>
        <v>192.68663776113519</v>
      </c>
      <c r="P33" s="9"/>
    </row>
    <row r="34" spans="1:119">
      <c r="A34" s="12"/>
      <c r="B34" s="25">
        <v>343.9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188558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188558</v>
      </c>
      <c r="O34" s="47">
        <f t="shared" si="1"/>
        <v>37.161608198659835</v>
      </c>
      <c r="P34" s="9"/>
    </row>
    <row r="35" spans="1:119" ht="15.75">
      <c r="A35" s="29" t="s">
        <v>34</v>
      </c>
      <c r="B35" s="30"/>
      <c r="C35" s="31"/>
      <c r="D35" s="32">
        <f t="shared" ref="D35:M35" si="9">SUM(D36:D36)</f>
        <v>21062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8"/>
        <v>21062</v>
      </c>
      <c r="O35" s="45">
        <f t="shared" si="1"/>
        <v>4.1509657075285773</v>
      </c>
      <c r="P35" s="10"/>
    </row>
    <row r="36" spans="1:119">
      <c r="A36" s="13"/>
      <c r="B36" s="39">
        <v>351.5</v>
      </c>
      <c r="C36" s="21" t="s">
        <v>41</v>
      </c>
      <c r="D36" s="46">
        <v>21062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21062</v>
      </c>
      <c r="O36" s="47">
        <f t="shared" si="1"/>
        <v>4.1509657075285773</v>
      </c>
      <c r="P36" s="9"/>
    </row>
    <row r="37" spans="1:119" ht="15.75">
      <c r="A37" s="29" t="s">
        <v>3</v>
      </c>
      <c r="B37" s="30"/>
      <c r="C37" s="31"/>
      <c r="D37" s="32">
        <f t="shared" ref="D37:M37" si="10">SUM(D38:D43)</f>
        <v>108554</v>
      </c>
      <c r="E37" s="32">
        <f t="shared" si="10"/>
        <v>0</v>
      </c>
      <c r="F37" s="32">
        <f t="shared" si="10"/>
        <v>0</v>
      </c>
      <c r="G37" s="32">
        <f t="shared" si="10"/>
        <v>64033</v>
      </c>
      <c r="H37" s="32">
        <f t="shared" si="10"/>
        <v>0</v>
      </c>
      <c r="I37" s="32">
        <f t="shared" si="10"/>
        <v>39170</v>
      </c>
      <c r="J37" s="32">
        <f t="shared" si="10"/>
        <v>0</v>
      </c>
      <c r="K37" s="32">
        <f t="shared" si="10"/>
        <v>870531</v>
      </c>
      <c r="L37" s="32">
        <f t="shared" si="10"/>
        <v>248052</v>
      </c>
      <c r="M37" s="32">
        <f t="shared" si="10"/>
        <v>0</v>
      </c>
      <c r="N37" s="32">
        <f t="shared" si="8"/>
        <v>1330340</v>
      </c>
      <c r="O37" s="45">
        <f t="shared" si="1"/>
        <v>262.18762317698071</v>
      </c>
      <c r="P37" s="10"/>
    </row>
    <row r="38" spans="1:119">
      <c r="A38" s="12"/>
      <c r="B38" s="25">
        <v>361.1</v>
      </c>
      <c r="C38" s="20" t="s">
        <v>42</v>
      </c>
      <c r="D38" s="46">
        <v>41449</v>
      </c>
      <c r="E38" s="46">
        <v>0</v>
      </c>
      <c r="F38" s="46">
        <v>0</v>
      </c>
      <c r="G38" s="46">
        <v>56311</v>
      </c>
      <c r="H38" s="46">
        <v>0</v>
      </c>
      <c r="I38" s="46">
        <v>39170</v>
      </c>
      <c r="J38" s="46">
        <v>0</v>
      </c>
      <c r="K38" s="46">
        <v>175411</v>
      </c>
      <c r="L38" s="46">
        <v>0</v>
      </c>
      <c r="M38" s="46">
        <v>0</v>
      </c>
      <c r="N38" s="46">
        <f t="shared" si="8"/>
        <v>312341</v>
      </c>
      <c r="O38" s="47">
        <f t="shared" si="1"/>
        <v>61.557154119038238</v>
      </c>
      <c r="P38" s="9"/>
    </row>
    <row r="39" spans="1:119">
      <c r="A39" s="12"/>
      <c r="B39" s="25">
        <v>361.4</v>
      </c>
      <c r="C39" s="20" t="s">
        <v>82</v>
      </c>
      <c r="D39" s="46">
        <v>6229</v>
      </c>
      <c r="E39" s="46">
        <v>0</v>
      </c>
      <c r="F39" s="46">
        <v>0</v>
      </c>
      <c r="G39" s="46">
        <v>7722</v>
      </c>
      <c r="H39" s="46">
        <v>0</v>
      </c>
      <c r="I39" s="46">
        <v>0</v>
      </c>
      <c r="J39" s="46">
        <v>0</v>
      </c>
      <c r="K39" s="46">
        <v>278779</v>
      </c>
      <c r="L39" s="46">
        <v>131304</v>
      </c>
      <c r="M39" s="46">
        <v>0</v>
      </c>
      <c r="N39" s="46">
        <f t="shared" si="8"/>
        <v>424034</v>
      </c>
      <c r="O39" s="47">
        <f t="shared" si="1"/>
        <v>83.569964525029562</v>
      </c>
      <c r="P39" s="9"/>
    </row>
    <row r="40" spans="1:119">
      <c r="A40" s="12"/>
      <c r="B40" s="25">
        <v>362</v>
      </c>
      <c r="C40" s="20" t="s">
        <v>45</v>
      </c>
      <c r="D40" s="46">
        <v>9950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9950</v>
      </c>
      <c r="O40" s="47">
        <f t="shared" si="1"/>
        <v>1.9609775325187229</v>
      </c>
      <c r="P40" s="9"/>
    </row>
    <row r="41" spans="1:119">
      <c r="A41" s="12"/>
      <c r="B41" s="25">
        <v>368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416341</v>
      </c>
      <c r="L41" s="46">
        <v>0</v>
      </c>
      <c r="M41" s="46">
        <v>0</v>
      </c>
      <c r="N41" s="46">
        <f t="shared" si="8"/>
        <v>416341</v>
      </c>
      <c r="O41" s="47">
        <f t="shared" si="1"/>
        <v>82.053803705163574</v>
      </c>
      <c r="P41" s="9"/>
    </row>
    <row r="42" spans="1:119">
      <c r="A42" s="12"/>
      <c r="B42" s="25">
        <v>369.7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116748</v>
      </c>
      <c r="M42" s="46">
        <v>0</v>
      </c>
      <c r="N42" s="46">
        <f t="shared" si="8"/>
        <v>116748</v>
      </c>
      <c r="O42" s="47">
        <f t="shared" si="1"/>
        <v>23.009065825778478</v>
      </c>
      <c r="P42" s="9"/>
    </row>
    <row r="43" spans="1:119">
      <c r="A43" s="12"/>
      <c r="B43" s="25">
        <v>369.9</v>
      </c>
      <c r="C43" s="20" t="s">
        <v>49</v>
      </c>
      <c r="D43" s="46">
        <v>50926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50926</v>
      </c>
      <c r="O43" s="47">
        <f t="shared" si="1"/>
        <v>10.036657469452109</v>
      </c>
      <c r="P43" s="9"/>
    </row>
    <row r="44" spans="1:119" ht="15.75">
      <c r="A44" s="29" t="s">
        <v>65</v>
      </c>
      <c r="B44" s="30"/>
      <c r="C44" s="31"/>
      <c r="D44" s="32">
        <f t="shared" ref="D44:M44" si="11">SUM(D45:D45)</f>
        <v>360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8"/>
        <v>360</v>
      </c>
      <c r="O44" s="45">
        <f t="shared" si="1"/>
        <v>7.0949940875049272E-2</v>
      </c>
      <c r="P44" s="9"/>
    </row>
    <row r="45" spans="1:119" ht="15.75" thickBot="1">
      <c r="A45" s="12"/>
      <c r="B45" s="25">
        <v>388.1</v>
      </c>
      <c r="C45" s="20" t="s">
        <v>104</v>
      </c>
      <c r="D45" s="46">
        <v>360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360</v>
      </c>
      <c r="O45" s="47">
        <f t="shared" si="1"/>
        <v>7.0949940875049272E-2</v>
      </c>
      <c r="P45" s="9"/>
    </row>
    <row r="46" spans="1:119" ht="16.5" thickBot="1">
      <c r="A46" s="14" t="s">
        <v>39</v>
      </c>
      <c r="B46" s="23"/>
      <c r="C46" s="22"/>
      <c r="D46" s="15">
        <f t="shared" ref="D46:M46" si="12">SUM(D5,D16,D23,D31,D35,D37,D44)</f>
        <v>5288966</v>
      </c>
      <c r="E46" s="15">
        <f t="shared" si="12"/>
        <v>0</v>
      </c>
      <c r="F46" s="15">
        <f t="shared" si="12"/>
        <v>0</v>
      </c>
      <c r="G46" s="15">
        <f t="shared" si="12"/>
        <v>684944</v>
      </c>
      <c r="H46" s="15">
        <f t="shared" si="12"/>
        <v>0</v>
      </c>
      <c r="I46" s="15">
        <f t="shared" si="12"/>
        <v>1205420</v>
      </c>
      <c r="J46" s="15">
        <f t="shared" si="12"/>
        <v>0</v>
      </c>
      <c r="K46" s="15">
        <f t="shared" si="12"/>
        <v>915023</v>
      </c>
      <c r="L46" s="15">
        <f t="shared" si="12"/>
        <v>248052</v>
      </c>
      <c r="M46" s="15">
        <f t="shared" si="12"/>
        <v>0</v>
      </c>
      <c r="N46" s="15">
        <f t="shared" si="8"/>
        <v>8342405</v>
      </c>
      <c r="O46" s="38">
        <f t="shared" si="1"/>
        <v>1644.1476152936539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110</v>
      </c>
      <c r="M48" s="48"/>
      <c r="N48" s="48"/>
      <c r="O48" s="43">
        <v>5074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68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2836932</v>
      </c>
      <c r="E5" s="27">
        <f t="shared" si="0"/>
        <v>0</v>
      </c>
      <c r="F5" s="27">
        <f t="shared" si="0"/>
        <v>0</v>
      </c>
      <c r="G5" s="27">
        <f t="shared" si="0"/>
        <v>581267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43205</v>
      </c>
      <c r="L5" s="27">
        <f t="shared" si="0"/>
        <v>0</v>
      </c>
      <c r="M5" s="27">
        <f t="shared" si="0"/>
        <v>0</v>
      </c>
      <c r="N5" s="28">
        <f>SUM(D5:M5)</f>
        <v>3461404</v>
      </c>
      <c r="O5" s="33">
        <f t="shared" ref="O5:O44" si="1">(N5/O$46)</f>
        <v>682.18446984627508</v>
      </c>
      <c r="P5" s="6"/>
    </row>
    <row r="6" spans="1:133">
      <c r="A6" s="12"/>
      <c r="B6" s="25">
        <v>311</v>
      </c>
      <c r="C6" s="20" t="s">
        <v>2</v>
      </c>
      <c r="D6" s="46">
        <v>1730425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1730425</v>
      </c>
      <c r="O6" s="47">
        <f t="shared" si="1"/>
        <v>341.0376428852976</v>
      </c>
      <c r="P6" s="9"/>
    </row>
    <row r="7" spans="1:133">
      <c r="A7" s="12"/>
      <c r="B7" s="25">
        <v>312.10000000000002</v>
      </c>
      <c r="C7" s="20" t="s">
        <v>10</v>
      </c>
      <c r="D7" s="46">
        <v>81739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81739</v>
      </c>
      <c r="O7" s="47">
        <f t="shared" si="1"/>
        <v>16.109381158849033</v>
      </c>
      <c r="P7" s="9"/>
    </row>
    <row r="8" spans="1:133">
      <c r="A8" s="12"/>
      <c r="B8" s="25">
        <v>312.51</v>
      </c>
      <c r="C8" s="20" t="s">
        <v>57</v>
      </c>
      <c r="D8" s="46">
        <v>43206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43205</v>
      </c>
      <c r="L8" s="46">
        <v>0</v>
      </c>
      <c r="M8" s="46">
        <v>0</v>
      </c>
      <c r="N8" s="46">
        <f>SUM(D8:M8)</f>
        <v>86411</v>
      </c>
      <c r="O8" s="47">
        <f t="shared" si="1"/>
        <v>17.030153724871894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581267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581267</v>
      </c>
      <c r="O9" s="47">
        <f t="shared" si="1"/>
        <v>114.55794245171462</v>
      </c>
      <c r="P9" s="9"/>
    </row>
    <row r="10" spans="1:133">
      <c r="A10" s="12"/>
      <c r="B10" s="25">
        <v>314.10000000000002</v>
      </c>
      <c r="C10" s="20" t="s">
        <v>12</v>
      </c>
      <c r="D10" s="46">
        <v>525852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525852</v>
      </c>
      <c r="O10" s="47">
        <f t="shared" si="1"/>
        <v>103.63657863618447</v>
      </c>
      <c r="P10" s="9"/>
    </row>
    <row r="11" spans="1:133">
      <c r="A11" s="12"/>
      <c r="B11" s="25">
        <v>314.3</v>
      </c>
      <c r="C11" s="20" t="s">
        <v>13</v>
      </c>
      <c r="D11" s="46">
        <v>113473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113473</v>
      </c>
      <c r="O11" s="47">
        <f t="shared" si="1"/>
        <v>22.363618446984628</v>
      </c>
      <c r="P11" s="9"/>
    </row>
    <row r="12" spans="1:133">
      <c r="A12" s="12"/>
      <c r="B12" s="25">
        <v>314.39999999999998</v>
      </c>
      <c r="C12" s="20" t="s">
        <v>14</v>
      </c>
      <c r="D12" s="46">
        <v>5959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5959</v>
      </c>
      <c r="O12" s="47">
        <f t="shared" si="1"/>
        <v>1.1744186046511629</v>
      </c>
      <c r="P12" s="9"/>
    </row>
    <row r="13" spans="1:133">
      <c r="A13" s="12"/>
      <c r="B13" s="25">
        <v>314.8</v>
      </c>
      <c r="C13" s="20" t="s">
        <v>15</v>
      </c>
      <c r="D13" s="46">
        <v>5197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5197</v>
      </c>
      <c r="O13" s="47">
        <f t="shared" si="1"/>
        <v>1.0242412297989751</v>
      </c>
      <c r="P13" s="9"/>
    </row>
    <row r="14" spans="1:133">
      <c r="A14" s="12"/>
      <c r="B14" s="25">
        <v>315</v>
      </c>
      <c r="C14" s="20" t="s">
        <v>74</v>
      </c>
      <c r="D14" s="46">
        <v>233979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233979</v>
      </c>
      <c r="O14" s="47">
        <f t="shared" si="1"/>
        <v>46.113322822230984</v>
      </c>
      <c r="P14" s="9"/>
    </row>
    <row r="15" spans="1:133">
      <c r="A15" s="12"/>
      <c r="B15" s="25">
        <v>316</v>
      </c>
      <c r="C15" s="20" t="s">
        <v>75</v>
      </c>
      <c r="D15" s="46">
        <v>97102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97102</v>
      </c>
      <c r="O15" s="47">
        <f t="shared" si="1"/>
        <v>19.137169885691762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SUM(D17:D22)</f>
        <v>736733</v>
      </c>
      <c r="E16" s="32">
        <f t="shared" si="3"/>
        <v>0</v>
      </c>
      <c r="F16" s="32">
        <f t="shared" si="3"/>
        <v>0</v>
      </c>
      <c r="G16" s="32">
        <f t="shared" si="3"/>
        <v>600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44" si="4">SUM(D16:M16)</f>
        <v>737333</v>
      </c>
      <c r="O16" s="45">
        <f t="shared" si="1"/>
        <v>145.31592432006306</v>
      </c>
      <c r="P16" s="10"/>
    </row>
    <row r="17" spans="1:16">
      <c r="A17" s="12"/>
      <c r="B17" s="25">
        <v>322</v>
      </c>
      <c r="C17" s="20" t="s">
        <v>0</v>
      </c>
      <c r="D17" s="46">
        <v>189891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189891</v>
      </c>
      <c r="O17" s="47">
        <f t="shared" si="1"/>
        <v>37.424320063066617</v>
      </c>
      <c r="P17" s="9"/>
    </row>
    <row r="18" spans="1:16">
      <c r="A18" s="12"/>
      <c r="B18" s="25">
        <v>323.10000000000002</v>
      </c>
      <c r="C18" s="20" t="s">
        <v>19</v>
      </c>
      <c r="D18" s="46">
        <v>424479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424479</v>
      </c>
      <c r="O18" s="47">
        <f t="shared" si="1"/>
        <v>83.657666535277883</v>
      </c>
      <c r="P18" s="9"/>
    </row>
    <row r="19" spans="1:16">
      <c r="A19" s="12"/>
      <c r="B19" s="25">
        <v>323.39999999999998</v>
      </c>
      <c r="C19" s="20" t="s">
        <v>20</v>
      </c>
      <c r="D19" s="46">
        <v>3438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3438</v>
      </c>
      <c r="O19" s="47">
        <f t="shared" si="1"/>
        <v>0.67757193535672056</v>
      </c>
      <c r="P19" s="9"/>
    </row>
    <row r="20" spans="1:16">
      <c r="A20" s="12"/>
      <c r="B20" s="25">
        <v>323.7</v>
      </c>
      <c r="C20" s="20" t="s">
        <v>21</v>
      </c>
      <c r="D20" s="46">
        <v>45275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45275</v>
      </c>
      <c r="O20" s="47">
        <f t="shared" si="1"/>
        <v>8.9229404808829322</v>
      </c>
      <c r="P20" s="9"/>
    </row>
    <row r="21" spans="1:16">
      <c r="A21" s="12"/>
      <c r="B21" s="25">
        <v>324.11</v>
      </c>
      <c r="C21" s="20" t="s">
        <v>97</v>
      </c>
      <c r="D21" s="46">
        <v>0</v>
      </c>
      <c r="E21" s="46">
        <v>0</v>
      </c>
      <c r="F21" s="46">
        <v>0</v>
      </c>
      <c r="G21" s="46">
        <v>600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600</v>
      </c>
      <c r="O21" s="47">
        <f t="shared" si="1"/>
        <v>0.11824990145841545</v>
      </c>
      <c r="P21" s="9"/>
    </row>
    <row r="22" spans="1:16">
      <c r="A22" s="12"/>
      <c r="B22" s="25">
        <v>329</v>
      </c>
      <c r="C22" s="20" t="s">
        <v>22</v>
      </c>
      <c r="D22" s="46">
        <v>73650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73650</v>
      </c>
      <c r="O22" s="47">
        <f t="shared" si="1"/>
        <v>14.515175404020496</v>
      </c>
      <c r="P22" s="9"/>
    </row>
    <row r="23" spans="1:16" ht="15.75">
      <c r="A23" s="29" t="s">
        <v>23</v>
      </c>
      <c r="B23" s="30"/>
      <c r="C23" s="31"/>
      <c r="D23" s="32">
        <f t="shared" ref="D23:M23" si="5">SUM(D24:D28)</f>
        <v>497120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497120</v>
      </c>
      <c r="O23" s="45">
        <f t="shared" si="1"/>
        <v>97.973985021679155</v>
      </c>
      <c r="P23" s="10"/>
    </row>
    <row r="24" spans="1:16">
      <c r="A24" s="12"/>
      <c r="B24" s="25">
        <v>335.12</v>
      </c>
      <c r="C24" s="20" t="s">
        <v>77</v>
      </c>
      <c r="D24" s="46">
        <v>161033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161033</v>
      </c>
      <c r="O24" s="47">
        <f t="shared" si="1"/>
        <v>31.736893969255025</v>
      </c>
      <c r="P24" s="9"/>
    </row>
    <row r="25" spans="1:16">
      <c r="A25" s="12"/>
      <c r="B25" s="25">
        <v>335.14</v>
      </c>
      <c r="C25" s="20" t="s">
        <v>78</v>
      </c>
      <c r="D25" s="46">
        <v>3645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3645</v>
      </c>
      <c r="O25" s="47">
        <f t="shared" si="1"/>
        <v>0.71836815135987386</v>
      </c>
      <c r="P25" s="9"/>
    </row>
    <row r="26" spans="1:16">
      <c r="A26" s="12"/>
      <c r="B26" s="25">
        <v>335.15</v>
      </c>
      <c r="C26" s="20" t="s">
        <v>79</v>
      </c>
      <c r="D26" s="46">
        <v>6191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6191</v>
      </c>
      <c r="O26" s="47">
        <f t="shared" si="1"/>
        <v>1.2201418998817501</v>
      </c>
      <c r="P26" s="9"/>
    </row>
    <row r="27" spans="1:16">
      <c r="A27" s="12"/>
      <c r="B27" s="25">
        <v>335.18</v>
      </c>
      <c r="C27" s="20" t="s">
        <v>80</v>
      </c>
      <c r="D27" s="46">
        <v>321020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321020</v>
      </c>
      <c r="O27" s="47">
        <f t="shared" si="1"/>
        <v>63.267638943634211</v>
      </c>
      <c r="P27" s="9"/>
    </row>
    <row r="28" spans="1:16">
      <c r="A28" s="12"/>
      <c r="B28" s="25">
        <v>335.19</v>
      </c>
      <c r="C28" s="20" t="s">
        <v>81</v>
      </c>
      <c r="D28" s="46">
        <v>5231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5231</v>
      </c>
      <c r="O28" s="47">
        <f t="shared" si="1"/>
        <v>1.0309420575482853</v>
      </c>
      <c r="P28" s="9"/>
    </row>
    <row r="29" spans="1:16" ht="15.75">
      <c r="A29" s="29" t="s">
        <v>33</v>
      </c>
      <c r="B29" s="30"/>
      <c r="C29" s="31"/>
      <c r="D29" s="32">
        <f t="shared" ref="D29:M29" si="6">SUM(D30:D32)</f>
        <v>743612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1133811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1877423</v>
      </c>
      <c r="O29" s="45">
        <f t="shared" si="1"/>
        <v>370.00847457627117</v>
      </c>
      <c r="P29" s="10"/>
    </row>
    <row r="30" spans="1:16">
      <c r="A30" s="12"/>
      <c r="B30" s="25">
        <v>342.4</v>
      </c>
      <c r="C30" s="20" t="s">
        <v>36</v>
      </c>
      <c r="D30" s="46">
        <v>743612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743612</v>
      </c>
      <c r="O30" s="47">
        <f t="shared" si="1"/>
        <v>146.55340953882538</v>
      </c>
      <c r="P30" s="9"/>
    </row>
    <row r="31" spans="1:16">
      <c r="A31" s="12"/>
      <c r="B31" s="25">
        <v>343.5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945215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945215</v>
      </c>
      <c r="O31" s="47">
        <f t="shared" si="1"/>
        <v>186.28596767836027</v>
      </c>
      <c r="P31" s="9"/>
    </row>
    <row r="32" spans="1:16">
      <c r="A32" s="12"/>
      <c r="B32" s="25">
        <v>343.9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188596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188596</v>
      </c>
      <c r="O32" s="47">
        <f t="shared" si="1"/>
        <v>37.169097359085534</v>
      </c>
      <c r="P32" s="9"/>
    </row>
    <row r="33" spans="1:119" ht="15.75">
      <c r="A33" s="29" t="s">
        <v>34</v>
      </c>
      <c r="B33" s="30"/>
      <c r="C33" s="31"/>
      <c r="D33" s="32">
        <f t="shared" ref="D33:M33" si="7">SUM(D34:D34)</f>
        <v>26742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26742</v>
      </c>
      <c r="O33" s="45">
        <f t="shared" si="1"/>
        <v>5.2703981080015767</v>
      </c>
      <c r="P33" s="10"/>
    </row>
    <row r="34" spans="1:119">
      <c r="A34" s="13"/>
      <c r="B34" s="39">
        <v>351.5</v>
      </c>
      <c r="C34" s="21" t="s">
        <v>41</v>
      </c>
      <c r="D34" s="46">
        <v>26742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26742</v>
      </c>
      <c r="O34" s="47">
        <f t="shared" si="1"/>
        <v>5.2703981080015767</v>
      </c>
      <c r="P34" s="9"/>
    </row>
    <row r="35" spans="1:119" ht="15.75">
      <c r="A35" s="29" t="s">
        <v>3</v>
      </c>
      <c r="B35" s="30"/>
      <c r="C35" s="31"/>
      <c r="D35" s="32">
        <f t="shared" ref="D35:M35" si="8">SUM(D36:D41)</f>
        <v>78192</v>
      </c>
      <c r="E35" s="32">
        <f t="shared" si="8"/>
        <v>0</v>
      </c>
      <c r="F35" s="32">
        <f t="shared" si="8"/>
        <v>0</v>
      </c>
      <c r="G35" s="32">
        <f t="shared" si="8"/>
        <v>36579</v>
      </c>
      <c r="H35" s="32">
        <f t="shared" si="8"/>
        <v>0</v>
      </c>
      <c r="I35" s="32">
        <f t="shared" si="8"/>
        <v>18542</v>
      </c>
      <c r="J35" s="32">
        <f t="shared" si="8"/>
        <v>0</v>
      </c>
      <c r="K35" s="32">
        <f t="shared" si="8"/>
        <v>1181792</v>
      </c>
      <c r="L35" s="32">
        <f t="shared" si="8"/>
        <v>194369</v>
      </c>
      <c r="M35" s="32">
        <f t="shared" si="8"/>
        <v>0</v>
      </c>
      <c r="N35" s="32">
        <f t="shared" si="4"/>
        <v>1509474</v>
      </c>
      <c r="O35" s="45">
        <f t="shared" si="1"/>
        <v>297.49191959006703</v>
      </c>
      <c r="P35" s="10"/>
    </row>
    <row r="36" spans="1:119">
      <c r="A36" s="12"/>
      <c r="B36" s="25">
        <v>361.1</v>
      </c>
      <c r="C36" s="20" t="s">
        <v>42</v>
      </c>
      <c r="D36" s="46">
        <v>16818</v>
      </c>
      <c r="E36" s="46">
        <v>0</v>
      </c>
      <c r="F36" s="46">
        <v>0</v>
      </c>
      <c r="G36" s="46">
        <v>32063</v>
      </c>
      <c r="H36" s="46">
        <v>0</v>
      </c>
      <c r="I36" s="46">
        <v>18542</v>
      </c>
      <c r="J36" s="46">
        <v>0</v>
      </c>
      <c r="K36" s="46">
        <v>169791</v>
      </c>
      <c r="L36" s="46">
        <v>0</v>
      </c>
      <c r="M36" s="46">
        <v>0</v>
      </c>
      <c r="N36" s="46">
        <f t="shared" si="4"/>
        <v>237214</v>
      </c>
      <c r="O36" s="47">
        <f t="shared" si="1"/>
        <v>46.750886874260935</v>
      </c>
      <c r="P36" s="9"/>
    </row>
    <row r="37" spans="1:119">
      <c r="A37" s="12"/>
      <c r="B37" s="25">
        <v>361.4</v>
      </c>
      <c r="C37" s="20" t="s">
        <v>82</v>
      </c>
      <c r="D37" s="46">
        <v>3660</v>
      </c>
      <c r="E37" s="46">
        <v>0</v>
      </c>
      <c r="F37" s="46">
        <v>0</v>
      </c>
      <c r="G37" s="46">
        <v>4516</v>
      </c>
      <c r="H37" s="46">
        <v>0</v>
      </c>
      <c r="I37" s="46">
        <v>0</v>
      </c>
      <c r="J37" s="46">
        <v>0</v>
      </c>
      <c r="K37" s="46">
        <v>659260</v>
      </c>
      <c r="L37" s="46">
        <v>135381</v>
      </c>
      <c r="M37" s="46">
        <v>0</v>
      </c>
      <c r="N37" s="46">
        <f t="shared" si="4"/>
        <v>802817</v>
      </c>
      <c r="O37" s="47">
        <f t="shared" si="1"/>
        <v>158.22171856523454</v>
      </c>
      <c r="P37" s="9"/>
    </row>
    <row r="38" spans="1:119">
      <c r="A38" s="12"/>
      <c r="B38" s="25">
        <v>362</v>
      </c>
      <c r="C38" s="20" t="s">
        <v>45</v>
      </c>
      <c r="D38" s="46">
        <v>8600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8600</v>
      </c>
      <c r="O38" s="47">
        <f t="shared" si="1"/>
        <v>1.6949152542372881</v>
      </c>
      <c r="P38" s="9"/>
    </row>
    <row r="39" spans="1:119">
      <c r="A39" s="12"/>
      <c r="B39" s="25">
        <v>368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352741</v>
      </c>
      <c r="L39" s="46">
        <v>0</v>
      </c>
      <c r="M39" s="46">
        <v>0</v>
      </c>
      <c r="N39" s="46">
        <f t="shared" si="4"/>
        <v>352741</v>
      </c>
      <c r="O39" s="47">
        <f t="shared" si="1"/>
        <v>69.519314150571546</v>
      </c>
      <c r="P39" s="9"/>
    </row>
    <row r="40" spans="1:119">
      <c r="A40" s="12"/>
      <c r="B40" s="25">
        <v>369.7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58988</v>
      </c>
      <c r="M40" s="46">
        <v>0</v>
      </c>
      <c r="N40" s="46">
        <f t="shared" si="4"/>
        <v>58988</v>
      </c>
      <c r="O40" s="47">
        <f t="shared" si="1"/>
        <v>11.625541978715018</v>
      </c>
      <c r="P40" s="9"/>
    </row>
    <row r="41" spans="1:119">
      <c r="A41" s="12"/>
      <c r="B41" s="25">
        <v>369.9</v>
      </c>
      <c r="C41" s="20" t="s">
        <v>49</v>
      </c>
      <c r="D41" s="46">
        <v>49114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49114</v>
      </c>
      <c r="O41" s="47">
        <f t="shared" si="1"/>
        <v>9.6795427670476943</v>
      </c>
      <c r="P41" s="9"/>
    </row>
    <row r="42" spans="1:119" ht="15.75">
      <c r="A42" s="29" t="s">
        <v>65</v>
      </c>
      <c r="B42" s="30"/>
      <c r="C42" s="31"/>
      <c r="D42" s="32">
        <f t="shared" ref="D42:M42" si="9">SUM(D43:D43)</f>
        <v>0</v>
      </c>
      <c r="E42" s="32">
        <f t="shared" si="9"/>
        <v>0</v>
      </c>
      <c r="F42" s="32">
        <f t="shared" si="9"/>
        <v>0</v>
      </c>
      <c r="G42" s="32">
        <f t="shared" si="9"/>
        <v>4700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4"/>
        <v>4700</v>
      </c>
      <c r="O42" s="45">
        <f t="shared" si="1"/>
        <v>0.92629089475758775</v>
      </c>
      <c r="P42" s="9"/>
    </row>
    <row r="43" spans="1:119" ht="15.75" thickBot="1">
      <c r="A43" s="12"/>
      <c r="B43" s="25">
        <v>388.1</v>
      </c>
      <c r="C43" s="20" t="s">
        <v>104</v>
      </c>
      <c r="D43" s="46">
        <v>0</v>
      </c>
      <c r="E43" s="46">
        <v>0</v>
      </c>
      <c r="F43" s="46">
        <v>0</v>
      </c>
      <c r="G43" s="46">
        <v>4700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4700</v>
      </c>
      <c r="O43" s="47">
        <f t="shared" si="1"/>
        <v>0.92629089475758775</v>
      </c>
      <c r="P43" s="9"/>
    </row>
    <row r="44" spans="1:119" ht="16.5" thickBot="1">
      <c r="A44" s="14" t="s">
        <v>39</v>
      </c>
      <c r="B44" s="23"/>
      <c r="C44" s="22"/>
      <c r="D44" s="15">
        <f t="shared" ref="D44:M44" si="10">SUM(D5,D16,D23,D29,D33,D35,D42)</f>
        <v>4919331</v>
      </c>
      <c r="E44" s="15">
        <f t="shared" si="10"/>
        <v>0</v>
      </c>
      <c r="F44" s="15">
        <f t="shared" si="10"/>
        <v>0</v>
      </c>
      <c r="G44" s="15">
        <f t="shared" si="10"/>
        <v>623146</v>
      </c>
      <c r="H44" s="15">
        <f t="shared" si="10"/>
        <v>0</v>
      </c>
      <c r="I44" s="15">
        <f t="shared" si="10"/>
        <v>1152353</v>
      </c>
      <c r="J44" s="15">
        <f t="shared" si="10"/>
        <v>0</v>
      </c>
      <c r="K44" s="15">
        <f t="shared" si="10"/>
        <v>1224997</v>
      </c>
      <c r="L44" s="15">
        <f t="shared" si="10"/>
        <v>194369</v>
      </c>
      <c r="M44" s="15">
        <f t="shared" si="10"/>
        <v>0</v>
      </c>
      <c r="N44" s="15">
        <f t="shared" si="4"/>
        <v>8114196</v>
      </c>
      <c r="O44" s="38">
        <f t="shared" si="1"/>
        <v>1599.1714623571147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105</v>
      </c>
      <c r="M46" s="48"/>
      <c r="N46" s="48"/>
      <c r="O46" s="43">
        <v>5074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68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2670449</v>
      </c>
      <c r="E5" s="27">
        <f t="shared" si="0"/>
        <v>0</v>
      </c>
      <c r="F5" s="27">
        <f t="shared" si="0"/>
        <v>0</v>
      </c>
      <c r="G5" s="27">
        <f t="shared" si="0"/>
        <v>563632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50450</v>
      </c>
      <c r="L5" s="27">
        <f t="shared" si="0"/>
        <v>0</v>
      </c>
      <c r="M5" s="27">
        <f t="shared" si="0"/>
        <v>0</v>
      </c>
      <c r="N5" s="28">
        <f>SUM(D5:M5)</f>
        <v>3284531</v>
      </c>
      <c r="O5" s="33">
        <f t="shared" ref="O5:O44" si="1">(N5/O$46)</f>
        <v>645.67151562807157</v>
      </c>
      <c r="P5" s="6"/>
    </row>
    <row r="6" spans="1:133">
      <c r="A6" s="12"/>
      <c r="B6" s="25">
        <v>311</v>
      </c>
      <c r="C6" s="20" t="s">
        <v>2</v>
      </c>
      <c r="D6" s="46">
        <v>1570705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1570705</v>
      </c>
      <c r="O6" s="47">
        <f t="shared" si="1"/>
        <v>308.76842932966383</v>
      </c>
      <c r="P6" s="9"/>
    </row>
    <row r="7" spans="1:133">
      <c r="A7" s="12"/>
      <c r="B7" s="25">
        <v>312.10000000000002</v>
      </c>
      <c r="C7" s="20" t="s">
        <v>10</v>
      </c>
      <c r="D7" s="46">
        <v>81708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81708</v>
      </c>
      <c r="O7" s="47">
        <f t="shared" si="1"/>
        <v>16.062119127186946</v>
      </c>
      <c r="P7" s="9"/>
    </row>
    <row r="8" spans="1:133">
      <c r="A8" s="12"/>
      <c r="B8" s="25">
        <v>312.51</v>
      </c>
      <c r="C8" s="20" t="s">
        <v>57</v>
      </c>
      <c r="D8" s="46">
        <v>50450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50450</v>
      </c>
      <c r="L8" s="46">
        <v>0</v>
      </c>
      <c r="M8" s="46">
        <v>0</v>
      </c>
      <c r="N8" s="46">
        <f>SUM(D8:M8)</f>
        <v>100900</v>
      </c>
      <c r="O8" s="47">
        <f t="shared" si="1"/>
        <v>19.834873206211913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563632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563632</v>
      </c>
      <c r="O9" s="47">
        <f t="shared" si="1"/>
        <v>110.79850599567526</v>
      </c>
      <c r="P9" s="9"/>
    </row>
    <row r="10" spans="1:133">
      <c r="A10" s="12"/>
      <c r="B10" s="25">
        <v>314.10000000000002</v>
      </c>
      <c r="C10" s="20" t="s">
        <v>12</v>
      </c>
      <c r="D10" s="46">
        <v>526612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526612</v>
      </c>
      <c r="O10" s="47">
        <f t="shared" si="1"/>
        <v>103.52113229801455</v>
      </c>
      <c r="P10" s="9"/>
    </row>
    <row r="11" spans="1:133">
      <c r="A11" s="12"/>
      <c r="B11" s="25">
        <v>314.3</v>
      </c>
      <c r="C11" s="20" t="s">
        <v>13</v>
      </c>
      <c r="D11" s="46">
        <v>111106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111106</v>
      </c>
      <c r="O11" s="47">
        <f t="shared" si="1"/>
        <v>21.841163750737174</v>
      </c>
      <c r="P11" s="9"/>
    </row>
    <row r="12" spans="1:133">
      <c r="A12" s="12"/>
      <c r="B12" s="25">
        <v>314.39999999999998</v>
      </c>
      <c r="C12" s="20" t="s">
        <v>14</v>
      </c>
      <c r="D12" s="46">
        <v>7656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7656</v>
      </c>
      <c r="O12" s="47">
        <f t="shared" si="1"/>
        <v>1.5050127776685669</v>
      </c>
      <c r="P12" s="9"/>
    </row>
    <row r="13" spans="1:133">
      <c r="A13" s="12"/>
      <c r="B13" s="25">
        <v>314.8</v>
      </c>
      <c r="C13" s="20" t="s">
        <v>15</v>
      </c>
      <c r="D13" s="46">
        <v>3372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3372</v>
      </c>
      <c r="O13" s="47">
        <f t="shared" si="1"/>
        <v>0.66286612934932176</v>
      </c>
      <c r="P13" s="9"/>
    </row>
    <row r="14" spans="1:133">
      <c r="A14" s="12"/>
      <c r="B14" s="25">
        <v>315</v>
      </c>
      <c r="C14" s="20" t="s">
        <v>74</v>
      </c>
      <c r="D14" s="46">
        <v>231531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231531</v>
      </c>
      <c r="O14" s="47">
        <f t="shared" si="1"/>
        <v>45.514252014940041</v>
      </c>
      <c r="P14" s="9"/>
    </row>
    <row r="15" spans="1:133">
      <c r="A15" s="12"/>
      <c r="B15" s="25">
        <v>316</v>
      </c>
      <c r="C15" s="20" t="s">
        <v>75</v>
      </c>
      <c r="D15" s="46">
        <v>87309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87309</v>
      </c>
      <c r="O15" s="47">
        <f t="shared" si="1"/>
        <v>17.163160998623944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SUM(D17:D22)</f>
        <v>932583</v>
      </c>
      <c r="E16" s="32">
        <f t="shared" si="3"/>
        <v>0</v>
      </c>
      <c r="F16" s="32">
        <f t="shared" si="3"/>
        <v>0</v>
      </c>
      <c r="G16" s="32">
        <f t="shared" si="3"/>
        <v>2375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44" si="4">SUM(D16:M16)</f>
        <v>934958</v>
      </c>
      <c r="O16" s="45">
        <f t="shared" si="1"/>
        <v>183.79359150776489</v>
      </c>
      <c r="P16" s="10"/>
    </row>
    <row r="17" spans="1:16">
      <c r="A17" s="12"/>
      <c r="B17" s="25">
        <v>322</v>
      </c>
      <c r="C17" s="20" t="s">
        <v>0</v>
      </c>
      <c r="D17" s="46">
        <v>375397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375397</v>
      </c>
      <c r="O17" s="47">
        <f t="shared" si="1"/>
        <v>73.795360723412614</v>
      </c>
      <c r="P17" s="9"/>
    </row>
    <row r="18" spans="1:16">
      <c r="A18" s="12"/>
      <c r="B18" s="25">
        <v>323.10000000000002</v>
      </c>
      <c r="C18" s="20" t="s">
        <v>19</v>
      </c>
      <c r="D18" s="46">
        <v>441485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441485</v>
      </c>
      <c r="O18" s="47">
        <f t="shared" si="1"/>
        <v>86.786907804206805</v>
      </c>
      <c r="P18" s="9"/>
    </row>
    <row r="19" spans="1:16">
      <c r="A19" s="12"/>
      <c r="B19" s="25">
        <v>323.39999999999998</v>
      </c>
      <c r="C19" s="20" t="s">
        <v>20</v>
      </c>
      <c r="D19" s="46">
        <v>3239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3239</v>
      </c>
      <c r="O19" s="47">
        <f t="shared" si="1"/>
        <v>0.63672105366620801</v>
      </c>
      <c r="P19" s="9"/>
    </row>
    <row r="20" spans="1:16">
      <c r="A20" s="12"/>
      <c r="B20" s="25">
        <v>323.7</v>
      </c>
      <c r="C20" s="20" t="s">
        <v>21</v>
      </c>
      <c r="D20" s="46">
        <v>23212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23212</v>
      </c>
      <c r="O20" s="47">
        <f t="shared" si="1"/>
        <v>4.5630037350108115</v>
      </c>
      <c r="P20" s="9"/>
    </row>
    <row r="21" spans="1:16">
      <c r="A21" s="12"/>
      <c r="B21" s="25">
        <v>324.11</v>
      </c>
      <c r="C21" s="20" t="s">
        <v>97</v>
      </c>
      <c r="D21" s="46">
        <v>0</v>
      </c>
      <c r="E21" s="46">
        <v>0</v>
      </c>
      <c r="F21" s="46">
        <v>0</v>
      </c>
      <c r="G21" s="46">
        <v>2375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2375</v>
      </c>
      <c r="O21" s="47">
        <f t="shared" si="1"/>
        <v>0.46687635148417533</v>
      </c>
      <c r="P21" s="9"/>
    </row>
    <row r="22" spans="1:16">
      <c r="A22" s="12"/>
      <c r="B22" s="25">
        <v>329</v>
      </c>
      <c r="C22" s="20" t="s">
        <v>22</v>
      </c>
      <c r="D22" s="46">
        <v>89250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89250</v>
      </c>
      <c r="O22" s="47">
        <f t="shared" si="1"/>
        <v>17.544721839984273</v>
      </c>
      <c r="P22" s="9"/>
    </row>
    <row r="23" spans="1:16" ht="15.75">
      <c r="A23" s="29" t="s">
        <v>23</v>
      </c>
      <c r="B23" s="30"/>
      <c r="C23" s="31"/>
      <c r="D23" s="32">
        <f t="shared" ref="D23:M23" si="5">SUM(D24:D30)</f>
        <v>494308</v>
      </c>
      <c r="E23" s="32">
        <f t="shared" si="5"/>
        <v>0</v>
      </c>
      <c r="F23" s="32">
        <f t="shared" si="5"/>
        <v>0</v>
      </c>
      <c r="G23" s="32">
        <f t="shared" si="5"/>
        <v>200204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694512</v>
      </c>
      <c r="O23" s="45">
        <f t="shared" si="1"/>
        <v>136.52683310399055</v>
      </c>
      <c r="P23" s="10"/>
    </row>
    <row r="24" spans="1:16">
      <c r="A24" s="12"/>
      <c r="B24" s="25">
        <v>335.12</v>
      </c>
      <c r="C24" s="20" t="s">
        <v>77</v>
      </c>
      <c r="D24" s="46">
        <v>160186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160186</v>
      </c>
      <c r="O24" s="47">
        <f t="shared" si="1"/>
        <v>31.489286416355416</v>
      </c>
      <c r="P24" s="9"/>
    </row>
    <row r="25" spans="1:16">
      <c r="A25" s="12"/>
      <c r="B25" s="25">
        <v>335.14</v>
      </c>
      <c r="C25" s="20" t="s">
        <v>78</v>
      </c>
      <c r="D25" s="46">
        <v>3304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3304</v>
      </c>
      <c r="O25" s="47">
        <f t="shared" si="1"/>
        <v>0.64949872223314331</v>
      </c>
      <c r="P25" s="9"/>
    </row>
    <row r="26" spans="1:16">
      <c r="A26" s="12"/>
      <c r="B26" s="25">
        <v>335.15</v>
      </c>
      <c r="C26" s="20" t="s">
        <v>79</v>
      </c>
      <c r="D26" s="46">
        <v>6044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6044</v>
      </c>
      <c r="O26" s="47">
        <f t="shared" si="1"/>
        <v>1.1881265972085708</v>
      </c>
      <c r="P26" s="9"/>
    </row>
    <row r="27" spans="1:16">
      <c r="A27" s="12"/>
      <c r="B27" s="25">
        <v>335.18</v>
      </c>
      <c r="C27" s="20" t="s">
        <v>80</v>
      </c>
      <c r="D27" s="46">
        <v>319883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319883</v>
      </c>
      <c r="O27" s="47">
        <f t="shared" si="1"/>
        <v>62.882445449184196</v>
      </c>
      <c r="P27" s="9"/>
    </row>
    <row r="28" spans="1:16">
      <c r="A28" s="12"/>
      <c r="B28" s="25">
        <v>335.19</v>
      </c>
      <c r="C28" s="20" t="s">
        <v>81</v>
      </c>
      <c r="D28" s="46">
        <v>4891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4891</v>
      </c>
      <c r="O28" s="47">
        <f t="shared" si="1"/>
        <v>0.96147041478277961</v>
      </c>
      <c r="P28" s="9"/>
    </row>
    <row r="29" spans="1:16">
      <c r="A29" s="12"/>
      <c r="B29" s="25">
        <v>337.2</v>
      </c>
      <c r="C29" s="20" t="s">
        <v>101</v>
      </c>
      <c r="D29" s="46">
        <v>0</v>
      </c>
      <c r="E29" s="46">
        <v>0</v>
      </c>
      <c r="F29" s="46">
        <v>0</v>
      </c>
      <c r="G29" s="46">
        <v>196418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196418</v>
      </c>
      <c r="O29" s="47">
        <f t="shared" si="1"/>
        <v>38.611755455081578</v>
      </c>
      <c r="P29" s="9"/>
    </row>
    <row r="30" spans="1:16">
      <c r="A30" s="12"/>
      <c r="B30" s="25">
        <v>337.7</v>
      </c>
      <c r="C30" s="20" t="s">
        <v>93</v>
      </c>
      <c r="D30" s="46">
        <v>0</v>
      </c>
      <c r="E30" s="46">
        <v>0</v>
      </c>
      <c r="F30" s="46">
        <v>0</v>
      </c>
      <c r="G30" s="46">
        <v>3786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3786</v>
      </c>
      <c r="O30" s="47">
        <f t="shared" si="1"/>
        <v>0.74425004914487913</v>
      </c>
      <c r="P30" s="9"/>
    </row>
    <row r="31" spans="1:16" ht="15.75">
      <c r="A31" s="29" t="s">
        <v>33</v>
      </c>
      <c r="B31" s="30"/>
      <c r="C31" s="31"/>
      <c r="D31" s="32">
        <f t="shared" ref="D31:M31" si="6">SUM(D32:D34)</f>
        <v>730936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1046723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1777659</v>
      </c>
      <c r="O31" s="45">
        <f t="shared" si="1"/>
        <v>349.45134656968742</v>
      </c>
      <c r="P31" s="10"/>
    </row>
    <row r="32" spans="1:16">
      <c r="A32" s="12"/>
      <c r="B32" s="25">
        <v>342.4</v>
      </c>
      <c r="C32" s="20" t="s">
        <v>36</v>
      </c>
      <c r="D32" s="46">
        <v>730936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730936</v>
      </c>
      <c r="O32" s="47">
        <f t="shared" si="1"/>
        <v>143.68704540986829</v>
      </c>
      <c r="P32" s="9"/>
    </row>
    <row r="33" spans="1:119">
      <c r="A33" s="12"/>
      <c r="B33" s="25">
        <v>343.5</v>
      </c>
      <c r="C33" s="20" t="s">
        <v>37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857922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857922</v>
      </c>
      <c r="O33" s="47">
        <f t="shared" si="1"/>
        <v>168.64989188126597</v>
      </c>
      <c r="P33" s="9"/>
    </row>
    <row r="34" spans="1:119">
      <c r="A34" s="12"/>
      <c r="B34" s="25">
        <v>343.9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188801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188801</v>
      </c>
      <c r="O34" s="47">
        <f t="shared" si="1"/>
        <v>37.114409278553175</v>
      </c>
      <c r="P34" s="9"/>
    </row>
    <row r="35" spans="1:119" ht="15.75">
      <c r="A35" s="29" t="s">
        <v>34</v>
      </c>
      <c r="B35" s="30"/>
      <c r="C35" s="31"/>
      <c r="D35" s="32">
        <f t="shared" ref="D35:M35" si="7">SUM(D36:D36)</f>
        <v>298600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4"/>
        <v>298600</v>
      </c>
      <c r="O35" s="45">
        <f t="shared" si="1"/>
        <v>58.698643601336741</v>
      </c>
      <c r="P35" s="10"/>
    </row>
    <row r="36" spans="1:119">
      <c r="A36" s="13"/>
      <c r="B36" s="39">
        <v>351.5</v>
      </c>
      <c r="C36" s="21" t="s">
        <v>41</v>
      </c>
      <c r="D36" s="46">
        <v>298600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298600</v>
      </c>
      <c r="O36" s="47">
        <f t="shared" si="1"/>
        <v>58.698643601336741</v>
      </c>
      <c r="P36" s="9"/>
    </row>
    <row r="37" spans="1:119" ht="15.75">
      <c r="A37" s="29" t="s">
        <v>3</v>
      </c>
      <c r="B37" s="30"/>
      <c r="C37" s="31"/>
      <c r="D37" s="32">
        <f t="shared" ref="D37:M37" si="8">SUM(D38:D43)</f>
        <v>53420</v>
      </c>
      <c r="E37" s="32">
        <f t="shared" si="8"/>
        <v>0</v>
      </c>
      <c r="F37" s="32">
        <f t="shared" si="8"/>
        <v>0</v>
      </c>
      <c r="G37" s="32">
        <f t="shared" si="8"/>
        <v>20426</v>
      </c>
      <c r="H37" s="32">
        <f t="shared" si="8"/>
        <v>0</v>
      </c>
      <c r="I37" s="32">
        <f t="shared" si="8"/>
        <v>8773</v>
      </c>
      <c r="J37" s="32">
        <f t="shared" si="8"/>
        <v>0</v>
      </c>
      <c r="K37" s="32">
        <f t="shared" si="8"/>
        <v>848951</v>
      </c>
      <c r="L37" s="32">
        <f t="shared" si="8"/>
        <v>179357</v>
      </c>
      <c r="M37" s="32">
        <f t="shared" si="8"/>
        <v>0</v>
      </c>
      <c r="N37" s="32">
        <f t="shared" si="4"/>
        <v>1110927</v>
      </c>
      <c r="O37" s="45">
        <f t="shared" si="1"/>
        <v>218.38549243168862</v>
      </c>
      <c r="P37" s="10"/>
    </row>
    <row r="38" spans="1:119">
      <c r="A38" s="12"/>
      <c r="B38" s="25">
        <v>361.1</v>
      </c>
      <c r="C38" s="20" t="s">
        <v>42</v>
      </c>
      <c r="D38" s="46">
        <v>6752</v>
      </c>
      <c r="E38" s="46">
        <v>0</v>
      </c>
      <c r="F38" s="46">
        <v>0</v>
      </c>
      <c r="G38" s="46">
        <v>16567</v>
      </c>
      <c r="H38" s="46">
        <v>0</v>
      </c>
      <c r="I38" s="46">
        <v>8773</v>
      </c>
      <c r="J38" s="46">
        <v>0</v>
      </c>
      <c r="K38" s="46">
        <v>148409</v>
      </c>
      <c r="L38" s="46">
        <v>0</v>
      </c>
      <c r="M38" s="46">
        <v>0</v>
      </c>
      <c r="N38" s="46">
        <f t="shared" si="4"/>
        <v>180501</v>
      </c>
      <c r="O38" s="47">
        <f t="shared" si="1"/>
        <v>35.482799292313743</v>
      </c>
      <c r="P38" s="9"/>
    </row>
    <row r="39" spans="1:119">
      <c r="A39" s="12"/>
      <c r="B39" s="25">
        <v>361.4</v>
      </c>
      <c r="C39" s="20" t="s">
        <v>82</v>
      </c>
      <c r="D39" s="46">
        <v>3302</v>
      </c>
      <c r="E39" s="46">
        <v>0</v>
      </c>
      <c r="F39" s="46">
        <v>0</v>
      </c>
      <c r="G39" s="46">
        <v>3859</v>
      </c>
      <c r="H39" s="46">
        <v>0</v>
      </c>
      <c r="I39" s="46">
        <v>0</v>
      </c>
      <c r="J39" s="46">
        <v>0</v>
      </c>
      <c r="K39" s="46">
        <v>353524</v>
      </c>
      <c r="L39" s="46">
        <v>84522</v>
      </c>
      <c r="M39" s="46">
        <v>0</v>
      </c>
      <c r="N39" s="46">
        <f t="shared" si="4"/>
        <v>445207</v>
      </c>
      <c r="O39" s="47">
        <f t="shared" si="1"/>
        <v>87.518576764301159</v>
      </c>
      <c r="P39" s="9"/>
    </row>
    <row r="40" spans="1:119">
      <c r="A40" s="12"/>
      <c r="B40" s="25">
        <v>362</v>
      </c>
      <c r="C40" s="20" t="s">
        <v>45</v>
      </c>
      <c r="D40" s="46">
        <v>3600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3600</v>
      </c>
      <c r="O40" s="47">
        <f t="shared" si="1"/>
        <v>0.70768625909180261</v>
      </c>
      <c r="P40" s="9"/>
    </row>
    <row r="41" spans="1:119">
      <c r="A41" s="12"/>
      <c r="B41" s="25">
        <v>368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347018</v>
      </c>
      <c r="L41" s="46">
        <v>0</v>
      </c>
      <c r="M41" s="46">
        <v>0</v>
      </c>
      <c r="N41" s="46">
        <f t="shared" si="4"/>
        <v>347018</v>
      </c>
      <c r="O41" s="47">
        <f t="shared" si="1"/>
        <v>68.216630627088662</v>
      </c>
      <c r="P41" s="9"/>
    </row>
    <row r="42" spans="1:119">
      <c r="A42" s="12"/>
      <c r="B42" s="25">
        <v>369.7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94835</v>
      </c>
      <c r="M42" s="46">
        <v>0</v>
      </c>
      <c r="N42" s="46">
        <f t="shared" si="4"/>
        <v>94835</v>
      </c>
      <c r="O42" s="47">
        <f t="shared" si="1"/>
        <v>18.642618439158639</v>
      </c>
      <c r="P42" s="9"/>
    </row>
    <row r="43" spans="1:119" ht="15.75" thickBot="1">
      <c r="A43" s="12"/>
      <c r="B43" s="25">
        <v>369.9</v>
      </c>
      <c r="C43" s="20" t="s">
        <v>49</v>
      </c>
      <c r="D43" s="46">
        <v>39766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39766</v>
      </c>
      <c r="O43" s="47">
        <f t="shared" si="1"/>
        <v>7.8171810497346179</v>
      </c>
      <c r="P43" s="9"/>
    </row>
    <row r="44" spans="1:119" ht="16.5" thickBot="1">
      <c r="A44" s="14" t="s">
        <v>39</v>
      </c>
      <c r="B44" s="23"/>
      <c r="C44" s="22"/>
      <c r="D44" s="15">
        <f>SUM(D5,D16,D23,D31,D35,D37)</f>
        <v>5180296</v>
      </c>
      <c r="E44" s="15">
        <f t="shared" ref="E44:M44" si="9">SUM(E5,E16,E23,E31,E35,E37)</f>
        <v>0</v>
      </c>
      <c r="F44" s="15">
        <f t="shared" si="9"/>
        <v>0</v>
      </c>
      <c r="G44" s="15">
        <f t="shared" si="9"/>
        <v>786637</v>
      </c>
      <c r="H44" s="15">
        <f t="shared" si="9"/>
        <v>0</v>
      </c>
      <c r="I44" s="15">
        <f t="shared" si="9"/>
        <v>1055496</v>
      </c>
      <c r="J44" s="15">
        <f t="shared" si="9"/>
        <v>0</v>
      </c>
      <c r="K44" s="15">
        <f t="shared" si="9"/>
        <v>899401</v>
      </c>
      <c r="L44" s="15">
        <f t="shared" si="9"/>
        <v>179357</v>
      </c>
      <c r="M44" s="15">
        <f t="shared" si="9"/>
        <v>0</v>
      </c>
      <c r="N44" s="15">
        <f t="shared" si="4"/>
        <v>8101187</v>
      </c>
      <c r="O44" s="38">
        <f t="shared" si="1"/>
        <v>1592.5274228425399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102</v>
      </c>
      <c r="M46" s="48"/>
      <c r="N46" s="48"/>
      <c r="O46" s="43">
        <v>5087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68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2001590</v>
      </c>
      <c r="E5" s="27">
        <f t="shared" si="0"/>
        <v>0</v>
      </c>
      <c r="F5" s="27">
        <f t="shared" si="0"/>
        <v>0</v>
      </c>
      <c r="G5" s="27">
        <f t="shared" si="0"/>
        <v>534832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48347</v>
      </c>
      <c r="L5" s="27">
        <f t="shared" si="0"/>
        <v>0</v>
      </c>
      <c r="M5" s="27">
        <f t="shared" si="0"/>
        <v>0</v>
      </c>
      <c r="N5" s="28">
        <f>SUM(D5:M5)</f>
        <v>2584769</v>
      </c>
      <c r="O5" s="33">
        <f t="shared" ref="O5:O44" si="1">(N5/O$46)</f>
        <v>508.71265498917535</v>
      </c>
      <c r="P5" s="6"/>
    </row>
    <row r="6" spans="1:133">
      <c r="A6" s="12"/>
      <c r="B6" s="25">
        <v>311</v>
      </c>
      <c r="C6" s="20" t="s">
        <v>2</v>
      </c>
      <c r="D6" s="46">
        <v>894391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894391</v>
      </c>
      <c r="O6" s="47">
        <f t="shared" si="1"/>
        <v>176.0265695729187</v>
      </c>
      <c r="P6" s="9"/>
    </row>
    <row r="7" spans="1:133">
      <c r="A7" s="12"/>
      <c r="B7" s="25">
        <v>312.10000000000002</v>
      </c>
      <c r="C7" s="20" t="s">
        <v>10</v>
      </c>
      <c r="D7" s="46">
        <v>78796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78796</v>
      </c>
      <c r="O7" s="47">
        <f t="shared" si="1"/>
        <v>15.507970871875616</v>
      </c>
      <c r="P7" s="9"/>
    </row>
    <row r="8" spans="1:133">
      <c r="A8" s="12"/>
      <c r="B8" s="25">
        <v>312.51</v>
      </c>
      <c r="C8" s="20" t="s">
        <v>57</v>
      </c>
      <c r="D8" s="46">
        <v>48347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48347</v>
      </c>
      <c r="L8" s="46">
        <v>0</v>
      </c>
      <c r="M8" s="46">
        <v>0</v>
      </c>
      <c r="N8" s="46">
        <f>SUM(D8:M8)</f>
        <v>96694</v>
      </c>
      <c r="O8" s="47">
        <f t="shared" si="1"/>
        <v>19.030505805943712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534832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534832</v>
      </c>
      <c r="O9" s="47">
        <f t="shared" si="1"/>
        <v>105.26116906120842</v>
      </c>
      <c r="P9" s="9"/>
    </row>
    <row r="10" spans="1:133">
      <c r="A10" s="12"/>
      <c r="B10" s="25">
        <v>314.10000000000002</v>
      </c>
      <c r="C10" s="20" t="s">
        <v>12</v>
      </c>
      <c r="D10" s="46">
        <v>514474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514474</v>
      </c>
      <c r="O10" s="47">
        <f t="shared" si="1"/>
        <v>101.25447746506593</v>
      </c>
      <c r="P10" s="9"/>
    </row>
    <row r="11" spans="1:133">
      <c r="A11" s="12"/>
      <c r="B11" s="25">
        <v>314.3</v>
      </c>
      <c r="C11" s="20" t="s">
        <v>13</v>
      </c>
      <c r="D11" s="46">
        <v>106830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106830</v>
      </c>
      <c r="O11" s="47">
        <f t="shared" si="1"/>
        <v>21.025388703011217</v>
      </c>
      <c r="P11" s="9"/>
    </row>
    <row r="12" spans="1:133">
      <c r="A12" s="12"/>
      <c r="B12" s="25">
        <v>314.39999999999998</v>
      </c>
      <c r="C12" s="20" t="s">
        <v>14</v>
      </c>
      <c r="D12" s="46">
        <v>7649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7649</v>
      </c>
      <c r="O12" s="47">
        <f t="shared" si="1"/>
        <v>1.5054123204093683</v>
      </c>
      <c r="P12" s="9"/>
    </row>
    <row r="13" spans="1:133">
      <c r="A13" s="12"/>
      <c r="B13" s="25">
        <v>314.8</v>
      </c>
      <c r="C13" s="20" t="s">
        <v>15</v>
      </c>
      <c r="D13" s="46">
        <v>4019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4019</v>
      </c>
      <c r="O13" s="47">
        <f t="shared" si="1"/>
        <v>0.79098602637276128</v>
      </c>
      <c r="P13" s="9"/>
    </row>
    <row r="14" spans="1:133">
      <c r="A14" s="12"/>
      <c r="B14" s="25">
        <v>315</v>
      </c>
      <c r="C14" s="20" t="s">
        <v>74</v>
      </c>
      <c r="D14" s="46">
        <v>241330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241330</v>
      </c>
      <c r="O14" s="47">
        <f t="shared" si="1"/>
        <v>47.496555796103131</v>
      </c>
      <c r="P14" s="9"/>
    </row>
    <row r="15" spans="1:133">
      <c r="A15" s="12"/>
      <c r="B15" s="25">
        <v>316</v>
      </c>
      <c r="C15" s="20" t="s">
        <v>75</v>
      </c>
      <c r="D15" s="46">
        <v>105754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105754</v>
      </c>
      <c r="O15" s="47">
        <f t="shared" si="1"/>
        <v>20.813619366266483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SUM(D17:D22)</f>
        <v>766085</v>
      </c>
      <c r="E16" s="32">
        <f t="shared" si="3"/>
        <v>0</v>
      </c>
      <c r="F16" s="32">
        <f t="shared" si="3"/>
        <v>0</v>
      </c>
      <c r="G16" s="32">
        <f t="shared" si="3"/>
        <v>12950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7" si="4">SUM(D16:M16)</f>
        <v>779035</v>
      </c>
      <c r="O16" s="45">
        <f t="shared" si="1"/>
        <v>153.32316473135211</v>
      </c>
      <c r="P16" s="10"/>
    </row>
    <row r="17" spans="1:16">
      <c r="A17" s="12"/>
      <c r="B17" s="25">
        <v>322</v>
      </c>
      <c r="C17" s="20" t="s">
        <v>0</v>
      </c>
      <c r="D17" s="46">
        <v>212151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212151</v>
      </c>
      <c r="O17" s="47">
        <f t="shared" si="1"/>
        <v>41.753788624286557</v>
      </c>
      <c r="P17" s="9"/>
    </row>
    <row r="18" spans="1:16">
      <c r="A18" s="12"/>
      <c r="B18" s="25">
        <v>323.10000000000002</v>
      </c>
      <c r="C18" s="20" t="s">
        <v>19</v>
      </c>
      <c r="D18" s="46">
        <v>464010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464010</v>
      </c>
      <c r="O18" s="47">
        <f t="shared" si="1"/>
        <v>91.322574296398344</v>
      </c>
      <c r="P18" s="9"/>
    </row>
    <row r="19" spans="1:16">
      <c r="A19" s="12"/>
      <c r="B19" s="25">
        <v>323.39999999999998</v>
      </c>
      <c r="C19" s="20" t="s">
        <v>20</v>
      </c>
      <c r="D19" s="46">
        <v>3676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3676</v>
      </c>
      <c r="O19" s="47">
        <f t="shared" si="1"/>
        <v>0.72347962999409565</v>
      </c>
      <c r="P19" s="9"/>
    </row>
    <row r="20" spans="1:16">
      <c r="A20" s="12"/>
      <c r="B20" s="25">
        <v>323.7</v>
      </c>
      <c r="C20" s="20" t="s">
        <v>21</v>
      </c>
      <c r="D20" s="46">
        <v>22743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22743</v>
      </c>
      <c r="O20" s="47">
        <f t="shared" si="1"/>
        <v>4.4760873843731552</v>
      </c>
      <c r="P20" s="9"/>
    </row>
    <row r="21" spans="1:16">
      <c r="A21" s="12"/>
      <c r="B21" s="25">
        <v>324.11</v>
      </c>
      <c r="C21" s="20" t="s">
        <v>97</v>
      </c>
      <c r="D21" s="46">
        <v>0</v>
      </c>
      <c r="E21" s="46">
        <v>0</v>
      </c>
      <c r="F21" s="46">
        <v>0</v>
      </c>
      <c r="G21" s="46">
        <v>12950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12950</v>
      </c>
      <c r="O21" s="47">
        <f t="shared" si="1"/>
        <v>2.548710883684314</v>
      </c>
      <c r="P21" s="9"/>
    </row>
    <row r="22" spans="1:16">
      <c r="A22" s="12"/>
      <c r="B22" s="25">
        <v>329</v>
      </c>
      <c r="C22" s="20" t="s">
        <v>22</v>
      </c>
      <c r="D22" s="46">
        <v>63505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63505</v>
      </c>
      <c r="O22" s="47">
        <f t="shared" si="1"/>
        <v>12.498523912615626</v>
      </c>
      <c r="P22" s="9"/>
    </row>
    <row r="23" spans="1:16" ht="15.75">
      <c r="A23" s="29" t="s">
        <v>23</v>
      </c>
      <c r="B23" s="30"/>
      <c r="C23" s="31"/>
      <c r="D23" s="32">
        <f t="shared" ref="D23:M23" si="5">SUM(D24:D29)</f>
        <v>480991</v>
      </c>
      <c r="E23" s="32">
        <f t="shared" si="5"/>
        <v>0</v>
      </c>
      <c r="F23" s="32">
        <f t="shared" si="5"/>
        <v>0</v>
      </c>
      <c r="G23" s="32">
        <f t="shared" si="5"/>
        <v>3880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484871</v>
      </c>
      <c r="O23" s="45">
        <f t="shared" si="1"/>
        <v>95.428262153119462</v>
      </c>
      <c r="P23" s="10"/>
    </row>
    <row r="24" spans="1:16">
      <c r="A24" s="12"/>
      <c r="B24" s="25">
        <v>335.12</v>
      </c>
      <c r="C24" s="20" t="s">
        <v>77</v>
      </c>
      <c r="D24" s="46">
        <v>159685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159685</v>
      </c>
      <c r="O24" s="47">
        <f t="shared" si="1"/>
        <v>31.427868529816966</v>
      </c>
      <c r="P24" s="9"/>
    </row>
    <row r="25" spans="1:16">
      <c r="A25" s="12"/>
      <c r="B25" s="25">
        <v>335.14</v>
      </c>
      <c r="C25" s="20" t="s">
        <v>78</v>
      </c>
      <c r="D25" s="46">
        <v>3407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3407</v>
      </c>
      <c r="O25" s="47">
        <f t="shared" si="1"/>
        <v>0.67053729580791188</v>
      </c>
      <c r="P25" s="9"/>
    </row>
    <row r="26" spans="1:16">
      <c r="A26" s="12"/>
      <c r="B26" s="25">
        <v>335.15</v>
      </c>
      <c r="C26" s="20" t="s">
        <v>79</v>
      </c>
      <c r="D26" s="46">
        <v>6094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6094</v>
      </c>
      <c r="O26" s="47">
        <f t="shared" si="1"/>
        <v>1.1993702027160007</v>
      </c>
      <c r="P26" s="9"/>
    </row>
    <row r="27" spans="1:16">
      <c r="A27" s="12"/>
      <c r="B27" s="25">
        <v>335.18</v>
      </c>
      <c r="C27" s="20" t="s">
        <v>80</v>
      </c>
      <c r="D27" s="46">
        <v>307159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307159</v>
      </c>
      <c r="O27" s="47">
        <f t="shared" si="1"/>
        <v>60.452469986223186</v>
      </c>
      <c r="P27" s="9"/>
    </row>
    <row r="28" spans="1:16">
      <c r="A28" s="12"/>
      <c r="B28" s="25">
        <v>335.19</v>
      </c>
      <c r="C28" s="20" t="s">
        <v>81</v>
      </c>
      <c r="D28" s="46">
        <v>4646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4646</v>
      </c>
      <c r="O28" s="47">
        <f t="shared" si="1"/>
        <v>0.91438693170635699</v>
      </c>
      <c r="P28" s="9"/>
    </row>
    <row r="29" spans="1:16">
      <c r="A29" s="12"/>
      <c r="B29" s="25">
        <v>337.7</v>
      </c>
      <c r="C29" s="20" t="s">
        <v>93</v>
      </c>
      <c r="D29" s="46">
        <v>0</v>
      </c>
      <c r="E29" s="46">
        <v>0</v>
      </c>
      <c r="F29" s="46">
        <v>0</v>
      </c>
      <c r="G29" s="46">
        <v>3880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3880</v>
      </c>
      <c r="O29" s="47">
        <f t="shared" si="1"/>
        <v>0.76362920684904545</v>
      </c>
      <c r="P29" s="9"/>
    </row>
    <row r="30" spans="1:16" ht="15.75">
      <c r="A30" s="29" t="s">
        <v>33</v>
      </c>
      <c r="B30" s="30"/>
      <c r="C30" s="31"/>
      <c r="D30" s="32">
        <f t="shared" ref="D30:M30" si="6">SUM(D31:D33)</f>
        <v>810767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1065857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1876624</v>
      </c>
      <c r="O30" s="45">
        <f t="shared" si="1"/>
        <v>369.34146821491834</v>
      </c>
      <c r="P30" s="10"/>
    </row>
    <row r="31" spans="1:16">
      <c r="A31" s="12"/>
      <c r="B31" s="25">
        <v>342.4</v>
      </c>
      <c r="C31" s="20" t="s">
        <v>36</v>
      </c>
      <c r="D31" s="46">
        <v>810767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810767</v>
      </c>
      <c r="O31" s="47">
        <f t="shared" si="1"/>
        <v>159.5683920488093</v>
      </c>
      <c r="P31" s="9"/>
    </row>
    <row r="32" spans="1:16">
      <c r="A32" s="12"/>
      <c r="B32" s="25">
        <v>343.5</v>
      </c>
      <c r="C32" s="20" t="s">
        <v>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876912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876912</v>
      </c>
      <c r="O32" s="47">
        <f t="shared" si="1"/>
        <v>172.58649872072428</v>
      </c>
      <c r="P32" s="9"/>
    </row>
    <row r="33" spans="1:119">
      <c r="A33" s="12"/>
      <c r="B33" s="25">
        <v>343.9</v>
      </c>
      <c r="C33" s="20" t="s">
        <v>38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188945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188945</v>
      </c>
      <c r="O33" s="47">
        <f t="shared" si="1"/>
        <v>37.186577445384764</v>
      </c>
      <c r="P33" s="9"/>
    </row>
    <row r="34" spans="1:119" ht="15.75">
      <c r="A34" s="29" t="s">
        <v>34</v>
      </c>
      <c r="B34" s="30"/>
      <c r="C34" s="31"/>
      <c r="D34" s="32">
        <f t="shared" ref="D34:M34" si="7">SUM(D35:D35)</f>
        <v>288141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4"/>
        <v>288141</v>
      </c>
      <c r="O34" s="45">
        <f t="shared" si="1"/>
        <v>56.709506002755361</v>
      </c>
      <c r="P34" s="10"/>
    </row>
    <row r="35" spans="1:119">
      <c r="A35" s="13"/>
      <c r="B35" s="39">
        <v>351.5</v>
      </c>
      <c r="C35" s="21" t="s">
        <v>41</v>
      </c>
      <c r="D35" s="46">
        <v>288141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288141</v>
      </c>
      <c r="O35" s="47">
        <f t="shared" si="1"/>
        <v>56.709506002755361</v>
      </c>
      <c r="P35" s="9"/>
    </row>
    <row r="36" spans="1:119" ht="15.75">
      <c r="A36" s="29" t="s">
        <v>3</v>
      </c>
      <c r="B36" s="30"/>
      <c r="C36" s="31"/>
      <c r="D36" s="32">
        <f t="shared" ref="D36:M36" si="8">SUM(D37:D43)</f>
        <v>187604</v>
      </c>
      <c r="E36" s="32">
        <f t="shared" si="8"/>
        <v>0</v>
      </c>
      <c r="F36" s="32">
        <f t="shared" si="8"/>
        <v>0</v>
      </c>
      <c r="G36" s="32">
        <f t="shared" si="8"/>
        <v>15988</v>
      </c>
      <c r="H36" s="32">
        <f t="shared" si="8"/>
        <v>0</v>
      </c>
      <c r="I36" s="32">
        <f t="shared" si="8"/>
        <v>7556</v>
      </c>
      <c r="J36" s="32">
        <f t="shared" si="8"/>
        <v>0</v>
      </c>
      <c r="K36" s="32">
        <f t="shared" si="8"/>
        <v>295802</v>
      </c>
      <c r="L36" s="32">
        <f t="shared" si="8"/>
        <v>35283</v>
      </c>
      <c r="M36" s="32">
        <f t="shared" si="8"/>
        <v>0</v>
      </c>
      <c r="N36" s="32">
        <f t="shared" si="4"/>
        <v>542233</v>
      </c>
      <c r="O36" s="45">
        <f t="shared" si="1"/>
        <v>106.71777209210785</v>
      </c>
      <c r="P36" s="10"/>
    </row>
    <row r="37" spans="1:119">
      <c r="A37" s="12"/>
      <c r="B37" s="25">
        <v>361.1</v>
      </c>
      <c r="C37" s="20" t="s">
        <v>42</v>
      </c>
      <c r="D37" s="46">
        <v>9712</v>
      </c>
      <c r="E37" s="46">
        <v>0</v>
      </c>
      <c r="F37" s="46">
        <v>0</v>
      </c>
      <c r="G37" s="46">
        <v>14232</v>
      </c>
      <c r="H37" s="46">
        <v>0</v>
      </c>
      <c r="I37" s="46">
        <v>7556</v>
      </c>
      <c r="J37" s="46">
        <v>0</v>
      </c>
      <c r="K37" s="46">
        <v>204371</v>
      </c>
      <c r="L37" s="46">
        <v>0</v>
      </c>
      <c r="M37" s="46">
        <v>0</v>
      </c>
      <c r="N37" s="46">
        <f t="shared" si="4"/>
        <v>235871</v>
      </c>
      <c r="O37" s="47">
        <f t="shared" si="1"/>
        <v>46.422160991930724</v>
      </c>
      <c r="P37" s="9"/>
    </row>
    <row r="38" spans="1:119">
      <c r="A38" s="12"/>
      <c r="B38" s="25">
        <v>361.4</v>
      </c>
      <c r="C38" s="20" t="s">
        <v>82</v>
      </c>
      <c r="D38" s="46">
        <v>1475</v>
      </c>
      <c r="E38" s="46">
        <v>0</v>
      </c>
      <c r="F38" s="46">
        <v>0</v>
      </c>
      <c r="G38" s="46">
        <v>1756</v>
      </c>
      <c r="H38" s="46">
        <v>0</v>
      </c>
      <c r="I38" s="46">
        <v>0</v>
      </c>
      <c r="J38" s="46">
        <v>0</v>
      </c>
      <c r="K38" s="46">
        <v>-231300</v>
      </c>
      <c r="L38" s="46">
        <v>-13466</v>
      </c>
      <c r="M38" s="46">
        <v>0</v>
      </c>
      <c r="N38" s="46">
        <f t="shared" ref="N38:N43" si="9">SUM(D38:M38)</f>
        <v>-241535</v>
      </c>
      <c r="O38" s="47">
        <f t="shared" si="1"/>
        <v>-47.536902184609332</v>
      </c>
      <c r="P38" s="9"/>
    </row>
    <row r="39" spans="1:119">
      <c r="A39" s="12"/>
      <c r="B39" s="25">
        <v>362</v>
      </c>
      <c r="C39" s="20" t="s">
        <v>45</v>
      </c>
      <c r="D39" s="46">
        <v>6093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6093</v>
      </c>
      <c r="O39" s="47">
        <f t="shared" si="1"/>
        <v>1.1991733910647511</v>
      </c>
      <c r="P39" s="9"/>
    </row>
    <row r="40" spans="1:119">
      <c r="A40" s="12"/>
      <c r="B40" s="25">
        <v>368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322731</v>
      </c>
      <c r="L40" s="46">
        <v>0</v>
      </c>
      <c r="M40" s="46">
        <v>0</v>
      </c>
      <c r="N40" s="46">
        <f t="shared" si="9"/>
        <v>322731</v>
      </c>
      <c r="O40" s="47">
        <f t="shared" si="1"/>
        <v>63.517221019484353</v>
      </c>
      <c r="P40" s="9"/>
    </row>
    <row r="41" spans="1:119">
      <c r="A41" s="12"/>
      <c r="B41" s="25">
        <v>369.3</v>
      </c>
      <c r="C41" s="20" t="s">
        <v>98</v>
      </c>
      <c r="D41" s="46">
        <v>131898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131898</v>
      </c>
      <c r="O41" s="47">
        <f t="shared" si="1"/>
        <v>25.959063176540052</v>
      </c>
      <c r="P41" s="9"/>
    </row>
    <row r="42" spans="1:119">
      <c r="A42" s="12"/>
      <c r="B42" s="25">
        <v>369.7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48749</v>
      </c>
      <c r="M42" s="46">
        <v>0</v>
      </c>
      <c r="N42" s="46">
        <f t="shared" si="9"/>
        <v>48749</v>
      </c>
      <c r="O42" s="47">
        <f t="shared" si="1"/>
        <v>9.5943711867742572</v>
      </c>
      <c r="P42" s="9"/>
    </row>
    <row r="43" spans="1:119" ht="15.75" thickBot="1">
      <c r="A43" s="12"/>
      <c r="B43" s="25">
        <v>369.9</v>
      </c>
      <c r="C43" s="20" t="s">
        <v>49</v>
      </c>
      <c r="D43" s="46">
        <v>38426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38426</v>
      </c>
      <c r="O43" s="47">
        <f t="shared" si="1"/>
        <v>7.5626845109230469</v>
      </c>
      <c r="P43" s="9"/>
    </row>
    <row r="44" spans="1:119" ht="16.5" thickBot="1">
      <c r="A44" s="14" t="s">
        <v>39</v>
      </c>
      <c r="B44" s="23"/>
      <c r="C44" s="22"/>
      <c r="D44" s="15">
        <f>SUM(D5,D16,D23,D30,D34,D36)</f>
        <v>4535178</v>
      </c>
      <c r="E44" s="15">
        <f t="shared" ref="E44:M44" si="10">SUM(E5,E16,E23,E30,E34,E36)</f>
        <v>0</v>
      </c>
      <c r="F44" s="15">
        <f t="shared" si="10"/>
        <v>0</v>
      </c>
      <c r="G44" s="15">
        <f t="shared" si="10"/>
        <v>567650</v>
      </c>
      <c r="H44" s="15">
        <f t="shared" si="10"/>
        <v>0</v>
      </c>
      <c r="I44" s="15">
        <f t="shared" si="10"/>
        <v>1073413</v>
      </c>
      <c r="J44" s="15">
        <f t="shared" si="10"/>
        <v>0</v>
      </c>
      <c r="K44" s="15">
        <f t="shared" si="10"/>
        <v>344149</v>
      </c>
      <c r="L44" s="15">
        <f t="shared" si="10"/>
        <v>35283</v>
      </c>
      <c r="M44" s="15">
        <f t="shared" si="10"/>
        <v>0</v>
      </c>
      <c r="N44" s="15">
        <f>SUM(D44:M44)</f>
        <v>6555673</v>
      </c>
      <c r="O44" s="38">
        <f t="shared" si="1"/>
        <v>1290.2328281834284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99</v>
      </c>
      <c r="M46" s="48"/>
      <c r="N46" s="48"/>
      <c r="O46" s="43">
        <v>5081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68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1800878</v>
      </c>
      <c r="E5" s="27">
        <f t="shared" si="0"/>
        <v>0</v>
      </c>
      <c r="F5" s="27">
        <f t="shared" si="0"/>
        <v>0</v>
      </c>
      <c r="G5" s="27">
        <f t="shared" si="0"/>
        <v>494915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48975</v>
      </c>
      <c r="L5" s="27">
        <f t="shared" si="0"/>
        <v>0</v>
      </c>
      <c r="M5" s="27">
        <f t="shared" si="0"/>
        <v>0</v>
      </c>
      <c r="N5" s="28">
        <f>SUM(D5:M5)</f>
        <v>2344768</v>
      </c>
      <c r="O5" s="33">
        <f t="shared" ref="O5:O45" si="1">(N5/O$47)</f>
        <v>459.21817469643554</v>
      </c>
      <c r="P5" s="6"/>
    </row>
    <row r="6" spans="1:133">
      <c r="A6" s="12"/>
      <c r="B6" s="25">
        <v>311</v>
      </c>
      <c r="C6" s="20" t="s">
        <v>2</v>
      </c>
      <c r="D6" s="46">
        <v>712589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712589</v>
      </c>
      <c r="O6" s="47">
        <f t="shared" si="1"/>
        <v>139.55914610262437</v>
      </c>
      <c r="P6" s="9"/>
    </row>
    <row r="7" spans="1:133">
      <c r="A7" s="12"/>
      <c r="B7" s="25">
        <v>312.10000000000002</v>
      </c>
      <c r="C7" s="20" t="s">
        <v>10</v>
      </c>
      <c r="D7" s="46">
        <v>77058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77058</v>
      </c>
      <c r="O7" s="47">
        <f t="shared" si="1"/>
        <v>15.091656874265571</v>
      </c>
      <c r="P7" s="9"/>
    </row>
    <row r="8" spans="1:133">
      <c r="A8" s="12"/>
      <c r="B8" s="25">
        <v>312.51</v>
      </c>
      <c r="C8" s="20" t="s">
        <v>57</v>
      </c>
      <c r="D8" s="46">
        <v>48975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48975</v>
      </c>
      <c r="L8" s="46">
        <v>0</v>
      </c>
      <c r="M8" s="46">
        <v>0</v>
      </c>
      <c r="N8" s="46">
        <f>SUM(D8:M8)</f>
        <v>97950</v>
      </c>
      <c r="O8" s="47">
        <f t="shared" si="1"/>
        <v>19.183313748531141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494915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494915</v>
      </c>
      <c r="O9" s="47">
        <f t="shared" si="1"/>
        <v>96.928123775949857</v>
      </c>
      <c r="P9" s="9"/>
    </row>
    <row r="10" spans="1:133">
      <c r="A10" s="12"/>
      <c r="B10" s="25">
        <v>314.10000000000002</v>
      </c>
      <c r="C10" s="20" t="s">
        <v>12</v>
      </c>
      <c r="D10" s="46">
        <v>508426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508426</v>
      </c>
      <c r="O10" s="47">
        <f t="shared" si="1"/>
        <v>99.57422640031335</v>
      </c>
      <c r="P10" s="9"/>
    </row>
    <row r="11" spans="1:133">
      <c r="A11" s="12"/>
      <c r="B11" s="25">
        <v>314.3</v>
      </c>
      <c r="C11" s="20" t="s">
        <v>13</v>
      </c>
      <c r="D11" s="46">
        <v>100365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100365</v>
      </c>
      <c r="O11" s="47">
        <f t="shared" si="1"/>
        <v>19.656286721504113</v>
      </c>
      <c r="P11" s="9"/>
    </row>
    <row r="12" spans="1:133">
      <c r="A12" s="12"/>
      <c r="B12" s="25">
        <v>314.39999999999998</v>
      </c>
      <c r="C12" s="20" t="s">
        <v>14</v>
      </c>
      <c r="D12" s="46">
        <v>6060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6060</v>
      </c>
      <c r="O12" s="47">
        <f t="shared" si="1"/>
        <v>1.1868390129259694</v>
      </c>
      <c r="P12" s="9"/>
    </row>
    <row r="13" spans="1:133">
      <c r="A13" s="12"/>
      <c r="B13" s="25">
        <v>314.8</v>
      </c>
      <c r="C13" s="20" t="s">
        <v>15</v>
      </c>
      <c r="D13" s="46">
        <v>3188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3188</v>
      </c>
      <c r="O13" s="47">
        <f t="shared" si="1"/>
        <v>0.62436349392871127</v>
      </c>
      <c r="P13" s="9"/>
    </row>
    <row r="14" spans="1:133">
      <c r="A14" s="12"/>
      <c r="B14" s="25">
        <v>315</v>
      </c>
      <c r="C14" s="20" t="s">
        <v>74</v>
      </c>
      <c r="D14" s="46">
        <v>240254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240254</v>
      </c>
      <c r="O14" s="47">
        <f t="shared" si="1"/>
        <v>47.053270661966316</v>
      </c>
      <c r="P14" s="9"/>
    </row>
    <row r="15" spans="1:133">
      <c r="A15" s="12"/>
      <c r="B15" s="25">
        <v>316</v>
      </c>
      <c r="C15" s="20" t="s">
        <v>75</v>
      </c>
      <c r="D15" s="46">
        <v>103963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103963</v>
      </c>
      <c r="O15" s="47">
        <f t="shared" si="1"/>
        <v>20.360947904426165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SUM(D17:D22)</f>
        <v>754264</v>
      </c>
      <c r="E16" s="32">
        <f t="shared" si="3"/>
        <v>0</v>
      </c>
      <c r="F16" s="32">
        <f t="shared" si="3"/>
        <v>0</v>
      </c>
      <c r="G16" s="32">
        <f t="shared" si="3"/>
        <v>18000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45" si="4">SUM(D16:M16)</f>
        <v>772264</v>
      </c>
      <c r="O16" s="45">
        <f t="shared" si="1"/>
        <v>151.24637681159419</v>
      </c>
      <c r="P16" s="10"/>
    </row>
    <row r="17" spans="1:16">
      <c r="A17" s="12"/>
      <c r="B17" s="25">
        <v>322</v>
      </c>
      <c r="C17" s="20" t="s">
        <v>0</v>
      </c>
      <c r="D17" s="46">
        <v>212975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212975</v>
      </c>
      <c r="O17" s="47">
        <f t="shared" si="1"/>
        <v>41.710732471602036</v>
      </c>
      <c r="P17" s="9"/>
    </row>
    <row r="18" spans="1:16">
      <c r="A18" s="12"/>
      <c r="B18" s="25">
        <v>323.10000000000002</v>
      </c>
      <c r="C18" s="20" t="s">
        <v>19</v>
      </c>
      <c r="D18" s="46">
        <v>436028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436028</v>
      </c>
      <c r="O18" s="47">
        <f t="shared" si="1"/>
        <v>85.39522130826478</v>
      </c>
      <c r="P18" s="9"/>
    </row>
    <row r="19" spans="1:16">
      <c r="A19" s="12"/>
      <c r="B19" s="25">
        <v>323.39999999999998</v>
      </c>
      <c r="C19" s="20" t="s">
        <v>20</v>
      </c>
      <c r="D19" s="46">
        <v>3901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3901</v>
      </c>
      <c r="O19" s="47">
        <f t="shared" si="1"/>
        <v>0.76400313356835092</v>
      </c>
      <c r="P19" s="9"/>
    </row>
    <row r="20" spans="1:16">
      <c r="A20" s="12"/>
      <c r="B20" s="25">
        <v>323.7</v>
      </c>
      <c r="C20" s="20" t="s">
        <v>21</v>
      </c>
      <c r="D20" s="46">
        <v>62297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62297</v>
      </c>
      <c r="O20" s="47">
        <f t="shared" si="1"/>
        <v>12.200744222483353</v>
      </c>
      <c r="P20" s="9"/>
    </row>
    <row r="21" spans="1:16">
      <c r="A21" s="12"/>
      <c r="B21" s="25">
        <v>324.12</v>
      </c>
      <c r="C21" s="20" t="s">
        <v>76</v>
      </c>
      <c r="D21" s="46">
        <v>0</v>
      </c>
      <c r="E21" s="46">
        <v>0</v>
      </c>
      <c r="F21" s="46">
        <v>0</v>
      </c>
      <c r="G21" s="46">
        <v>18000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18000</v>
      </c>
      <c r="O21" s="47">
        <f t="shared" si="1"/>
        <v>3.5252643948296121</v>
      </c>
      <c r="P21" s="9"/>
    </row>
    <row r="22" spans="1:16">
      <c r="A22" s="12"/>
      <c r="B22" s="25">
        <v>329</v>
      </c>
      <c r="C22" s="20" t="s">
        <v>22</v>
      </c>
      <c r="D22" s="46">
        <v>39063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39063</v>
      </c>
      <c r="O22" s="47">
        <f t="shared" si="1"/>
        <v>7.6504112808460638</v>
      </c>
      <c r="P22" s="9"/>
    </row>
    <row r="23" spans="1:16" ht="15.75">
      <c r="A23" s="29" t="s">
        <v>23</v>
      </c>
      <c r="B23" s="30"/>
      <c r="C23" s="31"/>
      <c r="D23" s="32">
        <f t="shared" ref="D23:M23" si="5">SUM(D24:D29)</f>
        <v>466589</v>
      </c>
      <c r="E23" s="32">
        <f t="shared" si="5"/>
        <v>0</v>
      </c>
      <c r="F23" s="32">
        <f t="shared" si="5"/>
        <v>0</v>
      </c>
      <c r="G23" s="32">
        <f t="shared" si="5"/>
        <v>7742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474331</v>
      </c>
      <c r="O23" s="45">
        <f t="shared" si="1"/>
        <v>92.896788092440261</v>
      </c>
      <c r="P23" s="10"/>
    </row>
    <row r="24" spans="1:16">
      <c r="A24" s="12"/>
      <c r="B24" s="25">
        <v>335.12</v>
      </c>
      <c r="C24" s="20" t="s">
        <v>77</v>
      </c>
      <c r="D24" s="46">
        <v>157524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157524</v>
      </c>
      <c r="O24" s="47">
        <f t="shared" si="1"/>
        <v>30.850763807285546</v>
      </c>
      <c r="P24" s="9"/>
    </row>
    <row r="25" spans="1:16">
      <c r="A25" s="12"/>
      <c r="B25" s="25">
        <v>335.14</v>
      </c>
      <c r="C25" s="20" t="s">
        <v>78</v>
      </c>
      <c r="D25" s="46">
        <v>3482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3482</v>
      </c>
      <c r="O25" s="47">
        <f t="shared" si="1"/>
        <v>0.68194281237759502</v>
      </c>
      <c r="P25" s="9"/>
    </row>
    <row r="26" spans="1:16">
      <c r="A26" s="12"/>
      <c r="B26" s="25">
        <v>335.15</v>
      </c>
      <c r="C26" s="20" t="s">
        <v>79</v>
      </c>
      <c r="D26" s="46">
        <v>10718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10718</v>
      </c>
      <c r="O26" s="47">
        <f t="shared" si="1"/>
        <v>2.099099099099099</v>
      </c>
      <c r="P26" s="9"/>
    </row>
    <row r="27" spans="1:16">
      <c r="A27" s="12"/>
      <c r="B27" s="25">
        <v>335.18</v>
      </c>
      <c r="C27" s="20" t="s">
        <v>80</v>
      </c>
      <c r="D27" s="46">
        <v>290685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290685</v>
      </c>
      <c r="O27" s="47">
        <f t="shared" si="1"/>
        <v>56.930082256169214</v>
      </c>
      <c r="P27" s="9"/>
    </row>
    <row r="28" spans="1:16">
      <c r="A28" s="12"/>
      <c r="B28" s="25">
        <v>335.19</v>
      </c>
      <c r="C28" s="20" t="s">
        <v>81</v>
      </c>
      <c r="D28" s="46">
        <v>4180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4180</v>
      </c>
      <c r="O28" s="47">
        <f t="shared" si="1"/>
        <v>0.81864473168820995</v>
      </c>
      <c r="P28" s="9"/>
    </row>
    <row r="29" spans="1:16">
      <c r="A29" s="12"/>
      <c r="B29" s="25">
        <v>337.7</v>
      </c>
      <c r="C29" s="20" t="s">
        <v>93</v>
      </c>
      <c r="D29" s="46">
        <v>0</v>
      </c>
      <c r="E29" s="46">
        <v>0</v>
      </c>
      <c r="F29" s="46">
        <v>0</v>
      </c>
      <c r="G29" s="46">
        <v>7742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7742</v>
      </c>
      <c r="O29" s="47">
        <f t="shared" si="1"/>
        <v>1.5162553858206032</v>
      </c>
      <c r="P29" s="9"/>
    </row>
    <row r="30" spans="1:16" ht="15.75">
      <c r="A30" s="29" t="s">
        <v>33</v>
      </c>
      <c r="B30" s="30"/>
      <c r="C30" s="31"/>
      <c r="D30" s="32">
        <f t="shared" ref="D30:M30" si="6">SUM(D31:D33)</f>
        <v>771767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1031609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1803376</v>
      </c>
      <c r="O30" s="45">
        <f t="shared" si="1"/>
        <v>353.18762240501371</v>
      </c>
      <c r="P30" s="10"/>
    </row>
    <row r="31" spans="1:16">
      <c r="A31" s="12"/>
      <c r="B31" s="25">
        <v>342.4</v>
      </c>
      <c r="C31" s="20" t="s">
        <v>36</v>
      </c>
      <c r="D31" s="46">
        <v>771767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771767</v>
      </c>
      <c r="O31" s="47">
        <f t="shared" si="1"/>
        <v>151.14904034469251</v>
      </c>
      <c r="P31" s="9"/>
    </row>
    <row r="32" spans="1:16">
      <c r="A32" s="12"/>
      <c r="B32" s="25">
        <v>343.5</v>
      </c>
      <c r="C32" s="20" t="s">
        <v>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842519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842519</v>
      </c>
      <c r="O32" s="47">
        <f t="shared" si="1"/>
        <v>165.00567959263611</v>
      </c>
      <c r="P32" s="9"/>
    </row>
    <row r="33" spans="1:119">
      <c r="A33" s="12"/>
      <c r="B33" s="25">
        <v>343.9</v>
      </c>
      <c r="C33" s="20" t="s">
        <v>38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189090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189090</v>
      </c>
      <c r="O33" s="47">
        <f t="shared" si="1"/>
        <v>37.032902467685076</v>
      </c>
      <c r="P33" s="9"/>
    </row>
    <row r="34" spans="1:119" ht="15.75">
      <c r="A34" s="29" t="s">
        <v>34</v>
      </c>
      <c r="B34" s="30"/>
      <c r="C34" s="31"/>
      <c r="D34" s="32">
        <f t="shared" ref="D34:M34" si="7">SUM(D35:D35)</f>
        <v>453682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4"/>
        <v>453682</v>
      </c>
      <c r="O34" s="45">
        <f t="shared" si="1"/>
        <v>88.852722287504889</v>
      </c>
      <c r="P34" s="10"/>
    </row>
    <row r="35" spans="1:119">
      <c r="A35" s="13"/>
      <c r="B35" s="39">
        <v>351.5</v>
      </c>
      <c r="C35" s="21" t="s">
        <v>41</v>
      </c>
      <c r="D35" s="46">
        <v>453682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453682</v>
      </c>
      <c r="O35" s="47">
        <f t="shared" si="1"/>
        <v>88.852722287504889</v>
      </c>
      <c r="P35" s="9"/>
    </row>
    <row r="36" spans="1:119" ht="15.75">
      <c r="A36" s="29" t="s">
        <v>3</v>
      </c>
      <c r="B36" s="30"/>
      <c r="C36" s="31"/>
      <c r="D36" s="32">
        <f t="shared" ref="D36:M36" si="8">SUM(D37:D42)</f>
        <v>38731</v>
      </c>
      <c r="E36" s="32">
        <f t="shared" si="8"/>
        <v>0</v>
      </c>
      <c r="F36" s="32">
        <f t="shared" si="8"/>
        <v>0</v>
      </c>
      <c r="G36" s="32">
        <f t="shared" si="8"/>
        <v>-485</v>
      </c>
      <c r="H36" s="32">
        <f t="shared" si="8"/>
        <v>0</v>
      </c>
      <c r="I36" s="32">
        <f t="shared" si="8"/>
        <v>-1093</v>
      </c>
      <c r="J36" s="32">
        <f t="shared" si="8"/>
        <v>0</v>
      </c>
      <c r="K36" s="32">
        <f t="shared" si="8"/>
        <v>932201</v>
      </c>
      <c r="L36" s="32">
        <f t="shared" si="8"/>
        <v>281494</v>
      </c>
      <c r="M36" s="32">
        <f t="shared" si="8"/>
        <v>0</v>
      </c>
      <c r="N36" s="32">
        <f t="shared" si="4"/>
        <v>1250848</v>
      </c>
      <c r="O36" s="45">
        <f t="shared" si="1"/>
        <v>244.97610654132393</v>
      </c>
      <c r="P36" s="10"/>
    </row>
    <row r="37" spans="1:119">
      <c r="A37" s="12"/>
      <c r="B37" s="25">
        <v>361.1</v>
      </c>
      <c r="C37" s="20" t="s">
        <v>42</v>
      </c>
      <c r="D37" s="46">
        <v>2013</v>
      </c>
      <c r="E37" s="46">
        <v>0</v>
      </c>
      <c r="F37" s="46">
        <v>0</v>
      </c>
      <c r="G37" s="46">
        <v>3458</v>
      </c>
      <c r="H37" s="46">
        <v>0</v>
      </c>
      <c r="I37" s="46">
        <v>1403</v>
      </c>
      <c r="J37" s="46">
        <v>0</v>
      </c>
      <c r="K37" s="46">
        <v>203504</v>
      </c>
      <c r="L37" s="46">
        <v>0</v>
      </c>
      <c r="M37" s="46">
        <v>0</v>
      </c>
      <c r="N37" s="46">
        <f t="shared" si="4"/>
        <v>210378</v>
      </c>
      <c r="O37" s="47">
        <f t="shared" si="1"/>
        <v>41.2021151586369</v>
      </c>
      <c r="P37" s="9"/>
    </row>
    <row r="38" spans="1:119">
      <c r="A38" s="12"/>
      <c r="B38" s="25">
        <v>361.4</v>
      </c>
      <c r="C38" s="20" t="s">
        <v>82</v>
      </c>
      <c r="D38" s="46">
        <v>-5150</v>
      </c>
      <c r="E38" s="46">
        <v>0</v>
      </c>
      <c r="F38" s="46">
        <v>0</v>
      </c>
      <c r="G38" s="46">
        <v>-3943</v>
      </c>
      <c r="H38" s="46">
        <v>0</v>
      </c>
      <c r="I38" s="46">
        <v>-2496</v>
      </c>
      <c r="J38" s="46">
        <v>0</v>
      </c>
      <c r="K38" s="46">
        <v>490125</v>
      </c>
      <c r="L38" s="46">
        <v>89855</v>
      </c>
      <c r="M38" s="46">
        <v>0</v>
      </c>
      <c r="N38" s="46">
        <f t="shared" si="4"/>
        <v>568391</v>
      </c>
      <c r="O38" s="47">
        <f t="shared" si="1"/>
        <v>111.31825303564435</v>
      </c>
      <c r="P38" s="9"/>
    </row>
    <row r="39" spans="1:119">
      <c r="A39" s="12"/>
      <c r="B39" s="25">
        <v>362</v>
      </c>
      <c r="C39" s="20" t="s">
        <v>45</v>
      </c>
      <c r="D39" s="46">
        <v>6750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6750</v>
      </c>
      <c r="O39" s="47">
        <f t="shared" si="1"/>
        <v>1.3219741480611047</v>
      </c>
      <c r="P39" s="9"/>
    </row>
    <row r="40" spans="1:119">
      <c r="A40" s="12"/>
      <c r="B40" s="25">
        <v>368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238572</v>
      </c>
      <c r="L40" s="46">
        <v>0</v>
      </c>
      <c r="M40" s="46">
        <v>0</v>
      </c>
      <c r="N40" s="46">
        <f t="shared" si="4"/>
        <v>238572</v>
      </c>
      <c r="O40" s="47">
        <f t="shared" si="1"/>
        <v>46.723854289071681</v>
      </c>
      <c r="P40" s="9"/>
    </row>
    <row r="41" spans="1:119">
      <c r="A41" s="12"/>
      <c r="B41" s="25">
        <v>369.7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191639</v>
      </c>
      <c r="M41" s="46">
        <v>0</v>
      </c>
      <c r="N41" s="46">
        <f t="shared" si="4"/>
        <v>191639</v>
      </c>
      <c r="O41" s="47">
        <f t="shared" si="1"/>
        <v>37.532119075597336</v>
      </c>
      <c r="P41" s="9"/>
    </row>
    <row r="42" spans="1:119">
      <c r="A42" s="12"/>
      <c r="B42" s="25">
        <v>369.9</v>
      </c>
      <c r="C42" s="20" t="s">
        <v>49</v>
      </c>
      <c r="D42" s="46">
        <v>35118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35118</v>
      </c>
      <c r="O42" s="47">
        <f t="shared" si="1"/>
        <v>6.8777908343125738</v>
      </c>
      <c r="P42" s="9"/>
    </row>
    <row r="43" spans="1:119" ht="15.75">
      <c r="A43" s="29" t="s">
        <v>65</v>
      </c>
      <c r="B43" s="30"/>
      <c r="C43" s="31"/>
      <c r="D43" s="32">
        <f t="shared" ref="D43:M43" si="9">SUM(D44:D44)</f>
        <v>0</v>
      </c>
      <c r="E43" s="32">
        <f t="shared" si="9"/>
        <v>0</v>
      </c>
      <c r="F43" s="32">
        <f t="shared" si="9"/>
        <v>0</v>
      </c>
      <c r="G43" s="32">
        <f t="shared" si="9"/>
        <v>8062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4"/>
        <v>8062</v>
      </c>
      <c r="O43" s="45">
        <f t="shared" si="1"/>
        <v>1.5789267528397963</v>
      </c>
      <c r="P43" s="9"/>
    </row>
    <row r="44" spans="1:119" ht="15.75" thickBot="1">
      <c r="A44" s="12"/>
      <c r="B44" s="25">
        <v>383</v>
      </c>
      <c r="C44" s="20" t="s">
        <v>94</v>
      </c>
      <c r="D44" s="46">
        <v>0</v>
      </c>
      <c r="E44" s="46">
        <v>0</v>
      </c>
      <c r="F44" s="46">
        <v>0</v>
      </c>
      <c r="G44" s="46">
        <v>8062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8062</v>
      </c>
      <c r="O44" s="47">
        <f t="shared" si="1"/>
        <v>1.5789267528397963</v>
      </c>
      <c r="P44" s="9"/>
    </row>
    <row r="45" spans="1:119" ht="16.5" thickBot="1">
      <c r="A45" s="14" t="s">
        <v>39</v>
      </c>
      <c r="B45" s="23"/>
      <c r="C45" s="22"/>
      <c r="D45" s="15">
        <f t="shared" ref="D45:M45" si="10">SUM(D5,D16,D23,D30,D34,D36,D43)</f>
        <v>4285911</v>
      </c>
      <c r="E45" s="15">
        <f t="shared" si="10"/>
        <v>0</v>
      </c>
      <c r="F45" s="15">
        <f t="shared" si="10"/>
        <v>0</v>
      </c>
      <c r="G45" s="15">
        <f t="shared" si="10"/>
        <v>528234</v>
      </c>
      <c r="H45" s="15">
        <f t="shared" si="10"/>
        <v>0</v>
      </c>
      <c r="I45" s="15">
        <f t="shared" si="10"/>
        <v>1030516</v>
      </c>
      <c r="J45" s="15">
        <f t="shared" si="10"/>
        <v>0</v>
      </c>
      <c r="K45" s="15">
        <f t="shared" si="10"/>
        <v>981176</v>
      </c>
      <c r="L45" s="15">
        <f t="shared" si="10"/>
        <v>281494</v>
      </c>
      <c r="M45" s="15">
        <f t="shared" si="10"/>
        <v>0</v>
      </c>
      <c r="N45" s="15">
        <f t="shared" si="4"/>
        <v>7107331</v>
      </c>
      <c r="O45" s="38">
        <f t="shared" si="1"/>
        <v>1391.9567175871523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95</v>
      </c>
      <c r="M47" s="48"/>
      <c r="N47" s="48"/>
      <c r="O47" s="43">
        <v>5106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68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2023-10-27T21:06:55Z</cp:lastPrinted>
  <dcterms:created xsi:type="dcterms:W3CDTF">2000-08-31T21:26:31Z</dcterms:created>
  <dcterms:modified xsi:type="dcterms:W3CDTF">2023-10-27T21:06:57Z</dcterms:modified>
</cp:coreProperties>
</file>