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'2010'!$A$1:$O$31</definedName>
    <definedName name="_xlnm.Print_Area" localSheetId="10">'2011'!$A$1:$O$29</definedName>
    <definedName name="_xlnm.Print_Area" localSheetId="9">'2012'!$A$1:$O$30</definedName>
    <definedName name="_xlnm.Print_Area" localSheetId="8">'2013'!$A$1:$O$28</definedName>
    <definedName name="_xlnm.Print_Area" localSheetId="7">'2014'!$A$1:$O$29</definedName>
    <definedName name="_xlnm.Print_Area" localSheetId="6">'2015'!$A$1:$O$29</definedName>
    <definedName name="_xlnm.Print_Area" localSheetId="5">'2016'!$A$1:$O$29</definedName>
    <definedName name="_xlnm.Print_Area" localSheetId="4">'2017'!$A$1:$O$29</definedName>
    <definedName name="_xlnm.Print_Area" localSheetId="3">'2018'!$A$1:$O$28</definedName>
    <definedName name="_xlnm.Print_Area" localSheetId="2">'2019'!$A$1:$O$29</definedName>
    <definedName name="_xlnm.Print_Area" localSheetId="1">'2020'!$A$1:$O$28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<sst xmlns="http://schemas.openxmlformats.org/spreadsheetml/2006/main" count="623" uniqueCount="82">
  <si>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</si>
  <si>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</si>
  <si>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</si>
  <si>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</si>
  <si>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</si>
  <si>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</si>
  <si>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</si>
  <si>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</si>
  <si>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</si>
  <si>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</si>
  <si>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</si>
  <si>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</si>
  <si>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</si>
  <si>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</si>
  <si>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</si>
  <si>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</si>
  <si>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</si>
  <si>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</si>
  <si>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</si>
  <si>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</si>
  <si>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</si>
  <si>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</si>
  <si>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</si>
  <si>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</si>
  <si>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</si>
  <si>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</si>
  <si>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</si>
  <si>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</si>
  <si>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</si>
  <si>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</si>
  <si>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</si>
  <si>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</si>
  <si>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Public Assistance Services</t>
  </si>
  <si>
    <t>Culture / Recreation</t>
  </si>
  <si>
    <t>Libraries</t>
  </si>
  <si>
    <t>Parks and Recreation</t>
  </si>
  <si>
    <t>Cultural Services</t>
  </si>
  <si>
    <t>Special Events</t>
  </si>
  <si>
    <t>Proprietary - Non-Operating Interest Expense</t>
  </si>
  <si>
    <t>Other Uses and Non-Operating</t>
  </si>
  <si>
    <t>2009 Municipal Population:</t>
  </si>
  <si>
    <t>South Pasadena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</si>
  <si>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</si>
  <si>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</si>
  <si>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</si>
  <si>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</si>
  <si>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</si>
  <si>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</si>
  <si>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</si>
  <si>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</si>
  <si>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</si>
  <si>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</si>
  <si>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</si>
  <si>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</si>
  <si>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</si>
  <si>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</si>
  <si>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</si>
  <si>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</si>
  <si>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Public Assistance</t>
  </si>
  <si>
    <t>Parks / Recreation</t>
  </si>
  <si>
    <t>2014 Municipal Population:</t>
  </si>
  <si>
    <t>Local Fiscal Year Ended September 30, 2015</t>
  </si>
  <si>
    <t>Flood Control / Stormwater Control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</si>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</sst>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929722</v>
      </c>
      <c r="E5" s="24">
        <f>SUM(E6:E8)</f>
        <v>0</v>
      </c>
      <c r="F5" s="24">
        <f>SUM(F6:F8)</f>
        <v>0</v>
      </c>
      <c r="G5" s="24">
        <f>SUM(G6:G8)</f>
        <v>52021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73521</v>
      </c>
      <c r="M5" s="24">
        <f>SUM(M6:M8)</f>
        <v>0</v>
      </c>
      <c r="N5" s="24">
        <f>SUM(N6:N8)</f>
        <v>0</v>
      </c>
      <c r="O5" s="25">
        <f>SUM(D5:N5)</f>
        <v>1055264</v>
      </c>
      <c r="P5" s="30">
        <f>(O5/P$28)</f>
        <v>196.91434969210673</v>
      </c>
      <c r="Q5" s="6"/>
    </row>
    <row r="6" spans="1:17" ht="15">
      <c r="A6" s="12"/>
      <c r="B6" s="42">
        <v>511</v>
      </c>
      <c r="C6" s="19" t="s">
        <v>19</v>
      </c>
      <c r="D6" s="43">
        <v>153339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153339</v>
      </c>
      <c r="P6" s="44">
        <f>(O6/P$28)</f>
        <v>28.61336070162344</v>
      </c>
      <c r="Q6" s="9"/>
    </row>
    <row r="7" spans="1:17" ht="15">
      <c r="A7" s="12"/>
      <c r="B7" s="42">
        <v>513</v>
      </c>
      <c r="C7" s="19" t="s">
        <v>20</v>
      </c>
      <c r="D7" s="43">
        <v>776383</v>
      </c>
      <c r="E7" s="43">
        <v>0</v>
      </c>
      <c r="F7" s="43">
        <v>0</v>
      </c>
      <c r="G7" s="43">
        <v>52021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828404</v>
      </c>
      <c r="P7" s="44">
        <f>(O7/P$28)</f>
        <v>154.58182496734466</v>
      </c>
      <c r="Q7" s="9"/>
    </row>
    <row r="8" spans="1:17" ht="15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73521</v>
      </c>
      <c r="M8" s="43">
        <v>0</v>
      </c>
      <c r="N8" s="43">
        <v>0</v>
      </c>
      <c r="O8" s="43">
        <f>SUM(D8:N8)</f>
        <v>73521</v>
      </c>
      <c r="P8" s="44">
        <f>(O8/P$28)</f>
        <v>13.719164023138646</v>
      </c>
      <c r="Q8" s="9"/>
    </row>
    <row r="9" spans="1:17" ht="15.75">
      <c r="A9" s="26" t="s">
        <v>21</v>
      </c>
      <c r="B9" s="27"/>
      <c r="C9" s="28"/>
      <c r="D9" s="29">
        <f>SUM(D10:D12)</f>
        <v>4198472</v>
      </c>
      <c r="E9" s="29">
        <f>SUM(E10:E12)</f>
        <v>0</v>
      </c>
      <c r="F9" s="29">
        <f>SUM(F10:F12)</f>
        <v>0</v>
      </c>
      <c r="G9" s="29">
        <f>SUM(G10:G12)</f>
        <v>165269</v>
      </c>
      <c r="H9" s="29">
        <f>SUM(H10:H12)</f>
        <v>0</v>
      </c>
      <c r="I9" s="29">
        <f>SUM(I10:I12)</f>
        <v>0</v>
      </c>
      <c r="J9" s="29">
        <f>SUM(J10:J12)</f>
        <v>0</v>
      </c>
      <c r="K9" s="29">
        <f>SUM(K10:K12)</f>
        <v>685239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5048980</v>
      </c>
      <c r="P9" s="41">
        <f>(O9/P$28)</f>
        <v>942.1496547863408</v>
      </c>
      <c r="Q9" s="10"/>
    </row>
    <row r="10" spans="1:17" ht="15">
      <c r="A10" s="12"/>
      <c r="B10" s="42">
        <v>521</v>
      </c>
      <c r="C10" s="19" t="s">
        <v>22</v>
      </c>
      <c r="D10" s="43">
        <v>856752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856752</v>
      </c>
      <c r="P10" s="44">
        <f>(O10/P$28)</f>
        <v>159.87161783914908</v>
      </c>
      <c r="Q10" s="9"/>
    </row>
    <row r="11" spans="1:17" ht="15">
      <c r="A11" s="12"/>
      <c r="B11" s="42">
        <v>522</v>
      </c>
      <c r="C11" s="19" t="s">
        <v>23</v>
      </c>
      <c r="D11" s="43">
        <v>2940028</v>
      </c>
      <c r="E11" s="43">
        <v>0</v>
      </c>
      <c r="F11" s="43">
        <v>0</v>
      </c>
      <c r="G11" s="43">
        <v>155372</v>
      </c>
      <c r="H11" s="43">
        <v>0</v>
      </c>
      <c r="I11" s="43">
        <v>0</v>
      </c>
      <c r="J11" s="43">
        <v>0</v>
      </c>
      <c r="K11" s="43">
        <v>685239</v>
      </c>
      <c r="L11" s="43">
        <v>0</v>
      </c>
      <c r="M11" s="43">
        <v>0</v>
      </c>
      <c r="N11" s="43">
        <v>0</v>
      </c>
      <c r="O11" s="43">
        <f>SUM(D11:N11)</f>
        <v>3780639</v>
      </c>
      <c r="P11" s="44">
        <f>(O11/P$28)</f>
        <v>705.4747154319836</v>
      </c>
      <c r="Q11" s="9"/>
    </row>
    <row r="12" spans="1:17" ht="15">
      <c r="A12" s="12"/>
      <c r="B12" s="42">
        <v>524</v>
      </c>
      <c r="C12" s="19" t="s">
        <v>24</v>
      </c>
      <c r="D12" s="43">
        <v>401692</v>
      </c>
      <c r="E12" s="43">
        <v>0</v>
      </c>
      <c r="F12" s="43">
        <v>0</v>
      </c>
      <c r="G12" s="43">
        <v>9897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411589</v>
      </c>
      <c r="P12" s="44">
        <f>(O12/P$28)</f>
        <v>76.80332151520805</v>
      </c>
      <c r="Q12" s="9"/>
    </row>
    <row r="13" spans="1:17" ht="15.75">
      <c r="A13" s="26" t="s">
        <v>25</v>
      </c>
      <c r="B13" s="27"/>
      <c r="C13" s="28"/>
      <c r="D13" s="29">
        <f>SUM(D14:D15)</f>
        <v>0</v>
      </c>
      <c r="E13" s="29">
        <f>SUM(E14:E15)</f>
        <v>0</v>
      </c>
      <c r="F13" s="29">
        <f>SUM(F14:F15)</f>
        <v>0</v>
      </c>
      <c r="G13" s="29">
        <f>SUM(G14:G15)</f>
        <v>48995</v>
      </c>
      <c r="H13" s="29">
        <f>SUM(H14:H15)</f>
        <v>0</v>
      </c>
      <c r="I13" s="29">
        <f>SUM(I14:I15)</f>
        <v>1669515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1718510</v>
      </c>
      <c r="P13" s="41">
        <f>(O13/P$28)</f>
        <v>320.6773651800709</v>
      </c>
      <c r="Q13" s="10"/>
    </row>
    <row r="14" spans="1:17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1422861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1422861</v>
      </c>
      <c r="P14" s="44">
        <f>(O14/P$28)</f>
        <v>265.50867699197613</v>
      </c>
      <c r="Q14" s="9"/>
    </row>
    <row r="15" spans="1:17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48995</v>
      </c>
      <c r="H15" s="43">
        <v>0</v>
      </c>
      <c r="I15" s="43">
        <v>246654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295649</v>
      </c>
      <c r="P15" s="44">
        <f>(O15/P$28)</f>
        <v>55.16868818809479</v>
      </c>
      <c r="Q15" s="9"/>
    </row>
    <row r="16" spans="1:17" ht="15.75">
      <c r="A16" s="26" t="s">
        <v>29</v>
      </c>
      <c r="B16" s="27"/>
      <c r="C16" s="28"/>
      <c r="D16" s="29">
        <f>SUM(D17:D17)</f>
        <v>821977</v>
      </c>
      <c r="E16" s="29">
        <f>SUM(E17:E17)</f>
        <v>0</v>
      </c>
      <c r="F16" s="29">
        <f>SUM(F17:F17)</f>
        <v>0</v>
      </c>
      <c r="G16" s="29">
        <f>SUM(G17:G17)</f>
        <v>88990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910967</v>
      </c>
      <c r="P16" s="41">
        <f>(O16/P$28)</f>
        <v>169.9882440753872</v>
      </c>
      <c r="Q16" s="10"/>
    </row>
    <row r="17" spans="1:17" ht="15">
      <c r="A17" s="12"/>
      <c r="B17" s="42">
        <v>541</v>
      </c>
      <c r="C17" s="19" t="s">
        <v>30</v>
      </c>
      <c r="D17" s="43">
        <v>821977</v>
      </c>
      <c r="E17" s="43">
        <v>0</v>
      </c>
      <c r="F17" s="43">
        <v>0</v>
      </c>
      <c r="G17" s="43">
        <v>88990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910967</v>
      </c>
      <c r="P17" s="44">
        <f>(O17/P$28)</f>
        <v>169.9882440753872</v>
      </c>
      <c r="Q17" s="9"/>
    </row>
    <row r="18" spans="1:17" ht="15.75">
      <c r="A18" s="26" t="s">
        <v>31</v>
      </c>
      <c r="B18" s="27"/>
      <c r="C18" s="28"/>
      <c r="D18" s="29">
        <f>SUM(D19:D19)</f>
        <v>3500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3500</v>
      </c>
      <c r="P18" s="41">
        <f>(O18/P$28)</f>
        <v>0.6531069229333831</v>
      </c>
      <c r="Q18" s="10"/>
    </row>
    <row r="19" spans="1:17" ht="15">
      <c r="A19" s="12"/>
      <c r="B19" s="42">
        <v>564</v>
      </c>
      <c r="C19" s="19" t="s">
        <v>32</v>
      </c>
      <c r="D19" s="43">
        <v>3500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3500</v>
      </c>
      <c r="P19" s="44">
        <f>(O19/P$28)</f>
        <v>0.6531069229333831</v>
      </c>
      <c r="Q19" s="9"/>
    </row>
    <row r="20" spans="1:17" ht="15.75">
      <c r="A20" s="26" t="s">
        <v>33</v>
      </c>
      <c r="B20" s="27"/>
      <c r="C20" s="28"/>
      <c r="D20" s="29">
        <f>SUM(D21:D23)</f>
        <v>17632</v>
      </c>
      <c r="E20" s="29">
        <f>SUM(E21:E23)</f>
        <v>0</v>
      </c>
      <c r="F20" s="29">
        <f>SUM(F21:F23)</f>
        <v>0</v>
      </c>
      <c r="G20" s="29">
        <f>SUM(G21:G23)</f>
        <v>0</v>
      </c>
      <c r="H20" s="29">
        <f>SUM(H21:H23)</f>
        <v>0</v>
      </c>
      <c r="I20" s="29">
        <f>SUM(I21:I23)</f>
        <v>0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29">
        <f>SUM(D20:N20)</f>
        <v>17632</v>
      </c>
      <c r="P20" s="41">
        <f>(O20/P$28)</f>
        <v>3.290166075760403</v>
      </c>
      <c r="Q20" s="9"/>
    </row>
    <row r="21" spans="1:17" ht="15">
      <c r="A21" s="12"/>
      <c r="B21" s="42">
        <v>571</v>
      </c>
      <c r="C21" s="19" t="s">
        <v>34</v>
      </c>
      <c r="D21" s="43">
        <v>13100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13100</v>
      </c>
      <c r="P21" s="44">
        <f>(O21/P$28)</f>
        <v>2.4444859115506623</v>
      </c>
      <c r="Q21" s="9"/>
    </row>
    <row r="22" spans="1:17" ht="15">
      <c r="A22" s="12"/>
      <c r="B22" s="42">
        <v>573</v>
      </c>
      <c r="C22" s="19" t="s">
        <v>36</v>
      </c>
      <c r="D22" s="43">
        <v>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1000</v>
      </c>
      <c r="P22" s="44">
        <f>(O22/P$28)</f>
        <v>0.1866019779809666</v>
      </c>
      <c r="Q22" s="9"/>
    </row>
    <row r="23" spans="1:17" ht="15">
      <c r="A23" s="12"/>
      <c r="B23" s="42">
        <v>574</v>
      </c>
      <c r="C23" s="19" t="s">
        <v>37</v>
      </c>
      <c r="D23" s="43">
        <v>3532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3532</v>
      </c>
      <c r="P23" s="44">
        <f>(O23/P$28)</f>
        <v>0.659078186228774</v>
      </c>
      <c r="Q23" s="9"/>
    </row>
    <row r="24" spans="1:17" ht="15.75">
      <c r="A24" s="26" t="s">
        <v>39</v>
      </c>
      <c r="B24" s="27"/>
      <c r="C24" s="28"/>
      <c r="D24" s="29">
        <f>SUM(D25:D25)</f>
        <v>58461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58461</v>
      </c>
      <c r="P24" s="41">
        <f>(O24/P$28)</f>
        <v>10.908938234745289</v>
      </c>
      <c r="Q24" s="9"/>
    </row>
    <row r="25" spans="1:17" ht="15.75" thickBot="1">
      <c r="A25" s="12"/>
      <c r="B25" s="42">
        <v>581</v>
      </c>
      <c r="C25" s="19" t="s">
        <v>80</v>
      </c>
      <c r="D25" s="43">
        <v>58461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58461</v>
      </c>
      <c r="P25" s="44">
        <f>(O25/P$28)</f>
        <v>10.908938234745289</v>
      </c>
      <c r="Q25" s="9"/>
    </row>
    <row r="26" spans="1:120" ht="16.5" thickBot="1">
      <c r="A26" s="13" t="s">
        <v>10</v>
      </c>
      <c r="B26" s="21"/>
      <c r="C26" s="20"/>
      <c r="D26" s="14">
        <f>SUM(D5,D9,D13,D16,D18,D20,D24)</f>
        <v>6029764</v>
      </c>
      <c r="E26" s="14">
        <f aca="true" t="shared" si="0" ref="E26:N26">SUM(E5,E9,E13,E16,E18,E20,E24)</f>
        <v>0</v>
      </c>
      <c r="F26" s="14">
        <f t="shared" si="0"/>
        <v>0</v>
      </c>
      <c r="G26" s="14">
        <f t="shared" si="0"/>
        <v>355275</v>
      </c>
      <c r="H26" s="14">
        <f t="shared" si="0"/>
        <v>0</v>
      </c>
      <c r="I26" s="14">
        <f t="shared" si="0"/>
        <v>1669515</v>
      </c>
      <c r="J26" s="14">
        <f t="shared" si="0"/>
        <v>0</v>
      </c>
      <c r="K26" s="14">
        <f t="shared" si="0"/>
        <v>685239</v>
      </c>
      <c r="L26" s="14">
        <f t="shared" si="0"/>
        <v>73521</v>
      </c>
      <c r="M26" s="14">
        <f t="shared" si="0"/>
        <v>0</v>
      </c>
      <c r="N26" s="14">
        <f t="shared" si="0"/>
        <v>0</v>
      </c>
      <c r="O26" s="14">
        <f>SUM(D26:N26)</f>
        <v>8813314</v>
      </c>
      <c r="P26" s="35">
        <f>(O26/P$28)</f>
        <v>1644.5818249673446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81</v>
      </c>
      <c r="N28" s="90"/>
      <c r="O28" s="90"/>
      <c r="P28" s="39">
        <v>5359</v>
      </c>
    </row>
    <row r="29" spans="1:16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547153</v>
      </c>
      <c r="E5" s="24">
        <f t="shared" si="0"/>
        <v>0</v>
      </c>
      <c r="F5" s="24">
        <f t="shared" si="0"/>
        <v>0</v>
      </c>
      <c r="G5" s="24">
        <f t="shared" si="0"/>
        <v>3995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112448</v>
      </c>
      <c r="M5" s="24">
        <f t="shared" si="0"/>
        <v>0</v>
      </c>
      <c r="N5" s="25">
        <f aca="true" t="shared" si="1" ref="N5:N19">SUM(D5:M5)</f>
        <v>663596</v>
      </c>
      <c r="O5" s="30">
        <f aca="true" t="shared" si="2" ref="O5:O26">(N5/O$28)</f>
        <v>131.50931430836306</v>
      </c>
      <c r="P5" s="6"/>
    </row>
    <row r="6" spans="1:16" ht="15">
      <c r="A6" s="12"/>
      <c r="B6" s="42">
        <v>511</v>
      </c>
      <c r="C6" s="19" t="s">
        <v>19</v>
      </c>
      <c r="D6" s="43">
        <v>119890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119890</v>
      </c>
      <c r="O6" s="44">
        <f t="shared" si="2"/>
        <v>23.759413396749903</v>
      </c>
      <c r="P6" s="9"/>
    </row>
    <row r="7" spans="1:16" ht="15">
      <c r="A7" s="12"/>
      <c r="B7" s="42">
        <v>513</v>
      </c>
      <c r="C7" s="19" t="s">
        <v>20</v>
      </c>
      <c r="D7" s="43">
        <v>427263</v>
      </c>
      <c r="E7" s="43">
        <v>0</v>
      </c>
      <c r="F7" s="43">
        <v>0</v>
      </c>
      <c r="G7" s="43">
        <v>3995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431258</v>
      </c>
      <c r="O7" s="44">
        <f t="shared" si="2"/>
        <v>85.46531906460562</v>
      </c>
      <c r="P7" s="9"/>
    </row>
    <row r="8" spans="1:16" ht="15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112448</v>
      </c>
      <c r="M8" s="43">
        <v>0</v>
      </c>
      <c r="N8" s="43">
        <f t="shared" si="1"/>
        <v>112448</v>
      </c>
      <c r="O8" s="44">
        <f t="shared" si="2"/>
        <v>22.28458184700753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3443381</v>
      </c>
      <c r="E9" s="29">
        <f t="shared" si="3"/>
        <v>0</v>
      </c>
      <c r="F9" s="29">
        <f t="shared" si="3"/>
        <v>0</v>
      </c>
      <c r="G9" s="29">
        <f t="shared" si="3"/>
        <v>118283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361246</v>
      </c>
      <c r="L9" s="29">
        <f t="shared" si="3"/>
        <v>0</v>
      </c>
      <c r="M9" s="29">
        <f t="shared" si="3"/>
        <v>0</v>
      </c>
      <c r="N9" s="40">
        <f t="shared" si="1"/>
        <v>3922910</v>
      </c>
      <c r="O9" s="41">
        <f t="shared" si="2"/>
        <v>777.4296472453428</v>
      </c>
      <c r="P9" s="10"/>
    </row>
    <row r="10" spans="1:16" ht="15">
      <c r="A10" s="12"/>
      <c r="B10" s="42">
        <v>521</v>
      </c>
      <c r="C10" s="19" t="s">
        <v>22</v>
      </c>
      <c r="D10" s="43">
        <v>1010719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1010719</v>
      </c>
      <c r="O10" s="44">
        <f t="shared" si="2"/>
        <v>200.30103051922313</v>
      </c>
      <c r="P10" s="9"/>
    </row>
    <row r="11" spans="1:16" ht="15">
      <c r="A11" s="12"/>
      <c r="B11" s="42">
        <v>522</v>
      </c>
      <c r="C11" s="19" t="s">
        <v>23</v>
      </c>
      <c r="D11" s="43">
        <v>2178649</v>
      </c>
      <c r="E11" s="43">
        <v>0</v>
      </c>
      <c r="F11" s="43">
        <v>0</v>
      </c>
      <c r="G11" s="43">
        <v>112852</v>
      </c>
      <c r="H11" s="43">
        <v>0</v>
      </c>
      <c r="I11" s="43">
        <v>0</v>
      </c>
      <c r="J11" s="43">
        <v>0</v>
      </c>
      <c r="K11" s="43">
        <v>361246</v>
      </c>
      <c r="L11" s="43">
        <v>0</v>
      </c>
      <c r="M11" s="43">
        <v>0</v>
      </c>
      <c r="N11" s="43">
        <f t="shared" si="1"/>
        <v>2652747</v>
      </c>
      <c r="O11" s="44">
        <f t="shared" si="2"/>
        <v>525.7128418549346</v>
      </c>
      <c r="P11" s="9"/>
    </row>
    <row r="12" spans="1:16" ht="15">
      <c r="A12" s="12"/>
      <c r="B12" s="42">
        <v>524</v>
      </c>
      <c r="C12" s="19" t="s">
        <v>24</v>
      </c>
      <c r="D12" s="43">
        <v>254013</v>
      </c>
      <c r="E12" s="43">
        <v>0</v>
      </c>
      <c r="F12" s="43">
        <v>0</v>
      </c>
      <c r="G12" s="43">
        <v>5431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259444</v>
      </c>
      <c r="O12" s="44">
        <f t="shared" si="2"/>
        <v>51.4157748711851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10625</v>
      </c>
      <c r="H13" s="29">
        <f t="shared" si="4"/>
        <v>0</v>
      </c>
      <c r="I13" s="29">
        <f t="shared" si="4"/>
        <v>1080126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1090751</v>
      </c>
      <c r="O13" s="41">
        <f t="shared" si="2"/>
        <v>216.16151407055094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905442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905442</v>
      </c>
      <c r="O14" s="44">
        <f t="shared" si="2"/>
        <v>179.43757431629012</v>
      </c>
      <c r="P14" s="9"/>
    </row>
    <row r="15" spans="1:16" ht="15">
      <c r="A15" s="12"/>
      <c r="B15" s="42">
        <v>538</v>
      </c>
      <c r="C15" s="19" t="s">
        <v>27</v>
      </c>
      <c r="D15" s="43">
        <v>0</v>
      </c>
      <c r="E15" s="43">
        <v>0</v>
      </c>
      <c r="F15" s="43">
        <v>0</v>
      </c>
      <c r="G15" s="43">
        <v>10625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10625</v>
      </c>
      <c r="O15" s="44">
        <f t="shared" si="2"/>
        <v>2.1056282203725725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174684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174684</v>
      </c>
      <c r="O16" s="44">
        <f t="shared" si="2"/>
        <v>34.61831153388823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680388</v>
      </c>
      <c r="E17" s="29">
        <f t="shared" si="5"/>
        <v>0</v>
      </c>
      <c r="F17" s="29">
        <f t="shared" si="5"/>
        <v>0</v>
      </c>
      <c r="G17" s="29">
        <f t="shared" si="5"/>
        <v>337141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1017529</v>
      </c>
      <c r="O17" s="41">
        <f t="shared" si="2"/>
        <v>201.6506143479984</v>
      </c>
      <c r="P17" s="10"/>
    </row>
    <row r="18" spans="1:16" ht="15">
      <c r="A18" s="12"/>
      <c r="B18" s="42">
        <v>541</v>
      </c>
      <c r="C18" s="19" t="s">
        <v>30</v>
      </c>
      <c r="D18" s="43">
        <v>680388</v>
      </c>
      <c r="E18" s="43">
        <v>0</v>
      </c>
      <c r="F18" s="43">
        <v>0</v>
      </c>
      <c r="G18" s="43">
        <v>337141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1017529</v>
      </c>
      <c r="O18" s="44">
        <f t="shared" si="2"/>
        <v>201.6506143479984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4088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4088</v>
      </c>
      <c r="O19" s="41">
        <f t="shared" si="2"/>
        <v>0.8101466508125248</v>
      </c>
      <c r="P19" s="10"/>
    </row>
    <row r="20" spans="1:16" ht="15">
      <c r="A20" s="12"/>
      <c r="B20" s="42">
        <v>564</v>
      </c>
      <c r="C20" s="19" t="s">
        <v>32</v>
      </c>
      <c r="D20" s="43">
        <v>4088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aca="true" t="shared" si="7" ref="N20:N25">SUM(D20:M20)</f>
        <v>4088</v>
      </c>
      <c r="O20" s="44">
        <f t="shared" si="2"/>
        <v>0.8101466508125248</v>
      </c>
      <c r="P20" s="9"/>
    </row>
    <row r="21" spans="1:16" ht="15.75">
      <c r="A21" s="26" t="s">
        <v>33</v>
      </c>
      <c r="B21" s="27"/>
      <c r="C21" s="28"/>
      <c r="D21" s="29">
        <f aca="true" t="shared" si="8" ref="D21:M21">SUM(D22:D25)</f>
        <v>20805</v>
      </c>
      <c r="E21" s="29">
        <f t="shared" si="8"/>
        <v>7008</v>
      </c>
      <c r="F21" s="29">
        <f t="shared" si="8"/>
        <v>0</v>
      </c>
      <c r="G21" s="29">
        <f t="shared" si="8"/>
        <v>3816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>SUM(D21:M21)</f>
        <v>31629</v>
      </c>
      <c r="O21" s="41">
        <f t="shared" si="2"/>
        <v>6.268133174791914</v>
      </c>
      <c r="P21" s="9"/>
    </row>
    <row r="22" spans="1:16" ht="15">
      <c r="A22" s="12"/>
      <c r="B22" s="42">
        <v>571</v>
      </c>
      <c r="C22" s="19" t="s">
        <v>34</v>
      </c>
      <c r="D22" s="43">
        <v>13150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13150</v>
      </c>
      <c r="O22" s="44">
        <f t="shared" si="2"/>
        <v>2.6060245739199366</v>
      </c>
      <c r="P22" s="9"/>
    </row>
    <row r="23" spans="1:16" ht="15">
      <c r="A23" s="12"/>
      <c r="B23" s="42">
        <v>572</v>
      </c>
      <c r="C23" s="19" t="s">
        <v>35</v>
      </c>
      <c r="D23" s="43">
        <v>0</v>
      </c>
      <c r="E23" s="43">
        <v>7008</v>
      </c>
      <c r="F23" s="43">
        <v>0</v>
      </c>
      <c r="G23" s="43">
        <v>3816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10824</v>
      </c>
      <c r="O23" s="44">
        <f t="shared" si="2"/>
        <v>2.145065398335315</v>
      </c>
      <c r="P23" s="9"/>
    </row>
    <row r="24" spans="1:16" ht="15">
      <c r="A24" s="12"/>
      <c r="B24" s="42">
        <v>573</v>
      </c>
      <c r="C24" s="19" t="s">
        <v>36</v>
      </c>
      <c r="D24" s="43">
        <v>1250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1250</v>
      </c>
      <c r="O24" s="44">
        <f t="shared" si="2"/>
        <v>0.24772096710265556</v>
      </c>
      <c r="P24" s="9"/>
    </row>
    <row r="25" spans="1:16" ht="15.75" thickBot="1">
      <c r="A25" s="12"/>
      <c r="B25" s="42">
        <v>574</v>
      </c>
      <c r="C25" s="19" t="s">
        <v>37</v>
      </c>
      <c r="D25" s="43">
        <v>6405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6405</v>
      </c>
      <c r="O25" s="44">
        <f t="shared" si="2"/>
        <v>1.2693222354340072</v>
      </c>
      <c r="P25" s="9"/>
    </row>
    <row r="26" spans="1:119" ht="16.5" thickBot="1">
      <c r="A26" s="13" t="s">
        <v>10</v>
      </c>
      <c r="B26" s="21"/>
      <c r="C26" s="20"/>
      <c r="D26" s="14">
        <f>SUM(D5,D9,D13,D17,D19,D21)</f>
        <v>4695815</v>
      </c>
      <c r="E26" s="14">
        <f aca="true" t="shared" si="9" ref="E26:M26">SUM(E5,E9,E13,E17,E19,E21)</f>
        <v>7008</v>
      </c>
      <c r="F26" s="14">
        <f t="shared" si="9"/>
        <v>0</v>
      </c>
      <c r="G26" s="14">
        <f t="shared" si="9"/>
        <v>473860</v>
      </c>
      <c r="H26" s="14">
        <f t="shared" si="9"/>
        <v>0</v>
      </c>
      <c r="I26" s="14">
        <f t="shared" si="9"/>
        <v>1080126</v>
      </c>
      <c r="J26" s="14">
        <f t="shared" si="9"/>
        <v>0</v>
      </c>
      <c r="K26" s="14">
        <f t="shared" si="9"/>
        <v>361246</v>
      </c>
      <c r="L26" s="14">
        <f t="shared" si="9"/>
        <v>112448</v>
      </c>
      <c r="M26" s="14">
        <f t="shared" si="9"/>
        <v>0</v>
      </c>
      <c r="N26" s="14">
        <f>SUM(D26:M26)</f>
        <v>6730503</v>
      </c>
      <c r="O26" s="35">
        <f t="shared" si="2"/>
        <v>1333.8293697978597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5046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594374</v>
      </c>
      <c r="E5" s="24">
        <f t="shared" si="0"/>
        <v>0</v>
      </c>
      <c r="F5" s="24">
        <f t="shared" si="0"/>
        <v>0</v>
      </c>
      <c r="G5" s="24">
        <f t="shared" si="0"/>
        <v>1402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595776</v>
      </c>
      <c r="O5" s="30">
        <f aca="true" t="shared" si="2" ref="O5:O25">(N5/O$27)</f>
        <v>119.60971692431238</v>
      </c>
      <c r="P5" s="6"/>
    </row>
    <row r="6" spans="1:16" ht="15">
      <c r="A6" s="12"/>
      <c r="B6" s="42">
        <v>511</v>
      </c>
      <c r="C6" s="19" t="s">
        <v>19</v>
      </c>
      <c r="D6" s="43">
        <v>169238</v>
      </c>
      <c r="E6" s="43">
        <v>0</v>
      </c>
      <c r="F6" s="43">
        <v>0</v>
      </c>
      <c r="G6" s="43">
        <v>907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170145</v>
      </c>
      <c r="O6" s="44">
        <f t="shared" si="2"/>
        <v>34.15880345312186</v>
      </c>
      <c r="P6" s="9"/>
    </row>
    <row r="7" spans="1:16" ht="15">
      <c r="A7" s="12"/>
      <c r="B7" s="42">
        <v>513</v>
      </c>
      <c r="C7" s="19" t="s">
        <v>20</v>
      </c>
      <c r="D7" s="43">
        <v>425136</v>
      </c>
      <c r="E7" s="43">
        <v>0</v>
      </c>
      <c r="F7" s="43">
        <v>0</v>
      </c>
      <c r="G7" s="43">
        <v>495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425631</v>
      </c>
      <c r="O7" s="44">
        <f t="shared" si="2"/>
        <v>85.45091347119052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3222125</v>
      </c>
      <c r="E8" s="29">
        <f t="shared" si="3"/>
        <v>0</v>
      </c>
      <c r="F8" s="29">
        <f t="shared" si="3"/>
        <v>0</v>
      </c>
      <c r="G8" s="29">
        <f t="shared" si="3"/>
        <v>84127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201029</v>
      </c>
      <c r="L8" s="29">
        <f t="shared" si="3"/>
        <v>0</v>
      </c>
      <c r="M8" s="29">
        <f t="shared" si="3"/>
        <v>0</v>
      </c>
      <c r="N8" s="40">
        <f t="shared" si="1"/>
        <v>3507281</v>
      </c>
      <c r="O8" s="41">
        <f t="shared" si="2"/>
        <v>704.1319012246537</v>
      </c>
      <c r="P8" s="10"/>
    </row>
    <row r="9" spans="1:16" ht="15">
      <c r="A9" s="12"/>
      <c r="B9" s="42">
        <v>521</v>
      </c>
      <c r="C9" s="19" t="s">
        <v>22</v>
      </c>
      <c r="D9" s="43">
        <v>872692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872692</v>
      </c>
      <c r="O9" s="44">
        <f t="shared" si="2"/>
        <v>175.20417586829953</v>
      </c>
      <c r="P9" s="9"/>
    </row>
    <row r="10" spans="1:16" ht="15">
      <c r="A10" s="12"/>
      <c r="B10" s="42">
        <v>522</v>
      </c>
      <c r="C10" s="19" t="s">
        <v>23</v>
      </c>
      <c r="D10" s="43">
        <v>2093363</v>
      </c>
      <c r="E10" s="43">
        <v>0</v>
      </c>
      <c r="F10" s="43">
        <v>0</v>
      </c>
      <c r="G10" s="43">
        <v>82476</v>
      </c>
      <c r="H10" s="43">
        <v>0</v>
      </c>
      <c r="I10" s="43">
        <v>0</v>
      </c>
      <c r="J10" s="43">
        <v>0</v>
      </c>
      <c r="K10" s="43">
        <v>201029</v>
      </c>
      <c r="L10" s="43">
        <v>0</v>
      </c>
      <c r="M10" s="43">
        <v>0</v>
      </c>
      <c r="N10" s="43">
        <f t="shared" si="1"/>
        <v>2376868</v>
      </c>
      <c r="O10" s="44">
        <f t="shared" si="2"/>
        <v>477.18691025898414</v>
      </c>
      <c r="P10" s="9"/>
    </row>
    <row r="11" spans="1:16" ht="15">
      <c r="A11" s="12"/>
      <c r="B11" s="42">
        <v>524</v>
      </c>
      <c r="C11" s="19" t="s">
        <v>24</v>
      </c>
      <c r="D11" s="43">
        <v>256070</v>
      </c>
      <c r="E11" s="43">
        <v>0</v>
      </c>
      <c r="F11" s="43">
        <v>0</v>
      </c>
      <c r="G11" s="43">
        <v>1651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257721</v>
      </c>
      <c r="O11" s="44">
        <f t="shared" si="2"/>
        <v>51.74081509737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152377</v>
      </c>
      <c r="H12" s="29">
        <f t="shared" si="4"/>
        <v>0</v>
      </c>
      <c r="I12" s="29">
        <f t="shared" si="4"/>
        <v>1197555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1349932</v>
      </c>
      <c r="O12" s="41">
        <f t="shared" si="2"/>
        <v>271.0162617948203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1034150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1034150</v>
      </c>
      <c r="O13" s="44">
        <f t="shared" si="2"/>
        <v>207.61895201766714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152377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152377</v>
      </c>
      <c r="O14" s="44">
        <f t="shared" si="2"/>
        <v>30.591648263400923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163405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163405</v>
      </c>
      <c r="O15" s="44">
        <f t="shared" si="2"/>
        <v>32.805661513752256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677418</v>
      </c>
      <c r="E16" s="29">
        <f t="shared" si="5"/>
        <v>0</v>
      </c>
      <c r="F16" s="29">
        <f t="shared" si="5"/>
        <v>0</v>
      </c>
      <c r="G16" s="29">
        <f t="shared" si="5"/>
        <v>109230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786648</v>
      </c>
      <c r="O16" s="41">
        <f t="shared" si="2"/>
        <v>157.92973298534432</v>
      </c>
      <c r="P16" s="10"/>
    </row>
    <row r="17" spans="1:16" ht="15">
      <c r="A17" s="12"/>
      <c r="B17" s="42">
        <v>541</v>
      </c>
      <c r="C17" s="19" t="s">
        <v>30</v>
      </c>
      <c r="D17" s="43">
        <v>677418</v>
      </c>
      <c r="E17" s="43">
        <v>0</v>
      </c>
      <c r="F17" s="43">
        <v>0</v>
      </c>
      <c r="G17" s="43">
        <v>109230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786648</v>
      </c>
      <c r="O17" s="44">
        <f t="shared" si="2"/>
        <v>157.92973298534432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8540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8540</v>
      </c>
      <c r="O18" s="41">
        <f t="shared" si="2"/>
        <v>1.7145151575988757</v>
      </c>
      <c r="P18" s="10"/>
    </row>
    <row r="19" spans="1:16" ht="15">
      <c r="A19" s="12"/>
      <c r="B19" s="42">
        <v>564</v>
      </c>
      <c r="C19" s="19" t="s">
        <v>32</v>
      </c>
      <c r="D19" s="43">
        <v>8540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7" ref="N19:N24">SUM(D19:M19)</f>
        <v>8540</v>
      </c>
      <c r="O19" s="44">
        <f t="shared" si="2"/>
        <v>1.7145151575988757</v>
      </c>
      <c r="P19" s="9"/>
    </row>
    <row r="20" spans="1:16" ht="15.75">
      <c r="A20" s="26" t="s">
        <v>33</v>
      </c>
      <c r="B20" s="27"/>
      <c r="C20" s="28"/>
      <c r="D20" s="29">
        <f aca="true" t="shared" si="8" ref="D20:M20">SUM(D21:D24)</f>
        <v>21652</v>
      </c>
      <c r="E20" s="29">
        <f t="shared" si="8"/>
        <v>29288</v>
      </c>
      <c r="F20" s="29">
        <f t="shared" si="8"/>
        <v>0</v>
      </c>
      <c r="G20" s="29">
        <f t="shared" si="8"/>
        <v>8636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59576</v>
      </c>
      <c r="O20" s="41">
        <f t="shared" si="2"/>
        <v>11.960650471792812</v>
      </c>
      <c r="P20" s="9"/>
    </row>
    <row r="21" spans="1:16" ht="15">
      <c r="A21" s="12"/>
      <c r="B21" s="42">
        <v>571</v>
      </c>
      <c r="C21" s="19" t="s">
        <v>34</v>
      </c>
      <c r="D21" s="43">
        <v>14775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14775</v>
      </c>
      <c r="O21" s="44">
        <f t="shared" si="2"/>
        <v>2.966271832965268</v>
      </c>
      <c r="P21" s="9"/>
    </row>
    <row r="22" spans="1:16" ht="15">
      <c r="A22" s="12"/>
      <c r="B22" s="42">
        <v>572</v>
      </c>
      <c r="C22" s="19" t="s">
        <v>35</v>
      </c>
      <c r="D22" s="43">
        <v>0</v>
      </c>
      <c r="E22" s="43">
        <v>29288</v>
      </c>
      <c r="F22" s="43">
        <v>0</v>
      </c>
      <c r="G22" s="43">
        <v>8636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37924</v>
      </c>
      <c r="O22" s="44">
        <f t="shared" si="2"/>
        <v>7.613732182292712</v>
      </c>
      <c r="P22" s="9"/>
    </row>
    <row r="23" spans="1:16" ht="15">
      <c r="A23" s="12"/>
      <c r="B23" s="42">
        <v>573</v>
      </c>
      <c r="C23" s="19" t="s">
        <v>36</v>
      </c>
      <c r="D23" s="43">
        <v>1250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1250</v>
      </c>
      <c r="O23" s="44">
        <f t="shared" si="2"/>
        <v>0.25095362377032726</v>
      </c>
      <c r="P23" s="9"/>
    </row>
    <row r="24" spans="1:16" ht="15.75" thickBot="1">
      <c r="A24" s="12"/>
      <c r="B24" s="42">
        <v>574</v>
      </c>
      <c r="C24" s="19" t="s">
        <v>37</v>
      </c>
      <c r="D24" s="43">
        <v>5627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5627</v>
      </c>
      <c r="O24" s="44">
        <f t="shared" si="2"/>
        <v>1.129692832764505</v>
      </c>
      <c r="P24" s="9"/>
    </row>
    <row r="25" spans="1:119" ht="16.5" thickBot="1">
      <c r="A25" s="13" t="s">
        <v>10</v>
      </c>
      <c r="B25" s="21"/>
      <c r="C25" s="20"/>
      <c r="D25" s="14">
        <f>SUM(D5,D8,D12,D16,D18,D20)</f>
        <v>4524109</v>
      </c>
      <c r="E25" s="14">
        <f aca="true" t="shared" si="9" ref="E25:M25">SUM(E5,E8,E12,E16,E18,E20)</f>
        <v>29288</v>
      </c>
      <c r="F25" s="14">
        <f t="shared" si="9"/>
        <v>0</v>
      </c>
      <c r="G25" s="14">
        <f t="shared" si="9"/>
        <v>355772</v>
      </c>
      <c r="H25" s="14">
        <f t="shared" si="9"/>
        <v>0</v>
      </c>
      <c r="I25" s="14">
        <f t="shared" si="9"/>
        <v>1197555</v>
      </c>
      <c r="J25" s="14">
        <f t="shared" si="9"/>
        <v>0</v>
      </c>
      <c r="K25" s="14">
        <f t="shared" si="9"/>
        <v>201029</v>
      </c>
      <c r="L25" s="14">
        <f t="shared" si="9"/>
        <v>0</v>
      </c>
      <c r="M25" s="14">
        <f t="shared" si="9"/>
        <v>0</v>
      </c>
      <c r="N25" s="14">
        <f>SUM(D25:M25)</f>
        <v>6307753</v>
      </c>
      <c r="O25" s="35">
        <f t="shared" si="2"/>
        <v>1266.3627785585225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4981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586226</v>
      </c>
      <c r="E5" s="24">
        <f t="shared" si="0"/>
        <v>0</v>
      </c>
      <c r="F5" s="24">
        <f t="shared" si="0"/>
        <v>0</v>
      </c>
      <c r="G5" s="24">
        <f t="shared" si="0"/>
        <v>11821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598047</v>
      </c>
      <c r="O5" s="30">
        <f aca="true" t="shared" si="2" ref="O5:O27">(N5/O$29)</f>
        <v>120.47683319903304</v>
      </c>
      <c r="P5" s="6"/>
    </row>
    <row r="6" spans="1:16" ht="15">
      <c r="A6" s="12"/>
      <c r="B6" s="42">
        <v>511</v>
      </c>
      <c r="C6" s="19" t="s">
        <v>19</v>
      </c>
      <c r="D6" s="43">
        <v>167275</v>
      </c>
      <c r="E6" s="43">
        <v>0</v>
      </c>
      <c r="F6" s="43">
        <v>0</v>
      </c>
      <c r="G6" s="43">
        <v>881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168156</v>
      </c>
      <c r="O6" s="44">
        <f t="shared" si="2"/>
        <v>33.87510072522159</v>
      </c>
      <c r="P6" s="9"/>
    </row>
    <row r="7" spans="1:16" ht="15">
      <c r="A7" s="12"/>
      <c r="B7" s="42">
        <v>513</v>
      </c>
      <c r="C7" s="19" t="s">
        <v>20</v>
      </c>
      <c r="D7" s="43">
        <v>418951</v>
      </c>
      <c r="E7" s="43">
        <v>0</v>
      </c>
      <c r="F7" s="43">
        <v>0</v>
      </c>
      <c r="G7" s="43">
        <v>10940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429891</v>
      </c>
      <c r="O7" s="44">
        <f t="shared" si="2"/>
        <v>86.60173247381144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2927573</v>
      </c>
      <c r="E8" s="29">
        <f t="shared" si="3"/>
        <v>0</v>
      </c>
      <c r="F8" s="29">
        <f t="shared" si="3"/>
        <v>0</v>
      </c>
      <c r="G8" s="29">
        <f t="shared" si="3"/>
        <v>195677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194434</v>
      </c>
      <c r="L8" s="29">
        <f t="shared" si="3"/>
        <v>0</v>
      </c>
      <c r="M8" s="29">
        <f t="shared" si="3"/>
        <v>0</v>
      </c>
      <c r="N8" s="40">
        <f t="shared" si="1"/>
        <v>3317684</v>
      </c>
      <c r="O8" s="41">
        <f t="shared" si="2"/>
        <v>668.3489121676067</v>
      </c>
      <c r="P8" s="10"/>
    </row>
    <row r="9" spans="1:16" ht="15">
      <c r="A9" s="12"/>
      <c r="B9" s="42">
        <v>521</v>
      </c>
      <c r="C9" s="19" t="s">
        <v>22</v>
      </c>
      <c r="D9" s="43">
        <v>695345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695345</v>
      </c>
      <c r="O9" s="44">
        <f t="shared" si="2"/>
        <v>140.07755842062852</v>
      </c>
      <c r="P9" s="9"/>
    </row>
    <row r="10" spans="1:16" ht="15">
      <c r="A10" s="12"/>
      <c r="B10" s="42">
        <v>522</v>
      </c>
      <c r="C10" s="19" t="s">
        <v>23</v>
      </c>
      <c r="D10" s="43">
        <v>1979987</v>
      </c>
      <c r="E10" s="43">
        <v>0</v>
      </c>
      <c r="F10" s="43">
        <v>0</v>
      </c>
      <c r="G10" s="43">
        <v>194260</v>
      </c>
      <c r="H10" s="43">
        <v>0</v>
      </c>
      <c r="I10" s="43">
        <v>0</v>
      </c>
      <c r="J10" s="43">
        <v>0</v>
      </c>
      <c r="K10" s="43">
        <v>194434</v>
      </c>
      <c r="L10" s="43">
        <v>0</v>
      </c>
      <c r="M10" s="43">
        <v>0</v>
      </c>
      <c r="N10" s="43">
        <f t="shared" si="1"/>
        <v>2368681</v>
      </c>
      <c r="O10" s="44">
        <f t="shared" si="2"/>
        <v>477.1718372280419</v>
      </c>
      <c r="P10" s="9"/>
    </row>
    <row r="11" spans="1:16" ht="15">
      <c r="A11" s="12"/>
      <c r="B11" s="42">
        <v>524</v>
      </c>
      <c r="C11" s="19" t="s">
        <v>24</v>
      </c>
      <c r="D11" s="43">
        <v>252241</v>
      </c>
      <c r="E11" s="43">
        <v>0</v>
      </c>
      <c r="F11" s="43">
        <v>0</v>
      </c>
      <c r="G11" s="43">
        <v>1417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253658</v>
      </c>
      <c r="O11" s="44">
        <f t="shared" si="2"/>
        <v>51.09951651893634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12012</v>
      </c>
      <c r="H12" s="29">
        <f t="shared" si="4"/>
        <v>0</v>
      </c>
      <c r="I12" s="29">
        <f t="shared" si="4"/>
        <v>944675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956687</v>
      </c>
      <c r="O12" s="41">
        <f t="shared" si="2"/>
        <v>192.7250201450443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794932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794932</v>
      </c>
      <c r="O13" s="44">
        <f t="shared" si="2"/>
        <v>160.13940370668814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12012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12012</v>
      </c>
      <c r="O14" s="44">
        <f t="shared" si="2"/>
        <v>2.419822723609992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149743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149743</v>
      </c>
      <c r="O15" s="44">
        <f t="shared" si="2"/>
        <v>30.165793714746172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702762</v>
      </c>
      <c r="E16" s="29">
        <f t="shared" si="5"/>
        <v>0</v>
      </c>
      <c r="F16" s="29">
        <f t="shared" si="5"/>
        <v>0</v>
      </c>
      <c r="G16" s="29">
        <f t="shared" si="5"/>
        <v>74833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777595</v>
      </c>
      <c r="O16" s="41">
        <f t="shared" si="2"/>
        <v>156.64685737308622</v>
      </c>
      <c r="P16" s="10"/>
    </row>
    <row r="17" spans="1:16" ht="15">
      <c r="A17" s="12"/>
      <c r="B17" s="42">
        <v>541</v>
      </c>
      <c r="C17" s="19" t="s">
        <v>30</v>
      </c>
      <c r="D17" s="43">
        <v>702762</v>
      </c>
      <c r="E17" s="43">
        <v>0</v>
      </c>
      <c r="F17" s="43">
        <v>0</v>
      </c>
      <c r="G17" s="43">
        <v>74833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777595</v>
      </c>
      <c r="O17" s="44">
        <f t="shared" si="2"/>
        <v>156.64685737308622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1750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1750</v>
      </c>
      <c r="O18" s="41">
        <f t="shared" si="2"/>
        <v>0.3525382755842063</v>
      </c>
      <c r="P18" s="10"/>
    </row>
    <row r="19" spans="1:16" ht="15">
      <c r="A19" s="12"/>
      <c r="B19" s="42">
        <v>564</v>
      </c>
      <c r="C19" s="19" t="s">
        <v>32</v>
      </c>
      <c r="D19" s="43">
        <v>1750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7" ref="N19:N24">SUM(D19:M19)</f>
        <v>1750</v>
      </c>
      <c r="O19" s="44">
        <f t="shared" si="2"/>
        <v>0.3525382755842063</v>
      </c>
      <c r="P19" s="9"/>
    </row>
    <row r="20" spans="1:16" ht="15.75">
      <c r="A20" s="26" t="s">
        <v>33</v>
      </c>
      <c r="B20" s="27"/>
      <c r="C20" s="28"/>
      <c r="D20" s="29">
        <f aca="true" t="shared" si="8" ref="D20:M20">SUM(D21:D24)</f>
        <v>21959</v>
      </c>
      <c r="E20" s="29">
        <f t="shared" si="8"/>
        <v>26392</v>
      </c>
      <c r="F20" s="29">
        <f t="shared" si="8"/>
        <v>0</v>
      </c>
      <c r="G20" s="29">
        <f t="shared" si="8"/>
        <v>613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48964</v>
      </c>
      <c r="O20" s="41">
        <f t="shared" si="2"/>
        <v>9.8638195004029</v>
      </c>
      <c r="P20" s="9"/>
    </row>
    <row r="21" spans="1:16" ht="15">
      <c r="A21" s="12"/>
      <c r="B21" s="42">
        <v>571</v>
      </c>
      <c r="C21" s="19" t="s">
        <v>34</v>
      </c>
      <c r="D21" s="43">
        <v>15775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15775</v>
      </c>
      <c r="O21" s="44">
        <f t="shared" si="2"/>
        <v>3.177880741337631</v>
      </c>
      <c r="P21" s="9"/>
    </row>
    <row r="22" spans="1:16" ht="15">
      <c r="A22" s="12"/>
      <c r="B22" s="42">
        <v>572</v>
      </c>
      <c r="C22" s="19" t="s">
        <v>35</v>
      </c>
      <c r="D22" s="43">
        <v>0</v>
      </c>
      <c r="E22" s="43">
        <v>26392</v>
      </c>
      <c r="F22" s="43">
        <v>0</v>
      </c>
      <c r="G22" s="43">
        <v>613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27005</v>
      </c>
      <c r="O22" s="44">
        <f t="shared" si="2"/>
        <v>5.44016921837228</v>
      </c>
      <c r="P22" s="9"/>
    </row>
    <row r="23" spans="1:16" ht="15">
      <c r="A23" s="12"/>
      <c r="B23" s="42">
        <v>573</v>
      </c>
      <c r="C23" s="19" t="s">
        <v>36</v>
      </c>
      <c r="D23" s="43">
        <v>1260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1260</v>
      </c>
      <c r="O23" s="44">
        <f t="shared" si="2"/>
        <v>0.25382755842062854</v>
      </c>
      <c r="P23" s="9"/>
    </row>
    <row r="24" spans="1:16" ht="15">
      <c r="A24" s="12"/>
      <c r="B24" s="42">
        <v>574</v>
      </c>
      <c r="C24" s="19" t="s">
        <v>37</v>
      </c>
      <c r="D24" s="43">
        <v>4924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4924</v>
      </c>
      <c r="O24" s="44">
        <f t="shared" si="2"/>
        <v>0.991941982272361</v>
      </c>
      <c r="P24" s="9"/>
    </row>
    <row r="25" spans="1:16" ht="15.75">
      <c r="A25" s="26" t="s">
        <v>39</v>
      </c>
      <c r="B25" s="27"/>
      <c r="C25" s="28"/>
      <c r="D25" s="29">
        <f aca="true" t="shared" si="9" ref="D25:M25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210458</v>
      </c>
      <c r="H25" s="29">
        <f t="shared" si="9"/>
        <v>0</v>
      </c>
      <c r="I25" s="29">
        <f t="shared" si="9"/>
        <v>210458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420916</v>
      </c>
      <c r="O25" s="41">
        <f t="shared" si="2"/>
        <v>84.79371474617244</v>
      </c>
      <c r="P25" s="9"/>
    </row>
    <row r="26" spans="1:16" ht="15.75" thickBot="1">
      <c r="A26" s="12"/>
      <c r="B26" s="42">
        <v>581</v>
      </c>
      <c r="C26" s="19" t="s">
        <v>43</v>
      </c>
      <c r="D26" s="43">
        <v>0</v>
      </c>
      <c r="E26" s="43">
        <v>0</v>
      </c>
      <c r="F26" s="43">
        <v>0</v>
      </c>
      <c r="G26" s="43">
        <v>210458</v>
      </c>
      <c r="H26" s="43">
        <v>0</v>
      </c>
      <c r="I26" s="43">
        <v>210458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420916</v>
      </c>
      <c r="O26" s="44">
        <f t="shared" si="2"/>
        <v>84.79371474617244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4240270</v>
      </c>
      <c r="E27" s="14">
        <f aca="true" t="shared" si="10" ref="E27:M27">SUM(E5,E8,E12,E16,E18,E20,E25)</f>
        <v>26392</v>
      </c>
      <c r="F27" s="14">
        <f t="shared" si="10"/>
        <v>0</v>
      </c>
      <c r="G27" s="14">
        <f t="shared" si="10"/>
        <v>505414</v>
      </c>
      <c r="H27" s="14">
        <f t="shared" si="10"/>
        <v>0</v>
      </c>
      <c r="I27" s="14">
        <f t="shared" si="10"/>
        <v>1155133</v>
      </c>
      <c r="J27" s="14">
        <f t="shared" si="10"/>
        <v>0</v>
      </c>
      <c r="K27" s="14">
        <f t="shared" si="10"/>
        <v>194434</v>
      </c>
      <c r="L27" s="14">
        <f t="shared" si="10"/>
        <v>0</v>
      </c>
      <c r="M27" s="14">
        <f t="shared" si="10"/>
        <v>0</v>
      </c>
      <c r="N27" s="14">
        <f>SUM(D27:M27)</f>
        <v>6121643</v>
      </c>
      <c r="O27" s="35">
        <f t="shared" si="2"/>
        <v>1233.2076954069298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4964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583576</v>
      </c>
      <c r="E5" s="24">
        <f t="shared" si="0"/>
        <v>0</v>
      </c>
      <c r="F5" s="24">
        <f t="shared" si="0"/>
        <v>0</v>
      </c>
      <c r="G5" s="24">
        <f t="shared" si="0"/>
        <v>5645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589221</v>
      </c>
      <c r="O5" s="30">
        <f aca="true" t="shared" si="2" ref="O5:O27">(N5/O$29)</f>
        <v>111.48930936613056</v>
      </c>
      <c r="P5" s="6"/>
    </row>
    <row r="6" spans="1:16" ht="15">
      <c r="A6" s="12"/>
      <c r="B6" s="42">
        <v>511</v>
      </c>
      <c r="C6" s="19" t="s">
        <v>19</v>
      </c>
      <c r="D6" s="43">
        <v>171129</v>
      </c>
      <c r="E6" s="43">
        <v>0</v>
      </c>
      <c r="F6" s="43">
        <v>0</v>
      </c>
      <c r="G6" s="43">
        <v>2557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173686</v>
      </c>
      <c r="O6" s="44">
        <f t="shared" si="2"/>
        <v>32.8639545884579</v>
      </c>
      <c r="P6" s="9"/>
    </row>
    <row r="7" spans="1:16" ht="15">
      <c r="A7" s="12"/>
      <c r="B7" s="42">
        <v>513</v>
      </c>
      <c r="C7" s="19" t="s">
        <v>20</v>
      </c>
      <c r="D7" s="43">
        <v>412447</v>
      </c>
      <c r="E7" s="43">
        <v>0</v>
      </c>
      <c r="F7" s="43">
        <v>0</v>
      </c>
      <c r="G7" s="43">
        <v>3088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415535</v>
      </c>
      <c r="O7" s="44">
        <f t="shared" si="2"/>
        <v>78.62535477767265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2824329</v>
      </c>
      <c r="E8" s="29">
        <f t="shared" si="3"/>
        <v>0</v>
      </c>
      <c r="F8" s="29">
        <f t="shared" si="3"/>
        <v>0</v>
      </c>
      <c r="G8" s="29">
        <f t="shared" si="3"/>
        <v>36250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206969</v>
      </c>
      <c r="L8" s="29">
        <f t="shared" si="3"/>
        <v>0</v>
      </c>
      <c r="M8" s="29">
        <f t="shared" si="3"/>
        <v>0</v>
      </c>
      <c r="N8" s="40">
        <f t="shared" si="1"/>
        <v>3067548</v>
      </c>
      <c r="O8" s="41">
        <f t="shared" si="2"/>
        <v>580.4253547776726</v>
      </c>
      <c r="P8" s="10"/>
    </row>
    <row r="9" spans="1:16" ht="15">
      <c r="A9" s="12"/>
      <c r="B9" s="42">
        <v>521</v>
      </c>
      <c r="C9" s="19" t="s">
        <v>22</v>
      </c>
      <c r="D9" s="43">
        <v>670902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670902</v>
      </c>
      <c r="O9" s="44">
        <f t="shared" si="2"/>
        <v>126.9445600756859</v>
      </c>
      <c r="P9" s="9"/>
    </row>
    <row r="10" spans="1:16" ht="15">
      <c r="A10" s="12"/>
      <c r="B10" s="42">
        <v>522</v>
      </c>
      <c r="C10" s="19" t="s">
        <v>23</v>
      </c>
      <c r="D10" s="43">
        <v>1906030</v>
      </c>
      <c r="E10" s="43">
        <v>0</v>
      </c>
      <c r="F10" s="43">
        <v>0</v>
      </c>
      <c r="G10" s="43">
        <v>35600</v>
      </c>
      <c r="H10" s="43">
        <v>0</v>
      </c>
      <c r="I10" s="43">
        <v>0</v>
      </c>
      <c r="J10" s="43">
        <v>0</v>
      </c>
      <c r="K10" s="43">
        <v>206969</v>
      </c>
      <c r="L10" s="43">
        <v>0</v>
      </c>
      <c r="M10" s="43">
        <v>0</v>
      </c>
      <c r="N10" s="43">
        <f t="shared" si="1"/>
        <v>2148599</v>
      </c>
      <c r="O10" s="44">
        <f t="shared" si="2"/>
        <v>406.54664143803217</v>
      </c>
      <c r="P10" s="9"/>
    </row>
    <row r="11" spans="1:16" ht="15">
      <c r="A11" s="12"/>
      <c r="B11" s="42">
        <v>524</v>
      </c>
      <c r="C11" s="19" t="s">
        <v>24</v>
      </c>
      <c r="D11" s="43">
        <v>247397</v>
      </c>
      <c r="E11" s="43">
        <v>0</v>
      </c>
      <c r="F11" s="43">
        <v>0</v>
      </c>
      <c r="G11" s="43">
        <v>650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248047</v>
      </c>
      <c r="O11" s="44">
        <f t="shared" si="2"/>
        <v>46.93415326395459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171663</v>
      </c>
      <c r="H12" s="29">
        <f t="shared" si="4"/>
        <v>0</v>
      </c>
      <c r="I12" s="29">
        <f t="shared" si="4"/>
        <v>943840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1115503</v>
      </c>
      <c r="O12" s="41">
        <f t="shared" si="2"/>
        <v>211.06963103122044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794435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794435</v>
      </c>
      <c r="O13" s="44">
        <f t="shared" si="2"/>
        <v>150.31882686849573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54285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54285</v>
      </c>
      <c r="O14" s="44">
        <f t="shared" si="2"/>
        <v>10.271523178807946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117378</v>
      </c>
      <c r="H15" s="43">
        <v>0</v>
      </c>
      <c r="I15" s="43">
        <v>149405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266783</v>
      </c>
      <c r="O15" s="44">
        <f t="shared" si="2"/>
        <v>50.479280983916745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720171</v>
      </c>
      <c r="E16" s="29">
        <f t="shared" si="5"/>
        <v>0</v>
      </c>
      <c r="F16" s="29">
        <f t="shared" si="5"/>
        <v>0</v>
      </c>
      <c r="G16" s="29">
        <f t="shared" si="5"/>
        <v>44236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764407</v>
      </c>
      <c r="O16" s="41">
        <f t="shared" si="2"/>
        <v>144.63708609271524</v>
      </c>
      <c r="P16" s="10"/>
    </row>
    <row r="17" spans="1:16" ht="15">
      <c r="A17" s="12"/>
      <c r="B17" s="42">
        <v>541</v>
      </c>
      <c r="C17" s="19" t="s">
        <v>30</v>
      </c>
      <c r="D17" s="43">
        <v>720171</v>
      </c>
      <c r="E17" s="43">
        <v>0</v>
      </c>
      <c r="F17" s="43">
        <v>0</v>
      </c>
      <c r="G17" s="43">
        <v>44236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764407</v>
      </c>
      <c r="O17" s="44">
        <f t="shared" si="2"/>
        <v>144.63708609271524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3750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3750</v>
      </c>
      <c r="O18" s="41">
        <f t="shared" si="2"/>
        <v>0.7095553453169348</v>
      </c>
      <c r="P18" s="10"/>
    </row>
    <row r="19" spans="1:16" ht="15">
      <c r="A19" s="12"/>
      <c r="B19" s="42">
        <v>564</v>
      </c>
      <c r="C19" s="19" t="s">
        <v>32</v>
      </c>
      <c r="D19" s="43">
        <v>3750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7" ref="N19:N24">SUM(D19:M19)</f>
        <v>3750</v>
      </c>
      <c r="O19" s="44">
        <f t="shared" si="2"/>
        <v>0.7095553453169348</v>
      </c>
      <c r="P19" s="9"/>
    </row>
    <row r="20" spans="1:16" ht="15.75">
      <c r="A20" s="26" t="s">
        <v>33</v>
      </c>
      <c r="B20" s="27"/>
      <c r="C20" s="28"/>
      <c r="D20" s="29">
        <f aca="true" t="shared" si="8" ref="D20:M20">SUM(D21:D24)</f>
        <v>22542</v>
      </c>
      <c r="E20" s="29">
        <f t="shared" si="8"/>
        <v>23403</v>
      </c>
      <c r="F20" s="29">
        <f t="shared" si="8"/>
        <v>0</v>
      </c>
      <c r="G20" s="29">
        <f t="shared" si="8"/>
        <v>900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46845</v>
      </c>
      <c r="O20" s="41">
        <f t="shared" si="2"/>
        <v>8.863765373699149</v>
      </c>
      <c r="P20" s="9"/>
    </row>
    <row r="21" spans="1:16" ht="15">
      <c r="A21" s="12"/>
      <c r="B21" s="42">
        <v>571</v>
      </c>
      <c r="C21" s="19" t="s">
        <v>34</v>
      </c>
      <c r="D21" s="43">
        <v>16775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16775</v>
      </c>
      <c r="O21" s="44">
        <f t="shared" si="2"/>
        <v>3.174077578051088</v>
      </c>
      <c r="P21" s="9"/>
    </row>
    <row r="22" spans="1:16" ht="15">
      <c r="A22" s="12"/>
      <c r="B22" s="42">
        <v>572</v>
      </c>
      <c r="C22" s="19" t="s">
        <v>35</v>
      </c>
      <c r="D22" s="43">
        <v>0</v>
      </c>
      <c r="E22" s="43">
        <v>23403</v>
      </c>
      <c r="F22" s="43">
        <v>0</v>
      </c>
      <c r="G22" s="43">
        <v>900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24303</v>
      </c>
      <c r="O22" s="44">
        <f t="shared" si="2"/>
        <v>4.598486281929991</v>
      </c>
      <c r="P22" s="9"/>
    </row>
    <row r="23" spans="1:16" ht="15">
      <c r="A23" s="12"/>
      <c r="B23" s="42">
        <v>573</v>
      </c>
      <c r="C23" s="19" t="s">
        <v>36</v>
      </c>
      <c r="D23" s="43">
        <v>1160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1160</v>
      </c>
      <c r="O23" s="44">
        <f t="shared" si="2"/>
        <v>0.2194891201513718</v>
      </c>
      <c r="P23" s="9"/>
    </row>
    <row r="24" spans="1:16" ht="15">
      <c r="A24" s="12"/>
      <c r="B24" s="42">
        <v>574</v>
      </c>
      <c r="C24" s="19" t="s">
        <v>37</v>
      </c>
      <c r="D24" s="43">
        <v>4607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4607</v>
      </c>
      <c r="O24" s="44">
        <f t="shared" si="2"/>
        <v>0.8717123935666982</v>
      </c>
      <c r="P24" s="9"/>
    </row>
    <row r="25" spans="1:16" ht="15.75">
      <c r="A25" s="26" t="s">
        <v>39</v>
      </c>
      <c r="B25" s="27"/>
      <c r="C25" s="28"/>
      <c r="D25" s="29">
        <f aca="true" t="shared" si="9" ref="D25:M25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21855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21855</v>
      </c>
      <c r="O25" s="41">
        <f t="shared" si="2"/>
        <v>4.135288552507095</v>
      </c>
      <c r="P25" s="9"/>
    </row>
    <row r="26" spans="1:16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21855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21855</v>
      </c>
      <c r="O26" s="44">
        <f t="shared" si="2"/>
        <v>4.135288552507095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4154368</v>
      </c>
      <c r="E27" s="14">
        <f aca="true" t="shared" si="10" ref="E27:M27">SUM(E5,E8,E12,E16,E18,E20,E25)</f>
        <v>23403</v>
      </c>
      <c r="F27" s="14">
        <f t="shared" si="10"/>
        <v>0</v>
      </c>
      <c r="G27" s="14">
        <f t="shared" si="10"/>
        <v>258694</v>
      </c>
      <c r="H27" s="14">
        <f t="shared" si="10"/>
        <v>0</v>
      </c>
      <c r="I27" s="14">
        <f t="shared" si="10"/>
        <v>965695</v>
      </c>
      <c r="J27" s="14">
        <f t="shared" si="10"/>
        <v>0</v>
      </c>
      <c r="K27" s="14">
        <f t="shared" si="10"/>
        <v>206969</v>
      </c>
      <c r="L27" s="14">
        <f t="shared" si="10"/>
        <v>0</v>
      </c>
      <c r="M27" s="14">
        <f t="shared" si="10"/>
        <v>0</v>
      </c>
      <c r="N27" s="14">
        <f>SUM(D27:M27)</f>
        <v>5609129</v>
      </c>
      <c r="O27" s="35">
        <f t="shared" si="2"/>
        <v>1061.329990539262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5285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575736</v>
      </c>
      <c r="E5" s="24">
        <f t="shared" si="0"/>
        <v>0</v>
      </c>
      <c r="F5" s="24">
        <f t="shared" si="0"/>
        <v>0</v>
      </c>
      <c r="G5" s="24">
        <f t="shared" si="0"/>
        <v>14383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590119</v>
      </c>
      <c r="O5" s="30">
        <f aca="true" t="shared" si="2" ref="O5:O27">(N5/O$29)</f>
        <v>110.467802321228</v>
      </c>
      <c r="P5" s="6"/>
    </row>
    <row r="6" spans="1:16" ht="15">
      <c r="A6" s="12"/>
      <c r="B6" s="42">
        <v>511</v>
      </c>
      <c r="C6" s="19" t="s">
        <v>19</v>
      </c>
      <c r="D6" s="43">
        <v>167253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167253</v>
      </c>
      <c r="O6" s="44">
        <f t="shared" si="2"/>
        <v>31.309060277049795</v>
      </c>
      <c r="P6" s="9"/>
    </row>
    <row r="7" spans="1:16" ht="15">
      <c r="A7" s="12"/>
      <c r="B7" s="42">
        <v>513</v>
      </c>
      <c r="C7" s="19" t="s">
        <v>20</v>
      </c>
      <c r="D7" s="43">
        <v>408483</v>
      </c>
      <c r="E7" s="43">
        <v>0</v>
      </c>
      <c r="F7" s="43">
        <v>0</v>
      </c>
      <c r="G7" s="43">
        <v>14383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422866</v>
      </c>
      <c r="O7" s="44">
        <f t="shared" si="2"/>
        <v>79.15874204417821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2742931</v>
      </c>
      <c r="E8" s="29">
        <f t="shared" si="3"/>
        <v>0</v>
      </c>
      <c r="F8" s="29">
        <f t="shared" si="3"/>
        <v>0</v>
      </c>
      <c r="G8" s="29">
        <f t="shared" si="3"/>
        <v>73342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234658</v>
      </c>
      <c r="L8" s="29">
        <f t="shared" si="3"/>
        <v>0</v>
      </c>
      <c r="M8" s="29">
        <f t="shared" si="3"/>
        <v>0</v>
      </c>
      <c r="N8" s="40">
        <f t="shared" si="1"/>
        <v>3050931</v>
      </c>
      <c r="O8" s="41">
        <f t="shared" si="2"/>
        <v>571.1214900786223</v>
      </c>
      <c r="P8" s="10"/>
    </row>
    <row r="9" spans="1:16" ht="15">
      <c r="A9" s="12"/>
      <c r="B9" s="42">
        <v>521</v>
      </c>
      <c r="C9" s="19" t="s">
        <v>22</v>
      </c>
      <c r="D9" s="43">
        <v>640726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640726</v>
      </c>
      <c r="O9" s="44">
        <f t="shared" si="2"/>
        <v>119.94122051666042</v>
      </c>
      <c r="P9" s="9"/>
    </row>
    <row r="10" spans="1:16" ht="15">
      <c r="A10" s="12"/>
      <c r="B10" s="42">
        <v>522</v>
      </c>
      <c r="C10" s="19" t="s">
        <v>23</v>
      </c>
      <c r="D10" s="43">
        <v>1853194</v>
      </c>
      <c r="E10" s="43">
        <v>0</v>
      </c>
      <c r="F10" s="43">
        <v>0</v>
      </c>
      <c r="G10" s="43">
        <v>28159</v>
      </c>
      <c r="H10" s="43">
        <v>0</v>
      </c>
      <c r="I10" s="43">
        <v>0</v>
      </c>
      <c r="J10" s="43">
        <v>0</v>
      </c>
      <c r="K10" s="43">
        <v>234658</v>
      </c>
      <c r="L10" s="43">
        <v>0</v>
      </c>
      <c r="M10" s="43">
        <v>0</v>
      </c>
      <c r="N10" s="43">
        <f t="shared" si="1"/>
        <v>2116011</v>
      </c>
      <c r="O10" s="44">
        <f t="shared" si="2"/>
        <v>396.1083863721453</v>
      </c>
      <c r="P10" s="9"/>
    </row>
    <row r="11" spans="1:16" ht="15">
      <c r="A11" s="12"/>
      <c r="B11" s="42">
        <v>524</v>
      </c>
      <c r="C11" s="19" t="s">
        <v>24</v>
      </c>
      <c r="D11" s="43">
        <v>249011</v>
      </c>
      <c r="E11" s="43">
        <v>0</v>
      </c>
      <c r="F11" s="43">
        <v>0</v>
      </c>
      <c r="G11" s="43">
        <v>45183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294194</v>
      </c>
      <c r="O11" s="44">
        <f t="shared" si="2"/>
        <v>55.071883189816546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67756</v>
      </c>
      <c r="H12" s="29">
        <f t="shared" si="4"/>
        <v>0</v>
      </c>
      <c r="I12" s="29">
        <f t="shared" si="4"/>
        <v>873646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941402</v>
      </c>
      <c r="O12" s="41">
        <f t="shared" si="2"/>
        <v>176.22650692624487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726659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726659</v>
      </c>
      <c r="O13" s="44">
        <f t="shared" si="2"/>
        <v>136.02751778360164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64774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64774</v>
      </c>
      <c r="O14" s="44">
        <f t="shared" si="2"/>
        <v>12.125421190565332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2982</v>
      </c>
      <c r="H15" s="43">
        <v>0</v>
      </c>
      <c r="I15" s="43">
        <v>146987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149969</v>
      </c>
      <c r="O15" s="44">
        <f t="shared" si="2"/>
        <v>28.073567952077873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732415</v>
      </c>
      <c r="E16" s="29">
        <f t="shared" si="5"/>
        <v>0</v>
      </c>
      <c r="F16" s="29">
        <f t="shared" si="5"/>
        <v>0</v>
      </c>
      <c r="G16" s="29">
        <f t="shared" si="5"/>
        <v>350444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1082859</v>
      </c>
      <c r="O16" s="41">
        <f t="shared" si="2"/>
        <v>202.70666417072258</v>
      </c>
      <c r="P16" s="10"/>
    </row>
    <row r="17" spans="1:16" ht="15">
      <c r="A17" s="12"/>
      <c r="B17" s="42">
        <v>541</v>
      </c>
      <c r="C17" s="19" t="s">
        <v>30</v>
      </c>
      <c r="D17" s="43">
        <v>732415</v>
      </c>
      <c r="E17" s="43">
        <v>0</v>
      </c>
      <c r="F17" s="43">
        <v>0</v>
      </c>
      <c r="G17" s="43">
        <v>350444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1082859</v>
      </c>
      <c r="O17" s="44">
        <f t="shared" si="2"/>
        <v>202.70666417072258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3166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3166</v>
      </c>
      <c r="O18" s="41">
        <f t="shared" si="2"/>
        <v>0.592661924372894</v>
      </c>
      <c r="P18" s="10"/>
    </row>
    <row r="19" spans="1:16" ht="15">
      <c r="A19" s="12"/>
      <c r="B19" s="42">
        <v>564</v>
      </c>
      <c r="C19" s="19" t="s">
        <v>32</v>
      </c>
      <c r="D19" s="43">
        <v>3166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7" ref="N19:N24">SUM(D19:M19)</f>
        <v>3166</v>
      </c>
      <c r="O19" s="44">
        <f t="shared" si="2"/>
        <v>0.592661924372894</v>
      </c>
      <c r="P19" s="9"/>
    </row>
    <row r="20" spans="1:16" ht="15.75">
      <c r="A20" s="26" t="s">
        <v>33</v>
      </c>
      <c r="B20" s="27"/>
      <c r="C20" s="28"/>
      <c r="D20" s="29">
        <f aca="true" t="shared" si="8" ref="D20:M20">SUM(D21:D24)</f>
        <v>25113</v>
      </c>
      <c r="E20" s="29">
        <f t="shared" si="8"/>
        <v>25741</v>
      </c>
      <c r="F20" s="29">
        <f t="shared" si="8"/>
        <v>0</v>
      </c>
      <c r="G20" s="29">
        <f t="shared" si="8"/>
        <v>123482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174336</v>
      </c>
      <c r="O20" s="41">
        <f t="shared" si="2"/>
        <v>32.63496817671284</v>
      </c>
      <c r="P20" s="9"/>
    </row>
    <row r="21" spans="1:16" ht="15">
      <c r="A21" s="12"/>
      <c r="B21" s="42">
        <v>571</v>
      </c>
      <c r="C21" s="19" t="s">
        <v>34</v>
      </c>
      <c r="D21" s="43">
        <v>14375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14375</v>
      </c>
      <c r="O21" s="44">
        <f t="shared" si="2"/>
        <v>2.690939722950206</v>
      </c>
      <c r="P21" s="9"/>
    </row>
    <row r="22" spans="1:16" ht="15">
      <c r="A22" s="12"/>
      <c r="B22" s="42">
        <v>572</v>
      </c>
      <c r="C22" s="19" t="s">
        <v>35</v>
      </c>
      <c r="D22" s="43">
        <v>0</v>
      </c>
      <c r="E22" s="43">
        <v>25741</v>
      </c>
      <c r="F22" s="43">
        <v>0</v>
      </c>
      <c r="G22" s="43">
        <v>123482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149223</v>
      </c>
      <c r="O22" s="44">
        <f t="shared" si="2"/>
        <v>27.933919880194683</v>
      </c>
      <c r="P22" s="9"/>
    </row>
    <row r="23" spans="1:16" ht="15">
      <c r="A23" s="12"/>
      <c r="B23" s="42">
        <v>573</v>
      </c>
      <c r="C23" s="19" t="s">
        <v>36</v>
      </c>
      <c r="D23" s="43">
        <v>1675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1675</v>
      </c>
      <c r="O23" s="44">
        <f t="shared" si="2"/>
        <v>0.31355297641332835</v>
      </c>
      <c r="P23" s="9"/>
    </row>
    <row r="24" spans="1:16" ht="15">
      <c r="A24" s="12"/>
      <c r="B24" s="42">
        <v>574</v>
      </c>
      <c r="C24" s="19" t="s">
        <v>37</v>
      </c>
      <c r="D24" s="43">
        <v>9063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9063</v>
      </c>
      <c r="O24" s="44">
        <f t="shared" si="2"/>
        <v>1.6965555971546238</v>
      </c>
      <c r="P24" s="9"/>
    </row>
    <row r="25" spans="1:16" ht="15.75">
      <c r="A25" s="26" t="s">
        <v>39</v>
      </c>
      <c r="B25" s="27"/>
      <c r="C25" s="28"/>
      <c r="D25" s="29">
        <f aca="true" t="shared" si="9" ref="D25:M25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25646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25646</v>
      </c>
      <c r="O25" s="41">
        <f t="shared" si="2"/>
        <v>4.800823661549981</v>
      </c>
      <c r="P25" s="9"/>
    </row>
    <row r="26" spans="1:16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25646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25646</v>
      </c>
      <c r="O26" s="44">
        <f t="shared" si="2"/>
        <v>4.800823661549981</v>
      </c>
      <c r="P26" s="9"/>
    </row>
    <row r="27" spans="1:119" ht="16.5" thickBot="1">
      <c r="A27" s="13" t="s">
        <v>10</v>
      </c>
      <c r="B27" s="21"/>
      <c r="C27" s="20"/>
      <c r="D27" s="14">
        <f>SUM(D5,D8,D12,D16,D18,D20,D25)</f>
        <v>4079361</v>
      </c>
      <c r="E27" s="14">
        <f aca="true" t="shared" si="10" ref="E27:M27">SUM(E5,E8,E12,E16,E18,E20,E25)</f>
        <v>25741</v>
      </c>
      <c r="F27" s="14">
        <f t="shared" si="10"/>
        <v>0</v>
      </c>
      <c r="G27" s="14">
        <f t="shared" si="10"/>
        <v>629407</v>
      </c>
      <c r="H27" s="14">
        <f t="shared" si="10"/>
        <v>0</v>
      </c>
      <c r="I27" s="14">
        <f t="shared" si="10"/>
        <v>899292</v>
      </c>
      <c r="J27" s="14">
        <f t="shared" si="10"/>
        <v>0</v>
      </c>
      <c r="K27" s="14">
        <f t="shared" si="10"/>
        <v>234658</v>
      </c>
      <c r="L27" s="14">
        <f t="shared" si="10"/>
        <v>0</v>
      </c>
      <c r="M27" s="14">
        <f t="shared" si="10"/>
        <v>0</v>
      </c>
      <c r="N27" s="14">
        <f>SUM(D27:M27)</f>
        <v>5868459</v>
      </c>
      <c r="O27" s="35">
        <f t="shared" si="2"/>
        <v>1098.5509172594534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54</v>
      </c>
      <c r="M29" s="90"/>
      <c r="N29" s="90"/>
      <c r="O29" s="39">
        <v>5342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569602</v>
      </c>
      <c r="E5" s="24">
        <f t="shared" si="0"/>
        <v>0</v>
      </c>
      <c r="F5" s="24">
        <f t="shared" si="0"/>
        <v>0</v>
      </c>
      <c r="G5" s="24">
        <f t="shared" si="0"/>
        <v>25392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129008</v>
      </c>
      <c r="M5" s="24">
        <f t="shared" si="0"/>
        <v>0</v>
      </c>
      <c r="N5" s="25">
        <f aca="true" t="shared" si="1" ref="N5:N18">SUM(D5:M5)</f>
        <v>724002</v>
      </c>
      <c r="O5" s="30">
        <f aca="true" t="shared" si="2" ref="O5:O27">(N5/O$29)</f>
        <v>127.96076352067868</v>
      </c>
      <c r="P5" s="6"/>
    </row>
    <row r="6" spans="1:16" ht="15">
      <c r="A6" s="12"/>
      <c r="B6" s="42">
        <v>511</v>
      </c>
      <c r="C6" s="19" t="s">
        <v>19</v>
      </c>
      <c r="D6" s="43">
        <v>169433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169433</v>
      </c>
      <c r="O6" s="44">
        <f t="shared" si="2"/>
        <v>29.945740544361964</v>
      </c>
      <c r="P6" s="9"/>
    </row>
    <row r="7" spans="1:16" ht="15">
      <c r="A7" s="12"/>
      <c r="B7" s="42">
        <v>513</v>
      </c>
      <c r="C7" s="19" t="s">
        <v>20</v>
      </c>
      <c r="D7" s="43">
        <v>400169</v>
      </c>
      <c r="E7" s="43">
        <v>0</v>
      </c>
      <c r="F7" s="43">
        <v>0</v>
      </c>
      <c r="G7" s="43">
        <v>25392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425561</v>
      </c>
      <c r="O7" s="44">
        <f t="shared" si="2"/>
        <v>75.2140332272888</v>
      </c>
      <c r="P7" s="9"/>
    </row>
    <row r="8" spans="1:16" ht="15">
      <c r="A8" s="12"/>
      <c r="B8" s="42">
        <v>519</v>
      </c>
      <c r="C8" s="19" t="s">
        <v>49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129008</v>
      </c>
      <c r="M8" s="43">
        <v>0</v>
      </c>
      <c r="N8" s="43">
        <f t="shared" si="1"/>
        <v>129008</v>
      </c>
      <c r="O8" s="44">
        <f t="shared" si="2"/>
        <v>22.800989749027924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2573025</v>
      </c>
      <c r="E9" s="29">
        <f t="shared" si="3"/>
        <v>0</v>
      </c>
      <c r="F9" s="29">
        <f t="shared" si="3"/>
        <v>0</v>
      </c>
      <c r="G9" s="29">
        <f t="shared" si="3"/>
        <v>336217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363079</v>
      </c>
      <c r="L9" s="29">
        <f t="shared" si="3"/>
        <v>0</v>
      </c>
      <c r="M9" s="29">
        <f t="shared" si="3"/>
        <v>0</v>
      </c>
      <c r="N9" s="40">
        <f t="shared" si="1"/>
        <v>3272321</v>
      </c>
      <c r="O9" s="41">
        <f t="shared" si="2"/>
        <v>578.352951572994</v>
      </c>
      <c r="P9" s="10"/>
    </row>
    <row r="10" spans="1:16" ht="15">
      <c r="A10" s="12"/>
      <c r="B10" s="42">
        <v>521</v>
      </c>
      <c r="C10" s="19" t="s">
        <v>22</v>
      </c>
      <c r="D10" s="43">
        <v>590188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590188</v>
      </c>
      <c r="O10" s="44">
        <f t="shared" si="2"/>
        <v>104.31035701661365</v>
      </c>
      <c r="P10" s="9"/>
    </row>
    <row r="11" spans="1:16" ht="15">
      <c r="A11" s="12"/>
      <c r="B11" s="42">
        <v>522</v>
      </c>
      <c r="C11" s="19" t="s">
        <v>23</v>
      </c>
      <c r="D11" s="43">
        <v>1745365</v>
      </c>
      <c r="E11" s="43">
        <v>0</v>
      </c>
      <c r="F11" s="43">
        <v>0</v>
      </c>
      <c r="G11" s="43">
        <v>53629</v>
      </c>
      <c r="H11" s="43">
        <v>0</v>
      </c>
      <c r="I11" s="43">
        <v>0</v>
      </c>
      <c r="J11" s="43">
        <v>0</v>
      </c>
      <c r="K11" s="43">
        <v>363079</v>
      </c>
      <c r="L11" s="43">
        <v>0</v>
      </c>
      <c r="M11" s="43">
        <v>0</v>
      </c>
      <c r="N11" s="43">
        <f t="shared" si="1"/>
        <v>2162073</v>
      </c>
      <c r="O11" s="44">
        <f t="shared" si="2"/>
        <v>382.12672322375397</v>
      </c>
      <c r="P11" s="9"/>
    </row>
    <row r="12" spans="1:16" ht="15">
      <c r="A12" s="12"/>
      <c r="B12" s="42">
        <v>524</v>
      </c>
      <c r="C12" s="19" t="s">
        <v>24</v>
      </c>
      <c r="D12" s="43">
        <v>237472</v>
      </c>
      <c r="E12" s="43">
        <v>0</v>
      </c>
      <c r="F12" s="43">
        <v>0</v>
      </c>
      <c r="G12" s="43">
        <v>282588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520060</v>
      </c>
      <c r="O12" s="44">
        <f t="shared" si="2"/>
        <v>91.91587133262637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173040</v>
      </c>
      <c r="H13" s="29">
        <f t="shared" si="4"/>
        <v>0</v>
      </c>
      <c r="I13" s="29">
        <f t="shared" si="4"/>
        <v>889878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1062918</v>
      </c>
      <c r="O13" s="41">
        <f t="shared" si="2"/>
        <v>187.8610816542948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741234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741234</v>
      </c>
      <c r="O14" s="44">
        <f t="shared" si="2"/>
        <v>131.00636267232238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173040</v>
      </c>
      <c r="H15" s="43">
        <v>0</v>
      </c>
      <c r="I15" s="43">
        <v>148644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321684</v>
      </c>
      <c r="O15" s="44">
        <f t="shared" si="2"/>
        <v>56.854718981972425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692697</v>
      </c>
      <c r="E16" s="29">
        <f t="shared" si="5"/>
        <v>0</v>
      </c>
      <c r="F16" s="29">
        <f t="shared" si="5"/>
        <v>0</v>
      </c>
      <c r="G16" s="29">
        <f t="shared" si="5"/>
        <v>47442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740139</v>
      </c>
      <c r="O16" s="41">
        <f t="shared" si="2"/>
        <v>130.81283138918346</v>
      </c>
      <c r="P16" s="10"/>
    </row>
    <row r="17" spans="1:16" ht="15">
      <c r="A17" s="12"/>
      <c r="B17" s="42">
        <v>541</v>
      </c>
      <c r="C17" s="19" t="s">
        <v>30</v>
      </c>
      <c r="D17" s="43">
        <v>692697</v>
      </c>
      <c r="E17" s="43">
        <v>0</v>
      </c>
      <c r="F17" s="43">
        <v>0</v>
      </c>
      <c r="G17" s="43">
        <v>47442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740139</v>
      </c>
      <c r="O17" s="44">
        <f t="shared" si="2"/>
        <v>130.81283138918346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4452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4452</v>
      </c>
      <c r="O18" s="41">
        <f t="shared" si="2"/>
        <v>0.7868504772004242</v>
      </c>
      <c r="P18" s="10"/>
    </row>
    <row r="19" spans="1:16" ht="15">
      <c r="A19" s="12"/>
      <c r="B19" s="42">
        <v>564</v>
      </c>
      <c r="C19" s="19" t="s">
        <v>32</v>
      </c>
      <c r="D19" s="43">
        <v>4452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7" ref="N19:N24">SUM(D19:M19)</f>
        <v>4452</v>
      </c>
      <c r="O19" s="44">
        <f t="shared" si="2"/>
        <v>0.7868504772004242</v>
      </c>
      <c r="P19" s="9"/>
    </row>
    <row r="20" spans="1:16" ht="15.75">
      <c r="A20" s="26" t="s">
        <v>33</v>
      </c>
      <c r="B20" s="27"/>
      <c r="C20" s="28"/>
      <c r="D20" s="29">
        <f aca="true" t="shared" si="8" ref="D20:M20">SUM(D21:D24)</f>
        <v>31515</v>
      </c>
      <c r="E20" s="29">
        <f t="shared" si="8"/>
        <v>26694</v>
      </c>
      <c r="F20" s="29">
        <f t="shared" si="8"/>
        <v>0</v>
      </c>
      <c r="G20" s="29">
        <f t="shared" si="8"/>
        <v>4126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>SUM(D20:M20)</f>
        <v>62335</v>
      </c>
      <c r="O20" s="41">
        <f t="shared" si="2"/>
        <v>11.017143867090844</v>
      </c>
      <c r="P20" s="9"/>
    </row>
    <row r="21" spans="1:16" ht="15">
      <c r="A21" s="12"/>
      <c r="B21" s="42">
        <v>571</v>
      </c>
      <c r="C21" s="19" t="s">
        <v>34</v>
      </c>
      <c r="D21" s="43">
        <v>13675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13675</v>
      </c>
      <c r="O21" s="44">
        <f t="shared" si="2"/>
        <v>2.4169317780134323</v>
      </c>
      <c r="P21" s="9"/>
    </row>
    <row r="22" spans="1:16" ht="15">
      <c r="A22" s="12"/>
      <c r="B22" s="42">
        <v>572</v>
      </c>
      <c r="C22" s="19" t="s">
        <v>35</v>
      </c>
      <c r="D22" s="43">
        <v>0</v>
      </c>
      <c r="E22" s="43">
        <v>26694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26694</v>
      </c>
      <c r="O22" s="44">
        <f t="shared" si="2"/>
        <v>4.717921527041358</v>
      </c>
      <c r="P22" s="9"/>
    </row>
    <row r="23" spans="1:16" ht="15">
      <c r="A23" s="12"/>
      <c r="B23" s="42">
        <v>573</v>
      </c>
      <c r="C23" s="19" t="s">
        <v>36</v>
      </c>
      <c r="D23" s="43">
        <v>237</v>
      </c>
      <c r="E23" s="43">
        <v>0</v>
      </c>
      <c r="F23" s="43">
        <v>0</v>
      </c>
      <c r="G23" s="43">
        <v>4126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4363</v>
      </c>
      <c r="O23" s="44">
        <f t="shared" si="2"/>
        <v>0.7711205372923294</v>
      </c>
      <c r="P23" s="9"/>
    </row>
    <row r="24" spans="1:16" ht="15">
      <c r="A24" s="12"/>
      <c r="B24" s="42">
        <v>574</v>
      </c>
      <c r="C24" s="19" t="s">
        <v>37</v>
      </c>
      <c r="D24" s="43">
        <v>17603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17603</v>
      </c>
      <c r="O24" s="44">
        <f t="shared" si="2"/>
        <v>3.1111700247437257</v>
      </c>
      <c r="P24" s="9"/>
    </row>
    <row r="25" spans="1:16" ht="15.75">
      <c r="A25" s="26" t="s">
        <v>39</v>
      </c>
      <c r="B25" s="27"/>
      <c r="C25" s="28"/>
      <c r="D25" s="29">
        <f aca="true" t="shared" si="9" ref="D25:M25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29309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29309</v>
      </c>
      <c r="O25" s="41">
        <f t="shared" si="2"/>
        <v>5.180098974902792</v>
      </c>
      <c r="P25" s="9"/>
    </row>
    <row r="26" spans="1:16" ht="15.75" thickBot="1">
      <c r="A26" s="12"/>
      <c r="B26" s="42">
        <v>591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29309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29309</v>
      </c>
      <c r="O26" s="44">
        <f t="shared" si="2"/>
        <v>5.180098974902792</v>
      </c>
      <c r="P26" s="9"/>
    </row>
    <row r="27" spans="1:119" ht="16.5" thickBot="1">
      <c r="A27" s="13" t="s">
        <v>10</v>
      </c>
      <c r="B27" s="21"/>
      <c r="C27" s="20"/>
      <c r="D27" s="14">
        <f>SUM(D5,D9,D13,D16,D18,D20,D25)</f>
        <v>3871291</v>
      </c>
      <c r="E27" s="14">
        <f aca="true" t="shared" si="10" ref="E27:M27">SUM(E5,E9,E13,E16,E18,E20,E25)</f>
        <v>26694</v>
      </c>
      <c r="F27" s="14">
        <f t="shared" si="10"/>
        <v>0</v>
      </c>
      <c r="G27" s="14">
        <f t="shared" si="10"/>
        <v>586217</v>
      </c>
      <c r="H27" s="14">
        <f t="shared" si="10"/>
        <v>0</v>
      </c>
      <c r="I27" s="14">
        <f t="shared" si="10"/>
        <v>919187</v>
      </c>
      <c r="J27" s="14">
        <f t="shared" si="10"/>
        <v>0</v>
      </c>
      <c r="K27" s="14">
        <f t="shared" si="10"/>
        <v>363079</v>
      </c>
      <c r="L27" s="14">
        <f t="shared" si="10"/>
        <v>129008</v>
      </c>
      <c r="M27" s="14">
        <f t="shared" si="10"/>
        <v>0</v>
      </c>
      <c r="N27" s="14">
        <f>SUM(D27:M27)</f>
        <v>5895476</v>
      </c>
      <c r="O27" s="35">
        <f t="shared" si="2"/>
        <v>1041.971721456345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65</v>
      </c>
      <c r="M29" s="90"/>
      <c r="N29" s="90"/>
      <c r="O29" s="39">
        <v>5658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853883</v>
      </c>
      <c r="E5" s="24">
        <f t="shared" si="0"/>
        <v>0</v>
      </c>
      <c r="F5" s="24">
        <f t="shared" si="0"/>
        <v>0</v>
      </c>
      <c r="G5" s="24">
        <f t="shared" si="0"/>
        <v>34089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101715</v>
      </c>
      <c r="M5" s="24">
        <f t="shared" si="0"/>
        <v>0</v>
      </c>
      <c r="N5" s="25">
        <f aca="true" t="shared" si="1" ref="N5:N24">SUM(D5:M5)</f>
        <v>989687</v>
      </c>
      <c r="O5" s="30">
        <f aca="true" t="shared" si="2" ref="O5:O24">(N5/O$26)</f>
        <v>194.89700669554944</v>
      </c>
      <c r="P5" s="6"/>
    </row>
    <row r="6" spans="1:16" ht="15">
      <c r="A6" s="12"/>
      <c r="B6" s="42">
        <v>511</v>
      </c>
      <c r="C6" s="19" t="s">
        <v>19</v>
      </c>
      <c r="D6" s="43">
        <v>116117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116117</v>
      </c>
      <c r="O6" s="44">
        <f t="shared" si="2"/>
        <v>22.86667979519496</v>
      </c>
      <c r="P6" s="9"/>
    </row>
    <row r="7" spans="1:16" ht="15">
      <c r="A7" s="12"/>
      <c r="B7" s="42">
        <v>513</v>
      </c>
      <c r="C7" s="19" t="s">
        <v>20</v>
      </c>
      <c r="D7" s="43">
        <v>737766</v>
      </c>
      <c r="E7" s="43">
        <v>0</v>
      </c>
      <c r="F7" s="43">
        <v>0</v>
      </c>
      <c r="G7" s="43">
        <v>34089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771855</v>
      </c>
      <c r="O7" s="44">
        <f t="shared" si="2"/>
        <v>151.99980307207562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101715</v>
      </c>
      <c r="M8" s="43">
        <v>0</v>
      </c>
      <c r="N8" s="43">
        <f t="shared" si="1"/>
        <v>101715</v>
      </c>
      <c r="O8" s="44">
        <f t="shared" si="2"/>
        <v>20.03052382827885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4008987</v>
      </c>
      <c r="E9" s="29">
        <f t="shared" si="3"/>
        <v>0</v>
      </c>
      <c r="F9" s="29">
        <f t="shared" si="3"/>
        <v>0</v>
      </c>
      <c r="G9" s="29">
        <f t="shared" si="3"/>
        <v>163952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707699</v>
      </c>
      <c r="L9" s="29">
        <f t="shared" si="3"/>
        <v>0</v>
      </c>
      <c r="M9" s="29">
        <f t="shared" si="3"/>
        <v>0</v>
      </c>
      <c r="N9" s="40">
        <f t="shared" si="1"/>
        <v>4880638</v>
      </c>
      <c r="O9" s="41">
        <f t="shared" si="2"/>
        <v>961.1339109885782</v>
      </c>
      <c r="P9" s="10"/>
    </row>
    <row r="10" spans="1:16" ht="15">
      <c r="A10" s="12"/>
      <c r="B10" s="42">
        <v>521</v>
      </c>
      <c r="C10" s="19" t="s">
        <v>22</v>
      </c>
      <c r="D10" s="43">
        <v>834420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834420</v>
      </c>
      <c r="O10" s="44">
        <f t="shared" si="2"/>
        <v>164.3205986608901</v>
      </c>
      <c r="P10" s="9"/>
    </row>
    <row r="11" spans="1:16" ht="15">
      <c r="A11" s="12"/>
      <c r="B11" s="42">
        <v>522</v>
      </c>
      <c r="C11" s="19" t="s">
        <v>23</v>
      </c>
      <c r="D11" s="43">
        <v>2799977</v>
      </c>
      <c r="E11" s="43">
        <v>0</v>
      </c>
      <c r="F11" s="43">
        <v>0</v>
      </c>
      <c r="G11" s="43">
        <v>162176</v>
      </c>
      <c r="H11" s="43">
        <v>0</v>
      </c>
      <c r="I11" s="43">
        <v>0</v>
      </c>
      <c r="J11" s="43">
        <v>0</v>
      </c>
      <c r="K11" s="43">
        <v>707699</v>
      </c>
      <c r="L11" s="43">
        <v>0</v>
      </c>
      <c r="M11" s="43">
        <v>0</v>
      </c>
      <c r="N11" s="43">
        <f t="shared" si="1"/>
        <v>3669852</v>
      </c>
      <c r="O11" s="44">
        <f t="shared" si="2"/>
        <v>722.6963371406065</v>
      </c>
      <c r="P11" s="9"/>
    </row>
    <row r="12" spans="1:16" ht="15">
      <c r="A12" s="12"/>
      <c r="B12" s="42">
        <v>524</v>
      </c>
      <c r="C12" s="19" t="s">
        <v>24</v>
      </c>
      <c r="D12" s="43">
        <v>374590</v>
      </c>
      <c r="E12" s="43">
        <v>0</v>
      </c>
      <c r="F12" s="43">
        <v>0</v>
      </c>
      <c r="G12" s="43">
        <v>1776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376366</v>
      </c>
      <c r="O12" s="44">
        <f t="shared" si="2"/>
        <v>74.11697518708152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8434</v>
      </c>
      <c r="H13" s="29">
        <f t="shared" si="4"/>
        <v>0</v>
      </c>
      <c r="I13" s="29">
        <f t="shared" si="4"/>
        <v>1459748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1468182</v>
      </c>
      <c r="O13" s="41">
        <f t="shared" si="2"/>
        <v>289.126033871603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1248053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1248053</v>
      </c>
      <c r="O14" s="44">
        <f t="shared" si="2"/>
        <v>245.77648680582908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8434</v>
      </c>
      <c r="H15" s="43">
        <v>0</v>
      </c>
      <c r="I15" s="43">
        <v>211695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220129</v>
      </c>
      <c r="O15" s="44">
        <f t="shared" si="2"/>
        <v>43.349547065773926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846628</v>
      </c>
      <c r="E16" s="29">
        <f t="shared" si="5"/>
        <v>0</v>
      </c>
      <c r="F16" s="29">
        <f t="shared" si="5"/>
        <v>0</v>
      </c>
      <c r="G16" s="29">
        <f t="shared" si="5"/>
        <v>339727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1186355</v>
      </c>
      <c r="O16" s="41">
        <f t="shared" si="2"/>
        <v>233.62642772745176</v>
      </c>
      <c r="P16" s="10"/>
    </row>
    <row r="17" spans="1:16" ht="15">
      <c r="A17" s="12"/>
      <c r="B17" s="42">
        <v>541</v>
      </c>
      <c r="C17" s="19" t="s">
        <v>57</v>
      </c>
      <c r="D17" s="43">
        <v>846628</v>
      </c>
      <c r="E17" s="43">
        <v>0</v>
      </c>
      <c r="F17" s="43">
        <v>0</v>
      </c>
      <c r="G17" s="43">
        <v>339727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1186355</v>
      </c>
      <c r="O17" s="44">
        <f t="shared" si="2"/>
        <v>233.62642772745176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4650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4650</v>
      </c>
      <c r="O18" s="41">
        <f t="shared" si="2"/>
        <v>0.9157148483654982</v>
      </c>
      <c r="P18" s="10"/>
    </row>
    <row r="19" spans="1:16" ht="15">
      <c r="A19" s="12"/>
      <c r="B19" s="42">
        <v>564</v>
      </c>
      <c r="C19" s="19" t="s">
        <v>58</v>
      </c>
      <c r="D19" s="43">
        <v>4650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4650</v>
      </c>
      <c r="O19" s="44">
        <f t="shared" si="2"/>
        <v>0.9157148483654982</v>
      </c>
      <c r="P19" s="9"/>
    </row>
    <row r="20" spans="1:16" ht="15.75">
      <c r="A20" s="26" t="s">
        <v>33</v>
      </c>
      <c r="B20" s="27"/>
      <c r="C20" s="28"/>
      <c r="D20" s="29">
        <f aca="true" t="shared" si="7" ref="D20:M20">SUM(D21:D23)</f>
        <v>21479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21479</v>
      </c>
      <c r="O20" s="41">
        <f t="shared" si="2"/>
        <v>4.2298148877510835</v>
      </c>
      <c r="P20" s="9"/>
    </row>
    <row r="21" spans="1:16" ht="15">
      <c r="A21" s="12"/>
      <c r="B21" s="42">
        <v>571</v>
      </c>
      <c r="C21" s="19" t="s">
        <v>34</v>
      </c>
      <c r="D21" s="43">
        <v>14250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14250</v>
      </c>
      <c r="O21" s="44">
        <f t="shared" si="2"/>
        <v>2.806222922410398</v>
      </c>
      <c r="P21" s="9"/>
    </row>
    <row r="22" spans="1:16" ht="15">
      <c r="A22" s="12"/>
      <c r="B22" s="42">
        <v>573</v>
      </c>
      <c r="C22" s="19" t="s">
        <v>36</v>
      </c>
      <c r="D22" s="43">
        <v>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</v>
      </c>
      <c r="O22" s="44">
        <f t="shared" si="2"/>
        <v>0.19692792437967704</v>
      </c>
      <c r="P22" s="9"/>
    </row>
    <row r="23" spans="1:16" ht="15.75" thickBot="1">
      <c r="A23" s="12"/>
      <c r="B23" s="42">
        <v>574</v>
      </c>
      <c r="C23" s="19" t="s">
        <v>37</v>
      </c>
      <c r="D23" s="43">
        <v>6229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6229</v>
      </c>
      <c r="O23" s="44">
        <f t="shared" si="2"/>
        <v>1.2266640409610083</v>
      </c>
      <c r="P23" s="9"/>
    </row>
    <row r="24" spans="1:119" ht="16.5" thickBot="1">
      <c r="A24" s="13" t="s">
        <v>10</v>
      </c>
      <c r="B24" s="21"/>
      <c r="C24" s="20"/>
      <c r="D24" s="14">
        <f>SUM(D5,D9,D13,D16,D18,D20)</f>
        <v>5735627</v>
      </c>
      <c r="E24" s="14">
        <f aca="true" t="shared" si="8" ref="E24:M24">SUM(E5,E9,E13,E16,E18,E20)</f>
        <v>0</v>
      </c>
      <c r="F24" s="14">
        <f t="shared" si="8"/>
        <v>0</v>
      </c>
      <c r="G24" s="14">
        <f t="shared" si="8"/>
        <v>546202</v>
      </c>
      <c r="H24" s="14">
        <f t="shared" si="8"/>
        <v>0</v>
      </c>
      <c r="I24" s="14">
        <f t="shared" si="8"/>
        <v>1459748</v>
      </c>
      <c r="J24" s="14">
        <f t="shared" si="8"/>
        <v>0</v>
      </c>
      <c r="K24" s="14">
        <f t="shared" si="8"/>
        <v>707699</v>
      </c>
      <c r="L24" s="14">
        <f t="shared" si="8"/>
        <v>101715</v>
      </c>
      <c r="M24" s="14">
        <f t="shared" si="8"/>
        <v>0</v>
      </c>
      <c r="N24" s="14">
        <f t="shared" si="1"/>
        <v>8550991</v>
      </c>
      <c r="O24" s="35">
        <f t="shared" si="2"/>
        <v>1683.928909019299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5078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810300</v>
      </c>
      <c r="E5" s="24">
        <f t="shared" si="0"/>
        <v>0</v>
      </c>
      <c r="F5" s="24">
        <f t="shared" si="0"/>
        <v>0</v>
      </c>
      <c r="G5" s="24">
        <f t="shared" si="0"/>
        <v>3650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30477</v>
      </c>
      <c r="M5" s="24">
        <f t="shared" si="0"/>
        <v>0</v>
      </c>
      <c r="N5" s="25">
        <f aca="true" t="shared" si="1" ref="N5:N25">SUM(D5:M5)</f>
        <v>844427</v>
      </c>
      <c r="O5" s="30">
        <f aca="true" t="shared" si="2" ref="O5:O25">(N5/O$27)</f>
        <v>166.06234021632253</v>
      </c>
      <c r="P5" s="6"/>
    </row>
    <row r="6" spans="1:16" ht="15">
      <c r="A6" s="12"/>
      <c r="B6" s="42">
        <v>511</v>
      </c>
      <c r="C6" s="19" t="s">
        <v>19</v>
      </c>
      <c r="D6" s="43">
        <v>118456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118456</v>
      </c>
      <c r="O6" s="44">
        <f t="shared" si="2"/>
        <v>23.295181907571287</v>
      </c>
      <c r="P6" s="9"/>
    </row>
    <row r="7" spans="1:16" ht="15">
      <c r="A7" s="12"/>
      <c r="B7" s="42">
        <v>513</v>
      </c>
      <c r="C7" s="19" t="s">
        <v>20</v>
      </c>
      <c r="D7" s="43">
        <v>691844</v>
      </c>
      <c r="E7" s="43">
        <v>0</v>
      </c>
      <c r="F7" s="43">
        <v>0</v>
      </c>
      <c r="G7" s="43">
        <v>3650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695494</v>
      </c>
      <c r="O7" s="44">
        <f t="shared" si="2"/>
        <v>136.77364798426746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30477</v>
      </c>
      <c r="M8" s="43">
        <v>0</v>
      </c>
      <c r="N8" s="43">
        <f t="shared" si="1"/>
        <v>30477</v>
      </c>
      <c r="O8" s="44">
        <f t="shared" si="2"/>
        <v>5.9935103244837755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3796629</v>
      </c>
      <c r="E9" s="29">
        <f t="shared" si="3"/>
        <v>0</v>
      </c>
      <c r="F9" s="29">
        <f t="shared" si="3"/>
        <v>0</v>
      </c>
      <c r="G9" s="29">
        <f t="shared" si="3"/>
        <v>33962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753775</v>
      </c>
      <c r="L9" s="29">
        <f t="shared" si="3"/>
        <v>0</v>
      </c>
      <c r="M9" s="29">
        <f t="shared" si="3"/>
        <v>0</v>
      </c>
      <c r="N9" s="40">
        <f t="shared" si="1"/>
        <v>4584366</v>
      </c>
      <c r="O9" s="41">
        <f t="shared" si="2"/>
        <v>901.5469026548673</v>
      </c>
      <c r="P9" s="10"/>
    </row>
    <row r="10" spans="1:16" ht="15">
      <c r="A10" s="12"/>
      <c r="B10" s="42">
        <v>521</v>
      </c>
      <c r="C10" s="19" t="s">
        <v>22</v>
      </c>
      <c r="D10" s="43">
        <v>810378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810378</v>
      </c>
      <c r="O10" s="44">
        <f t="shared" si="2"/>
        <v>159.36637168141593</v>
      </c>
      <c r="P10" s="9"/>
    </row>
    <row r="11" spans="1:16" ht="15">
      <c r="A11" s="12"/>
      <c r="B11" s="42">
        <v>522</v>
      </c>
      <c r="C11" s="19" t="s">
        <v>23</v>
      </c>
      <c r="D11" s="43">
        <v>2591927</v>
      </c>
      <c r="E11" s="43">
        <v>0</v>
      </c>
      <c r="F11" s="43">
        <v>0</v>
      </c>
      <c r="G11" s="43">
        <v>32541</v>
      </c>
      <c r="H11" s="43">
        <v>0</v>
      </c>
      <c r="I11" s="43">
        <v>0</v>
      </c>
      <c r="J11" s="43">
        <v>0</v>
      </c>
      <c r="K11" s="43">
        <v>753775</v>
      </c>
      <c r="L11" s="43">
        <v>0</v>
      </c>
      <c r="M11" s="43">
        <v>0</v>
      </c>
      <c r="N11" s="43">
        <f t="shared" si="1"/>
        <v>3378243</v>
      </c>
      <c r="O11" s="44">
        <f t="shared" si="2"/>
        <v>664.3545722713865</v>
      </c>
      <c r="P11" s="9"/>
    </row>
    <row r="12" spans="1:16" ht="15">
      <c r="A12" s="12"/>
      <c r="B12" s="42">
        <v>524</v>
      </c>
      <c r="C12" s="19" t="s">
        <v>24</v>
      </c>
      <c r="D12" s="43">
        <v>394324</v>
      </c>
      <c r="E12" s="43">
        <v>0</v>
      </c>
      <c r="F12" s="43">
        <v>0</v>
      </c>
      <c r="G12" s="43">
        <v>1421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395745</v>
      </c>
      <c r="O12" s="44">
        <f t="shared" si="2"/>
        <v>77.8259587020649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31292</v>
      </c>
      <c r="H13" s="29">
        <f t="shared" si="4"/>
        <v>0</v>
      </c>
      <c r="I13" s="29">
        <f t="shared" si="4"/>
        <v>1363426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1394718</v>
      </c>
      <c r="O13" s="41">
        <f t="shared" si="2"/>
        <v>274.28082595870205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1174549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1174549</v>
      </c>
      <c r="O14" s="44">
        <f t="shared" si="2"/>
        <v>230.98308751229106</v>
      </c>
      <c r="P14" s="9"/>
    </row>
    <row r="15" spans="1:16" ht="15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31292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31292</v>
      </c>
      <c r="O15" s="44">
        <f t="shared" si="2"/>
        <v>6.153785644051131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188877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188877</v>
      </c>
      <c r="O16" s="44">
        <f t="shared" si="2"/>
        <v>37.143952802359884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780912</v>
      </c>
      <c r="E17" s="29">
        <f t="shared" si="5"/>
        <v>0</v>
      </c>
      <c r="F17" s="29">
        <f t="shared" si="5"/>
        <v>0</v>
      </c>
      <c r="G17" s="29">
        <f t="shared" si="5"/>
        <v>195600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976512</v>
      </c>
      <c r="O17" s="41">
        <f t="shared" si="2"/>
        <v>192.0377581120944</v>
      </c>
      <c r="P17" s="10"/>
    </row>
    <row r="18" spans="1:16" ht="15">
      <c r="A18" s="12"/>
      <c r="B18" s="42">
        <v>541</v>
      </c>
      <c r="C18" s="19" t="s">
        <v>57</v>
      </c>
      <c r="D18" s="43">
        <v>780912</v>
      </c>
      <c r="E18" s="43">
        <v>0</v>
      </c>
      <c r="F18" s="43">
        <v>0</v>
      </c>
      <c r="G18" s="43">
        <v>195600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976512</v>
      </c>
      <c r="O18" s="44">
        <f t="shared" si="2"/>
        <v>192.0377581120944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0.5899705014749262</v>
      </c>
      <c r="P19" s="10"/>
    </row>
    <row r="20" spans="1:16" ht="15">
      <c r="A20" s="12"/>
      <c r="B20" s="42">
        <v>564</v>
      </c>
      <c r="C20" s="19" t="s">
        <v>58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0.5899705014749262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SUM(D22:D24)</f>
        <v>28469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28469</v>
      </c>
      <c r="O21" s="41">
        <f t="shared" si="2"/>
        <v>5.598623402163225</v>
      </c>
      <c r="P21" s="9"/>
    </row>
    <row r="22" spans="1:16" ht="15">
      <c r="A22" s="12"/>
      <c r="B22" s="42">
        <v>571</v>
      </c>
      <c r="C22" s="19" t="s">
        <v>34</v>
      </c>
      <c r="D22" s="43">
        <v>18325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18325</v>
      </c>
      <c r="O22" s="44">
        <f t="shared" si="2"/>
        <v>3.6037364798426745</v>
      </c>
      <c r="P22" s="9"/>
    </row>
    <row r="23" spans="1:16" ht="15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0.09832841691248771</v>
      </c>
      <c r="P23" s="9"/>
    </row>
    <row r="24" spans="1:16" ht="15.75" thickBot="1">
      <c r="A24" s="12"/>
      <c r="B24" s="42">
        <v>574</v>
      </c>
      <c r="C24" s="19" t="s">
        <v>37</v>
      </c>
      <c r="D24" s="43">
        <v>9644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9644</v>
      </c>
      <c r="O24" s="44">
        <f t="shared" si="2"/>
        <v>1.896558505408063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5419310</v>
      </c>
      <c r="E25" s="14">
        <f aca="true" t="shared" si="8" ref="E25:M25">SUM(E5,E9,E13,E17,E19,E21)</f>
        <v>0</v>
      </c>
      <c r="F25" s="14">
        <f t="shared" si="8"/>
        <v>0</v>
      </c>
      <c r="G25" s="14">
        <f t="shared" si="8"/>
        <v>264504</v>
      </c>
      <c r="H25" s="14">
        <f t="shared" si="8"/>
        <v>0</v>
      </c>
      <c r="I25" s="14">
        <f t="shared" si="8"/>
        <v>1363426</v>
      </c>
      <c r="J25" s="14">
        <f t="shared" si="8"/>
        <v>0</v>
      </c>
      <c r="K25" s="14">
        <f t="shared" si="8"/>
        <v>753775</v>
      </c>
      <c r="L25" s="14">
        <f t="shared" si="8"/>
        <v>30477</v>
      </c>
      <c r="M25" s="14">
        <f t="shared" si="8"/>
        <v>0</v>
      </c>
      <c r="N25" s="14">
        <f t="shared" si="1"/>
        <v>7831492</v>
      </c>
      <c r="O25" s="35">
        <f t="shared" si="2"/>
        <v>1540.1164208456244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5085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771135</v>
      </c>
      <c r="E5" s="24">
        <f t="shared" si="0"/>
        <v>0</v>
      </c>
      <c r="F5" s="24">
        <f t="shared" si="0"/>
        <v>0</v>
      </c>
      <c r="G5" s="24">
        <f t="shared" si="0"/>
        <v>6813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14734</v>
      </c>
      <c r="M5" s="24">
        <f t="shared" si="0"/>
        <v>0</v>
      </c>
      <c r="N5" s="25">
        <f aca="true" t="shared" si="1" ref="N5:N24">SUM(D5:M5)</f>
        <v>792682</v>
      </c>
      <c r="O5" s="30">
        <f aca="true" t="shared" si="2" ref="O5:O24">(N5/O$26)</f>
        <v>156.2242806464328</v>
      </c>
      <c r="P5" s="6"/>
    </row>
    <row r="6" spans="1:16" ht="15">
      <c r="A6" s="12"/>
      <c r="B6" s="42">
        <v>511</v>
      </c>
      <c r="C6" s="19" t="s">
        <v>19</v>
      </c>
      <c r="D6" s="43">
        <v>116312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116312</v>
      </c>
      <c r="O6" s="44">
        <f t="shared" si="2"/>
        <v>22.92313756405203</v>
      </c>
      <c r="P6" s="9"/>
    </row>
    <row r="7" spans="1:16" ht="15">
      <c r="A7" s="12"/>
      <c r="B7" s="42">
        <v>513</v>
      </c>
      <c r="C7" s="19" t="s">
        <v>20</v>
      </c>
      <c r="D7" s="43">
        <v>654823</v>
      </c>
      <c r="E7" s="43">
        <v>0</v>
      </c>
      <c r="F7" s="43">
        <v>0</v>
      </c>
      <c r="G7" s="43">
        <v>6813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661636</v>
      </c>
      <c r="O7" s="44">
        <f t="shared" si="2"/>
        <v>130.39731966890028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14734</v>
      </c>
      <c r="M8" s="43">
        <v>0</v>
      </c>
      <c r="N8" s="43">
        <f t="shared" si="1"/>
        <v>14734</v>
      </c>
      <c r="O8" s="44">
        <f t="shared" si="2"/>
        <v>2.9038234134804886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3535356</v>
      </c>
      <c r="E9" s="29">
        <f t="shared" si="3"/>
        <v>0</v>
      </c>
      <c r="F9" s="29">
        <f t="shared" si="3"/>
        <v>0</v>
      </c>
      <c r="G9" s="29">
        <f t="shared" si="3"/>
        <v>120033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1085071</v>
      </c>
      <c r="L9" s="29">
        <f t="shared" si="3"/>
        <v>0</v>
      </c>
      <c r="M9" s="29">
        <f t="shared" si="3"/>
        <v>0</v>
      </c>
      <c r="N9" s="40">
        <f t="shared" si="1"/>
        <v>4740460</v>
      </c>
      <c r="O9" s="41">
        <f t="shared" si="2"/>
        <v>934.2648797792668</v>
      </c>
      <c r="P9" s="10"/>
    </row>
    <row r="10" spans="1:16" ht="15">
      <c r="A10" s="12"/>
      <c r="B10" s="42">
        <v>521</v>
      </c>
      <c r="C10" s="19" t="s">
        <v>22</v>
      </c>
      <c r="D10" s="43">
        <v>786522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786522</v>
      </c>
      <c r="O10" s="44">
        <f t="shared" si="2"/>
        <v>155.01024832479305</v>
      </c>
      <c r="P10" s="9"/>
    </row>
    <row r="11" spans="1:16" ht="15">
      <c r="A11" s="12"/>
      <c r="B11" s="42">
        <v>522</v>
      </c>
      <c r="C11" s="19" t="s">
        <v>23</v>
      </c>
      <c r="D11" s="43">
        <v>2421198</v>
      </c>
      <c r="E11" s="43">
        <v>0</v>
      </c>
      <c r="F11" s="43">
        <v>0</v>
      </c>
      <c r="G11" s="43">
        <v>94236</v>
      </c>
      <c r="H11" s="43">
        <v>0</v>
      </c>
      <c r="I11" s="43">
        <v>0</v>
      </c>
      <c r="J11" s="43">
        <v>0</v>
      </c>
      <c r="K11" s="43">
        <v>1085071</v>
      </c>
      <c r="L11" s="43">
        <v>0</v>
      </c>
      <c r="M11" s="43">
        <v>0</v>
      </c>
      <c r="N11" s="43">
        <f t="shared" si="1"/>
        <v>3600505</v>
      </c>
      <c r="O11" s="44">
        <f t="shared" si="2"/>
        <v>709.5989357508869</v>
      </c>
      <c r="P11" s="9"/>
    </row>
    <row r="12" spans="1:16" ht="15">
      <c r="A12" s="12"/>
      <c r="B12" s="42">
        <v>524</v>
      </c>
      <c r="C12" s="19" t="s">
        <v>24</v>
      </c>
      <c r="D12" s="43">
        <v>327636</v>
      </c>
      <c r="E12" s="43">
        <v>0</v>
      </c>
      <c r="F12" s="43">
        <v>0</v>
      </c>
      <c r="G12" s="43">
        <v>25797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353433</v>
      </c>
      <c r="O12" s="44">
        <f t="shared" si="2"/>
        <v>69.65569570358691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1868</v>
      </c>
      <c r="H13" s="29">
        <f t="shared" si="4"/>
        <v>0</v>
      </c>
      <c r="I13" s="29">
        <f t="shared" si="4"/>
        <v>1237996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1239864</v>
      </c>
      <c r="O13" s="41">
        <f t="shared" si="2"/>
        <v>244.35632636972804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1025922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1025922</v>
      </c>
      <c r="O14" s="44">
        <f t="shared" si="2"/>
        <v>202.19195900670084</v>
      </c>
      <c r="P14" s="9"/>
    </row>
    <row r="15" spans="1:16" ht="15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1868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1868</v>
      </c>
      <c r="O15" s="44">
        <f t="shared" si="2"/>
        <v>0.36815135987386677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212074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212074</v>
      </c>
      <c r="O16" s="44">
        <f t="shared" si="2"/>
        <v>41.79621600315333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747694</v>
      </c>
      <c r="E17" s="29">
        <f t="shared" si="5"/>
        <v>0</v>
      </c>
      <c r="F17" s="29">
        <f t="shared" si="5"/>
        <v>0</v>
      </c>
      <c r="G17" s="29">
        <f t="shared" si="5"/>
        <v>204475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952169</v>
      </c>
      <c r="O17" s="41">
        <f t="shared" si="2"/>
        <v>187.6564840362633</v>
      </c>
      <c r="P17" s="10"/>
    </row>
    <row r="18" spans="1:16" ht="15">
      <c r="A18" s="12"/>
      <c r="B18" s="42">
        <v>541</v>
      </c>
      <c r="C18" s="19" t="s">
        <v>57</v>
      </c>
      <c r="D18" s="43">
        <v>747694</v>
      </c>
      <c r="E18" s="43">
        <v>0</v>
      </c>
      <c r="F18" s="43">
        <v>0</v>
      </c>
      <c r="G18" s="43">
        <v>204475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952169</v>
      </c>
      <c r="O18" s="44">
        <f t="shared" si="2"/>
        <v>187.6564840362633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4000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</v>
      </c>
      <c r="O19" s="41">
        <f t="shared" si="2"/>
        <v>0.7883326763894364</v>
      </c>
      <c r="P19" s="10"/>
    </row>
    <row r="20" spans="1:16" ht="15">
      <c r="A20" s="12"/>
      <c r="B20" s="42">
        <v>564</v>
      </c>
      <c r="C20" s="19" t="s">
        <v>58</v>
      </c>
      <c r="D20" s="43">
        <v>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</v>
      </c>
      <c r="O20" s="44">
        <f t="shared" si="2"/>
        <v>0.7883326763894364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SUM(D22:D23)</f>
        <v>25825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25825</v>
      </c>
      <c r="O21" s="41">
        <f t="shared" si="2"/>
        <v>5.089672841939298</v>
      </c>
      <c r="P21" s="9"/>
    </row>
    <row r="22" spans="1:16" ht="15">
      <c r="A22" s="12"/>
      <c r="B22" s="42">
        <v>571</v>
      </c>
      <c r="C22" s="19" t="s">
        <v>34</v>
      </c>
      <c r="D22" s="43">
        <v>14500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14500</v>
      </c>
      <c r="O22" s="44">
        <f t="shared" si="2"/>
        <v>2.857705951911707</v>
      </c>
      <c r="P22" s="9"/>
    </row>
    <row r="23" spans="1:16" ht="15.75" thickBot="1">
      <c r="A23" s="12"/>
      <c r="B23" s="42">
        <v>574</v>
      </c>
      <c r="C23" s="19" t="s">
        <v>37</v>
      </c>
      <c r="D23" s="43">
        <v>11325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11325</v>
      </c>
      <c r="O23" s="44">
        <f t="shared" si="2"/>
        <v>2.2319668900275915</v>
      </c>
      <c r="P23" s="9"/>
    </row>
    <row r="24" spans="1:119" ht="16.5" thickBot="1">
      <c r="A24" s="13" t="s">
        <v>10</v>
      </c>
      <c r="B24" s="21"/>
      <c r="C24" s="20"/>
      <c r="D24" s="14">
        <f>SUM(D5,D9,D13,D17,D19,D21)</f>
        <v>5084010</v>
      </c>
      <c r="E24" s="14">
        <f aca="true" t="shared" si="8" ref="E24:M24">SUM(E5,E9,E13,E17,E19,E21)</f>
        <v>0</v>
      </c>
      <c r="F24" s="14">
        <f t="shared" si="8"/>
        <v>0</v>
      </c>
      <c r="G24" s="14">
        <f t="shared" si="8"/>
        <v>333189</v>
      </c>
      <c r="H24" s="14">
        <f t="shared" si="8"/>
        <v>0</v>
      </c>
      <c r="I24" s="14">
        <f t="shared" si="8"/>
        <v>1237996</v>
      </c>
      <c r="J24" s="14">
        <f t="shared" si="8"/>
        <v>0</v>
      </c>
      <c r="K24" s="14">
        <f t="shared" si="8"/>
        <v>1085071</v>
      </c>
      <c r="L24" s="14">
        <f t="shared" si="8"/>
        <v>14734</v>
      </c>
      <c r="M24" s="14">
        <f t="shared" si="8"/>
        <v>0</v>
      </c>
      <c r="N24" s="14">
        <f t="shared" si="1"/>
        <v>7755000</v>
      </c>
      <c r="O24" s="35">
        <f t="shared" si="2"/>
        <v>1528.3799763500197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71</v>
      </c>
      <c r="M26" s="90"/>
      <c r="N26" s="90"/>
      <c r="O26" s="39">
        <v>5074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736468</v>
      </c>
      <c r="E5" s="24">
        <f t="shared" si="0"/>
        <v>0</v>
      </c>
      <c r="F5" s="24">
        <f t="shared" si="0"/>
        <v>0</v>
      </c>
      <c r="G5" s="24">
        <f t="shared" si="0"/>
        <v>4882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167300</v>
      </c>
      <c r="M5" s="24">
        <f t="shared" si="0"/>
        <v>0</v>
      </c>
      <c r="N5" s="25">
        <f aca="true" t="shared" si="1" ref="N5:N25">SUM(D5:M5)</f>
        <v>908650</v>
      </c>
      <c r="O5" s="30">
        <f aca="true" t="shared" si="2" ref="O5:O25">(N5/O$27)</f>
        <v>179.07962160031533</v>
      </c>
      <c r="P5" s="6"/>
    </row>
    <row r="6" spans="1:16" ht="15">
      <c r="A6" s="12"/>
      <c r="B6" s="42">
        <v>511</v>
      </c>
      <c r="C6" s="19" t="s">
        <v>19</v>
      </c>
      <c r="D6" s="43">
        <v>116886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116886</v>
      </c>
      <c r="O6" s="44">
        <f t="shared" si="2"/>
        <v>23.036263303113913</v>
      </c>
      <c r="P6" s="9"/>
    </row>
    <row r="7" spans="1:16" ht="15">
      <c r="A7" s="12"/>
      <c r="B7" s="42">
        <v>513</v>
      </c>
      <c r="C7" s="19" t="s">
        <v>20</v>
      </c>
      <c r="D7" s="43">
        <v>619582</v>
      </c>
      <c r="E7" s="43">
        <v>0</v>
      </c>
      <c r="F7" s="43">
        <v>0</v>
      </c>
      <c r="G7" s="43">
        <v>4882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624464</v>
      </c>
      <c r="O7" s="44">
        <f t="shared" si="2"/>
        <v>123.07134410721325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167300</v>
      </c>
      <c r="M8" s="43">
        <v>0</v>
      </c>
      <c r="N8" s="43">
        <f t="shared" si="1"/>
        <v>167300</v>
      </c>
      <c r="O8" s="44">
        <f t="shared" si="2"/>
        <v>32.97201418998817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3309174</v>
      </c>
      <c r="E9" s="29">
        <f t="shared" si="3"/>
        <v>0</v>
      </c>
      <c r="F9" s="29">
        <f t="shared" si="3"/>
        <v>0</v>
      </c>
      <c r="G9" s="29">
        <f t="shared" si="3"/>
        <v>133712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1076480</v>
      </c>
      <c r="L9" s="29">
        <f t="shared" si="3"/>
        <v>0</v>
      </c>
      <c r="M9" s="29">
        <f t="shared" si="3"/>
        <v>0</v>
      </c>
      <c r="N9" s="40">
        <f t="shared" si="1"/>
        <v>4519366</v>
      </c>
      <c r="O9" s="41">
        <f t="shared" si="2"/>
        <v>890.6909735908554</v>
      </c>
      <c r="P9" s="10"/>
    </row>
    <row r="10" spans="1:16" ht="15">
      <c r="A10" s="12"/>
      <c r="B10" s="42">
        <v>521</v>
      </c>
      <c r="C10" s="19" t="s">
        <v>22</v>
      </c>
      <c r="D10" s="43">
        <v>772949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772949</v>
      </c>
      <c r="O10" s="44">
        <f t="shared" si="2"/>
        <v>152.3352384706346</v>
      </c>
      <c r="P10" s="9"/>
    </row>
    <row r="11" spans="1:16" ht="15">
      <c r="A11" s="12"/>
      <c r="B11" s="42">
        <v>522</v>
      </c>
      <c r="C11" s="19" t="s">
        <v>23</v>
      </c>
      <c r="D11" s="43">
        <v>2224913</v>
      </c>
      <c r="E11" s="43">
        <v>0</v>
      </c>
      <c r="F11" s="43">
        <v>0</v>
      </c>
      <c r="G11" s="43">
        <v>108861</v>
      </c>
      <c r="H11" s="43">
        <v>0</v>
      </c>
      <c r="I11" s="43">
        <v>0</v>
      </c>
      <c r="J11" s="43">
        <v>0</v>
      </c>
      <c r="K11" s="43">
        <v>1076480</v>
      </c>
      <c r="L11" s="43">
        <v>0</v>
      </c>
      <c r="M11" s="43">
        <v>0</v>
      </c>
      <c r="N11" s="43">
        <f t="shared" si="1"/>
        <v>3410254</v>
      </c>
      <c r="O11" s="44">
        <f t="shared" si="2"/>
        <v>672.1036657469452</v>
      </c>
      <c r="P11" s="9"/>
    </row>
    <row r="12" spans="1:16" ht="15">
      <c r="A12" s="12"/>
      <c r="B12" s="42">
        <v>524</v>
      </c>
      <c r="C12" s="19" t="s">
        <v>24</v>
      </c>
      <c r="D12" s="43">
        <v>311312</v>
      </c>
      <c r="E12" s="43">
        <v>0</v>
      </c>
      <c r="F12" s="43">
        <v>0</v>
      </c>
      <c r="G12" s="43">
        <v>24851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336163</v>
      </c>
      <c r="O12" s="44">
        <f t="shared" si="2"/>
        <v>66.25206937327552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33518</v>
      </c>
      <c r="H13" s="29">
        <f t="shared" si="4"/>
        <v>0</v>
      </c>
      <c r="I13" s="29">
        <f t="shared" si="4"/>
        <v>1273972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1307490</v>
      </c>
      <c r="O13" s="41">
        <f t="shared" si="2"/>
        <v>257.68427276310604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1082192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1082192</v>
      </c>
      <c r="O14" s="44">
        <f t="shared" si="2"/>
        <v>213.28182893180923</v>
      </c>
      <c r="P14" s="9"/>
    </row>
    <row r="15" spans="1:16" ht="15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12776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12776</v>
      </c>
      <c r="O15" s="44">
        <f t="shared" si="2"/>
        <v>2.51793456838786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20742</v>
      </c>
      <c r="H16" s="43">
        <v>0</v>
      </c>
      <c r="I16" s="43">
        <v>191780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212522</v>
      </c>
      <c r="O16" s="44">
        <f t="shared" si="2"/>
        <v>41.88450926290895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753662</v>
      </c>
      <c r="E17" s="29">
        <f t="shared" si="5"/>
        <v>0</v>
      </c>
      <c r="F17" s="29">
        <f t="shared" si="5"/>
        <v>0</v>
      </c>
      <c r="G17" s="29">
        <f t="shared" si="5"/>
        <v>892967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1646629</v>
      </c>
      <c r="O17" s="41">
        <f t="shared" si="2"/>
        <v>324.5228616476153</v>
      </c>
      <c r="P17" s="10"/>
    </row>
    <row r="18" spans="1:16" ht="15">
      <c r="A18" s="12"/>
      <c r="B18" s="42">
        <v>541</v>
      </c>
      <c r="C18" s="19" t="s">
        <v>57</v>
      </c>
      <c r="D18" s="43">
        <v>753662</v>
      </c>
      <c r="E18" s="43">
        <v>0</v>
      </c>
      <c r="F18" s="43">
        <v>0</v>
      </c>
      <c r="G18" s="43">
        <v>892967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1646629</v>
      </c>
      <c r="O18" s="44">
        <f t="shared" si="2"/>
        <v>324.5228616476153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4000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</v>
      </c>
      <c r="O19" s="41">
        <f t="shared" si="2"/>
        <v>0.7883326763894364</v>
      </c>
      <c r="P19" s="10"/>
    </row>
    <row r="20" spans="1:16" ht="15">
      <c r="A20" s="12"/>
      <c r="B20" s="42">
        <v>564</v>
      </c>
      <c r="C20" s="19" t="s">
        <v>58</v>
      </c>
      <c r="D20" s="43">
        <v>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</v>
      </c>
      <c r="O20" s="44">
        <f t="shared" si="2"/>
        <v>0.7883326763894364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SUM(D22:D24)</f>
        <v>27577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27577</v>
      </c>
      <c r="O21" s="41">
        <f t="shared" si="2"/>
        <v>5.434962554197871</v>
      </c>
      <c r="P21" s="9"/>
    </row>
    <row r="22" spans="1:16" ht="15">
      <c r="A22" s="12"/>
      <c r="B22" s="42">
        <v>571</v>
      </c>
      <c r="C22" s="19" t="s">
        <v>34</v>
      </c>
      <c r="D22" s="43">
        <v>14750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14750</v>
      </c>
      <c r="O22" s="44">
        <f t="shared" si="2"/>
        <v>2.9069767441860463</v>
      </c>
      <c r="P22" s="9"/>
    </row>
    <row r="23" spans="1:16" ht="15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0.09854158454867955</v>
      </c>
      <c r="P23" s="9"/>
    </row>
    <row r="24" spans="1:16" ht="15.75" thickBot="1">
      <c r="A24" s="12"/>
      <c r="B24" s="42">
        <v>574</v>
      </c>
      <c r="C24" s="19" t="s">
        <v>37</v>
      </c>
      <c r="D24" s="43">
        <v>12327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12327</v>
      </c>
      <c r="O24" s="44">
        <f t="shared" si="2"/>
        <v>2.4294442254631456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4830881</v>
      </c>
      <c r="E25" s="14">
        <f aca="true" t="shared" si="8" ref="E25:M25">SUM(E5,E9,E13,E17,E19,E21)</f>
        <v>0</v>
      </c>
      <c r="F25" s="14">
        <f t="shared" si="8"/>
        <v>0</v>
      </c>
      <c r="G25" s="14">
        <f t="shared" si="8"/>
        <v>1065079</v>
      </c>
      <c r="H25" s="14">
        <f t="shared" si="8"/>
        <v>0</v>
      </c>
      <c r="I25" s="14">
        <f t="shared" si="8"/>
        <v>1273972</v>
      </c>
      <c r="J25" s="14">
        <f t="shared" si="8"/>
        <v>0</v>
      </c>
      <c r="K25" s="14">
        <f t="shared" si="8"/>
        <v>1076480</v>
      </c>
      <c r="L25" s="14">
        <f t="shared" si="8"/>
        <v>167300</v>
      </c>
      <c r="M25" s="14">
        <f t="shared" si="8"/>
        <v>0</v>
      </c>
      <c r="N25" s="14">
        <f t="shared" si="1"/>
        <v>8413712</v>
      </c>
      <c r="O25" s="35">
        <f t="shared" si="2"/>
        <v>1658.2010248324793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5074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731693</v>
      </c>
      <c r="E5" s="24">
        <f t="shared" si="0"/>
        <v>0</v>
      </c>
      <c r="F5" s="24">
        <f t="shared" si="0"/>
        <v>0</v>
      </c>
      <c r="G5" s="24">
        <f t="shared" si="0"/>
        <v>117424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48431</v>
      </c>
      <c r="M5" s="24">
        <f t="shared" si="0"/>
        <v>0</v>
      </c>
      <c r="N5" s="25">
        <f aca="true" t="shared" si="1" ref="N5:N25">SUM(D5:M5)</f>
        <v>897548</v>
      </c>
      <c r="O5" s="30">
        <f aca="true" t="shared" si="2" ref="O5:O25">(N5/O$27)</f>
        <v>176.43955179870258</v>
      </c>
      <c r="P5" s="6"/>
    </row>
    <row r="6" spans="1:16" ht="15">
      <c r="A6" s="12"/>
      <c r="B6" s="42">
        <v>511</v>
      </c>
      <c r="C6" s="19" t="s">
        <v>19</v>
      </c>
      <c r="D6" s="43">
        <v>161360</v>
      </c>
      <c r="E6" s="43">
        <v>0</v>
      </c>
      <c r="F6" s="43">
        <v>0</v>
      </c>
      <c r="G6" s="43">
        <v>62312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223672</v>
      </c>
      <c r="O6" s="44">
        <f t="shared" si="2"/>
        <v>43.96933359543935</v>
      </c>
      <c r="P6" s="9"/>
    </row>
    <row r="7" spans="1:16" ht="15">
      <c r="A7" s="12"/>
      <c r="B7" s="42">
        <v>513</v>
      </c>
      <c r="C7" s="19" t="s">
        <v>20</v>
      </c>
      <c r="D7" s="43">
        <v>570333</v>
      </c>
      <c r="E7" s="43">
        <v>0</v>
      </c>
      <c r="F7" s="43">
        <v>0</v>
      </c>
      <c r="G7" s="43">
        <v>55112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625445</v>
      </c>
      <c r="O7" s="44">
        <f t="shared" si="2"/>
        <v>122.94967564379792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48431</v>
      </c>
      <c r="M8" s="43">
        <v>0</v>
      </c>
      <c r="N8" s="43">
        <f t="shared" si="1"/>
        <v>48431</v>
      </c>
      <c r="O8" s="44">
        <f t="shared" si="2"/>
        <v>9.520542559465303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3364350</v>
      </c>
      <c r="E9" s="29">
        <f t="shared" si="3"/>
        <v>0</v>
      </c>
      <c r="F9" s="29">
        <f t="shared" si="3"/>
        <v>0</v>
      </c>
      <c r="G9" s="29">
        <f t="shared" si="3"/>
        <v>265867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600353</v>
      </c>
      <c r="L9" s="29">
        <f t="shared" si="3"/>
        <v>0</v>
      </c>
      <c r="M9" s="29">
        <f t="shared" si="3"/>
        <v>0</v>
      </c>
      <c r="N9" s="40">
        <f t="shared" si="1"/>
        <v>4230570</v>
      </c>
      <c r="O9" s="41">
        <f t="shared" si="2"/>
        <v>831.6434047572243</v>
      </c>
      <c r="P9" s="10"/>
    </row>
    <row r="10" spans="1:16" ht="15">
      <c r="A10" s="12"/>
      <c r="B10" s="42">
        <v>521</v>
      </c>
      <c r="C10" s="19" t="s">
        <v>22</v>
      </c>
      <c r="D10" s="43">
        <v>881550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881550</v>
      </c>
      <c r="O10" s="44">
        <f t="shared" si="2"/>
        <v>173.29467269510516</v>
      </c>
      <c r="P10" s="9"/>
    </row>
    <row r="11" spans="1:16" ht="15">
      <c r="A11" s="12"/>
      <c r="B11" s="42">
        <v>522</v>
      </c>
      <c r="C11" s="19" t="s">
        <v>23</v>
      </c>
      <c r="D11" s="43">
        <v>2147073</v>
      </c>
      <c r="E11" s="43">
        <v>0</v>
      </c>
      <c r="F11" s="43">
        <v>0</v>
      </c>
      <c r="G11" s="43">
        <v>265867</v>
      </c>
      <c r="H11" s="43">
        <v>0</v>
      </c>
      <c r="I11" s="43">
        <v>0</v>
      </c>
      <c r="J11" s="43">
        <v>0</v>
      </c>
      <c r="K11" s="43">
        <v>600353</v>
      </c>
      <c r="L11" s="43">
        <v>0</v>
      </c>
      <c r="M11" s="43">
        <v>0</v>
      </c>
      <c r="N11" s="43">
        <f t="shared" si="1"/>
        <v>3013293</v>
      </c>
      <c r="O11" s="44">
        <f t="shared" si="2"/>
        <v>592.3516807548654</v>
      </c>
      <c r="P11" s="9"/>
    </row>
    <row r="12" spans="1:16" ht="15">
      <c r="A12" s="12"/>
      <c r="B12" s="42">
        <v>524</v>
      </c>
      <c r="C12" s="19" t="s">
        <v>24</v>
      </c>
      <c r="D12" s="43">
        <v>335727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335727</v>
      </c>
      <c r="O12" s="44">
        <f t="shared" si="2"/>
        <v>65.99705130725378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8457</v>
      </c>
      <c r="H13" s="29">
        <f t="shared" si="4"/>
        <v>0</v>
      </c>
      <c r="I13" s="29">
        <f t="shared" si="4"/>
        <v>1222919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1231376</v>
      </c>
      <c r="O13" s="41">
        <f t="shared" si="2"/>
        <v>242.06329860428542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1027658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1027658</v>
      </c>
      <c r="O14" s="44">
        <f t="shared" si="2"/>
        <v>202.01651267937882</v>
      </c>
      <c r="P14" s="9"/>
    </row>
    <row r="15" spans="1:16" ht="15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3750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3750</v>
      </c>
      <c r="O15" s="44">
        <f t="shared" si="2"/>
        <v>0.737173186553961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4707</v>
      </c>
      <c r="H16" s="43">
        <v>0</v>
      </c>
      <c r="I16" s="43">
        <v>195261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199968</v>
      </c>
      <c r="O16" s="44">
        <f t="shared" si="2"/>
        <v>39.30961273835266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724447</v>
      </c>
      <c r="E17" s="29">
        <f t="shared" si="5"/>
        <v>0</v>
      </c>
      <c r="F17" s="29">
        <f t="shared" si="5"/>
        <v>0</v>
      </c>
      <c r="G17" s="29">
        <f t="shared" si="5"/>
        <v>159713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884160</v>
      </c>
      <c r="O17" s="41">
        <f t="shared" si="2"/>
        <v>173.80774523294673</v>
      </c>
      <c r="P17" s="10"/>
    </row>
    <row r="18" spans="1:16" ht="15">
      <c r="A18" s="12"/>
      <c r="B18" s="42">
        <v>541</v>
      </c>
      <c r="C18" s="19" t="s">
        <v>57</v>
      </c>
      <c r="D18" s="43">
        <v>724447</v>
      </c>
      <c r="E18" s="43">
        <v>0</v>
      </c>
      <c r="F18" s="43">
        <v>0</v>
      </c>
      <c r="G18" s="43">
        <v>159713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884160</v>
      </c>
      <c r="O18" s="44">
        <f t="shared" si="2"/>
        <v>173.80774523294673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2000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2000</v>
      </c>
      <c r="O19" s="41">
        <f t="shared" si="2"/>
        <v>0.39315903282877923</v>
      </c>
      <c r="P19" s="10"/>
    </row>
    <row r="20" spans="1:16" ht="15">
      <c r="A20" s="12"/>
      <c r="B20" s="42">
        <v>564</v>
      </c>
      <c r="C20" s="19" t="s">
        <v>58</v>
      </c>
      <c r="D20" s="43">
        <v>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2000</v>
      </c>
      <c r="O20" s="44">
        <f t="shared" si="2"/>
        <v>0.39315903282877923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SUM(D22:D24)</f>
        <v>24960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24960</v>
      </c>
      <c r="O21" s="41">
        <f t="shared" si="2"/>
        <v>4.906624729703165</v>
      </c>
      <c r="P21" s="9"/>
    </row>
    <row r="22" spans="1:16" ht="15">
      <c r="A22" s="12"/>
      <c r="B22" s="42">
        <v>571</v>
      </c>
      <c r="C22" s="19" t="s">
        <v>34</v>
      </c>
      <c r="D22" s="43">
        <v>16630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16630</v>
      </c>
      <c r="O22" s="44">
        <f t="shared" si="2"/>
        <v>3.2691173579712993</v>
      </c>
      <c r="P22" s="9"/>
    </row>
    <row r="23" spans="1:16" ht="15">
      <c r="A23" s="12"/>
      <c r="B23" s="42">
        <v>573</v>
      </c>
      <c r="C23" s="19" t="s">
        <v>36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0.09828975820719481</v>
      </c>
      <c r="P23" s="9"/>
    </row>
    <row r="24" spans="1:16" ht="15.75" thickBot="1">
      <c r="A24" s="12"/>
      <c r="B24" s="42">
        <v>574</v>
      </c>
      <c r="C24" s="19" t="s">
        <v>37</v>
      </c>
      <c r="D24" s="43">
        <v>7830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7830</v>
      </c>
      <c r="O24" s="44">
        <f t="shared" si="2"/>
        <v>1.5392176135246707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4847450</v>
      </c>
      <c r="E25" s="14">
        <f aca="true" t="shared" si="8" ref="E25:M25">SUM(E5,E9,E13,E17,E19,E21)</f>
        <v>0</v>
      </c>
      <c r="F25" s="14">
        <f t="shared" si="8"/>
        <v>0</v>
      </c>
      <c r="G25" s="14">
        <f t="shared" si="8"/>
        <v>551461</v>
      </c>
      <c r="H25" s="14">
        <f t="shared" si="8"/>
        <v>0</v>
      </c>
      <c r="I25" s="14">
        <f t="shared" si="8"/>
        <v>1222919</v>
      </c>
      <c r="J25" s="14">
        <f t="shared" si="8"/>
        <v>0</v>
      </c>
      <c r="K25" s="14">
        <f t="shared" si="8"/>
        <v>600353</v>
      </c>
      <c r="L25" s="14">
        <f t="shared" si="8"/>
        <v>48431</v>
      </c>
      <c r="M25" s="14">
        <f t="shared" si="8"/>
        <v>0</v>
      </c>
      <c r="N25" s="14">
        <f t="shared" si="1"/>
        <v>7270614</v>
      </c>
      <c r="O25" s="35">
        <f t="shared" si="2"/>
        <v>1429.253784155691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5087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775862</v>
      </c>
      <c r="E5" s="24">
        <f t="shared" si="0"/>
        <v>0</v>
      </c>
      <c r="F5" s="24">
        <f t="shared" si="0"/>
        <v>0</v>
      </c>
      <c r="G5" s="24">
        <f t="shared" si="0"/>
        <v>6598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7114</v>
      </c>
      <c r="M5" s="24">
        <f t="shared" si="0"/>
        <v>0</v>
      </c>
      <c r="N5" s="25">
        <f aca="true" t="shared" si="1" ref="N5:N25">SUM(D5:M5)</f>
        <v>789574</v>
      </c>
      <c r="O5" s="30">
        <f aca="true" t="shared" si="2" ref="O5:O25">(N5/O$27)</f>
        <v>155.39736272387324</v>
      </c>
      <c r="P5" s="6"/>
    </row>
    <row r="6" spans="1:16" ht="15">
      <c r="A6" s="12"/>
      <c r="B6" s="42">
        <v>511</v>
      </c>
      <c r="C6" s="19" t="s">
        <v>19</v>
      </c>
      <c r="D6" s="43">
        <v>189808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189808</v>
      </c>
      <c r="O6" s="44">
        <f t="shared" si="2"/>
        <v>37.356425900413306</v>
      </c>
      <c r="P6" s="9"/>
    </row>
    <row r="7" spans="1:16" ht="15">
      <c r="A7" s="12"/>
      <c r="B7" s="42">
        <v>513</v>
      </c>
      <c r="C7" s="19" t="s">
        <v>20</v>
      </c>
      <c r="D7" s="43">
        <v>586054</v>
      </c>
      <c r="E7" s="43">
        <v>0</v>
      </c>
      <c r="F7" s="43">
        <v>0</v>
      </c>
      <c r="G7" s="43">
        <v>6598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592652</v>
      </c>
      <c r="O7" s="44">
        <f t="shared" si="2"/>
        <v>116.6408187364692</v>
      </c>
      <c r="P7" s="9"/>
    </row>
    <row r="8" spans="1:16" ht="15">
      <c r="A8" s="12"/>
      <c r="B8" s="42">
        <v>519</v>
      </c>
      <c r="C8" s="19" t="s">
        <v>56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7114</v>
      </c>
      <c r="M8" s="43">
        <v>0</v>
      </c>
      <c r="N8" s="43">
        <f t="shared" si="1"/>
        <v>7114</v>
      </c>
      <c r="O8" s="44">
        <f t="shared" si="2"/>
        <v>1.40011808699075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3458652</v>
      </c>
      <c r="E9" s="29">
        <f t="shared" si="3"/>
        <v>0</v>
      </c>
      <c r="F9" s="29">
        <f t="shared" si="3"/>
        <v>0</v>
      </c>
      <c r="G9" s="29">
        <f t="shared" si="3"/>
        <v>49350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698973</v>
      </c>
      <c r="L9" s="29">
        <f t="shared" si="3"/>
        <v>0</v>
      </c>
      <c r="M9" s="29">
        <f t="shared" si="3"/>
        <v>0</v>
      </c>
      <c r="N9" s="40">
        <f t="shared" si="1"/>
        <v>4206975</v>
      </c>
      <c r="O9" s="41">
        <f t="shared" si="2"/>
        <v>827.9816965164338</v>
      </c>
      <c r="P9" s="10"/>
    </row>
    <row r="10" spans="1:16" ht="15">
      <c r="A10" s="12"/>
      <c r="B10" s="42">
        <v>521</v>
      </c>
      <c r="C10" s="19" t="s">
        <v>22</v>
      </c>
      <c r="D10" s="43">
        <v>1023307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1023307</v>
      </c>
      <c r="O10" s="44">
        <f t="shared" si="2"/>
        <v>201.398740405432</v>
      </c>
      <c r="P10" s="9"/>
    </row>
    <row r="11" spans="1:16" ht="15">
      <c r="A11" s="12"/>
      <c r="B11" s="42">
        <v>522</v>
      </c>
      <c r="C11" s="19" t="s">
        <v>23</v>
      </c>
      <c r="D11" s="43">
        <v>2101557</v>
      </c>
      <c r="E11" s="43">
        <v>0</v>
      </c>
      <c r="F11" s="43">
        <v>0</v>
      </c>
      <c r="G11" s="43">
        <v>49350</v>
      </c>
      <c r="H11" s="43">
        <v>0</v>
      </c>
      <c r="I11" s="43">
        <v>0</v>
      </c>
      <c r="J11" s="43">
        <v>0</v>
      </c>
      <c r="K11" s="43">
        <v>698973</v>
      </c>
      <c r="L11" s="43">
        <v>0</v>
      </c>
      <c r="M11" s="43">
        <v>0</v>
      </c>
      <c r="N11" s="43">
        <f t="shared" si="1"/>
        <v>2849880</v>
      </c>
      <c r="O11" s="44">
        <f t="shared" si="2"/>
        <v>560.8895886636489</v>
      </c>
      <c r="P11" s="9"/>
    </row>
    <row r="12" spans="1:16" ht="15">
      <c r="A12" s="12"/>
      <c r="B12" s="42">
        <v>524</v>
      </c>
      <c r="C12" s="19" t="s">
        <v>24</v>
      </c>
      <c r="D12" s="43">
        <v>333788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333788</v>
      </c>
      <c r="O12" s="44">
        <f t="shared" si="2"/>
        <v>65.69336744735288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62661</v>
      </c>
      <c r="H13" s="29">
        <f t="shared" si="4"/>
        <v>0</v>
      </c>
      <c r="I13" s="29">
        <f t="shared" si="4"/>
        <v>1170623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1233284</v>
      </c>
      <c r="O13" s="41">
        <f t="shared" si="2"/>
        <v>242.7246604999016</v>
      </c>
      <c r="P13" s="10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991172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991172</v>
      </c>
      <c r="O14" s="44">
        <f t="shared" si="2"/>
        <v>195.07419799252116</v>
      </c>
      <c r="P14" s="9"/>
    </row>
    <row r="15" spans="1:16" ht="15">
      <c r="A15" s="12"/>
      <c r="B15" s="42">
        <v>538</v>
      </c>
      <c r="C15" s="19" t="s">
        <v>62</v>
      </c>
      <c r="D15" s="43">
        <v>0</v>
      </c>
      <c r="E15" s="43">
        <v>0</v>
      </c>
      <c r="F15" s="43">
        <v>0</v>
      </c>
      <c r="G15" s="43">
        <v>62661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62661</v>
      </c>
      <c r="O15" s="44">
        <f t="shared" si="2"/>
        <v>12.332414878960835</v>
      </c>
      <c r="P15" s="9"/>
    </row>
    <row r="16" spans="1:16" ht="15">
      <c r="A16" s="12"/>
      <c r="B16" s="42">
        <v>539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179451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179451</v>
      </c>
      <c r="O16" s="44">
        <f t="shared" si="2"/>
        <v>35.3180476284196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734780</v>
      </c>
      <c r="E17" s="29">
        <f t="shared" si="5"/>
        <v>0</v>
      </c>
      <c r="F17" s="29">
        <f t="shared" si="5"/>
        <v>0</v>
      </c>
      <c r="G17" s="29">
        <f t="shared" si="5"/>
        <v>503971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1238751</v>
      </c>
      <c r="O17" s="41">
        <f t="shared" si="2"/>
        <v>243.800629797284</v>
      </c>
      <c r="P17" s="10"/>
    </row>
    <row r="18" spans="1:16" ht="15">
      <c r="A18" s="12"/>
      <c r="B18" s="42">
        <v>541</v>
      </c>
      <c r="C18" s="19" t="s">
        <v>57</v>
      </c>
      <c r="D18" s="43">
        <v>734780</v>
      </c>
      <c r="E18" s="43">
        <v>0</v>
      </c>
      <c r="F18" s="43">
        <v>0</v>
      </c>
      <c r="G18" s="43">
        <v>503971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1238751</v>
      </c>
      <c r="O18" s="44">
        <f t="shared" si="2"/>
        <v>243.800629797284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4500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4500</v>
      </c>
      <c r="O19" s="41">
        <f t="shared" si="2"/>
        <v>0.885652430623893</v>
      </c>
      <c r="P19" s="10"/>
    </row>
    <row r="20" spans="1:16" ht="15">
      <c r="A20" s="12"/>
      <c r="B20" s="42">
        <v>564</v>
      </c>
      <c r="C20" s="19" t="s">
        <v>58</v>
      </c>
      <c r="D20" s="43">
        <v>4500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</v>
      </c>
      <c r="O20" s="44">
        <f t="shared" si="2"/>
        <v>0.885652430623893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SUM(D22:D24)</f>
        <v>32476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32476</v>
      </c>
      <c r="O21" s="41">
        <f t="shared" si="2"/>
        <v>6.391655185987011</v>
      </c>
      <c r="P21" s="9"/>
    </row>
    <row r="22" spans="1:16" ht="15">
      <c r="A22" s="12"/>
      <c r="B22" s="42">
        <v>571</v>
      </c>
      <c r="C22" s="19" t="s">
        <v>34</v>
      </c>
      <c r="D22" s="43">
        <v>22625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22625</v>
      </c>
      <c r="O22" s="44">
        <f t="shared" si="2"/>
        <v>4.452863609525684</v>
      </c>
      <c r="P22" s="9"/>
    </row>
    <row r="23" spans="1:16" ht="15">
      <c r="A23" s="12"/>
      <c r="B23" s="42">
        <v>573</v>
      </c>
      <c r="C23" s="19" t="s">
        <v>36</v>
      </c>
      <c r="D23" s="43">
        <v>750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750</v>
      </c>
      <c r="O23" s="44">
        <f t="shared" si="2"/>
        <v>0.14760873843731548</v>
      </c>
      <c r="P23" s="9"/>
    </row>
    <row r="24" spans="1:16" ht="15.75" thickBot="1">
      <c r="A24" s="12"/>
      <c r="B24" s="42">
        <v>574</v>
      </c>
      <c r="C24" s="19" t="s">
        <v>37</v>
      </c>
      <c r="D24" s="43">
        <v>9101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9101</v>
      </c>
      <c r="O24" s="44">
        <f t="shared" si="2"/>
        <v>1.7911828380240111</v>
      </c>
      <c r="P24" s="9"/>
    </row>
    <row r="25" spans="1:119" ht="16.5" thickBot="1">
      <c r="A25" s="13" t="s">
        <v>10</v>
      </c>
      <c r="B25" s="21"/>
      <c r="C25" s="20"/>
      <c r="D25" s="14">
        <f>SUM(D5,D9,D13,D17,D19,D21)</f>
        <v>5006270</v>
      </c>
      <c r="E25" s="14">
        <f aca="true" t="shared" si="8" ref="E25:M25">SUM(E5,E9,E13,E17,E19,E21)</f>
        <v>0</v>
      </c>
      <c r="F25" s="14">
        <f t="shared" si="8"/>
        <v>0</v>
      </c>
      <c r="G25" s="14">
        <f t="shared" si="8"/>
        <v>622580</v>
      </c>
      <c r="H25" s="14">
        <f t="shared" si="8"/>
        <v>0</v>
      </c>
      <c r="I25" s="14">
        <f t="shared" si="8"/>
        <v>1170623</v>
      </c>
      <c r="J25" s="14">
        <f t="shared" si="8"/>
        <v>0</v>
      </c>
      <c r="K25" s="14">
        <f t="shared" si="8"/>
        <v>698973</v>
      </c>
      <c r="L25" s="14">
        <f t="shared" si="8"/>
        <v>7114</v>
      </c>
      <c r="M25" s="14">
        <f t="shared" si="8"/>
        <v>0</v>
      </c>
      <c r="N25" s="14">
        <f t="shared" si="1"/>
        <v>7505560</v>
      </c>
      <c r="O25" s="35">
        <f t="shared" si="2"/>
        <v>1477.1816571541035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5081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642541</v>
      </c>
      <c r="E5" s="56">
        <f t="shared" si="0"/>
        <v>0</v>
      </c>
      <c r="F5" s="56">
        <f t="shared" si="0"/>
        <v>0</v>
      </c>
      <c r="G5" s="56">
        <f t="shared" si="0"/>
        <v>14846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314333</v>
      </c>
      <c r="M5" s="56">
        <f t="shared" si="0"/>
        <v>0</v>
      </c>
      <c r="N5" s="57">
        <f aca="true" t="shared" si="1" ref="N5:N18">SUM(D5:M5)</f>
        <v>971720</v>
      </c>
      <c r="O5" s="58">
        <f aca="true" t="shared" si="2" ref="O5:O25">(N5/O$27)</f>
        <v>190.30943987465727</v>
      </c>
      <c r="P5" s="59"/>
    </row>
    <row r="6" spans="1:16" ht="15">
      <c r="A6" s="61"/>
      <c r="B6" s="62">
        <v>511</v>
      </c>
      <c r="C6" s="63" t="s">
        <v>19</v>
      </c>
      <c r="D6" s="64">
        <v>122387</v>
      </c>
      <c r="E6" s="64">
        <v>0</v>
      </c>
      <c r="F6" s="64">
        <v>0</v>
      </c>
      <c r="G6" s="64">
        <v>746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123133</v>
      </c>
      <c r="O6" s="65">
        <f t="shared" si="2"/>
        <v>24.115354484919703</v>
      </c>
      <c r="P6" s="66"/>
    </row>
    <row r="7" spans="1:16" ht="15">
      <c r="A7" s="61"/>
      <c r="B7" s="62">
        <v>513</v>
      </c>
      <c r="C7" s="63" t="s">
        <v>20</v>
      </c>
      <c r="D7" s="64">
        <v>520154</v>
      </c>
      <c r="E7" s="64">
        <v>0</v>
      </c>
      <c r="F7" s="64">
        <v>0</v>
      </c>
      <c r="G7" s="64">
        <v>14100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534254</v>
      </c>
      <c r="O7" s="65">
        <f t="shared" si="2"/>
        <v>104.63258911084998</v>
      </c>
      <c r="P7" s="66"/>
    </row>
    <row r="8" spans="1:16" ht="15">
      <c r="A8" s="61"/>
      <c r="B8" s="62">
        <v>519</v>
      </c>
      <c r="C8" s="63" t="s">
        <v>56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314333</v>
      </c>
      <c r="M8" s="64">
        <v>0</v>
      </c>
      <c r="N8" s="64">
        <f t="shared" si="1"/>
        <v>314333</v>
      </c>
      <c r="O8" s="65">
        <f t="shared" si="2"/>
        <v>61.56149627888758</v>
      </c>
      <c r="P8" s="66"/>
    </row>
    <row r="9" spans="1:16" ht="15.75">
      <c r="A9" s="67" t="s">
        <v>21</v>
      </c>
      <c r="B9" s="68"/>
      <c r="C9" s="69"/>
      <c r="D9" s="70">
        <f aca="true" t="shared" si="3" ref="D9:M9">SUM(D10:D12)</f>
        <v>3383957</v>
      </c>
      <c r="E9" s="70">
        <f t="shared" si="3"/>
        <v>0</v>
      </c>
      <c r="F9" s="70">
        <f t="shared" si="3"/>
        <v>0</v>
      </c>
      <c r="G9" s="70">
        <f t="shared" si="3"/>
        <v>162087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628267</v>
      </c>
      <c r="L9" s="70">
        <f t="shared" si="3"/>
        <v>0</v>
      </c>
      <c r="M9" s="70">
        <f t="shared" si="3"/>
        <v>0</v>
      </c>
      <c r="N9" s="71">
        <f t="shared" si="1"/>
        <v>4174311</v>
      </c>
      <c r="O9" s="72">
        <f t="shared" si="2"/>
        <v>817.5305522914218</v>
      </c>
      <c r="P9" s="73"/>
    </row>
    <row r="10" spans="1:16" ht="15">
      <c r="A10" s="61"/>
      <c r="B10" s="62">
        <v>521</v>
      </c>
      <c r="C10" s="63" t="s">
        <v>22</v>
      </c>
      <c r="D10" s="64">
        <v>1022502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1022502</v>
      </c>
      <c r="O10" s="65">
        <f t="shared" si="2"/>
        <v>200.25499412455935</v>
      </c>
      <c r="P10" s="66"/>
    </row>
    <row r="11" spans="1:16" ht="15">
      <c r="A11" s="61"/>
      <c r="B11" s="62">
        <v>522</v>
      </c>
      <c r="C11" s="63" t="s">
        <v>23</v>
      </c>
      <c r="D11" s="64">
        <v>2049241</v>
      </c>
      <c r="E11" s="64">
        <v>0</v>
      </c>
      <c r="F11" s="64">
        <v>0</v>
      </c>
      <c r="G11" s="64">
        <v>162087</v>
      </c>
      <c r="H11" s="64">
        <v>0</v>
      </c>
      <c r="I11" s="64">
        <v>0</v>
      </c>
      <c r="J11" s="64">
        <v>0</v>
      </c>
      <c r="K11" s="64">
        <v>628267</v>
      </c>
      <c r="L11" s="64">
        <v>0</v>
      </c>
      <c r="M11" s="64">
        <v>0</v>
      </c>
      <c r="N11" s="64">
        <f t="shared" si="1"/>
        <v>2839595</v>
      </c>
      <c r="O11" s="65">
        <f t="shared" si="2"/>
        <v>556.1290638464551</v>
      </c>
      <c r="P11" s="66"/>
    </row>
    <row r="12" spans="1:16" ht="15">
      <c r="A12" s="61"/>
      <c r="B12" s="62">
        <v>524</v>
      </c>
      <c r="C12" s="63" t="s">
        <v>24</v>
      </c>
      <c r="D12" s="64">
        <v>312214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312214</v>
      </c>
      <c r="O12" s="65">
        <f t="shared" si="2"/>
        <v>61.14649432040736</v>
      </c>
      <c r="P12" s="66"/>
    </row>
    <row r="13" spans="1:16" ht="15.75">
      <c r="A13" s="67" t="s">
        <v>25</v>
      </c>
      <c r="B13" s="68"/>
      <c r="C13" s="69"/>
      <c r="D13" s="70">
        <f aca="true" t="shared" si="4" ref="D13:M13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1128584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1128584</v>
      </c>
      <c r="O13" s="72">
        <f t="shared" si="2"/>
        <v>221.03094398746572</v>
      </c>
      <c r="P13" s="73"/>
    </row>
    <row r="14" spans="1:16" ht="15">
      <c r="A14" s="61"/>
      <c r="B14" s="62">
        <v>535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954274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954274</v>
      </c>
      <c r="O14" s="65">
        <f t="shared" si="2"/>
        <v>186.89267528397963</v>
      </c>
      <c r="P14" s="66"/>
    </row>
    <row r="15" spans="1:16" ht="15">
      <c r="A15" s="61"/>
      <c r="B15" s="62">
        <v>539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174310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174310</v>
      </c>
      <c r="O15" s="65">
        <f t="shared" si="2"/>
        <v>34.1382687034861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SUM(D17:D17)</f>
        <v>761121</v>
      </c>
      <c r="E16" s="70">
        <f t="shared" si="5"/>
        <v>0</v>
      </c>
      <c r="F16" s="70">
        <f t="shared" si="5"/>
        <v>0</v>
      </c>
      <c r="G16" s="70">
        <f t="shared" si="5"/>
        <v>131783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892904</v>
      </c>
      <c r="O16" s="72">
        <f t="shared" si="2"/>
        <v>174.87348217783</v>
      </c>
      <c r="P16" s="73"/>
    </row>
    <row r="17" spans="1:16" ht="15">
      <c r="A17" s="61"/>
      <c r="B17" s="62">
        <v>541</v>
      </c>
      <c r="C17" s="63" t="s">
        <v>57</v>
      </c>
      <c r="D17" s="64">
        <v>761121</v>
      </c>
      <c r="E17" s="64">
        <v>0</v>
      </c>
      <c r="F17" s="64">
        <v>0</v>
      </c>
      <c r="G17" s="64">
        <v>131783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892904</v>
      </c>
      <c r="O17" s="65">
        <f t="shared" si="2"/>
        <v>174.87348217783</v>
      </c>
      <c r="P17" s="66"/>
    </row>
    <row r="18" spans="1:16" ht="15.75">
      <c r="A18" s="67" t="s">
        <v>31</v>
      </c>
      <c r="B18" s="68"/>
      <c r="C18" s="69"/>
      <c r="D18" s="70">
        <f aca="true" t="shared" si="6" ref="D18:M18">SUM(D19:D19)</f>
        <v>2600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2600</v>
      </c>
      <c r="O18" s="72">
        <f t="shared" si="2"/>
        <v>0.509204857030944</v>
      </c>
      <c r="P18" s="73"/>
    </row>
    <row r="19" spans="1:16" ht="15">
      <c r="A19" s="61"/>
      <c r="B19" s="62">
        <v>564</v>
      </c>
      <c r="C19" s="63" t="s">
        <v>58</v>
      </c>
      <c r="D19" s="64">
        <v>2600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aca="true" t="shared" si="7" ref="N19:N24">SUM(D19:M19)</f>
        <v>2600</v>
      </c>
      <c r="O19" s="65">
        <f t="shared" si="2"/>
        <v>0.509204857030944</v>
      </c>
      <c r="P19" s="66"/>
    </row>
    <row r="20" spans="1:16" ht="15.75">
      <c r="A20" s="67" t="s">
        <v>33</v>
      </c>
      <c r="B20" s="68"/>
      <c r="C20" s="69"/>
      <c r="D20" s="70">
        <f aca="true" t="shared" si="8" ref="D20:M20">SUM(D21:D24)</f>
        <v>26851</v>
      </c>
      <c r="E20" s="70">
        <f t="shared" si="8"/>
        <v>0</v>
      </c>
      <c r="F20" s="70">
        <f t="shared" si="8"/>
        <v>0</v>
      </c>
      <c r="G20" s="70">
        <f t="shared" si="8"/>
        <v>3449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>SUM(D20:M20)</f>
        <v>30300</v>
      </c>
      <c r="O20" s="72">
        <f t="shared" si="2"/>
        <v>5.934195064629847</v>
      </c>
      <c r="P20" s="66"/>
    </row>
    <row r="21" spans="1:16" ht="15">
      <c r="A21" s="61"/>
      <c r="B21" s="62">
        <v>571</v>
      </c>
      <c r="C21" s="63" t="s">
        <v>34</v>
      </c>
      <c r="D21" s="64">
        <v>21345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7"/>
        <v>21345</v>
      </c>
      <c r="O21" s="65">
        <f t="shared" si="2"/>
        <v>4.180376028202115</v>
      </c>
      <c r="P21" s="66"/>
    </row>
    <row r="22" spans="1:16" ht="15">
      <c r="A22" s="61"/>
      <c r="B22" s="62">
        <v>572</v>
      </c>
      <c r="C22" s="63" t="s">
        <v>59</v>
      </c>
      <c r="D22" s="64">
        <v>0</v>
      </c>
      <c r="E22" s="64">
        <v>0</v>
      </c>
      <c r="F22" s="64">
        <v>0</v>
      </c>
      <c r="G22" s="64">
        <v>3449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7"/>
        <v>3449</v>
      </c>
      <c r="O22" s="65">
        <f t="shared" si="2"/>
        <v>0.6754798276537407</v>
      </c>
      <c r="P22" s="66"/>
    </row>
    <row r="23" spans="1:16" ht="15">
      <c r="A23" s="61"/>
      <c r="B23" s="62">
        <v>573</v>
      </c>
      <c r="C23" s="63" t="s">
        <v>36</v>
      </c>
      <c r="D23" s="64">
        <v>1250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7"/>
        <v>1250</v>
      </c>
      <c r="O23" s="65">
        <f t="shared" si="2"/>
        <v>0.24481002741872307</v>
      </c>
      <c r="P23" s="66"/>
    </row>
    <row r="24" spans="1:16" ht="15.75" thickBot="1">
      <c r="A24" s="61"/>
      <c r="B24" s="62">
        <v>574</v>
      </c>
      <c r="C24" s="63" t="s">
        <v>37</v>
      </c>
      <c r="D24" s="64">
        <v>4256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7"/>
        <v>4256</v>
      </c>
      <c r="O24" s="65">
        <f t="shared" si="2"/>
        <v>0.8335291813552683</v>
      </c>
      <c r="P24" s="66"/>
    </row>
    <row r="25" spans="1:119" ht="16.5" thickBot="1">
      <c r="A25" s="74" t="s">
        <v>10</v>
      </c>
      <c r="B25" s="75"/>
      <c r="C25" s="76"/>
      <c r="D25" s="77">
        <f>SUM(D5,D9,D13,D16,D18,D20)</f>
        <v>4817070</v>
      </c>
      <c r="E25" s="77">
        <f aca="true" t="shared" si="9" ref="E25:M25">SUM(E5,E9,E13,E16,E18,E20)</f>
        <v>0</v>
      </c>
      <c r="F25" s="77">
        <f t="shared" si="9"/>
        <v>0</v>
      </c>
      <c r="G25" s="77">
        <f t="shared" si="9"/>
        <v>312165</v>
      </c>
      <c r="H25" s="77">
        <f t="shared" si="9"/>
        <v>0</v>
      </c>
      <c r="I25" s="77">
        <f t="shared" si="9"/>
        <v>1128584</v>
      </c>
      <c r="J25" s="77">
        <f t="shared" si="9"/>
        <v>0</v>
      </c>
      <c r="K25" s="77">
        <f t="shared" si="9"/>
        <v>628267</v>
      </c>
      <c r="L25" s="77">
        <f t="shared" si="9"/>
        <v>314333</v>
      </c>
      <c r="M25" s="77">
        <f t="shared" si="9"/>
        <v>0</v>
      </c>
      <c r="N25" s="77">
        <f>SUM(D25:M25)</f>
        <v>7200419</v>
      </c>
      <c r="O25" s="78">
        <f t="shared" si="2"/>
        <v>1410.1878182530356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5" ht="15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5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60</v>
      </c>
      <c r="M27" s="114"/>
      <c r="N27" s="114"/>
      <c r="O27" s="88">
        <v>5106</v>
      </c>
    </row>
    <row r="28" spans="1:15" ht="1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5" ht="15.75" customHeight="1" thickBot="1">
      <c r="A29" s="118" t="s">
        <v>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603615</v>
      </c>
      <c r="E5" s="24">
        <f t="shared" si="0"/>
        <v>0</v>
      </c>
      <c r="F5" s="24">
        <f t="shared" si="0"/>
        <v>0</v>
      </c>
      <c r="G5" s="24">
        <f t="shared" si="0"/>
        <v>14935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618550</v>
      </c>
      <c r="O5" s="30">
        <f aca="true" t="shared" si="2" ref="O5:O24">(N5/O$26)</f>
        <v>121.73784688053533</v>
      </c>
      <c r="P5" s="6"/>
    </row>
    <row r="6" spans="1:16" ht="15">
      <c r="A6" s="12"/>
      <c r="B6" s="42">
        <v>511</v>
      </c>
      <c r="C6" s="19" t="s">
        <v>19</v>
      </c>
      <c r="D6" s="43">
        <v>116391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116391</v>
      </c>
      <c r="O6" s="44">
        <f t="shared" si="2"/>
        <v>22.907104900610115</v>
      </c>
      <c r="P6" s="9"/>
    </row>
    <row r="7" spans="1:16" ht="15">
      <c r="A7" s="12"/>
      <c r="B7" s="42">
        <v>513</v>
      </c>
      <c r="C7" s="19" t="s">
        <v>20</v>
      </c>
      <c r="D7" s="43">
        <v>487224</v>
      </c>
      <c r="E7" s="43">
        <v>0</v>
      </c>
      <c r="F7" s="43">
        <v>0</v>
      </c>
      <c r="G7" s="43">
        <v>14935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502159</v>
      </c>
      <c r="O7" s="44">
        <f t="shared" si="2"/>
        <v>98.83074197992521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3349020</v>
      </c>
      <c r="E8" s="29">
        <f t="shared" si="3"/>
        <v>0</v>
      </c>
      <c r="F8" s="29">
        <f t="shared" si="3"/>
        <v>0</v>
      </c>
      <c r="G8" s="29">
        <f t="shared" si="3"/>
        <v>956654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257986</v>
      </c>
      <c r="L8" s="29">
        <f t="shared" si="3"/>
        <v>0</v>
      </c>
      <c r="M8" s="29">
        <f t="shared" si="3"/>
        <v>0</v>
      </c>
      <c r="N8" s="40">
        <f t="shared" si="1"/>
        <v>4563660</v>
      </c>
      <c r="O8" s="41">
        <f t="shared" si="2"/>
        <v>898.1814603424523</v>
      </c>
      <c r="P8" s="10"/>
    </row>
    <row r="9" spans="1:16" ht="15">
      <c r="A9" s="12"/>
      <c r="B9" s="42">
        <v>521</v>
      </c>
      <c r="C9" s="19" t="s">
        <v>22</v>
      </c>
      <c r="D9" s="43">
        <v>1011206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1011206</v>
      </c>
      <c r="O9" s="44">
        <f t="shared" si="2"/>
        <v>199.01712261365873</v>
      </c>
      <c r="P9" s="9"/>
    </row>
    <row r="10" spans="1:16" ht="15">
      <c r="A10" s="12"/>
      <c r="B10" s="42">
        <v>522</v>
      </c>
      <c r="C10" s="19" t="s">
        <v>23</v>
      </c>
      <c r="D10" s="43">
        <v>2054418</v>
      </c>
      <c r="E10" s="43">
        <v>0</v>
      </c>
      <c r="F10" s="43">
        <v>0</v>
      </c>
      <c r="G10" s="43">
        <v>955074</v>
      </c>
      <c r="H10" s="43">
        <v>0</v>
      </c>
      <c r="I10" s="43">
        <v>0</v>
      </c>
      <c r="J10" s="43">
        <v>0</v>
      </c>
      <c r="K10" s="43">
        <v>257986</v>
      </c>
      <c r="L10" s="43">
        <v>0</v>
      </c>
      <c r="M10" s="43">
        <v>0</v>
      </c>
      <c r="N10" s="43">
        <f t="shared" si="1"/>
        <v>3267478</v>
      </c>
      <c r="O10" s="44">
        <f t="shared" si="2"/>
        <v>643.0777406022437</v>
      </c>
      <c r="P10" s="9"/>
    </row>
    <row r="11" spans="1:16" ht="15">
      <c r="A11" s="12"/>
      <c r="B11" s="42">
        <v>524</v>
      </c>
      <c r="C11" s="19" t="s">
        <v>24</v>
      </c>
      <c r="D11" s="43">
        <v>283396</v>
      </c>
      <c r="E11" s="43">
        <v>0</v>
      </c>
      <c r="F11" s="43">
        <v>0</v>
      </c>
      <c r="G11" s="43">
        <v>1580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284976</v>
      </c>
      <c r="O11" s="44">
        <f t="shared" si="2"/>
        <v>56.08659712654989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1159255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1159255</v>
      </c>
      <c r="O12" s="41">
        <f t="shared" si="2"/>
        <v>228.15489076953355</v>
      </c>
      <c r="P12" s="10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983726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983726</v>
      </c>
      <c r="O13" s="44">
        <f t="shared" si="2"/>
        <v>193.60873843731548</v>
      </c>
      <c r="P13" s="9"/>
    </row>
    <row r="14" spans="1:16" ht="15">
      <c r="A14" s="12"/>
      <c r="B14" s="42">
        <v>539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175529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175529</v>
      </c>
      <c r="O14" s="44">
        <f t="shared" si="2"/>
        <v>34.546152332218064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717569</v>
      </c>
      <c r="E15" s="29">
        <f t="shared" si="5"/>
        <v>0</v>
      </c>
      <c r="F15" s="29">
        <f t="shared" si="5"/>
        <v>0</v>
      </c>
      <c r="G15" s="29">
        <f t="shared" si="5"/>
        <v>198469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916038</v>
      </c>
      <c r="O15" s="41">
        <f t="shared" si="2"/>
        <v>180.28695138752215</v>
      </c>
      <c r="P15" s="10"/>
    </row>
    <row r="16" spans="1:16" ht="15">
      <c r="A16" s="12"/>
      <c r="B16" s="42">
        <v>541</v>
      </c>
      <c r="C16" s="19" t="s">
        <v>30</v>
      </c>
      <c r="D16" s="43">
        <v>717569</v>
      </c>
      <c r="E16" s="43">
        <v>0</v>
      </c>
      <c r="F16" s="43">
        <v>0</v>
      </c>
      <c r="G16" s="43">
        <v>198469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916038</v>
      </c>
      <c r="O16" s="44">
        <f t="shared" si="2"/>
        <v>180.28695138752215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7250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7250</v>
      </c>
      <c r="O17" s="41">
        <f t="shared" si="2"/>
        <v>1.4268844715607163</v>
      </c>
      <c r="P17" s="10"/>
    </row>
    <row r="18" spans="1:16" ht="15">
      <c r="A18" s="12"/>
      <c r="B18" s="42">
        <v>564</v>
      </c>
      <c r="C18" s="19" t="s">
        <v>32</v>
      </c>
      <c r="D18" s="43">
        <v>7250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7" ref="N18:N23">SUM(D18:M18)</f>
        <v>7250</v>
      </c>
      <c r="O18" s="44">
        <f t="shared" si="2"/>
        <v>1.4268844715607163</v>
      </c>
      <c r="P18" s="9"/>
    </row>
    <row r="19" spans="1:16" ht="15.75">
      <c r="A19" s="26" t="s">
        <v>33</v>
      </c>
      <c r="B19" s="27"/>
      <c r="C19" s="28"/>
      <c r="D19" s="29">
        <f aca="true" t="shared" si="8" ref="D19:M19">SUM(D20:D23)</f>
        <v>19652</v>
      </c>
      <c r="E19" s="29">
        <f t="shared" si="8"/>
        <v>0</v>
      </c>
      <c r="F19" s="29">
        <f t="shared" si="8"/>
        <v>0</v>
      </c>
      <c r="G19" s="29">
        <f t="shared" si="8"/>
        <v>560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>SUM(D19:M19)</f>
        <v>20212</v>
      </c>
      <c r="O19" s="41">
        <f t="shared" si="2"/>
        <v>3.9779570950600274</v>
      </c>
      <c r="P19" s="9"/>
    </row>
    <row r="20" spans="1:16" ht="15">
      <c r="A20" s="12"/>
      <c r="B20" s="42">
        <v>571</v>
      </c>
      <c r="C20" s="19" t="s">
        <v>34</v>
      </c>
      <c r="D20" s="43">
        <v>14275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14275</v>
      </c>
      <c r="O20" s="44">
        <f t="shared" si="2"/>
        <v>2.809486321590238</v>
      </c>
      <c r="P20" s="9"/>
    </row>
    <row r="21" spans="1:16" ht="15">
      <c r="A21" s="12"/>
      <c r="B21" s="42">
        <v>572</v>
      </c>
      <c r="C21" s="19" t="s">
        <v>35</v>
      </c>
      <c r="D21" s="43">
        <v>0</v>
      </c>
      <c r="E21" s="43">
        <v>0</v>
      </c>
      <c r="F21" s="43">
        <v>0</v>
      </c>
      <c r="G21" s="43">
        <v>560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560</v>
      </c>
      <c r="O21" s="44">
        <f t="shared" si="2"/>
        <v>0.11021452469986223</v>
      </c>
      <c r="P21" s="9"/>
    </row>
    <row r="22" spans="1:16" ht="15">
      <c r="A22" s="12"/>
      <c r="B22" s="42">
        <v>573</v>
      </c>
      <c r="C22" s="19" t="s">
        <v>36</v>
      </c>
      <c r="D22" s="43">
        <v>1250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1250</v>
      </c>
      <c r="O22" s="44">
        <f t="shared" si="2"/>
        <v>0.2460145640621925</v>
      </c>
      <c r="P22" s="9"/>
    </row>
    <row r="23" spans="1:16" ht="15.75" thickBot="1">
      <c r="A23" s="12"/>
      <c r="B23" s="42">
        <v>574</v>
      </c>
      <c r="C23" s="19" t="s">
        <v>37</v>
      </c>
      <c r="D23" s="43">
        <v>4127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4127</v>
      </c>
      <c r="O23" s="44">
        <f t="shared" si="2"/>
        <v>0.8122416847077347</v>
      </c>
      <c r="P23" s="9"/>
    </row>
    <row r="24" spans="1:119" ht="16.5" thickBot="1">
      <c r="A24" s="13" t="s">
        <v>10</v>
      </c>
      <c r="B24" s="21"/>
      <c r="C24" s="20"/>
      <c r="D24" s="14">
        <f>SUM(D5,D8,D12,D15,D17,D19)</f>
        <v>4697106</v>
      </c>
      <c r="E24" s="14">
        <f aca="true" t="shared" si="9" ref="E24:M24">SUM(E5,E8,E12,E15,E17,E19)</f>
        <v>0</v>
      </c>
      <c r="F24" s="14">
        <f t="shared" si="9"/>
        <v>0</v>
      </c>
      <c r="G24" s="14">
        <f t="shared" si="9"/>
        <v>1170618</v>
      </c>
      <c r="H24" s="14">
        <f t="shared" si="9"/>
        <v>0</v>
      </c>
      <c r="I24" s="14">
        <f t="shared" si="9"/>
        <v>1159255</v>
      </c>
      <c r="J24" s="14">
        <f t="shared" si="9"/>
        <v>0</v>
      </c>
      <c r="K24" s="14">
        <f t="shared" si="9"/>
        <v>257986</v>
      </c>
      <c r="L24" s="14">
        <f t="shared" si="9"/>
        <v>0</v>
      </c>
      <c r="M24" s="14">
        <f t="shared" si="9"/>
        <v>0</v>
      </c>
      <c r="N24" s="14">
        <f>SUM(D24:M24)</f>
        <v>7284965</v>
      </c>
      <c r="O24" s="35">
        <f t="shared" si="2"/>
        <v>1433.765990946664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52</v>
      </c>
      <c r="M26" s="90"/>
      <c r="N26" s="90"/>
      <c r="O26" s="39">
        <v>5081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2022-10-27T17:06:14Z</cp:lastPrinted>
  <dcterms:created xsi:type="dcterms:W3CDTF">2000-08-31T21:26:31Z</dcterms:created>
  <dcterms:modified xsi:type="dcterms:W3CDTF">2022-10-27T17:06:16Z</dcterms:modified>
  <cp:category/>
  <cp:version/>
  <cp:contentType/>
  <cp:contentStatus/>
</cp:coreProperties>
</file>