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'2008'!$A$1:$O$34</definedName>
    <definedName name="_xlnm.Print_Area" localSheetId="13">'2009'!$A$1:$O$39</definedName>
    <definedName name="_xlnm.Print_Area" localSheetId="12">'2010'!$A$1:$O$37</definedName>
    <definedName name="_xlnm.Print_Area" localSheetId="11">'2011'!$A$1:$O$39</definedName>
    <definedName name="_xlnm.Print_Area" localSheetId="10">'2012'!$A$1:$O$39</definedName>
    <definedName name="_xlnm.Print_Area" localSheetId="9">'2013'!$A$1:$O$42</definedName>
    <definedName name="_xlnm.Print_Area" localSheetId="8">'2014'!$A$1:$O$39</definedName>
    <definedName name="_xlnm.Print_Area" localSheetId="7">'2015'!$A$1:$O$40</definedName>
    <definedName name="_xlnm.Print_Area" localSheetId="6">'2016'!$A$1:$O$44</definedName>
    <definedName name="_xlnm.Print_Area" localSheetId="5">'2017'!$A$1:$O$39</definedName>
    <definedName name="_xlnm.Print_Area" localSheetId="4">'2018'!$A$1:$O$38</definedName>
    <definedName name="_xlnm.Print_Area" localSheetId="3">'2019'!$A$1:$O$40</definedName>
    <definedName name="_xlnm.Print_Area" localSheetId="2">'2020'!$A$1:$O$41</definedName>
    <definedName name="_xlnm.Print_Area" localSheetId="1">'2021'!$A$1:$P$39</definedName>
    <definedName name="_xlnm.Print_Area" localSheetId="0">'2022'!$A$1:$P$39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4" i="47" l="1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3" i="47" l="1"/>
  <c r="P33" i="47" s="1"/>
  <c r="O29" i="47"/>
  <c r="P29" i="47" s="1"/>
  <c r="O27" i="47"/>
  <c r="P27" i="47" s="1"/>
  <c r="D35" i="47"/>
  <c r="O24" i="47"/>
  <c r="P24" i="47" s="1"/>
  <c r="O18" i="47"/>
  <c r="P18" i="47" s="1"/>
  <c r="F35" i="47"/>
  <c r="L35" i="47"/>
  <c r="K35" i="47"/>
  <c r="I35" i="47"/>
  <c r="M35" i="47"/>
  <c r="G35" i="47"/>
  <c r="J35" i="47"/>
  <c r="N35" i="47"/>
  <c r="E35" i="47"/>
  <c r="H35" i="47"/>
  <c r="O13" i="47"/>
  <c r="P13" i="47" s="1"/>
  <c r="O5" i="47"/>
  <c r="P5" i="47" s="1"/>
  <c r="I35" i="46"/>
  <c r="O34" i="46"/>
  <c r="P34" i="46" s="1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1" i="46" s="1"/>
  <c r="P31" i="46" s="1"/>
  <c r="O30" i="46"/>
  <c r="P30" i="46" s="1"/>
  <c r="N29" i="46"/>
  <c r="M29" i="46"/>
  <c r="L29" i="46"/>
  <c r="K29" i="46"/>
  <c r="J29" i="46"/>
  <c r="I29" i="46"/>
  <c r="H29" i="46"/>
  <c r="G29" i="46"/>
  <c r="F29" i="46"/>
  <c r="E29" i="46"/>
  <c r="D29" i="46"/>
  <c r="O29" i="46" s="1"/>
  <c r="P29" i="46" s="1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O26" i="46" s="1"/>
  <c r="P26" i="46" s="1"/>
  <c r="F26" i="46"/>
  <c r="E26" i="46"/>
  <c r="D26" i="46"/>
  <c r="O25" i="46"/>
  <c r="P25" i="46" s="1"/>
  <c r="O24" i="46"/>
  <c r="P24" i="46"/>
  <c r="O23" i="46"/>
  <c r="P23" i="46" s="1"/>
  <c r="O22" i="46"/>
  <c r="P22" i="46"/>
  <c r="O21" i="46"/>
  <c r="P21" i="46" s="1"/>
  <c r="O20" i="46"/>
  <c r="P20" i="46" s="1"/>
  <c r="O19" i="46"/>
  <c r="P19" i="46" s="1"/>
  <c r="N18" i="46"/>
  <c r="M18" i="46"/>
  <c r="L18" i="46"/>
  <c r="K18" i="46"/>
  <c r="J18" i="46"/>
  <c r="J35" i="46" s="1"/>
  <c r="I18" i="46"/>
  <c r="H18" i="46"/>
  <c r="O18" i="46" s="1"/>
  <c r="P18" i="46" s="1"/>
  <c r="G18" i="46"/>
  <c r="G35" i="46" s="1"/>
  <c r="F18" i="46"/>
  <c r="E18" i="46"/>
  <c r="D18" i="46"/>
  <c r="O17" i="46"/>
  <c r="P17" i="46" s="1"/>
  <c r="O16" i="46"/>
  <c r="P16" i="46" s="1"/>
  <c r="O15" i="46"/>
  <c r="P15" i="46"/>
  <c r="O14" i="46"/>
  <c r="P14" i="46"/>
  <c r="N13" i="46"/>
  <c r="M13" i="46"/>
  <c r="L13" i="46"/>
  <c r="K13" i="46"/>
  <c r="K35" i="46" s="1"/>
  <c r="J13" i="46"/>
  <c r="I13" i="46"/>
  <c r="H13" i="46"/>
  <c r="G13" i="46"/>
  <c r="F13" i="46"/>
  <c r="E13" i="46"/>
  <c r="D13" i="46"/>
  <c r="O13" i="46" s="1"/>
  <c r="P13" i="46" s="1"/>
  <c r="O12" i="46"/>
  <c r="P12" i="46" s="1"/>
  <c r="O11" i="46"/>
  <c r="P11" i="46" s="1"/>
  <c r="O10" i="46"/>
  <c r="P10" i="46" s="1"/>
  <c r="O9" i="46"/>
  <c r="P9" i="46"/>
  <c r="O8" i="46"/>
  <c r="P8" i="46" s="1"/>
  <c r="O7" i="46"/>
  <c r="P7" i="46"/>
  <c r="O6" i="46"/>
  <c r="P6" i="46" s="1"/>
  <c r="N5" i="46"/>
  <c r="N35" i="46" s="1"/>
  <c r="M5" i="46"/>
  <c r="M35" i="46" s="1"/>
  <c r="L5" i="46"/>
  <c r="L35" i="46" s="1"/>
  <c r="K5" i="46"/>
  <c r="J5" i="46"/>
  <c r="I5" i="46"/>
  <c r="H5" i="46"/>
  <c r="G5" i="46"/>
  <c r="F5" i="46"/>
  <c r="F35" i="46" s="1"/>
  <c r="E5" i="46"/>
  <c r="E35" i="46" s="1"/>
  <c r="D5" i="46"/>
  <c r="O5" i="46" s="1"/>
  <c r="P5" i="46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5" i="45" s="1"/>
  <c r="O35" i="45" s="1"/>
  <c r="N34" i="45"/>
  <c r="O34" i="45" s="1"/>
  <c r="N33" i="45"/>
  <c r="O33" i="45"/>
  <c r="N32" i="45"/>
  <c r="O32" i="45" s="1"/>
  <c r="M31" i="45"/>
  <c r="L31" i="45"/>
  <c r="K31" i="45"/>
  <c r="J31" i="45"/>
  <c r="I31" i="45"/>
  <c r="H31" i="45"/>
  <c r="N31" i="45" s="1"/>
  <c r="O31" i="45" s="1"/>
  <c r="G31" i="45"/>
  <c r="F31" i="45"/>
  <c r="E31" i="45"/>
  <c r="D31" i="45"/>
  <c r="N30" i="45"/>
  <c r="O30" i="45" s="1"/>
  <c r="M29" i="45"/>
  <c r="L29" i="45"/>
  <c r="K29" i="45"/>
  <c r="J29" i="45"/>
  <c r="I29" i="45"/>
  <c r="I37" i="45" s="1"/>
  <c r="H29" i="45"/>
  <c r="N29" i="45" s="1"/>
  <c r="O29" i="45" s="1"/>
  <c r="G29" i="45"/>
  <c r="F29" i="45"/>
  <c r="E29" i="45"/>
  <c r="D29" i="45"/>
  <c r="N28" i="45"/>
  <c r="O28" i="45" s="1"/>
  <c r="N27" i="45"/>
  <c r="O27" i="45" s="1"/>
  <c r="N26" i="45"/>
  <c r="O26" i="45"/>
  <c r="M25" i="45"/>
  <c r="M37" i="45" s="1"/>
  <c r="L25" i="45"/>
  <c r="L37" i="45" s="1"/>
  <c r="K25" i="45"/>
  <c r="J25" i="45"/>
  <c r="I25" i="45"/>
  <c r="H25" i="45"/>
  <c r="G25" i="45"/>
  <c r="F25" i="45"/>
  <c r="E25" i="45"/>
  <c r="D25" i="45"/>
  <c r="N24" i="45"/>
  <c r="O24" i="45"/>
  <c r="N23" i="45"/>
  <c r="O23" i="45"/>
  <c r="N22" i="45"/>
  <c r="O22" i="45" s="1"/>
  <c r="N21" i="45"/>
  <c r="O21" i="45"/>
  <c r="N20" i="45"/>
  <c r="O20" i="45" s="1"/>
  <c r="N19" i="45"/>
  <c r="O19" i="45" s="1"/>
  <c r="M18" i="45"/>
  <c r="L18" i="45"/>
  <c r="K18" i="45"/>
  <c r="K37" i="45" s="1"/>
  <c r="J18" i="45"/>
  <c r="N18" i="45" s="1"/>
  <c r="O18" i="45" s="1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E37" i="45" s="1"/>
  <c r="D5" i="45"/>
  <c r="D37" i="45" s="1"/>
  <c r="N23" i="42"/>
  <c r="O23" i="42" s="1"/>
  <c r="N8" i="42"/>
  <c r="O8" i="42"/>
  <c r="N8" i="43"/>
  <c r="O8" i="43" s="1"/>
  <c r="N8" i="44"/>
  <c r="O8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/>
  <c r="M30" i="44"/>
  <c r="L30" i="44"/>
  <c r="K30" i="44"/>
  <c r="J30" i="44"/>
  <c r="I30" i="44"/>
  <c r="H30" i="44"/>
  <c r="G30" i="44"/>
  <c r="F30" i="44"/>
  <c r="N30" i="44" s="1"/>
  <c r="O30" i="44" s="1"/>
  <c r="E30" i="44"/>
  <c r="D30" i="44"/>
  <c r="N29" i="44"/>
  <c r="O29" i="44"/>
  <c r="M28" i="44"/>
  <c r="L28" i="44"/>
  <c r="K28" i="44"/>
  <c r="J28" i="44"/>
  <c r="I28" i="44"/>
  <c r="H28" i="44"/>
  <c r="G28" i="44"/>
  <c r="G36" i="44" s="1"/>
  <c r="F28" i="44"/>
  <c r="N28" i="44" s="1"/>
  <c r="O28" i="44" s="1"/>
  <c r="E28" i="44"/>
  <c r="D28" i="44"/>
  <c r="N27" i="44"/>
  <c r="O27" i="44"/>
  <c r="N26" i="44"/>
  <c r="O26" i="44" s="1"/>
  <c r="M25" i="44"/>
  <c r="L25" i="44"/>
  <c r="K25" i="44"/>
  <c r="J25" i="44"/>
  <c r="I25" i="44"/>
  <c r="I36" i="44" s="1"/>
  <c r="H25" i="44"/>
  <c r="H36" i="44" s="1"/>
  <c r="G25" i="44"/>
  <c r="F25" i="44"/>
  <c r="E25" i="44"/>
  <c r="D25" i="44"/>
  <c r="N24" i="44"/>
  <c r="O24" i="44" s="1"/>
  <c r="N23" i="44"/>
  <c r="O23" i="44" s="1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E36" i="44" s="1"/>
  <c r="D19" i="44"/>
  <c r="N19" i="44" s="1"/>
  <c r="O19" i="44" s="1"/>
  <c r="N18" i="44"/>
  <c r="O18" i="44" s="1"/>
  <c r="N17" i="44"/>
  <c r="O17" i="44"/>
  <c r="N16" i="44"/>
  <c r="O16" i="44" s="1"/>
  <c r="N15" i="44"/>
  <c r="O15" i="44" s="1"/>
  <c r="M14" i="44"/>
  <c r="L14" i="44"/>
  <c r="K14" i="44"/>
  <c r="J14" i="44"/>
  <c r="J36" i="44" s="1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/>
  <c r="N7" i="44"/>
  <c r="O7" i="44" s="1"/>
  <c r="N6" i="44"/>
  <c r="O6" i="44" s="1"/>
  <c r="M5" i="44"/>
  <c r="M36" i="44"/>
  <c r="L5" i="44"/>
  <c r="K5" i="44"/>
  <c r="K36" i="44" s="1"/>
  <c r="J5" i="44"/>
  <c r="I5" i="44"/>
  <c r="H5" i="44"/>
  <c r="G5" i="44"/>
  <c r="F5" i="44"/>
  <c r="E5" i="44"/>
  <c r="D5" i="44"/>
  <c r="N33" i="43"/>
  <c r="O33" i="43"/>
  <c r="M32" i="43"/>
  <c r="L32" i="43"/>
  <c r="L34" i="43" s="1"/>
  <c r="K32" i="43"/>
  <c r="N32" i="43" s="1"/>
  <c r="O32" i="43" s="1"/>
  <c r="J32" i="43"/>
  <c r="I32" i="43"/>
  <c r="H32" i="43"/>
  <c r="G32" i="43"/>
  <c r="F32" i="43"/>
  <c r="E32" i="43"/>
  <c r="D32" i="43"/>
  <c r="N31" i="43"/>
  <c r="O31" i="43" s="1"/>
  <c r="N30" i="43"/>
  <c r="O30" i="43"/>
  <c r="M29" i="43"/>
  <c r="N29" i="43" s="1"/>
  <c r="O29" i="43" s="1"/>
  <c r="L29" i="43"/>
  <c r="K29" i="43"/>
  <c r="J29" i="43"/>
  <c r="I29" i="43"/>
  <c r="H29" i="43"/>
  <c r="G29" i="43"/>
  <c r="F29" i="43"/>
  <c r="E29" i="43"/>
  <c r="D29" i="43"/>
  <c r="N28" i="43"/>
  <c r="O28" i="43"/>
  <c r="M27" i="43"/>
  <c r="M34" i="43" s="1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N22" i="43"/>
  <c r="O22" i="43"/>
  <c r="N21" i="43"/>
  <c r="O21" i="43" s="1"/>
  <c r="N20" i="43"/>
  <c r="O20" i="43" s="1"/>
  <c r="M19" i="43"/>
  <c r="L19" i="43"/>
  <c r="K19" i="43"/>
  <c r="J19" i="43"/>
  <c r="J34" i="43" s="1"/>
  <c r="I19" i="43"/>
  <c r="I34" i="43" s="1"/>
  <c r="H19" i="43"/>
  <c r="G19" i="43"/>
  <c r="F19" i="43"/>
  <c r="E19" i="43"/>
  <c r="D19" i="43"/>
  <c r="N18" i="43"/>
  <c r="O18" i="43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/>
  <c r="N11" i="43"/>
  <c r="O11" i="43" s="1"/>
  <c r="N10" i="43"/>
  <c r="O10" i="43"/>
  <c r="N9" i="43"/>
  <c r="O9" i="43" s="1"/>
  <c r="N7" i="43"/>
  <c r="O7" i="43"/>
  <c r="N6" i="43"/>
  <c r="O6" i="43" s="1"/>
  <c r="M5" i="43"/>
  <c r="L5" i="43"/>
  <c r="K5" i="43"/>
  <c r="K34" i="43" s="1"/>
  <c r="J5" i="43"/>
  <c r="I5" i="43"/>
  <c r="H5" i="43"/>
  <c r="G5" i="43"/>
  <c r="F5" i="43"/>
  <c r="F34" i="43" s="1"/>
  <c r="E5" i="43"/>
  <c r="N5" i="43" s="1"/>
  <c r="O5" i="43" s="1"/>
  <c r="D5" i="43"/>
  <c r="D34" i="43" s="1"/>
  <c r="N34" i="42"/>
  <c r="O34" i="42"/>
  <c r="M33" i="42"/>
  <c r="L33" i="42"/>
  <c r="K33" i="42"/>
  <c r="J33" i="42"/>
  <c r="I33" i="42"/>
  <c r="H33" i="42"/>
  <c r="G33" i="42"/>
  <c r="G35" i="42" s="1"/>
  <c r="F33" i="42"/>
  <c r="F35" i="42" s="1"/>
  <c r="E33" i="42"/>
  <c r="D33" i="42"/>
  <c r="N32" i="42"/>
  <c r="O32" i="42"/>
  <c r="N31" i="42"/>
  <c r="O31" i="42" s="1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N29" i="42"/>
  <c r="O29" i="42" s="1"/>
  <c r="M28" i="42"/>
  <c r="L28" i="42"/>
  <c r="K28" i="42"/>
  <c r="J28" i="42"/>
  <c r="I28" i="42"/>
  <c r="I35" i="42" s="1"/>
  <c r="H28" i="42"/>
  <c r="N28" i="42" s="1"/>
  <c r="O28" i="42" s="1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/>
  <c r="O20" i="42" s="1"/>
  <c r="N19" i="42"/>
  <c r="O19" i="42"/>
  <c r="N18" i="42"/>
  <c r="O18" i="42" s="1"/>
  <c r="N17" i="42"/>
  <c r="O17" i="42"/>
  <c r="N16" i="42"/>
  <c r="O16" i="42" s="1"/>
  <c r="M15" i="42"/>
  <c r="L15" i="42"/>
  <c r="L35" i="42" s="1"/>
  <c r="K15" i="42"/>
  <c r="N15" i="42" s="1"/>
  <c r="O15" i="42" s="1"/>
  <c r="J15" i="42"/>
  <c r="I15" i="42"/>
  <c r="H15" i="42"/>
  <c r="H35" i="42" s="1"/>
  <c r="G15" i="42"/>
  <c r="F15" i="42"/>
  <c r="E15" i="42"/>
  <c r="D15" i="42"/>
  <c r="N14" i="42"/>
  <c r="O14" i="42" s="1"/>
  <c r="N13" i="42"/>
  <c r="O13" i="42"/>
  <c r="N12" i="42"/>
  <c r="O12" i="42" s="1"/>
  <c r="N11" i="42"/>
  <c r="O11" i="42"/>
  <c r="N10" i="42"/>
  <c r="O10" i="42" s="1"/>
  <c r="N9" i="42"/>
  <c r="O9" i="42" s="1"/>
  <c r="N7" i="42"/>
  <c r="O7" i="42" s="1"/>
  <c r="N6" i="42"/>
  <c r="O6" i="42"/>
  <c r="M5" i="42"/>
  <c r="M35" i="42" s="1"/>
  <c r="L5" i="42"/>
  <c r="K5" i="42"/>
  <c r="J5" i="42"/>
  <c r="J35" i="42" s="1"/>
  <c r="I5" i="42"/>
  <c r="H5" i="42"/>
  <c r="G5" i="42"/>
  <c r="F5" i="42"/>
  <c r="E5" i="42"/>
  <c r="D5" i="42"/>
  <c r="N5" i="42" s="1"/>
  <c r="O5" i="42" s="1"/>
  <c r="N39" i="41"/>
  <c r="O39" i="41" s="1"/>
  <c r="N38" i="41"/>
  <c r="O38" i="41"/>
  <c r="M37" i="41"/>
  <c r="L37" i="41"/>
  <c r="K37" i="41"/>
  <c r="J37" i="41"/>
  <c r="I37" i="41"/>
  <c r="H37" i="41"/>
  <c r="G37" i="41"/>
  <c r="F37" i="41"/>
  <c r="F40" i="41" s="1"/>
  <c r="E37" i="41"/>
  <c r="N37" i="41" s="1"/>
  <c r="O37" i="41" s="1"/>
  <c r="D37" i="41"/>
  <c r="N36" i="41"/>
  <c r="O36" i="41"/>
  <c r="N35" i="41"/>
  <c r="O35" i="41" s="1"/>
  <c r="N34" i="41"/>
  <c r="O34" i="41" s="1"/>
  <c r="M33" i="41"/>
  <c r="L33" i="41"/>
  <c r="K33" i="41"/>
  <c r="J33" i="41"/>
  <c r="I33" i="41"/>
  <c r="N33" i="41" s="1"/>
  <c r="O33" i="41" s="1"/>
  <c r="H33" i="41"/>
  <c r="G33" i="41"/>
  <c r="F33" i="41"/>
  <c r="E33" i="41"/>
  <c r="D33" i="41"/>
  <c r="N32" i="41"/>
  <c r="O32" i="41" s="1"/>
  <c r="M31" i="41"/>
  <c r="L31" i="41"/>
  <c r="K31" i="41"/>
  <c r="J31" i="41"/>
  <c r="I31" i="41"/>
  <c r="N31" i="41" s="1"/>
  <c r="O31" i="41" s="1"/>
  <c r="H31" i="41"/>
  <c r="G31" i="41"/>
  <c r="F31" i="41"/>
  <c r="E31" i="41"/>
  <c r="D31" i="41"/>
  <c r="N30" i="41"/>
  <c r="O30" i="41" s="1"/>
  <c r="N29" i="41"/>
  <c r="O29" i="41"/>
  <c r="N28" i="41"/>
  <c r="O28" i="41"/>
  <c r="M27" i="41"/>
  <c r="N27" i="41" s="1"/>
  <c r="O27" i="41" s="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N24" i="41"/>
  <c r="O24" i="41"/>
  <c r="N23" i="41"/>
  <c r="O23" i="41" s="1"/>
  <c r="N22" i="41"/>
  <c r="O22" i="41" s="1"/>
  <c r="N21" i="41"/>
  <c r="O21" i="41"/>
  <c r="N20" i="41"/>
  <c r="O20" i="41"/>
  <c r="M19" i="41"/>
  <c r="M40" i="41" s="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I40" i="41" s="1"/>
  <c r="H5" i="41"/>
  <c r="G5" i="41"/>
  <c r="F5" i="41"/>
  <c r="E5" i="41"/>
  <c r="D5" i="41"/>
  <c r="N35" i="40"/>
  <c r="O35" i="40" s="1"/>
  <c r="M34" i="40"/>
  <c r="L34" i="40"/>
  <c r="K34" i="40"/>
  <c r="J34" i="40"/>
  <c r="J36" i="40" s="1"/>
  <c r="I34" i="40"/>
  <c r="I36" i="40" s="1"/>
  <c r="H34" i="40"/>
  <c r="G34" i="40"/>
  <c r="F34" i="40"/>
  <c r="E34" i="40"/>
  <c r="D34" i="40"/>
  <c r="N33" i="40"/>
  <c r="O33" i="40" s="1"/>
  <c r="N32" i="40"/>
  <c r="O32" i="40" s="1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 s="1"/>
  <c r="M29" i="40"/>
  <c r="L29" i="40"/>
  <c r="K29" i="40"/>
  <c r="N29" i="40" s="1"/>
  <c r="O29" i="40" s="1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/>
  <c r="N22" i="40"/>
  <c r="O22" i="40" s="1"/>
  <c r="N21" i="40"/>
  <c r="O21" i="40" s="1"/>
  <c r="N20" i="40"/>
  <c r="O20" i="40" s="1"/>
  <c r="M19" i="40"/>
  <c r="L19" i="40"/>
  <c r="L36" i="40" s="1"/>
  <c r="K19" i="40"/>
  <c r="N19" i="40" s="1"/>
  <c r="O19" i="40" s="1"/>
  <c r="J19" i="40"/>
  <c r="I19" i="40"/>
  <c r="H19" i="40"/>
  <c r="G19" i="40"/>
  <c r="F19" i="40"/>
  <c r="E19" i="40"/>
  <c r="D19" i="40"/>
  <c r="N18" i="40"/>
  <c r="O18" i="40" s="1"/>
  <c r="N17" i="40"/>
  <c r="O17" i="40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N13" i="40" s="1"/>
  <c r="O13" i="40" s="1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H36" i="40" s="1"/>
  <c r="G5" i="40"/>
  <c r="N5" i="40" s="1"/>
  <c r="O5" i="40" s="1"/>
  <c r="F5" i="40"/>
  <c r="E5" i="40"/>
  <c r="D5" i="40"/>
  <c r="N34" i="39"/>
  <c r="O34" i="39" s="1"/>
  <c r="N33" i="39"/>
  <c r="O33" i="39" s="1"/>
  <c r="M32" i="39"/>
  <c r="L32" i="39"/>
  <c r="K32" i="39"/>
  <c r="J32" i="39"/>
  <c r="I32" i="39"/>
  <c r="N32" i="39" s="1"/>
  <c r="O32" i="39" s="1"/>
  <c r="H32" i="39"/>
  <c r="G32" i="39"/>
  <c r="F32" i="39"/>
  <c r="E32" i="39"/>
  <c r="D32" i="39"/>
  <c r="N31" i="39"/>
  <c r="O31" i="39" s="1"/>
  <c r="M30" i="39"/>
  <c r="L30" i="39"/>
  <c r="K30" i="39"/>
  <c r="J30" i="39"/>
  <c r="I30" i="39"/>
  <c r="N30" i="39" s="1"/>
  <c r="O30" i="39" s="1"/>
  <c r="H30" i="39"/>
  <c r="G30" i="39"/>
  <c r="F30" i="39"/>
  <c r="E30" i="39"/>
  <c r="D30" i="39"/>
  <c r="N29" i="39"/>
  <c r="O29" i="39" s="1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N24" i="39"/>
  <c r="O24" i="39"/>
  <c r="N23" i="39"/>
  <c r="O23" i="39" s="1"/>
  <c r="N22" i="39"/>
  <c r="O22" i="39"/>
  <c r="N21" i="39"/>
  <c r="O21" i="39" s="1"/>
  <c r="N20" i="39"/>
  <c r="O20" i="39"/>
  <c r="M19" i="39"/>
  <c r="M35" i="39" s="1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/>
  <c r="N15" i="39"/>
  <c r="O15" i="39" s="1"/>
  <c r="N14" i="39"/>
  <c r="O14" i="39"/>
  <c r="M13" i="39"/>
  <c r="L13" i="39"/>
  <c r="K13" i="39"/>
  <c r="J13" i="39"/>
  <c r="J35" i="39" s="1"/>
  <c r="I13" i="39"/>
  <c r="N13" i="39" s="1"/>
  <c r="O13" i="39" s="1"/>
  <c r="H13" i="39"/>
  <c r="G13" i="39"/>
  <c r="F13" i="39"/>
  <c r="E13" i="39"/>
  <c r="E35" i="39" s="1"/>
  <c r="D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35" i="39" s="1"/>
  <c r="K5" i="39"/>
  <c r="N5" i="39" s="1"/>
  <c r="O5" i="39" s="1"/>
  <c r="K35" i="39"/>
  <c r="J5" i="39"/>
  <c r="I5" i="39"/>
  <c r="H5" i="39"/>
  <c r="H35" i="39" s="1"/>
  <c r="G5" i="39"/>
  <c r="G35" i="39"/>
  <c r="F5" i="39"/>
  <c r="E5" i="39"/>
  <c r="D5" i="39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E30" i="38" s="1"/>
  <c r="D22" i="38"/>
  <c r="N21" i="38"/>
  <c r="O21" i="38" s="1"/>
  <c r="N20" i="38"/>
  <c r="O20" i="38" s="1"/>
  <c r="N19" i="38"/>
  <c r="O19" i="38"/>
  <c r="M18" i="38"/>
  <c r="L18" i="38"/>
  <c r="L30" i="38" s="1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I30" i="38" s="1"/>
  <c r="H13" i="38"/>
  <c r="H30" i="38" s="1"/>
  <c r="G13" i="38"/>
  <c r="N13" i="38" s="1"/>
  <c r="O13" i="38" s="1"/>
  <c r="F13" i="38"/>
  <c r="E13" i="38"/>
  <c r="D13" i="38"/>
  <c r="N12" i="38"/>
  <c r="O12" i="38" s="1"/>
  <c r="N11" i="38"/>
  <c r="O11" i="38" s="1"/>
  <c r="N10" i="38"/>
  <c r="O10" i="38"/>
  <c r="N9" i="38"/>
  <c r="O9" i="38"/>
  <c r="N8" i="38"/>
  <c r="O8" i="38" s="1"/>
  <c r="N7" i="38"/>
  <c r="O7" i="38"/>
  <c r="N6" i="38"/>
  <c r="O6" i="38" s="1"/>
  <c r="M5" i="38"/>
  <c r="M30" i="38" s="1"/>
  <c r="L5" i="38"/>
  <c r="K5" i="38"/>
  <c r="K30" i="38"/>
  <c r="J5" i="38"/>
  <c r="J30" i="38" s="1"/>
  <c r="I5" i="38"/>
  <c r="H5" i="38"/>
  <c r="G5" i="38"/>
  <c r="G30" i="38" s="1"/>
  <c r="F5" i="38"/>
  <c r="F30" i="38" s="1"/>
  <c r="E5" i="38"/>
  <c r="D5" i="38"/>
  <c r="D30" i="38" s="1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 s="1"/>
  <c r="N34" i="37"/>
  <c r="O34" i="37" s="1"/>
  <c r="N33" i="37"/>
  <c r="O33" i="37" s="1"/>
  <c r="M32" i="37"/>
  <c r="L32" i="37"/>
  <c r="K32" i="37"/>
  <c r="J32" i="37"/>
  <c r="I32" i="37"/>
  <c r="H32" i="37"/>
  <c r="G32" i="37"/>
  <c r="N32" i="37" s="1"/>
  <c r="O32" i="37" s="1"/>
  <c r="F32" i="37"/>
  <c r="E32" i="37"/>
  <c r="D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M26" i="37"/>
  <c r="M38" i="37"/>
  <c r="L26" i="37"/>
  <c r="N26" i="37" s="1"/>
  <c r="O26" i="37" s="1"/>
  <c r="K26" i="37"/>
  <c r="J26" i="37"/>
  <c r="I26" i="37"/>
  <c r="H26" i="37"/>
  <c r="G26" i="37"/>
  <c r="F26" i="37"/>
  <c r="E26" i="37"/>
  <c r="D26" i="37"/>
  <c r="N25" i="37"/>
  <c r="O25" i="37"/>
  <c r="N24" i="37"/>
  <c r="O24" i="37"/>
  <c r="N23" i="37"/>
  <c r="O23" i="37" s="1"/>
  <c r="N22" i="37"/>
  <c r="O22" i="37"/>
  <c r="N21" i="37"/>
  <c r="O21" i="37" s="1"/>
  <c r="N20" i="37"/>
  <c r="O20" i="37" s="1"/>
  <c r="M19" i="37"/>
  <c r="L19" i="37"/>
  <c r="K19" i="37"/>
  <c r="J19" i="37"/>
  <c r="J38" i="37" s="1"/>
  <c r="I19" i="37"/>
  <c r="H19" i="37"/>
  <c r="G19" i="37"/>
  <c r="F19" i="37"/>
  <c r="E19" i="37"/>
  <c r="D19" i="37"/>
  <c r="N18" i="37"/>
  <c r="O18" i="37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N13" i="37" s="1"/>
  <c r="O13" i="37" s="1"/>
  <c r="F13" i="37"/>
  <c r="E13" i="37"/>
  <c r="D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38" i="37" s="1"/>
  <c r="G5" i="37"/>
  <c r="G38" i="37" s="1"/>
  <c r="F5" i="37"/>
  <c r="F38" i="37" s="1"/>
  <c r="E5" i="37"/>
  <c r="E38" i="37" s="1"/>
  <c r="D5" i="37"/>
  <c r="N34" i="36"/>
  <c r="O34" i="36" s="1"/>
  <c r="N33" i="36"/>
  <c r="O33" i="36" s="1"/>
  <c r="N32" i="36"/>
  <c r="O32" i="36"/>
  <c r="M31" i="36"/>
  <c r="L31" i="36"/>
  <c r="N31" i="36" s="1"/>
  <c r="O31" i="36" s="1"/>
  <c r="K31" i="36"/>
  <c r="J31" i="36"/>
  <c r="I31" i="36"/>
  <c r="H31" i="36"/>
  <c r="G31" i="36"/>
  <c r="F31" i="36"/>
  <c r="E31" i="36"/>
  <c r="D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N27" i="36"/>
  <c r="O27" i="36" s="1"/>
  <c r="N26" i="36"/>
  <c r="O26" i="36" s="1"/>
  <c r="M25" i="36"/>
  <c r="L25" i="36"/>
  <c r="K25" i="36"/>
  <c r="K35" i="36" s="1"/>
  <c r="J25" i="36"/>
  <c r="N25" i="36" s="1"/>
  <c r="O25" i="36" s="1"/>
  <c r="I25" i="36"/>
  <c r="H25" i="36"/>
  <c r="G25" i="36"/>
  <c r="F25" i="36"/>
  <c r="E25" i="36"/>
  <c r="D25" i="36"/>
  <c r="N24" i="36"/>
  <c r="O24" i="36" s="1"/>
  <c r="N23" i="36"/>
  <c r="O23" i="36"/>
  <c r="N22" i="36"/>
  <c r="O22" i="36"/>
  <c r="N21" i="36"/>
  <c r="O21" i="36" s="1"/>
  <c r="N20" i="36"/>
  <c r="O20" i="36"/>
  <c r="N19" i="36"/>
  <c r="O19" i="36" s="1"/>
  <c r="M18" i="36"/>
  <c r="L18" i="36"/>
  <c r="K18" i="36"/>
  <c r="J18" i="36"/>
  <c r="I18" i="36"/>
  <c r="I35" i="36" s="1"/>
  <c r="H18" i="36"/>
  <c r="N18" i="36" s="1"/>
  <c r="O18" i="36" s="1"/>
  <c r="G18" i="36"/>
  <c r="F18" i="36"/>
  <c r="E18" i="36"/>
  <c r="D18" i="36"/>
  <c r="N17" i="36"/>
  <c r="O17" i="36" s="1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M35" i="36" s="1"/>
  <c r="L5" i="36"/>
  <c r="L35" i="36" s="1"/>
  <c r="K5" i="36"/>
  <c r="J5" i="36"/>
  <c r="J35" i="36" s="1"/>
  <c r="I5" i="36"/>
  <c r="H5" i="36"/>
  <c r="H35" i="36" s="1"/>
  <c r="G5" i="36"/>
  <c r="G35" i="36" s="1"/>
  <c r="F5" i="36"/>
  <c r="F35" i="36" s="1"/>
  <c r="E5" i="36"/>
  <c r="E35" i="36" s="1"/>
  <c r="D5" i="36"/>
  <c r="N34" i="35"/>
  <c r="O34" i="35"/>
  <c r="N33" i="35"/>
  <c r="O33" i="35" s="1"/>
  <c r="M32" i="35"/>
  <c r="L32" i="35"/>
  <c r="K32" i="35"/>
  <c r="J32" i="35"/>
  <c r="I32" i="35"/>
  <c r="H32" i="35"/>
  <c r="N32" i="35" s="1"/>
  <c r="O32" i="35" s="1"/>
  <c r="G32" i="35"/>
  <c r="F32" i="35"/>
  <c r="E32" i="35"/>
  <c r="D32" i="35"/>
  <c r="N31" i="35"/>
  <c r="O31" i="35" s="1"/>
  <c r="M30" i="35"/>
  <c r="L30" i="35"/>
  <c r="K30" i="35"/>
  <c r="J30" i="35"/>
  <c r="I30" i="35"/>
  <c r="H30" i="35"/>
  <c r="H35" i="35" s="1"/>
  <c r="G30" i="35"/>
  <c r="G35" i="35" s="1"/>
  <c r="F30" i="35"/>
  <c r="E30" i="35"/>
  <c r="D30" i="35"/>
  <c r="N29" i="35"/>
  <c r="O29" i="35" s="1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/>
  <c r="M19" i="35"/>
  <c r="N19" i="35" s="1"/>
  <c r="O19" i="35" s="1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/>
  <c r="N16" i="35"/>
  <c r="O16" i="35" s="1"/>
  <c r="N15" i="35"/>
  <c r="O15" i="35" s="1"/>
  <c r="N14" i="35"/>
  <c r="O14" i="35"/>
  <c r="M13" i="35"/>
  <c r="L13" i="35"/>
  <c r="K13" i="35"/>
  <c r="N13" i="35" s="1"/>
  <c r="O13" i="35" s="1"/>
  <c r="J13" i="35"/>
  <c r="J35" i="35" s="1"/>
  <c r="I13" i="35"/>
  <c r="H13" i="35"/>
  <c r="G13" i="35"/>
  <c r="F13" i="35"/>
  <c r="E13" i="35"/>
  <c r="D13" i="35"/>
  <c r="N12" i="35"/>
  <c r="O12" i="35"/>
  <c r="N11" i="35"/>
  <c r="O11" i="35"/>
  <c r="N10" i="35"/>
  <c r="O10" i="35" s="1"/>
  <c r="N9" i="35"/>
  <c r="O9" i="35"/>
  <c r="N8" i="35"/>
  <c r="O8" i="35" s="1"/>
  <c r="N7" i="35"/>
  <c r="O7" i="35"/>
  <c r="N6" i="35"/>
  <c r="O6" i="35"/>
  <c r="M5" i="35"/>
  <c r="M35" i="35" s="1"/>
  <c r="L5" i="35"/>
  <c r="L35" i="35" s="1"/>
  <c r="K5" i="35"/>
  <c r="K35" i="35" s="1"/>
  <c r="J5" i="35"/>
  <c r="I5" i="35"/>
  <c r="H5" i="35"/>
  <c r="G5" i="35"/>
  <c r="F5" i="35"/>
  <c r="F35" i="35"/>
  <c r="E5" i="35"/>
  <c r="D5" i="35"/>
  <c r="N5" i="35" s="1"/>
  <c r="O5" i="35" s="1"/>
  <c r="N32" i="34"/>
  <c r="O32" i="34" s="1"/>
  <c r="N31" i="34"/>
  <c r="O31" i="34"/>
  <c r="M30" i="34"/>
  <c r="L30" i="34"/>
  <c r="K30" i="34"/>
  <c r="J30" i="34"/>
  <c r="I30" i="34"/>
  <c r="H30" i="34"/>
  <c r="G30" i="34"/>
  <c r="F30" i="34"/>
  <c r="N30" i="34" s="1"/>
  <c r="O30" i="34" s="1"/>
  <c r="E30" i="34"/>
  <c r="D30" i="34"/>
  <c r="N29" i="34"/>
  <c r="O29" i="34"/>
  <c r="M28" i="34"/>
  <c r="L28" i="34"/>
  <c r="K28" i="34"/>
  <c r="J28" i="34"/>
  <c r="I28" i="34"/>
  <c r="H28" i="34"/>
  <c r="G28" i="34"/>
  <c r="G33" i="34" s="1"/>
  <c r="F28" i="34"/>
  <c r="F33" i="34" s="1"/>
  <c r="E28" i="34"/>
  <c r="N28" i="34" s="1"/>
  <c r="O28" i="34" s="1"/>
  <c r="D28" i="34"/>
  <c r="N27" i="34"/>
  <c r="O27" i="34" s="1"/>
  <c r="N26" i="34"/>
  <c r="O26" i="34"/>
  <c r="M25" i="34"/>
  <c r="L25" i="34"/>
  <c r="K25" i="34"/>
  <c r="K33" i="34" s="1"/>
  <c r="J25" i="34"/>
  <c r="J33" i="34" s="1"/>
  <c r="I25" i="34"/>
  <c r="H25" i="34"/>
  <c r="G25" i="34"/>
  <c r="F25" i="34"/>
  <c r="E25" i="34"/>
  <c r="D25" i="34"/>
  <c r="N24" i="34"/>
  <c r="O24" i="34"/>
  <c r="N23" i="34"/>
  <c r="O23" i="34"/>
  <c r="N22" i="34"/>
  <c r="O22" i="34"/>
  <c r="N21" i="34"/>
  <c r="O21" i="34" s="1"/>
  <c r="N20" i="34"/>
  <c r="O20" i="34"/>
  <c r="N19" i="34"/>
  <c r="O19" i="34" s="1"/>
  <c r="M18" i="34"/>
  <c r="L18" i="34"/>
  <c r="K18" i="34"/>
  <c r="J18" i="34"/>
  <c r="I18" i="34"/>
  <c r="I33" i="34" s="1"/>
  <c r="H18" i="34"/>
  <c r="G18" i="34"/>
  <c r="F18" i="34"/>
  <c r="E18" i="34"/>
  <c r="D18" i="34"/>
  <c r="N18" i="34" s="1"/>
  <c r="O18" i="34" s="1"/>
  <c r="N17" i="34"/>
  <c r="O17" i="34"/>
  <c r="N16" i="34"/>
  <c r="O16" i="34"/>
  <c r="N15" i="34"/>
  <c r="O15" i="34"/>
  <c r="N14" i="34"/>
  <c r="O14" i="34" s="1"/>
  <c r="M13" i="34"/>
  <c r="L13" i="34"/>
  <c r="L33" i="34" s="1"/>
  <c r="K13" i="34"/>
  <c r="J13" i="34"/>
  <c r="I13" i="34"/>
  <c r="H13" i="34"/>
  <c r="G13" i="34"/>
  <c r="F13" i="34"/>
  <c r="E13" i="34"/>
  <c r="E33" i="34" s="1"/>
  <c r="D13" i="34"/>
  <c r="N12" i="34"/>
  <c r="O12" i="34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M33" i="34" s="1"/>
  <c r="L5" i="34"/>
  <c r="K5" i="34"/>
  <c r="J5" i="34"/>
  <c r="I5" i="34"/>
  <c r="H5" i="34"/>
  <c r="H33" i="34"/>
  <c r="G5" i="34"/>
  <c r="N5" i="34" s="1"/>
  <c r="O5" i="34" s="1"/>
  <c r="F5" i="34"/>
  <c r="E5" i="34"/>
  <c r="D5" i="34"/>
  <c r="N26" i="33"/>
  <c r="O26" i="33" s="1"/>
  <c r="N27" i="33"/>
  <c r="O27" i="33"/>
  <c r="N28" i="33"/>
  <c r="O28" i="33"/>
  <c r="N19" i="33"/>
  <c r="O19" i="33" s="1"/>
  <c r="N20" i="33"/>
  <c r="O20" i="33"/>
  <c r="N21" i="33"/>
  <c r="O21" i="33" s="1"/>
  <c r="N22" i="33"/>
  <c r="O22" i="33" s="1"/>
  <c r="N23" i="33"/>
  <c r="O23" i="33"/>
  <c r="N24" i="33"/>
  <c r="O24" i="33"/>
  <c r="E25" i="33"/>
  <c r="F25" i="33"/>
  <c r="G25" i="33"/>
  <c r="H25" i="33"/>
  <c r="I25" i="33"/>
  <c r="J25" i="33"/>
  <c r="K25" i="33"/>
  <c r="L25" i="33"/>
  <c r="M25" i="33"/>
  <c r="M35" i="33" s="1"/>
  <c r="D25" i="33"/>
  <c r="N25" i="33" s="1"/>
  <c r="O25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35" i="33" s="1"/>
  <c r="F5" i="33"/>
  <c r="F35" i="33" s="1"/>
  <c r="G5" i="33"/>
  <c r="H5" i="33"/>
  <c r="I5" i="33"/>
  <c r="J5" i="33"/>
  <c r="K5" i="33"/>
  <c r="L5" i="33"/>
  <c r="L35" i="33" s="1"/>
  <c r="M5" i="33"/>
  <c r="D5" i="33"/>
  <c r="N5" i="33" s="1"/>
  <c r="O5" i="33" s="1"/>
  <c r="N33" i="33"/>
  <c r="O33" i="33" s="1"/>
  <c r="N34" i="33"/>
  <c r="O34" i="33"/>
  <c r="E32" i="33"/>
  <c r="F32" i="33"/>
  <c r="G32" i="33"/>
  <c r="H32" i="33"/>
  <c r="I32" i="33"/>
  <c r="J32" i="33"/>
  <c r="K32" i="33"/>
  <c r="N32" i="33" s="1"/>
  <c r="O32" i="33" s="1"/>
  <c r="L32" i="33"/>
  <c r="M32" i="33"/>
  <c r="D32" i="33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D35" i="33"/>
  <c r="N30" i="33"/>
  <c r="O30" i="33" s="1"/>
  <c r="N31" i="33"/>
  <c r="O31" i="33"/>
  <c r="N15" i="33"/>
  <c r="O15" i="33" s="1"/>
  <c r="N16" i="33"/>
  <c r="O16" i="33" s="1"/>
  <c r="N17" i="33"/>
  <c r="O17" i="33"/>
  <c r="N7" i="33"/>
  <c r="O7" i="33"/>
  <c r="N8" i="33"/>
  <c r="O8" i="33" s="1"/>
  <c r="N9" i="33"/>
  <c r="O9" i="33"/>
  <c r="N10" i="33"/>
  <c r="O10" i="33" s="1"/>
  <c r="N11" i="33"/>
  <c r="O11" i="33" s="1"/>
  <c r="N12" i="33"/>
  <c r="O12" i="33"/>
  <c r="N6" i="33"/>
  <c r="O6" i="33"/>
  <c r="N14" i="33"/>
  <c r="O14" i="33" s="1"/>
  <c r="N5" i="36"/>
  <c r="O5" i="36" s="1"/>
  <c r="I38" i="37"/>
  <c r="K38" i="37"/>
  <c r="N30" i="37"/>
  <c r="O30" i="37" s="1"/>
  <c r="G35" i="33"/>
  <c r="E35" i="35"/>
  <c r="I35" i="35"/>
  <c r="I35" i="33"/>
  <c r="D35" i="35"/>
  <c r="F35" i="39"/>
  <c r="D33" i="34"/>
  <c r="J35" i="33"/>
  <c r="H35" i="33"/>
  <c r="F36" i="40"/>
  <c r="M36" i="40"/>
  <c r="G36" i="40"/>
  <c r="E36" i="40"/>
  <c r="L40" i="41"/>
  <c r="K40" i="41"/>
  <c r="J40" i="41"/>
  <c r="G40" i="41"/>
  <c r="H40" i="41"/>
  <c r="D40" i="41"/>
  <c r="N33" i="42"/>
  <c r="O33" i="42" s="1"/>
  <c r="E35" i="42"/>
  <c r="N25" i="42"/>
  <c r="O25" i="42" s="1"/>
  <c r="H34" i="43"/>
  <c r="G34" i="43"/>
  <c r="L36" i="44"/>
  <c r="N34" i="44"/>
  <c r="O34" i="44" s="1"/>
  <c r="D35" i="42"/>
  <c r="N5" i="45"/>
  <c r="O5" i="45" s="1"/>
  <c r="G37" i="45"/>
  <c r="F37" i="45"/>
  <c r="N25" i="45"/>
  <c r="O25" i="45" s="1"/>
  <c r="O35" i="47" l="1"/>
  <c r="P35" i="47" s="1"/>
  <c r="N35" i="33"/>
  <c r="O35" i="33" s="1"/>
  <c r="N30" i="38"/>
  <c r="O30" i="38" s="1"/>
  <c r="N33" i="34"/>
  <c r="O33" i="34" s="1"/>
  <c r="N35" i="35"/>
  <c r="O35" i="35" s="1"/>
  <c r="H37" i="45"/>
  <c r="N37" i="45" s="1"/>
  <c r="O37" i="45" s="1"/>
  <c r="K36" i="40"/>
  <c r="N5" i="38"/>
  <c r="O5" i="38" s="1"/>
  <c r="D35" i="39"/>
  <c r="N35" i="39" s="1"/>
  <c r="O35" i="39" s="1"/>
  <c r="N5" i="41"/>
  <c r="O5" i="41" s="1"/>
  <c r="N19" i="41"/>
  <c r="O19" i="41" s="1"/>
  <c r="N19" i="37"/>
  <c r="O19" i="37" s="1"/>
  <c r="D35" i="46"/>
  <c r="F36" i="44"/>
  <c r="J37" i="45"/>
  <c r="N27" i="43"/>
  <c r="O27" i="43" s="1"/>
  <c r="E40" i="41"/>
  <c r="N40" i="41" s="1"/>
  <c r="O40" i="41" s="1"/>
  <c r="K35" i="33"/>
  <c r="L38" i="37"/>
  <c r="N5" i="44"/>
  <c r="O5" i="44" s="1"/>
  <c r="N19" i="43"/>
  <c r="O19" i="43" s="1"/>
  <c r="E34" i="43"/>
  <c r="N34" i="43" s="1"/>
  <c r="O34" i="43" s="1"/>
  <c r="N34" i="40"/>
  <c r="O34" i="40" s="1"/>
  <c r="N25" i="34"/>
  <c r="O25" i="34" s="1"/>
  <c r="N5" i="37"/>
  <c r="O5" i="37" s="1"/>
  <c r="N30" i="35"/>
  <c r="O30" i="35" s="1"/>
  <c r="H35" i="46"/>
  <c r="D36" i="40"/>
  <c r="N18" i="38"/>
  <c r="O18" i="38" s="1"/>
  <c r="D38" i="37"/>
  <c r="N38" i="37" s="1"/>
  <c r="O38" i="37" s="1"/>
  <c r="N22" i="38"/>
  <c r="O22" i="38" s="1"/>
  <c r="I35" i="39"/>
  <c r="D36" i="44"/>
  <c r="N36" i="44" s="1"/>
  <c r="O36" i="44" s="1"/>
  <c r="K35" i="42"/>
  <c r="N35" i="42" s="1"/>
  <c r="O35" i="42" s="1"/>
  <c r="N14" i="44"/>
  <c r="O14" i="44" s="1"/>
  <c r="D35" i="36"/>
  <c r="N35" i="36" s="1"/>
  <c r="O35" i="36" s="1"/>
  <c r="N19" i="39"/>
  <c r="O19" i="39" s="1"/>
  <c r="N25" i="44"/>
  <c r="O25" i="44" s="1"/>
  <c r="N13" i="34"/>
  <c r="O13" i="34" s="1"/>
  <c r="N36" i="40" l="1"/>
  <c r="O36" i="40" s="1"/>
  <c r="O35" i="46"/>
  <c r="P35" i="46" s="1"/>
</calcChain>
</file>

<file path=xl/sharedStrings.xml><?xml version="1.0" encoding="utf-8"?>
<sst xmlns="http://schemas.openxmlformats.org/spreadsheetml/2006/main" count="771" uniqueCount="124">
  <si>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</si>
  <si>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</si>
  <si>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</si>
  <si>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</si>
  <si>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</si>
  <si>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</si>
  <si>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</si>
  <si>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</si>
  <si>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</si>
  <si>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</si>
  <si>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</si>
  <si>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</si>
  <si>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</si>
  <si>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</si>
  <si>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</si>
  <si>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</si>
  <si>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</si>
  <si>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</si>
  <si>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</si>
  <si>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</si>
  <si>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Intergovernmental Revenue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</si>
  <si>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</si>
  <si>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</si>
  <si>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</si>
  <si>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</si>
  <si>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</si>
  <si>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</si>
  <si>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</si>
  <si>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</si>
  <si>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</si>
  <si>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</si>
  <si>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</si>
  <si>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</si>
  <si>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Public Safety - Law Enforcement Services</t>
  </si>
  <si>
    <t>Physical Environment - Sewer / Wastewater Utility</t>
  </si>
  <si>
    <t>Culture / Recreation - Cultural Services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</si>
  <si>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</si>
  <si>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</si>
  <si>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</si>
  <si>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</si>
  <si>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Gain or Loss on Sale of Investments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</si>
  <si>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</si>
  <si>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</si>
  <si>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</si>
  <si>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</si>
  <si>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</si>
  <si>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</si>
  <si>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</si>
  <si>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</si>
  <si>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South Palm Beach Revenues Reported by Account Code and Fund Type</t>
  </si>
  <si>
    <t>Local Fiscal Year Ended September 30, 2010</t>
  </si>
  <si>
    <t>Federal Grant - Public Safety</t>
  </si>
  <si>
    <t>State Shared Revenues - General Gov't - Other General Government</t>
  </si>
  <si>
    <t>Interest and Other Earnings - Interest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</si>
  <si>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</si>
  <si>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</si>
  <si>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</si>
  <si>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Permits, Fees, and Special Assessments</t>
  </si>
  <si>
    <t>2011 Municipal Population:</t>
  </si>
  <si>
    <t>Local Fiscal Year Ended September 30, 2012</t>
  </si>
  <si>
    <t>Interest and Other Earnings - Net Increase (Decrease) in Fair Value of Investments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</si>
  <si>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</si>
  <si>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</si>
  <si>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</si>
  <si>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</si>
  <si>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</si>
  <si>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</si>
  <si>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</si>
  <si>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</si>
  <si>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Other Miscellaneous Revenues - Settlements</t>
  </si>
  <si>
    <t>Other Sources</t>
  </si>
  <si>
    <t>Proceeds of General Capital Asset Dispositions - Sales</t>
  </si>
  <si>
    <t>2013 Municipal Population:</t>
  </si>
  <si>
    <t>Local Fiscal Year Ended September 30, 2008</t>
  </si>
  <si>
    <t>Permits and Franchise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</si>
  <si>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</si>
  <si>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</si>
  <si>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</si>
  <si>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</si>
  <si>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</si>
  <si>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</si>
  <si>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Transportation - Other Transportation</t>
  </si>
  <si>
    <t>Grants from Other Local Units - General Government</t>
  </si>
  <si>
    <t>Non-Operating - Inter-Fund Group Transfers In</t>
  </si>
  <si>
    <t>2016 Municipal Population:</t>
  </si>
  <si>
    <t>Local Fiscal Year Ended September 30, 2017</t>
  </si>
  <si>
    <t>First Local Option Fuel Tax (1 to 6 Cents)</t>
  </si>
  <si>
    <t>Discretionary Sales Surtaxes</t>
  </si>
  <si>
    <t>State Grant - Public Safety</t>
  </si>
  <si>
    <t>Court-Ordered Judgments and Fines - Other Court-Ordered</t>
  </si>
  <si>
    <t>Contributions from Enterprise Operations</t>
  </si>
  <si>
    <t>2017 Municipal Population:</t>
  </si>
  <si>
    <t>Local Fiscal Year Ended September 30, 2018</t>
  </si>
  <si>
    <t>State Shared Revenues - Transportation - Other Transportation</t>
  </si>
  <si>
    <t>Culture / Recreation - Other Culture / Recreation Charges</t>
  </si>
  <si>
    <t>2018 Municipal Population:</t>
  </si>
  <si>
    <t>Local Fiscal Year Ended September 30, 2019</t>
  </si>
  <si>
    <t>Franchise Fee - Water</t>
  </si>
  <si>
    <t>Grants from Other Local Units - Public Safety</t>
  </si>
  <si>
    <t>Sales - Disposition of Fixed Assets</t>
  </si>
  <si>
    <t>2019 Municipal Population:</t>
  </si>
  <si>
    <t>Second Local Option Fuel Tax (1 to 5 Cents)</t>
  </si>
  <si>
    <t>Local Fiscal Year Ended September 30, 2020</t>
  </si>
  <si>
    <t>Federal Grant - General Government</t>
  </si>
  <si>
    <t>Public Safety - Protective Inspection Fees</t>
  </si>
  <si>
    <t>Court-Ordered Judgments and Fines - As Decided by County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</si>
  <si>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</si>
  <si>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</si>
  <si>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</si>
  <si>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</si>
  <si>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</si>
  <si>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</si>
  <si>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</si>
  <si>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</si>
  <si>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</si>
  <si>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</si>
  <si>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</si>
  <si>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</si>
  <si>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</si>
  <si>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</si>
  <si>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</si>
  <si>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</si>
  <si>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Court-Ordered Judgments and Fines - As Decided by County Court Civil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</si>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</sst>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108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109</v>
      </c>
      <c r="N4" s="35" t="s">
        <v>9</v>
      </c>
      <c r="O4" s="35" t="s">
        <v>110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111</v>
      </c>
      <c r="B5" s="26"/>
      <c r="C5" s="26"/>
      <c r="D5" s="27">
        <f>SUM(D6:D12)</f>
        <v>1861778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1861778</v>
      </c>
      <c r="P5" s="33">
        <f>(O5/P$37)</f>
        <v>1264.7948369565217</v>
      </c>
      <c r="Q5" s="6"/>
    </row>
    <row r="6" spans="1:134">
      <c r="A6" s="12"/>
      <c r="B6" s="25">
        <v>311</v>
      </c>
      <c r="C6" s="20" t="s">
        <v>2</v>
      </c>
      <c r="D6" s="46">
        <v>1554205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1554205</v>
      </c>
      <c r="P6" s="47">
        <f>(O6/P$37)</f>
        <v>1055.8457880434783</v>
      </c>
      <c r="Q6" s="9"/>
    </row>
    <row r="7" spans="1:134">
      <c r="A7" s="12"/>
      <c r="B7" s="25">
        <v>312.41000000000003</v>
      </c>
      <c r="C7" s="20" t="s">
        <v>112</v>
      </c>
      <c r="D7" s="46">
        <v>6497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6497</v>
      </c>
      <c r="P7" s="47">
        <f>(O7/P$37)</f>
        <v>4.4137228260869561</v>
      </c>
      <c r="Q7" s="9"/>
    </row>
    <row r="8" spans="1:134">
      <c r="A8" s="12"/>
      <c r="B8" s="25">
        <v>312.43</v>
      </c>
      <c r="C8" s="20" t="s">
        <v>113</v>
      </c>
      <c r="D8" s="46">
        <v>2968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2968</v>
      </c>
      <c r="P8" s="47">
        <f>(O8/P$37)</f>
        <v>2.0163043478260869</v>
      </c>
      <c r="Q8" s="9"/>
    </row>
    <row r="9" spans="1:134">
      <c r="A9" s="12"/>
      <c r="B9" s="25">
        <v>314.10000000000002</v>
      </c>
      <c r="C9" s="20" t="s">
        <v>11</v>
      </c>
      <c r="D9" s="46">
        <v>168039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168039</v>
      </c>
      <c r="P9" s="47">
        <f>(O9/P$37)</f>
        <v>114.15692934782609</v>
      </c>
      <c r="Q9" s="9"/>
    </row>
    <row r="10" spans="1:134">
      <c r="A10" s="12"/>
      <c r="B10" s="25">
        <v>314.3</v>
      </c>
      <c r="C10" s="20" t="s">
        <v>12</v>
      </c>
      <c r="D10" s="46">
        <v>43275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43275</v>
      </c>
      <c r="P10" s="47">
        <f>(O10/P$37)</f>
        <v>29.398777173913043</v>
      </c>
      <c r="Q10" s="9"/>
    </row>
    <row r="11" spans="1:134">
      <c r="A11" s="12"/>
      <c r="B11" s="25">
        <v>314.39999999999998</v>
      </c>
      <c r="C11" s="20" t="s">
        <v>13</v>
      </c>
      <c r="D11" s="46">
        <v>3728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3728</v>
      </c>
      <c r="P11" s="47">
        <f>(O11/P$37)</f>
        <v>2.5326086956521738</v>
      </c>
      <c r="Q11" s="9"/>
    </row>
    <row r="12" spans="1:134">
      <c r="A12" s="12"/>
      <c r="B12" s="25">
        <v>315.10000000000002</v>
      </c>
      <c r="C12" s="20" t="s">
        <v>114</v>
      </c>
      <c r="D12" s="46">
        <v>83066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83066</v>
      </c>
      <c r="P12" s="47">
        <f>(O12/P$37)</f>
        <v>56.430706521739133</v>
      </c>
      <c r="Q12" s="9"/>
    </row>
    <row r="13" spans="1:134" ht="15.75">
      <c r="A13" s="29" t="s">
        <v>16</v>
      </c>
      <c r="B13" s="30"/>
      <c r="C13" s="31"/>
      <c r="D13" s="32">
        <f>SUM(D14:D17)</f>
        <v>136374</v>
      </c>
      <c r="E13" s="32">
        <f>SUM(E14:E17)</f>
        <v>314737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451111</v>
      </c>
      <c r="P13" s="45">
        <f>(O13/P$37)</f>
        <v>306.46127717391306</v>
      </c>
      <c r="Q13" s="10"/>
    </row>
    <row r="14" spans="1:134">
      <c r="A14" s="12"/>
      <c r="B14" s="25">
        <v>322</v>
      </c>
      <c r="C14" s="20" t="s">
        <v>115</v>
      </c>
      <c r="D14" s="46">
        <v>0</v>
      </c>
      <c r="E14" s="46">
        <v>314737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314737</v>
      </c>
      <c r="P14" s="47">
        <f>(O14/P$37)</f>
        <v>213.81589673913044</v>
      </c>
      <c r="Q14" s="9"/>
    </row>
    <row r="15" spans="1:134">
      <c r="A15" s="12"/>
      <c r="B15" s="25">
        <v>323.10000000000002</v>
      </c>
      <c r="C15" s="20" t="s">
        <v>17</v>
      </c>
      <c r="D15" s="46">
        <v>126333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126333</v>
      </c>
      <c r="P15" s="47">
        <f>(O15/P$37)</f>
        <v>85.824048913043484</v>
      </c>
      <c r="Q15" s="9"/>
    </row>
    <row r="16" spans="1:134">
      <c r="A16" s="12"/>
      <c r="B16" s="25">
        <v>323.39999999999998</v>
      </c>
      <c r="C16" s="20" t="s">
        <v>18</v>
      </c>
      <c r="D16" s="46">
        <v>2445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2445</v>
      </c>
      <c r="P16" s="47">
        <f>(O16/P$37)</f>
        <v>1.6610054347826086</v>
      </c>
      <c r="Q16" s="9"/>
    </row>
    <row r="17" spans="1:17">
      <c r="A17" s="12"/>
      <c r="B17" s="25">
        <v>323.7</v>
      </c>
      <c r="C17" s="20" t="s">
        <v>19</v>
      </c>
      <c r="D17" s="46">
        <v>7596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7596</v>
      </c>
      <c r="P17" s="47">
        <f>(O17/P$37)</f>
        <v>5.1603260869565215</v>
      </c>
      <c r="Q17" s="9"/>
    </row>
    <row r="18" spans="1:17" ht="15.75">
      <c r="A18" s="29" t="s">
        <v>116</v>
      </c>
      <c r="B18" s="30"/>
      <c r="C18" s="31"/>
      <c r="D18" s="32">
        <f>SUM(D19:D23)</f>
        <v>210604</v>
      </c>
      <c r="E18" s="32">
        <f>SUM(E19:E23)</f>
        <v>0</v>
      </c>
      <c r="F18" s="32">
        <f>SUM(F19:F23)</f>
        <v>0</v>
      </c>
      <c r="G18" s="32">
        <f>SUM(G19:G23)</f>
        <v>506721</v>
      </c>
      <c r="H18" s="32">
        <f>SUM(H19:H23)</f>
        <v>0</v>
      </c>
      <c r="I18" s="32">
        <f>SUM(I19:I23)</f>
        <v>0</v>
      </c>
      <c r="J18" s="32">
        <f>SUM(J19:J23)</f>
        <v>0</v>
      </c>
      <c r="K18" s="32">
        <f>SUM(K19:K23)</f>
        <v>0</v>
      </c>
      <c r="L18" s="32">
        <f>SUM(L19:L23)</f>
        <v>0</v>
      </c>
      <c r="M18" s="32">
        <f>SUM(M19:M23)</f>
        <v>0</v>
      </c>
      <c r="N18" s="32">
        <f>SUM(N19:N23)</f>
        <v>0</v>
      </c>
      <c r="O18" s="44">
        <f>SUM(D18:N18)</f>
        <v>717325</v>
      </c>
      <c r="P18" s="45">
        <f>(O18/P$37)</f>
        <v>487.31317934782606</v>
      </c>
      <c r="Q18" s="10"/>
    </row>
    <row r="19" spans="1:17">
      <c r="A19" s="12"/>
      <c r="B19" s="25">
        <v>331.1</v>
      </c>
      <c r="C19" s="20" t="s">
        <v>103</v>
      </c>
      <c r="D19" s="46">
        <v>0</v>
      </c>
      <c r="E19" s="46">
        <v>0</v>
      </c>
      <c r="F19" s="46">
        <v>0</v>
      </c>
      <c r="G19" s="46">
        <v>368127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368127</v>
      </c>
      <c r="P19" s="47">
        <f>(O19/P$37)</f>
        <v>250.08627717391303</v>
      </c>
      <c r="Q19" s="9"/>
    </row>
    <row r="20" spans="1:17">
      <c r="A20" s="12"/>
      <c r="B20" s="25">
        <v>335.125</v>
      </c>
      <c r="C20" s="20" t="s">
        <v>118</v>
      </c>
      <c r="D20" s="46">
        <v>52470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1" si="2">SUM(D20:N20)</f>
        <v>52470</v>
      </c>
      <c r="P20" s="47">
        <f>(O20/P$37)</f>
        <v>35.645380434782609</v>
      </c>
      <c r="Q20" s="9"/>
    </row>
    <row r="21" spans="1:17">
      <c r="A21" s="12"/>
      <c r="B21" s="25">
        <v>335.18</v>
      </c>
      <c r="C21" s="20" t="s">
        <v>119</v>
      </c>
      <c r="D21" s="46">
        <v>148711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148711</v>
      </c>
      <c r="P21" s="47">
        <f>(O21/P$37)</f>
        <v>101.02649456521739</v>
      </c>
      <c r="Q21" s="9"/>
    </row>
    <row r="22" spans="1:17">
      <c r="A22" s="12"/>
      <c r="B22" s="25">
        <v>335.9</v>
      </c>
      <c r="C22" s="20" t="s">
        <v>25</v>
      </c>
      <c r="D22" s="46">
        <v>0</v>
      </c>
      <c r="E22" s="46">
        <v>0</v>
      </c>
      <c r="F22" s="46">
        <v>0</v>
      </c>
      <c r="G22" s="46">
        <v>138594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3">SUM(D22:N22)</f>
        <v>138594</v>
      </c>
      <c r="P22" s="47">
        <f>(O22/P$37)</f>
        <v>94.153532608695656</v>
      </c>
      <c r="Q22" s="9"/>
    </row>
    <row r="23" spans="1:17">
      <c r="A23" s="12"/>
      <c r="B23" s="25">
        <v>338</v>
      </c>
      <c r="C23" s="20" t="s">
        <v>26</v>
      </c>
      <c r="D23" s="46">
        <v>9423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9423</v>
      </c>
      <c r="P23" s="47">
        <f>(O23/P$37)</f>
        <v>6.4014945652173916</v>
      </c>
      <c r="Q23" s="9"/>
    </row>
    <row r="24" spans="1:17" ht="15.75">
      <c r="A24" s="29" t="s">
        <v>31</v>
      </c>
      <c r="B24" s="30"/>
      <c r="C24" s="31"/>
      <c r="D24" s="32">
        <f>SUM(D25:D26)</f>
        <v>2526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469602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472128</v>
      </c>
      <c r="P24" s="45">
        <f>(O24/P$37)</f>
        <v>320.73913043478262</v>
      </c>
      <c r="Q24" s="10"/>
    </row>
    <row r="25" spans="1:17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469602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4">SUM(D25:N25)</f>
        <v>469602</v>
      </c>
      <c r="P25" s="47">
        <f>(O25/P$37)</f>
        <v>319.02309782608694</v>
      </c>
      <c r="Q25" s="9"/>
    </row>
    <row r="26" spans="1:17">
      <c r="A26" s="12"/>
      <c r="B26" s="25">
        <v>347.3</v>
      </c>
      <c r="C26" s="20" t="s">
        <v>35</v>
      </c>
      <c r="D26" s="46">
        <v>2526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2526</v>
      </c>
      <c r="P26" s="47">
        <f>(O26/P$37)</f>
        <v>1.7160326086956521</v>
      </c>
      <c r="Q26" s="9"/>
    </row>
    <row r="27" spans="1:17" ht="15.75">
      <c r="A27" s="29" t="s">
        <v>32</v>
      </c>
      <c r="B27" s="30"/>
      <c r="C27" s="31"/>
      <c r="D27" s="32">
        <f>SUM(D28:D28)</f>
        <v>2078</v>
      </c>
      <c r="E27" s="32">
        <f>SUM(E28:E28)</f>
        <v>0</v>
      </c>
      <c r="F27" s="32">
        <f>SUM(F28:F28)</f>
        <v>0</v>
      </c>
      <c r="G27" s="32">
        <f>SUM(G28:G28)</f>
        <v>0</v>
      </c>
      <c r="H27" s="32">
        <f>SUM(H28:H28)</f>
        <v>0</v>
      </c>
      <c r="I27" s="32">
        <f>SUM(I28:I28)</f>
        <v>0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>SUM(D27:N27)</f>
        <v>2078</v>
      </c>
      <c r="P27" s="45">
        <f>(O27/P$37)</f>
        <v>1.4116847826086956</v>
      </c>
      <c r="Q27" s="10"/>
    </row>
    <row r="28" spans="1:17">
      <c r="A28" s="13"/>
      <c r="B28" s="39">
        <v>351.3</v>
      </c>
      <c r="C28" s="21" t="s">
        <v>122</v>
      </c>
      <c r="D28" s="46">
        <v>2078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5">SUM(D28:N28)</f>
        <v>2078</v>
      </c>
      <c r="P28" s="47">
        <f>(O28/P$37)</f>
        <v>1.4116847826086956</v>
      </c>
      <c r="Q28" s="9"/>
    </row>
    <row r="29" spans="1:17" ht="15.75">
      <c r="A29" s="29" t="s">
        <v>3</v>
      </c>
      <c r="B29" s="30"/>
      <c r="C29" s="31"/>
      <c r="D29" s="32">
        <f>SUM(D30:D32)</f>
        <v>49694</v>
      </c>
      <c r="E29" s="32">
        <f>SUM(E30:E32)</f>
        <v>0</v>
      </c>
      <c r="F29" s="32">
        <f>SUM(F30:F32)</f>
        <v>0</v>
      </c>
      <c r="G29" s="32">
        <f>SUM(G30:G32)</f>
        <v>0</v>
      </c>
      <c r="H29" s="32">
        <f>SUM(H30:H32)</f>
        <v>0</v>
      </c>
      <c r="I29" s="32">
        <f>SUM(I30:I32)</f>
        <v>-52289</v>
      </c>
      <c r="J29" s="32">
        <f>SUM(J30:J32)</f>
        <v>0</v>
      </c>
      <c r="K29" s="32">
        <f>SUM(K30:K32)</f>
        <v>0</v>
      </c>
      <c r="L29" s="32">
        <f>SUM(L30:L32)</f>
        <v>0</v>
      </c>
      <c r="M29" s="32">
        <f>SUM(M30:M32)</f>
        <v>0</v>
      </c>
      <c r="N29" s="32">
        <f>SUM(N30:N32)</f>
        <v>0</v>
      </c>
      <c r="O29" s="32">
        <f>SUM(D29:N29)</f>
        <v>-2595</v>
      </c>
      <c r="P29" s="45">
        <f>(O29/P$37)</f>
        <v>-1.7629076086956521</v>
      </c>
      <c r="Q29" s="10"/>
    </row>
    <row r="30" spans="1:17">
      <c r="A30" s="12"/>
      <c r="B30" s="25">
        <v>361.1</v>
      </c>
      <c r="C30" s="20" t="s">
        <v>53</v>
      </c>
      <c r="D30" s="46">
        <v>17490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17490</v>
      </c>
      <c r="P30" s="47">
        <f>(O30/P$37)</f>
        <v>11.881793478260869</v>
      </c>
      <c r="Q30" s="9"/>
    </row>
    <row r="31" spans="1:17">
      <c r="A31" s="12"/>
      <c r="B31" s="25">
        <v>361.3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-52289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4" si="6">SUM(D31:N31)</f>
        <v>-52289</v>
      </c>
      <c r="P31" s="47">
        <f>(O31/P$37)</f>
        <v>-35.522418478260867</v>
      </c>
      <c r="Q31" s="9"/>
    </row>
    <row r="32" spans="1:17">
      <c r="A32" s="12"/>
      <c r="B32" s="25">
        <v>369.9</v>
      </c>
      <c r="C32" s="20" t="s">
        <v>41</v>
      </c>
      <c r="D32" s="46">
        <v>32204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32204</v>
      </c>
      <c r="P32" s="47">
        <f>(O32/P$37)</f>
        <v>21.877717391304348</v>
      </c>
      <c r="Q32" s="9"/>
    </row>
    <row r="33" spans="1:120" ht="15.75">
      <c r="A33" s="29" t="s">
        <v>70</v>
      </c>
      <c r="B33" s="30"/>
      <c r="C33" s="31"/>
      <c r="D33" s="32">
        <f>SUM(D34:D34)</f>
        <v>160000</v>
      </c>
      <c r="E33" s="32">
        <f>SUM(E34:E34)</f>
        <v>0</v>
      </c>
      <c r="F33" s="32">
        <f>SUM(F34:F34)</f>
        <v>0</v>
      </c>
      <c r="G33" s="32">
        <f>SUM(G34:G34)</f>
        <v>1432506</v>
      </c>
      <c r="H33" s="32">
        <f>SUM(H34:H34)</f>
        <v>0</v>
      </c>
      <c r="I33" s="32">
        <f>SUM(I34:I34)</f>
        <v>0</v>
      </c>
      <c r="J33" s="32">
        <f>SUM(J34:J34)</f>
        <v>0</v>
      </c>
      <c r="K33" s="32">
        <f>SUM(K34:K34)</f>
        <v>0</v>
      </c>
      <c r="L33" s="32">
        <f>SUM(L34:L34)</f>
        <v>0</v>
      </c>
      <c r="M33" s="32">
        <f>SUM(M34:M34)</f>
        <v>0</v>
      </c>
      <c r="N33" s="32">
        <f>SUM(N34:N34)</f>
        <v>0</v>
      </c>
      <c r="O33" s="32">
        <f t="shared" si="6"/>
        <v>1592506</v>
      </c>
      <c r="P33" s="45">
        <f>(O33/P$37)</f>
        <v>1081.8654891304348</v>
      </c>
      <c r="Q33" s="9"/>
    </row>
    <row r="34" spans="1:120" ht="15.75" thickBot="1">
      <c r="A34" s="12"/>
      <c r="B34" s="25">
        <v>381</v>
      </c>
      <c r="C34" s="20" t="s">
        <v>83</v>
      </c>
      <c r="D34" s="46">
        <v>160000</v>
      </c>
      <c r="E34" s="46">
        <v>0</v>
      </c>
      <c r="F34" s="46">
        <v>0</v>
      </c>
      <c r="G34" s="46">
        <v>1432506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1592506</v>
      </c>
      <c r="P34" s="47">
        <f>(O34/P$37)</f>
        <v>1081.8654891304348</v>
      </c>
      <c r="Q34" s="9"/>
    </row>
    <row r="35" spans="1:120" ht="16.5" thickBot="1">
      <c r="A35" s="14" t="s">
        <v>36</v>
      </c>
      <c r="B35" s="23"/>
      <c r="C35" s="22"/>
      <c r="D35" s="15">
        <f>SUM(D5,D13,D18,D24,D27,D29,D33)</f>
        <v>2423054</v>
      </c>
      <c r="E35" s="15">
        <f>SUM(E5,E13,E18,E24,E27,E29,E33)</f>
        <v>314737</v>
      </c>
      <c r="F35" s="15">
        <f>SUM(F5,F13,F18,F24,F27,F29,F33)</f>
        <v>0</v>
      </c>
      <c r="G35" s="15">
        <f>SUM(G5,G13,G18,G24,G27,G29,G33)</f>
        <v>1939227</v>
      </c>
      <c r="H35" s="15">
        <f>SUM(H5,H13,H18,H24,H27,H29,H33)</f>
        <v>0</v>
      </c>
      <c r="I35" s="15">
        <f>SUM(I5,I13,I18,I24,I27,I29,I33)</f>
        <v>417313</v>
      </c>
      <c r="J35" s="15">
        <f>SUM(J5,J13,J18,J24,J27,J29,J33)</f>
        <v>0</v>
      </c>
      <c r="K35" s="15">
        <f>SUM(K5,K13,K18,K24,K27,K29,K33)</f>
        <v>0</v>
      </c>
      <c r="L35" s="15">
        <f>SUM(L5,L13,L18,L24,L27,L29,L33)</f>
        <v>0</v>
      </c>
      <c r="M35" s="15">
        <f>SUM(M5,M13,M18,M24,M27,M29,M33)</f>
        <v>0</v>
      </c>
      <c r="N35" s="15">
        <f>SUM(N5,N13,N18,N24,N27,N29,N33)</f>
        <v>0</v>
      </c>
      <c r="O35" s="15">
        <f>SUM(D35:N35)</f>
        <v>5094331</v>
      </c>
      <c r="P35" s="38">
        <f>(O35/P$37)</f>
        <v>3460.8226902173915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123</v>
      </c>
      <c r="N37" s="48"/>
      <c r="O37" s="48"/>
      <c r="P37" s="43">
        <v>1472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1337825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1337825</v>
      </c>
      <c r="O5" s="33">
        <f t="shared" ref="O5:O38" si="1">(N5/O$40)</f>
        <v>982.2503671071953</v>
      </c>
      <c r="P5" s="6"/>
    </row>
    <row r="6" spans="1:133">
      <c r="A6" s="12"/>
      <c r="B6" s="25">
        <v>311</v>
      </c>
      <c r="C6" s="20" t="s">
        <v>2</v>
      </c>
      <c r="D6" s="46">
        <v>1101254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1101254</v>
      </c>
      <c r="O6" s="47">
        <f t="shared" si="1"/>
        <v>808.55653450807631</v>
      </c>
      <c r="P6" s="9"/>
    </row>
    <row r="7" spans="1:133">
      <c r="A7" s="12"/>
      <c r="B7" s="25">
        <v>312.10000000000002</v>
      </c>
      <c r="C7" s="20" t="s">
        <v>10</v>
      </c>
      <c r="D7" s="46">
        <v>7445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7445</v>
      </c>
      <c r="O7" s="47">
        <f t="shared" si="1"/>
        <v>5.4662261380323054</v>
      </c>
      <c r="P7" s="9"/>
    </row>
    <row r="8" spans="1:133">
      <c r="A8" s="12"/>
      <c r="B8" s="25">
        <v>314.10000000000002</v>
      </c>
      <c r="C8" s="20" t="s">
        <v>11</v>
      </c>
      <c r="D8" s="46">
        <v>122718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122718</v>
      </c>
      <c r="O8" s="47">
        <f t="shared" si="1"/>
        <v>90.101321585903079</v>
      </c>
      <c r="P8" s="9"/>
    </row>
    <row r="9" spans="1:133">
      <c r="A9" s="12"/>
      <c r="B9" s="25">
        <v>314.3</v>
      </c>
      <c r="C9" s="20" t="s">
        <v>12</v>
      </c>
      <c r="D9" s="46">
        <v>40187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40187</v>
      </c>
      <c r="O9" s="47">
        <f t="shared" si="1"/>
        <v>29.505873715124817</v>
      </c>
      <c r="P9" s="9"/>
    </row>
    <row r="10" spans="1:133">
      <c r="A10" s="12"/>
      <c r="B10" s="25">
        <v>314.39999999999998</v>
      </c>
      <c r="C10" s="20" t="s">
        <v>13</v>
      </c>
      <c r="D10" s="46">
        <v>4838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4838</v>
      </c>
      <c r="O10" s="47">
        <f t="shared" si="1"/>
        <v>3.5521292217327458</v>
      </c>
      <c r="P10" s="9"/>
    </row>
    <row r="11" spans="1:133">
      <c r="A11" s="12"/>
      <c r="B11" s="25">
        <v>315</v>
      </c>
      <c r="C11" s="20" t="s">
        <v>63</v>
      </c>
      <c r="D11" s="46">
        <v>53047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53047</v>
      </c>
      <c r="O11" s="47">
        <f t="shared" si="1"/>
        <v>38.947870778267252</v>
      </c>
      <c r="P11" s="9"/>
    </row>
    <row r="12" spans="1:133">
      <c r="A12" s="12"/>
      <c r="B12" s="25">
        <v>316</v>
      </c>
      <c r="C12" s="20" t="s">
        <v>64</v>
      </c>
      <c r="D12" s="46">
        <v>8336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8336</v>
      </c>
      <c r="O12" s="47">
        <f t="shared" si="1"/>
        <v>6.1204111600587368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251680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251680</v>
      </c>
      <c r="O13" s="45">
        <f t="shared" si="1"/>
        <v>184.78707782672541</v>
      </c>
      <c r="P13" s="10"/>
    </row>
    <row r="14" spans="1:133">
      <c r="A14" s="12"/>
      <c r="B14" s="25">
        <v>322</v>
      </c>
      <c r="C14" s="20" t="s">
        <v>0</v>
      </c>
      <c r="D14" s="46">
        <v>151949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151949</v>
      </c>
      <c r="O14" s="47">
        <f t="shared" si="1"/>
        <v>111.56314243759178</v>
      </c>
      <c r="P14" s="9"/>
    </row>
    <row r="15" spans="1:133">
      <c r="A15" s="12"/>
      <c r="B15" s="25">
        <v>323.10000000000002</v>
      </c>
      <c r="C15" s="20" t="s">
        <v>17</v>
      </c>
      <c r="D15" s="46">
        <v>84226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84226</v>
      </c>
      <c r="O15" s="47">
        <f t="shared" si="1"/>
        <v>61.839941262848754</v>
      </c>
      <c r="P15" s="9"/>
    </row>
    <row r="16" spans="1:133">
      <c r="A16" s="12"/>
      <c r="B16" s="25">
        <v>323.39999999999998</v>
      </c>
      <c r="C16" s="20" t="s">
        <v>18</v>
      </c>
      <c r="D16" s="46">
        <v>3056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3056</v>
      </c>
      <c r="O16" s="47">
        <f t="shared" si="1"/>
        <v>2.2437591776798826</v>
      </c>
      <c r="P16" s="9"/>
    </row>
    <row r="17" spans="1:16">
      <c r="A17" s="12"/>
      <c r="B17" s="25">
        <v>323.7</v>
      </c>
      <c r="C17" s="20" t="s">
        <v>19</v>
      </c>
      <c r="D17" s="46">
        <v>7011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7011</v>
      </c>
      <c r="O17" s="47">
        <f t="shared" si="1"/>
        <v>5.1475770925110131</v>
      </c>
      <c r="P17" s="9"/>
    </row>
    <row r="18" spans="1:16">
      <c r="A18" s="12"/>
      <c r="B18" s="25">
        <v>329</v>
      </c>
      <c r="C18" s="20" t="s">
        <v>57</v>
      </c>
      <c r="D18" s="46">
        <v>5438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5438</v>
      </c>
      <c r="O18" s="47">
        <f t="shared" si="1"/>
        <v>3.9926578560939796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SUM(D20:D25)</f>
        <v>122824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122824</v>
      </c>
      <c r="O19" s="45">
        <f t="shared" si="1"/>
        <v>90.179148311306903</v>
      </c>
      <c r="P19" s="10"/>
    </row>
    <row r="20" spans="1:16">
      <c r="A20" s="12"/>
      <c r="B20" s="25">
        <v>331.2</v>
      </c>
      <c r="C20" s="20" t="s">
        <v>51</v>
      </c>
      <c r="D20" s="46">
        <v>1562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1562</v>
      </c>
      <c r="O20" s="47">
        <f t="shared" si="1"/>
        <v>1.1468428781204112</v>
      </c>
      <c r="P20" s="9"/>
    </row>
    <row r="21" spans="1:16">
      <c r="A21" s="12"/>
      <c r="B21" s="25">
        <v>335.12</v>
      </c>
      <c r="C21" s="20" t="s">
        <v>65</v>
      </c>
      <c r="D21" s="46">
        <v>31986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31986</v>
      </c>
      <c r="O21" s="47">
        <f t="shared" si="1"/>
        <v>23.484581497797357</v>
      </c>
      <c r="P21" s="9"/>
    </row>
    <row r="22" spans="1:16">
      <c r="A22" s="12"/>
      <c r="B22" s="25">
        <v>335.15</v>
      </c>
      <c r="C22" s="20" t="s">
        <v>66</v>
      </c>
      <c r="D22" s="46">
        <v>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</v>
      </c>
      <c r="O22" s="47">
        <f t="shared" si="1"/>
        <v>0.46696035242290751</v>
      </c>
      <c r="P22" s="9"/>
    </row>
    <row r="23" spans="1:16">
      <c r="A23" s="12"/>
      <c r="B23" s="25">
        <v>335.18</v>
      </c>
      <c r="C23" s="20" t="s">
        <v>67</v>
      </c>
      <c r="D23" s="46">
        <v>81883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81883</v>
      </c>
      <c r="O23" s="47">
        <f t="shared" si="1"/>
        <v>60.119676945668132</v>
      </c>
      <c r="P23" s="9"/>
    </row>
    <row r="24" spans="1:16">
      <c r="A24" s="12"/>
      <c r="B24" s="25">
        <v>335.19</v>
      </c>
      <c r="C24" s="20" t="s">
        <v>68</v>
      </c>
      <c r="D24" s="46">
        <v>906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906</v>
      </c>
      <c r="O24" s="47">
        <f t="shared" si="1"/>
        <v>0.66519823788546251</v>
      </c>
      <c r="P24" s="9"/>
    </row>
    <row r="25" spans="1:16">
      <c r="A25" s="12"/>
      <c r="B25" s="25">
        <v>338</v>
      </c>
      <c r="C25" s="20" t="s">
        <v>26</v>
      </c>
      <c r="D25" s="46">
        <v>5851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5851</v>
      </c>
      <c r="O25" s="47">
        <f t="shared" si="1"/>
        <v>4.2958883994126289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SUM(D27:D29)</f>
        <v>55053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302987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358040</v>
      </c>
      <c r="O26" s="45">
        <f t="shared" si="1"/>
        <v>262.87812041116007</v>
      </c>
      <c r="P26" s="10"/>
    </row>
    <row r="27" spans="1:16">
      <c r="A27" s="12"/>
      <c r="B27" s="25">
        <v>342.1</v>
      </c>
      <c r="C27" s="20" t="s">
        <v>33</v>
      </c>
      <c r="D27" s="46">
        <v>6373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6373</v>
      </c>
      <c r="O27" s="47">
        <f t="shared" si="1"/>
        <v>4.6791483113069017</v>
      </c>
      <c r="P27" s="9"/>
    </row>
    <row r="28" spans="1:16">
      <c r="A28" s="12"/>
      <c r="B28" s="25">
        <v>343.5</v>
      </c>
      <c r="C28" s="20" t="s">
        <v>34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302987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327987</v>
      </c>
      <c r="O28" s="47">
        <f t="shared" si="1"/>
        <v>240.81277533039648</v>
      </c>
      <c r="P28" s="9"/>
    </row>
    <row r="29" spans="1:16">
      <c r="A29" s="12"/>
      <c r="B29" s="25">
        <v>347.3</v>
      </c>
      <c r="C29" s="20" t="s">
        <v>35</v>
      </c>
      <c r="D29" s="46">
        <v>23680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23680</v>
      </c>
      <c r="O29" s="47">
        <f t="shared" si="1"/>
        <v>17.386196769456681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7481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7481</v>
      </c>
      <c r="O30" s="45">
        <f t="shared" si="1"/>
        <v>5.4926578560939792</v>
      </c>
      <c r="P30" s="10"/>
    </row>
    <row r="31" spans="1:16">
      <c r="A31" s="13"/>
      <c r="B31" s="39">
        <v>359</v>
      </c>
      <c r="C31" s="21" t="s">
        <v>39</v>
      </c>
      <c r="D31" s="46">
        <v>7481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7481</v>
      </c>
      <c r="O31" s="47">
        <f t="shared" si="1"/>
        <v>5.4926578560939792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17552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256060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273612</v>
      </c>
      <c r="O32" s="45">
        <f t="shared" si="1"/>
        <v>200.88986784140968</v>
      </c>
      <c r="P32" s="10"/>
    </row>
    <row r="33" spans="1:119">
      <c r="A33" s="12"/>
      <c r="B33" s="25">
        <v>361.1</v>
      </c>
      <c r="C33" s="20" t="s">
        <v>53</v>
      </c>
      <c r="D33" s="46">
        <v>3398</v>
      </c>
      <c r="E33" s="46">
        <v>0</v>
      </c>
      <c r="F33" s="46">
        <v>0</v>
      </c>
      <c r="G33" s="46">
        <v>0</v>
      </c>
      <c r="H33" s="46">
        <v>0</v>
      </c>
      <c r="I33" s="46">
        <v>2044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5442</v>
      </c>
      <c r="O33" s="47">
        <f t="shared" si="1"/>
        <v>3.9955947136563879</v>
      </c>
      <c r="P33" s="9"/>
    </row>
    <row r="34" spans="1:119">
      <c r="A34" s="12"/>
      <c r="B34" s="25">
        <v>369.3</v>
      </c>
      <c r="C34" s="20" t="s">
        <v>69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254016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254016</v>
      </c>
      <c r="O34" s="47">
        <f t="shared" si="1"/>
        <v>186.50220264317181</v>
      </c>
      <c r="P34" s="9"/>
    </row>
    <row r="35" spans="1:119">
      <c r="A35" s="12"/>
      <c r="B35" s="25">
        <v>369.9</v>
      </c>
      <c r="C35" s="20" t="s">
        <v>41</v>
      </c>
      <c r="D35" s="46">
        <v>14154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14154</v>
      </c>
      <c r="O35" s="47">
        <f t="shared" si="1"/>
        <v>10.392070484581497</v>
      </c>
      <c r="P35" s="9"/>
    </row>
    <row r="36" spans="1:119" ht="15.75">
      <c r="A36" s="29" t="s">
        <v>70</v>
      </c>
      <c r="B36" s="30"/>
      <c r="C36" s="31"/>
      <c r="D36" s="32">
        <f t="shared" ref="D36:M36" si="9">SUM(D37:D37)</f>
        <v>608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608</v>
      </c>
      <c r="O36" s="45">
        <f t="shared" si="1"/>
        <v>0.44640234948604995</v>
      </c>
      <c r="P36" s="9"/>
    </row>
    <row r="37" spans="1:119" ht="15.75" thickBot="1">
      <c r="A37" s="12"/>
      <c r="B37" s="25">
        <v>388.1</v>
      </c>
      <c r="C37" s="20" t="s">
        <v>71</v>
      </c>
      <c r="D37" s="46">
        <v>608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608</v>
      </c>
      <c r="O37" s="47">
        <f t="shared" si="1"/>
        <v>0.44640234948604995</v>
      </c>
      <c r="P37" s="9"/>
    </row>
    <row r="38" spans="1:119" ht="16.5" thickBot="1">
      <c r="A38" s="14" t="s">
        <v>36</v>
      </c>
      <c r="B38" s="23"/>
      <c r="C38" s="22"/>
      <c r="D38" s="15">
        <f t="shared" ref="D38:M38" si="10">SUM(D5,D13,D19,D26,D30,D32,D36)</f>
        <v>1793023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559047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2352070</v>
      </c>
      <c r="O38" s="38">
        <f t="shared" si="1"/>
        <v>1726.9236417033774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72</v>
      </c>
      <c r="M40" s="48"/>
      <c r="N40" s="48"/>
      <c r="O40" s="43">
        <v>1362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1303368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1303368</v>
      </c>
      <c r="O5" s="33">
        <f t="shared" ref="O5:O35" si="1">(N5/O$37)</f>
        <v>931.64260185847036</v>
      </c>
      <c r="P5" s="6"/>
    </row>
    <row r="6" spans="1:133">
      <c r="A6" s="12"/>
      <c r="B6" s="25">
        <v>311</v>
      </c>
      <c r="C6" s="20" t="s">
        <v>2</v>
      </c>
      <c r="D6" s="46">
        <v>1074815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1074815</v>
      </c>
      <c r="O6" s="47">
        <f t="shared" si="1"/>
        <v>768.27376697641171</v>
      </c>
      <c r="P6" s="9"/>
    </row>
    <row r="7" spans="1:133">
      <c r="A7" s="12"/>
      <c r="B7" s="25">
        <v>312.10000000000002</v>
      </c>
      <c r="C7" s="20" t="s">
        <v>10</v>
      </c>
      <c r="D7" s="46">
        <v>7462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7462</v>
      </c>
      <c r="O7" s="47">
        <f t="shared" si="1"/>
        <v>5.333809864188706</v>
      </c>
      <c r="P7" s="9"/>
    </row>
    <row r="8" spans="1:133">
      <c r="A8" s="12"/>
      <c r="B8" s="25">
        <v>314.10000000000002</v>
      </c>
      <c r="C8" s="20" t="s">
        <v>11</v>
      </c>
      <c r="D8" s="46">
        <v>115587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115587</v>
      </c>
      <c r="O8" s="47">
        <f t="shared" si="1"/>
        <v>82.621157969978555</v>
      </c>
      <c r="P8" s="9"/>
    </row>
    <row r="9" spans="1:133">
      <c r="A9" s="12"/>
      <c r="B9" s="25">
        <v>314.3</v>
      </c>
      <c r="C9" s="20" t="s">
        <v>12</v>
      </c>
      <c r="D9" s="46">
        <v>38298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38298</v>
      </c>
      <c r="O9" s="47">
        <f t="shared" si="1"/>
        <v>27.375268048606149</v>
      </c>
      <c r="P9" s="9"/>
    </row>
    <row r="10" spans="1:133">
      <c r="A10" s="12"/>
      <c r="B10" s="25">
        <v>314.39999999999998</v>
      </c>
      <c r="C10" s="20" t="s">
        <v>13</v>
      </c>
      <c r="D10" s="46">
        <v>5432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5432</v>
      </c>
      <c r="O10" s="47">
        <f t="shared" si="1"/>
        <v>3.8827734095782702</v>
      </c>
      <c r="P10" s="9"/>
    </row>
    <row r="11" spans="1:133">
      <c r="A11" s="12"/>
      <c r="B11" s="25">
        <v>315</v>
      </c>
      <c r="C11" s="20" t="s">
        <v>14</v>
      </c>
      <c r="D11" s="46">
        <v>49906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49906</v>
      </c>
      <c r="O11" s="47">
        <f t="shared" si="1"/>
        <v>35.672623302358829</v>
      </c>
      <c r="P11" s="9"/>
    </row>
    <row r="12" spans="1:133">
      <c r="A12" s="12"/>
      <c r="B12" s="25">
        <v>316</v>
      </c>
      <c r="C12" s="20" t="s">
        <v>15</v>
      </c>
      <c r="D12" s="46">
        <v>11868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11868</v>
      </c>
      <c r="O12" s="47">
        <f t="shared" si="1"/>
        <v>8.4832022873481066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266652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266652</v>
      </c>
      <c r="O13" s="45">
        <f t="shared" si="1"/>
        <v>190.60185847033594</v>
      </c>
      <c r="P13" s="10"/>
    </row>
    <row r="14" spans="1:133">
      <c r="A14" s="12"/>
      <c r="B14" s="25">
        <v>322</v>
      </c>
      <c r="C14" s="20" t="s">
        <v>0</v>
      </c>
      <c r="D14" s="46">
        <v>156861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156861</v>
      </c>
      <c r="O14" s="47">
        <f t="shared" si="1"/>
        <v>112.12365975696926</v>
      </c>
      <c r="P14" s="9"/>
    </row>
    <row r="15" spans="1:133">
      <c r="A15" s="12"/>
      <c r="B15" s="25">
        <v>323.10000000000002</v>
      </c>
      <c r="C15" s="20" t="s">
        <v>17</v>
      </c>
      <c r="D15" s="46">
        <v>93415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93415</v>
      </c>
      <c r="O15" s="47">
        <f t="shared" si="1"/>
        <v>66.772694781987127</v>
      </c>
      <c r="P15" s="9"/>
    </row>
    <row r="16" spans="1:133">
      <c r="A16" s="12"/>
      <c r="B16" s="25">
        <v>323.7</v>
      </c>
      <c r="C16" s="20" t="s">
        <v>19</v>
      </c>
      <c r="D16" s="46">
        <v>9571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9571</v>
      </c>
      <c r="O16" s="47">
        <f t="shared" si="1"/>
        <v>6.8413152251608293</v>
      </c>
      <c r="P16" s="9"/>
    </row>
    <row r="17" spans="1:16">
      <c r="A17" s="12"/>
      <c r="B17" s="25">
        <v>329</v>
      </c>
      <c r="C17" s="20" t="s">
        <v>57</v>
      </c>
      <c r="D17" s="46">
        <v>6805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6805</v>
      </c>
      <c r="O17" s="47">
        <f t="shared" si="1"/>
        <v>4.8641887062187275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106826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106826</v>
      </c>
      <c r="O18" s="45">
        <f t="shared" si="1"/>
        <v>76.358827734095783</v>
      </c>
      <c r="P18" s="10"/>
    </row>
    <row r="19" spans="1:16">
      <c r="A19" s="12"/>
      <c r="B19" s="25">
        <v>331.2</v>
      </c>
      <c r="C19" s="20" t="s">
        <v>51</v>
      </c>
      <c r="D19" s="46">
        <v>1281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1281</v>
      </c>
      <c r="O19" s="47">
        <f t="shared" si="1"/>
        <v>0.9156540385989993</v>
      </c>
      <c r="P19" s="9"/>
    </row>
    <row r="20" spans="1:16">
      <c r="A20" s="12"/>
      <c r="B20" s="25">
        <v>335.12</v>
      </c>
      <c r="C20" s="20" t="s">
        <v>22</v>
      </c>
      <c r="D20" s="46">
        <v>32937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32937</v>
      </c>
      <c r="O20" s="47">
        <f t="shared" si="1"/>
        <v>23.54324517512509</v>
      </c>
      <c r="P20" s="9"/>
    </row>
    <row r="21" spans="1:16">
      <c r="A21" s="12"/>
      <c r="B21" s="25">
        <v>335.15</v>
      </c>
      <c r="C21" s="20" t="s">
        <v>23</v>
      </c>
      <c r="D21" s="46">
        <v>636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636</v>
      </c>
      <c r="O21" s="47">
        <f t="shared" si="1"/>
        <v>0.45461043602573264</v>
      </c>
      <c r="P21" s="9"/>
    </row>
    <row r="22" spans="1:16">
      <c r="A22" s="12"/>
      <c r="B22" s="25">
        <v>335.18</v>
      </c>
      <c r="C22" s="20" t="s">
        <v>24</v>
      </c>
      <c r="D22" s="46">
        <v>70731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70731</v>
      </c>
      <c r="O22" s="47">
        <f t="shared" si="1"/>
        <v>50.558255897069337</v>
      </c>
      <c r="P22" s="9"/>
    </row>
    <row r="23" spans="1:16">
      <c r="A23" s="12"/>
      <c r="B23" s="25">
        <v>335.19</v>
      </c>
      <c r="C23" s="20" t="s">
        <v>52</v>
      </c>
      <c r="D23" s="46">
        <v>538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538</v>
      </c>
      <c r="O23" s="47">
        <f t="shared" si="1"/>
        <v>0.38456040028591854</v>
      </c>
      <c r="P23" s="9"/>
    </row>
    <row r="24" spans="1:16">
      <c r="A24" s="12"/>
      <c r="B24" s="25">
        <v>338</v>
      </c>
      <c r="C24" s="20" t="s">
        <v>26</v>
      </c>
      <c r="D24" s="46">
        <v>703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703</v>
      </c>
      <c r="O24" s="47">
        <f t="shared" si="1"/>
        <v>0.50250178699070769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SUM(D26:D28)</f>
        <v>56158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297934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354092</v>
      </c>
      <c r="O25" s="45">
        <f t="shared" si="1"/>
        <v>253.10364546104361</v>
      </c>
      <c r="P25" s="10"/>
    </row>
    <row r="26" spans="1:16">
      <c r="A26" s="12"/>
      <c r="B26" s="25">
        <v>342.1</v>
      </c>
      <c r="C26" s="20" t="s">
        <v>33</v>
      </c>
      <c r="D26" s="46">
        <v>5003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5003</v>
      </c>
      <c r="O26" s="47">
        <f t="shared" si="1"/>
        <v>3.5761258041458186</v>
      </c>
      <c r="P26" s="9"/>
    </row>
    <row r="27" spans="1:16">
      <c r="A27" s="12"/>
      <c r="B27" s="25">
        <v>343.5</v>
      </c>
      <c r="C27" s="20" t="s">
        <v>34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297934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322934</v>
      </c>
      <c r="O27" s="47">
        <f t="shared" si="1"/>
        <v>230.83202287348107</v>
      </c>
      <c r="P27" s="9"/>
    </row>
    <row r="28" spans="1:16">
      <c r="A28" s="12"/>
      <c r="B28" s="25">
        <v>347.3</v>
      </c>
      <c r="C28" s="20" t="s">
        <v>35</v>
      </c>
      <c r="D28" s="46">
        <v>26155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26155</v>
      </c>
      <c r="O28" s="47">
        <f t="shared" si="1"/>
        <v>18.695496783416726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SUM(D30:D30)</f>
        <v>7526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7526</v>
      </c>
      <c r="O29" s="45">
        <f t="shared" si="1"/>
        <v>5.379556826304503</v>
      </c>
      <c r="P29" s="10"/>
    </row>
    <row r="30" spans="1:16">
      <c r="A30" s="13"/>
      <c r="B30" s="39">
        <v>359</v>
      </c>
      <c r="C30" s="21" t="s">
        <v>39</v>
      </c>
      <c r="D30" s="46">
        <v>7526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7526</v>
      </c>
      <c r="O30" s="47">
        <f t="shared" si="1"/>
        <v>5.379556826304503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25900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845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26745</v>
      </c>
      <c r="O31" s="45">
        <f t="shared" si="1"/>
        <v>19.11722659042173</v>
      </c>
      <c r="P31" s="10"/>
    </row>
    <row r="32" spans="1:16">
      <c r="A32" s="12"/>
      <c r="B32" s="25">
        <v>361.1</v>
      </c>
      <c r="C32" s="20" t="s">
        <v>53</v>
      </c>
      <c r="D32" s="46">
        <v>2608</v>
      </c>
      <c r="E32" s="46">
        <v>0</v>
      </c>
      <c r="F32" s="46">
        <v>0</v>
      </c>
      <c r="G32" s="46">
        <v>0</v>
      </c>
      <c r="H32" s="46">
        <v>0</v>
      </c>
      <c r="I32" s="46">
        <v>1512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4120</v>
      </c>
      <c r="O32" s="47">
        <f t="shared" si="1"/>
        <v>2.9449606862044315</v>
      </c>
      <c r="P32" s="9"/>
    </row>
    <row r="33" spans="1:119">
      <c r="A33" s="12"/>
      <c r="B33" s="25">
        <v>361.3</v>
      </c>
      <c r="C33" s="20" t="s">
        <v>60</v>
      </c>
      <c r="D33" s="46">
        <v>-1032</v>
      </c>
      <c r="E33" s="46">
        <v>0</v>
      </c>
      <c r="F33" s="46">
        <v>0</v>
      </c>
      <c r="G33" s="46">
        <v>0</v>
      </c>
      <c r="H33" s="46">
        <v>0</v>
      </c>
      <c r="I33" s="46">
        <v>-667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-1699</v>
      </c>
      <c r="O33" s="47">
        <f t="shared" si="1"/>
        <v>-1.2144388849177985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24324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24324</v>
      </c>
      <c r="O34" s="47">
        <f t="shared" si="1"/>
        <v>17.386704789135095</v>
      </c>
      <c r="P34" s="9"/>
    </row>
    <row r="35" spans="1:119" ht="16.5" thickBot="1">
      <c r="A35" s="14" t="s">
        <v>36</v>
      </c>
      <c r="B35" s="23"/>
      <c r="C35" s="22"/>
      <c r="D35" s="15">
        <f>SUM(D5,D13,D18,D25,D29,D31)</f>
        <v>1766430</v>
      </c>
      <c r="E35" s="15">
        <f t="shared" ref="E35:M35" si="9">SUM(E5,E13,E18,E25,E29,E31)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298779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2065209</v>
      </c>
      <c r="O35" s="38">
        <f t="shared" si="1"/>
        <v>1476.2037169406719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61</v>
      </c>
      <c r="M37" s="48"/>
      <c r="N37" s="48"/>
      <c r="O37" s="43">
        <v>1399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1419879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1419879</v>
      </c>
      <c r="O5" s="33">
        <f t="shared" ref="O5:O35" si="1">(N5/O$37)</f>
        <v>1043.2615723732549</v>
      </c>
      <c r="P5" s="6"/>
    </row>
    <row r="6" spans="1:133">
      <c r="A6" s="12"/>
      <c r="B6" s="25">
        <v>311</v>
      </c>
      <c r="C6" s="20" t="s">
        <v>2</v>
      </c>
      <c r="D6" s="46">
        <v>1178180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1178180</v>
      </c>
      <c r="O6" s="47">
        <f t="shared" si="1"/>
        <v>865.67229977957379</v>
      </c>
      <c r="P6" s="9"/>
    </row>
    <row r="7" spans="1:133">
      <c r="A7" s="12"/>
      <c r="B7" s="25">
        <v>312.10000000000002</v>
      </c>
      <c r="C7" s="20" t="s">
        <v>10</v>
      </c>
      <c r="D7" s="46">
        <v>9550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9550</v>
      </c>
      <c r="O7" s="47">
        <f t="shared" si="1"/>
        <v>7.0168993387215286</v>
      </c>
      <c r="P7" s="9"/>
    </row>
    <row r="8" spans="1:133">
      <c r="A8" s="12"/>
      <c r="B8" s="25">
        <v>314.10000000000002</v>
      </c>
      <c r="C8" s="20" t="s">
        <v>11</v>
      </c>
      <c r="D8" s="46">
        <v>114819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114819</v>
      </c>
      <c r="O8" s="47">
        <f t="shared" si="1"/>
        <v>84.363703159441584</v>
      </c>
      <c r="P8" s="9"/>
    </row>
    <row r="9" spans="1:133">
      <c r="A9" s="12"/>
      <c r="B9" s="25">
        <v>314.3</v>
      </c>
      <c r="C9" s="20" t="s">
        <v>12</v>
      </c>
      <c r="D9" s="46">
        <v>35725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35725</v>
      </c>
      <c r="O9" s="47">
        <f t="shared" si="1"/>
        <v>26.249081557678178</v>
      </c>
      <c r="P9" s="9"/>
    </row>
    <row r="10" spans="1:133">
      <c r="A10" s="12"/>
      <c r="B10" s="25">
        <v>314.39999999999998</v>
      </c>
      <c r="C10" s="20" t="s">
        <v>13</v>
      </c>
      <c r="D10" s="46">
        <v>8219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8219</v>
      </c>
      <c r="O10" s="47">
        <f t="shared" si="1"/>
        <v>6.0389419544452609</v>
      </c>
      <c r="P10" s="9"/>
    </row>
    <row r="11" spans="1:133">
      <c r="A11" s="12"/>
      <c r="B11" s="25">
        <v>315</v>
      </c>
      <c r="C11" s="20" t="s">
        <v>14</v>
      </c>
      <c r="D11" s="46">
        <v>63373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63373</v>
      </c>
      <c r="O11" s="47">
        <f t="shared" si="1"/>
        <v>46.563556208670093</v>
      </c>
      <c r="P11" s="9"/>
    </row>
    <row r="12" spans="1:133">
      <c r="A12" s="12"/>
      <c r="B12" s="25">
        <v>316</v>
      </c>
      <c r="C12" s="20" t="s">
        <v>15</v>
      </c>
      <c r="D12" s="46">
        <v>10013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10013</v>
      </c>
      <c r="O12" s="47">
        <f t="shared" si="1"/>
        <v>7.3570903747244669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193874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193874</v>
      </c>
      <c r="O13" s="45">
        <f t="shared" si="1"/>
        <v>142.44966936076415</v>
      </c>
      <c r="P13" s="10"/>
    </row>
    <row r="14" spans="1:133">
      <c r="A14" s="12"/>
      <c r="B14" s="25">
        <v>322</v>
      </c>
      <c r="C14" s="20" t="s">
        <v>0</v>
      </c>
      <c r="D14" s="46">
        <v>76790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76790</v>
      </c>
      <c r="O14" s="47">
        <f t="shared" si="1"/>
        <v>56.421748714180751</v>
      </c>
      <c r="P14" s="9"/>
    </row>
    <row r="15" spans="1:133">
      <c r="A15" s="12"/>
      <c r="B15" s="25">
        <v>323.10000000000002</v>
      </c>
      <c r="C15" s="20" t="s">
        <v>17</v>
      </c>
      <c r="D15" s="46">
        <v>94939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94939</v>
      </c>
      <c r="O15" s="47">
        <f t="shared" si="1"/>
        <v>69.756796473181481</v>
      </c>
      <c r="P15" s="9"/>
    </row>
    <row r="16" spans="1:133">
      <c r="A16" s="12"/>
      <c r="B16" s="25">
        <v>323.39999999999998</v>
      </c>
      <c r="C16" s="20" t="s">
        <v>18</v>
      </c>
      <c r="D16" s="46">
        <v>1636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1636</v>
      </c>
      <c r="O16" s="47">
        <f t="shared" si="1"/>
        <v>1.2020573108008816</v>
      </c>
      <c r="P16" s="9"/>
    </row>
    <row r="17" spans="1:16">
      <c r="A17" s="12"/>
      <c r="B17" s="25">
        <v>323.7</v>
      </c>
      <c r="C17" s="20" t="s">
        <v>19</v>
      </c>
      <c r="D17" s="46">
        <v>14809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14809</v>
      </c>
      <c r="O17" s="47">
        <f t="shared" si="1"/>
        <v>10.880969875091845</v>
      </c>
      <c r="P17" s="9"/>
    </row>
    <row r="18" spans="1:16">
      <c r="A18" s="12"/>
      <c r="B18" s="25">
        <v>329</v>
      </c>
      <c r="C18" s="20" t="s">
        <v>57</v>
      </c>
      <c r="D18" s="46">
        <v>5700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5700</v>
      </c>
      <c r="O18" s="47">
        <f t="shared" si="1"/>
        <v>4.1880969875091845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SUM(D20:D25)</f>
        <v>130145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130145</v>
      </c>
      <c r="O19" s="45">
        <f t="shared" si="1"/>
        <v>95.624540778839091</v>
      </c>
      <c r="P19" s="10"/>
    </row>
    <row r="20" spans="1:16">
      <c r="A20" s="12"/>
      <c r="B20" s="25">
        <v>331.2</v>
      </c>
      <c r="C20" s="20" t="s">
        <v>51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0.73475385745775168</v>
      </c>
      <c r="P20" s="9"/>
    </row>
    <row r="21" spans="1:16">
      <c r="A21" s="12"/>
      <c r="B21" s="25">
        <v>335.12</v>
      </c>
      <c r="C21" s="20" t="s">
        <v>22</v>
      </c>
      <c r="D21" s="46">
        <v>32928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32928</v>
      </c>
      <c r="O21" s="47">
        <f t="shared" si="1"/>
        <v>24.193975018368846</v>
      </c>
      <c r="P21" s="9"/>
    </row>
    <row r="22" spans="1:16">
      <c r="A22" s="12"/>
      <c r="B22" s="25">
        <v>335.15</v>
      </c>
      <c r="C22" s="20" t="s">
        <v>23</v>
      </c>
      <c r="D22" s="46">
        <v>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</v>
      </c>
      <c r="O22" s="47">
        <f t="shared" si="1"/>
        <v>0.46730345334313006</v>
      </c>
      <c r="P22" s="9"/>
    </row>
    <row r="23" spans="1:16">
      <c r="A23" s="12"/>
      <c r="B23" s="25">
        <v>335.18</v>
      </c>
      <c r="C23" s="20" t="s">
        <v>24</v>
      </c>
      <c r="D23" s="46">
        <v>94140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94140</v>
      </c>
      <c r="O23" s="47">
        <f t="shared" si="1"/>
        <v>69.169728141072738</v>
      </c>
      <c r="P23" s="9"/>
    </row>
    <row r="24" spans="1:16">
      <c r="A24" s="12"/>
      <c r="B24" s="25">
        <v>335.19</v>
      </c>
      <c r="C24" s="20" t="s">
        <v>52</v>
      </c>
      <c r="D24" s="46">
        <v>426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426</v>
      </c>
      <c r="O24" s="47">
        <f t="shared" si="1"/>
        <v>0.31300514327700218</v>
      </c>
      <c r="P24" s="9"/>
    </row>
    <row r="25" spans="1:16">
      <c r="A25" s="12"/>
      <c r="B25" s="25">
        <v>338</v>
      </c>
      <c r="C25" s="20" t="s">
        <v>26</v>
      </c>
      <c r="D25" s="46">
        <v>1015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1015</v>
      </c>
      <c r="O25" s="47">
        <f t="shared" si="1"/>
        <v>0.74577516531961796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SUM(D27:D29)</f>
        <v>56470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287512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343982</v>
      </c>
      <c r="O26" s="45">
        <f t="shared" si="1"/>
        <v>252.74210139603233</v>
      </c>
      <c r="P26" s="10"/>
    </row>
    <row r="27" spans="1:16">
      <c r="A27" s="12"/>
      <c r="B27" s="25">
        <v>342.1</v>
      </c>
      <c r="C27" s="20" t="s">
        <v>33</v>
      </c>
      <c r="D27" s="46">
        <v>2600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2600</v>
      </c>
      <c r="O27" s="47">
        <f t="shared" si="1"/>
        <v>1.9103600293901544</v>
      </c>
      <c r="P27" s="9"/>
    </row>
    <row r="28" spans="1:16">
      <c r="A28" s="12"/>
      <c r="B28" s="25">
        <v>343.5</v>
      </c>
      <c r="C28" s="20" t="s">
        <v>34</v>
      </c>
      <c r="D28" s="46">
        <v>25000</v>
      </c>
      <c r="E28" s="46">
        <v>0</v>
      </c>
      <c r="F28" s="46">
        <v>0</v>
      </c>
      <c r="G28" s="46">
        <v>0</v>
      </c>
      <c r="H28" s="46">
        <v>0</v>
      </c>
      <c r="I28" s="46">
        <v>287512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312512</v>
      </c>
      <c r="O28" s="47">
        <f t="shared" si="1"/>
        <v>229.61939750183689</v>
      </c>
      <c r="P28" s="9"/>
    </row>
    <row r="29" spans="1:16">
      <c r="A29" s="12"/>
      <c r="B29" s="25">
        <v>347.3</v>
      </c>
      <c r="C29" s="20" t="s">
        <v>35</v>
      </c>
      <c r="D29" s="46">
        <v>28870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28870</v>
      </c>
      <c r="O29" s="47">
        <f t="shared" si="1"/>
        <v>21.212343864805291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14450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14450</v>
      </c>
      <c r="O30" s="45">
        <f t="shared" si="1"/>
        <v>10.617193240264511</v>
      </c>
      <c r="P30" s="10"/>
    </row>
    <row r="31" spans="1:16">
      <c r="A31" s="13"/>
      <c r="B31" s="39">
        <v>359</v>
      </c>
      <c r="C31" s="21" t="s">
        <v>39</v>
      </c>
      <c r="D31" s="46">
        <v>14450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14450</v>
      </c>
      <c r="O31" s="47">
        <f t="shared" si="1"/>
        <v>10.617193240264511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SUM(D33:D34)</f>
        <v>19801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3753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23554</v>
      </c>
      <c r="O32" s="45">
        <f t="shared" si="1"/>
        <v>17.306392358559883</v>
      </c>
      <c r="P32" s="10"/>
    </row>
    <row r="33" spans="1:119">
      <c r="A33" s="12"/>
      <c r="B33" s="25">
        <v>361.1</v>
      </c>
      <c r="C33" s="20" t="s">
        <v>53</v>
      </c>
      <c r="D33" s="46">
        <v>3859</v>
      </c>
      <c r="E33" s="46">
        <v>0</v>
      </c>
      <c r="F33" s="46">
        <v>0</v>
      </c>
      <c r="G33" s="46">
        <v>0</v>
      </c>
      <c r="H33" s="46">
        <v>0</v>
      </c>
      <c r="I33" s="46">
        <v>3753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7612</v>
      </c>
      <c r="O33" s="47">
        <f t="shared" si="1"/>
        <v>5.592946362968406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15942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15942</v>
      </c>
      <c r="O34" s="47">
        <f t="shared" si="1"/>
        <v>11.713445995591476</v>
      </c>
      <c r="P34" s="9"/>
    </row>
    <row r="35" spans="1:119" ht="16.5" thickBot="1">
      <c r="A35" s="14" t="s">
        <v>36</v>
      </c>
      <c r="B35" s="23"/>
      <c r="C35" s="22"/>
      <c r="D35" s="15">
        <f>SUM(D5,D13,D19,D26,D30,D32)</f>
        <v>1834619</v>
      </c>
      <c r="E35" s="15">
        <f t="shared" ref="E35:M35" si="9">SUM(E5,E13,E19,E26,E30,E32)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291265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2125884</v>
      </c>
      <c r="O35" s="38">
        <f t="shared" si="1"/>
        <v>1562.001469507715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58</v>
      </c>
      <c r="M37" s="48"/>
      <c r="N37" s="48"/>
      <c r="O37" s="43">
        <v>1361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2472117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2472117</v>
      </c>
      <c r="O5" s="33">
        <f t="shared" ref="O5:O33" si="1">(N5/O$35)</f>
        <v>1820.4101620029455</v>
      </c>
      <c r="P5" s="6"/>
    </row>
    <row r="6" spans="1:133">
      <c r="A6" s="12"/>
      <c r="B6" s="25">
        <v>311</v>
      </c>
      <c r="C6" s="20" t="s">
        <v>2</v>
      </c>
      <c r="D6" s="46">
        <v>2244521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2244521</v>
      </c>
      <c r="O6" s="47">
        <f t="shared" si="1"/>
        <v>1652.8136966126656</v>
      </c>
      <c r="P6" s="9"/>
    </row>
    <row r="7" spans="1:133">
      <c r="A7" s="12"/>
      <c r="B7" s="25">
        <v>312.10000000000002</v>
      </c>
      <c r="C7" s="20" t="s">
        <v>10</v>
      </c>
      <c r="D7" s="46">
        <v>9626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9626</v>
      </c>
      <c r="O7" s="47">
        <f t="shared" si="1"/>
        <v>7.0883652430044179</v>
      </c>
      <c r="P7" s="9"/>
    </row>
    <row r="8" spans="1:133">
      <c r="A8" s="12"/>
      <c r="B8" s="25">
        <v>314.10000000000002</v>
      </c>
      <c r="C8" s="20" t="s">
        <v>11</v>
      </c>
      <c r="D8" s="46">
        <v>88560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88560</v>
      </c>
      <c r="O8" s="47">
        <f t="shared" si="1"/>
        <v>65.213549337260673</v>
      </c>
      <c r="P8" s="9"/>
    </row>
    <row r="9" spans="1:133">
      <c r="A9" s="12"/>
      <c r="B9" s="25">
        <v>314.3</v>
      </c>
      <c r="C9" s="20" t="s">
        <v>12</v>
      </c>
      <c r="D9" s="46">
        <v>33268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33268</v>
      </c>
      <c r="O9" s="47">
        <f t="shared" si="1"/>
        <v>24.497790868924888</v>
      </c>
      <c r="P9" s="9"/>
    </row>
    <row r="10" spans="1:133">
      <c r="A10" s="12"/>
      <c r="B10" s="25">
        <v>314.39999999999998</v>
      </c>
      <c r="C10" s="20" t="s">
        <v>13</v>
      </c>
      <c r="D10" s="46">
        <v>5643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5643</v>
      </c>
      <c r="O10" s="47">
        <f t="shared" si="1"/>
        <v>4.1553755522827691</v>
      </c>
      <c r="P10" s="9"/>
    </row>
    <row r="11" spans="1:133">
      <c r="A11" s="12"/>
      <c r="B11" s="25">
        <v>315</v>
      </c>
      <c r="C11" s="20" t="s">
        <v>14</v>
      </c>
      <c r="D11" s="46">
        <v>78028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78028</v>
      </c>
      <c r="O11" s="47">
        <f t="shared" si="1"/>
        <v>57.458026509572903</v>
      </c>
      <c r="P11" s="9"/>
    </row>
    <row r="12" spans="1:133">
      <c r="A12" s="12"/>
      <c r="B12" s="25">
        <v>316</v>
      </c>
      <c r="C12" s="20" t="s">
        <v>15</v>
      </c>
      <c r="D12" s="46">
        <v>12471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12471</v>
      </c>
      <c r="O12" s="47">
        <f t="shared" si="1"/>
        <v>9.1833578792341672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255161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255161</v>
      </c>
      <c r="O13" s="45">
        <f t="shared" si="1"/>
        <v>187.89469808541975</v>
      </c>
      <c r="P13" s="10"/>
    </row>
    <row r="14" spans="1:133">
      <c r="A14" s="12"/>
      <c r="B14" s="25">
        <v>322</v>
      </c>
      <c r="C14" s="20" t="s">
        <v>0</v>
      </c>
      <c r="D14" s="46">
        <v>126568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126568</v>
      </c>
      <c r="O14" s="47">
        <f t="shared" si="1"/>
        <v>93.201767304860084</v>
      </c>
      <c r="P14" s="9"/>
    </row>
    <row r="15" spans="1:133">
      <c r="A15" s="12"/>
      <c r="B15" s="25">
        <v>323.10000000000002</v>
      </c>
      <c r="C15" s="20" t="s">
        <v>17</v>
      </c>
      <c r="D15" s="46">
        <v>114651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114651</v>
      </c>
      <c r="O15" s="47">
        <f t="shared" si="1"/>
        <v>84.426362297496311</v>
      </c>
      <c r="P15" s="9"/>
    </row>
    <row r="16" spans="1:133">
      <c r="A16" s="12"/>
      <c r="B16" s="25">
        <v>323.39999999999998</v>
      </c>
      <c r="C16" s="20" t="s">
        <v>18</v>
      </c>
      <c r="D16" s="46">
        <v>6965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6965</v>
      </c>
      <c r="O16" s="47">
        <f t="shared" si="1"/>
        <v>5.1288659793814437</v>
      </c>
      <c r="P16" s="9"/>
    </row>
    <row r="17" spans="1:16">
      <c r="A17" s="12"/>
      <c r="B17" s="25">
        <v>323.7</v>
      </c>
      <c r="C17" s="20" t="s">
        <v>19</v>
      </c>
      <c r="D17" s="46">
        <v>6977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6977</v>
      </c>
      <c r="O17" s="47">
        <f t="shared" si="1"/>
        <v>5.1377025036818855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135364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135364</v>
      </c>
      <c r="O18" s="45">
        <f t="shared" si="1"/>
        <v>99.678939617083941</v>
      </c>
      <c r="P18" s="10"/>
    </row>
    <row r="19" spans="1:16">
      <c r="A19" s="12"/>
      <c r="B19" s="25">
        <v>331.2</v>
      </c>
      <c r="C19" s="20" t="s">
        <v>51</v>
      </c>
      <c r="D19" s="46">
        <v>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</v>
      </c>
      <c r="O19" s="47">
        <f t="shared" si="1"/>
        <v>1.4727540500736378</v>
      </c>
      <c r="P19" s="9"/>
    </row>
    <row r="20" spans="1:16">
      <c r="A20" s="12"/>
      <c r="B20" s="25">
        <v>335.12</v>
      </c>
      <c r="C20" s="20" t="s">
        <v>22</v>
      </c>
      <c r="D20" s="46">
        <v>32640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32640</v>
      </c>
      <c r="O20" s="47">
        <f t="shared" si="1"/>
        <v>24.035346097201767</v>
      </c>
      <c r="P20" s="9"/>
    </row>
    <row r="21" spans="1:16">
      <c r="A21" s="12"/>
      <c r="B21" s="25">
        <v>335.15</v>
      </c>
      <c r="C21" s="20" t="s">
        <v>23</v>
      </c>
      <c r="D21" s="46">
        <v>816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816</v>
      </c>
      <c r="O21" s="47">
        <f t="shared" si="1"/>
        <v>0.60088365243004416</v>
      </c>
      <c r="P21" s="9"/>
    </row>
    <row r="22" spans="1:16">
      <c r="A22" s="12"/>
      <c r="B22" s="25">
        <v>335.18</v>
      </c>
      <c r="C22" s="20" t="s">
        <v>24</v>
      </c>
      <c r="D22" s="46">
        <v>93958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93958</v>
      </c>
      <c r="O22" s="47">
        <f t="shared" si="1"/>
        <v>69.188512518409425</v>
      </c>
      <c r="P22" s="9"/>
    </row>
    <row r="23" spans="1:16">
      <c r="A23" s="12"/>
      <c r="B23" s="25">
        <v>335.19</v>
      </c>
      <c r="C23" s="20" t="s">
        <v>52</v>
      </c>
      <c r="D23" s="46">
        <v>462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462</v>
      </c>
      <c r="O23" s="47">
        <f t="shared" si="1"/>
        <v>0.34020618556701032</v>
      </c>
      <c r="P23" s="9"/>
    </row>
    <row r="24" spans="1:16">
      <c r="A24" s="12"/>
      <c r="B24" s="25">
        <v>338</v>
      </c>
      <c r="C24" s="20" t="s">
        <v>26</v>
      </c>
      <c r="D24" s="46">
        <v>5488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5488</v>
      </c>
      <c r="O24" s="47">
        <f t="shared" si="1"/>
        <v>4.0412371134020617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SUM(D26:D27)</f>
        <v>34851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284625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319476</v>
      </c>
      <c r="O25" s="45">
        <f t="shared" si="1"/>
        <v>235.25478645066275</v>
      </c>
      <c r="P25" s="10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284625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284625</v>
      </c>
      <c r="O26" s="47">
        <f t="shared" si="1"/>
        <v>209.59131075110457</v>
      </c>
      <c r="P26" s="9"/>
    </row>
    <row r="27" spans="1:16">
      <c r="A27" s="12"/>
      <c r="B27" s="25">
        <v>347.3</v>
      </c>
      <c r="C27" s="20" t="s">
        <v>35</v>
      </c>
      <c r="D27" s="46">
        <v>34851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34851</v>
      </c>
      <c r="O27" s="47">
        <f t="shared" si="1"/>
        <v>25.663475699558173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17926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17926</v>
      </c>
      <c r="O28" s="45">
        <f t="shared" si="1"/>
        <v>13.200294550810014</v>
      </c>
      <c r="P28" s="10"/>
    </row>
    <row r="29" spans="1:16">
      <c r="A29" s="13"/>
      <c r="B29" s="39">
        <v>359</v>
      </c>
      <c r="C29" s="21" t="s">
        <v>39</v>
      </c>
      <c r="D29" s="46">
        <v>17926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17926</v>
      </c>
      <c r="O29" s="47">
        <f t="shared" si="1"/>
        <v>13.200294550810014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33783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15810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49593</v>
      </c>
      <c r="O30" s="45">
        <f t="shared" si="1"/>
        <v>36.519145802650961</v>
      </c>
      <c r="P30" s="10"/>
    </row>
    <row r="31" spans="1:16">
      <c r="A31" s="12"/>
      <c r="B31" s="25">
        <v>361.1</v>
      </c>
      <c r="C31" s="20" t="s">
        <v>53</v>
      </c>
      <c r="D31" s="46">
        <v>25068</v>
      </c>
      <c r="E31" s="46">
        <v>0</v>
      </c>
      <c r="F31" s="46">
        <v>0</v>
      </c>
      <c r="G31" s="46">
        <v>0</v>
      </c>
      <c r="H31" s="46">
        <v>0</v>
      </c>
      <c r="I31" s="46">
        <v>15810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40878</v>
      </c>
      <c r="O31" s="47">
        <f t="shared" si="1"/>
        <v>30.101620029455081</v>
      </c>
      <c r="P31" s="9"/>
    </row>
    <row r="32" spans="1:16" ht="15.75" thickBot="1">
      <c r="A32" s="12"/>
      <c r="B32" s="25">
        <v>369.9</v>
      </c>
      <c r="C32" s="20" t="s">
        <v>41</v>
      </c>
      <c r="D32" s="46">
        <v>8715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8715</v>
      </c>
      <c r="O32" s="47">
        <f t="shared" si="1"/>
        <v>6.4175257731958766</v>
      </c>
      <c r="P32" s="9"/>
    </row>
    <row r="33" spans="1:119" ht="16.5" thickBot="1">
      <c r="A33" s="14" t="s">
        <v>36</v>
      </c>
      <c r="B33" s="23"/>
      <c r="C33" s="22"/>
      <c r="D33" s="15">
        <f>SUM(D5,D13,D18,D25,D28,D30)</f>
        <v>2949202</v>
      </c>
      <c r="E33" s="15">
        <f t="shared" ref="E33:M33" si="9">SUM(E5,E13,E18,E25,E28,E30)</f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300435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3249637</v>
      </c>
      <c r="O33" s="38">
        <f t="shared" si="1"/>
        <v>2392.9580265095728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54</v>
      </c>
      <c r="M35" s="48"/>
      <c r="N35" s="48"/>
      <c r="O35" s="43">
        <v>1358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thickBot="1">
      <c r="A37" s="52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2629691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2629691</v>
      </c>
      <c r="O5" s="33">
        <f t="shared" ref="O5:O35" si="1">(N5/O$37)</f>
        <v>1726.6520026263952</v>
      </c>
      <c r="P5" s="6"/>
    </row>
    <row r="6" spans="1:133">
      <c r="A6" s="12"/>
      <c r="B6" s="25">
        <v>311</v>
      </c>
      <c r="C6" s="20" t="s">
        <v>2</v>
      </c>
      <c r="D6" s="46">
        <v>2365847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2365847</v>
      </c>
      <c r="O6" s="47">
        <f t="shared" si="1"/>
        <v>1553.4123440577807</v>
      </c>
      <c r="P6" s="9"/>
    </row>
    <row r="7" spans="1:133">
      <c r="A7" s="12"/>
      <c r="B7" s="25">
        <v>312.10000000000002</v>
      </c>
      <c r="C7" s="20" t="s">
        <v>10</v>
      </c>
      <c r="D7" s="46">
        <v>9744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9744</v>
      </c>
      <c r="O7" s="47">
        <f t="shared" si="1"/>
        <v>6.397898883782009</v>
      </c>
      <c r="P7" s="9"/>
    </row>
    <row r="8" spans="1:133">
      <c r="A8" s="12"/>
      <c r="B8" s="25">
        <v>314.10000000000002</v>
      </c>
      <c r="C8" s="20" t="s">
        <v>11</v>
      </c>
      <c r="D8" s="46">
        <v>99416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99416</v>
      </c>
      <c r="O8" s="47">
        <f t="shared" si="1"/>
        <v>65.276428102429421</v>
      </c>
      <c r="P8" s="9"/>
    </row>
    <row r="9" spans="1:133">
      <c r="A9" s="12"/>
      <c r="B9" s="25">
        <v>314.3</v>
      </c>
      <c r="C9" s="20" t="s">
        <v>12</v>
      </c>
      <c r="D9" s="46">
        <v>29820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29820</v>
      </c>
      <c r="O9" s="47">
        <f t="shared" si="1"/>
        <v>19.579776756401838</v>
      </c>
      <c r="P9" s="9"/>
    </row>
    <row r="10" spans="1:133">
      <c r="A10" s="12"/>
      <c r="B10" s="25">
        <v>314.39999999999998</v>
      </c>
      <c r="C10" s="20" t="s">
        <v>13</v>
      </c>
      <c r="D10" s="46">
        <v>4596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4596</v>
      </c>
      <c r="O10" s="47">
        <f t="shared" si="1"/>
        <v>3.0177281680892976</v>
      </c>
      <c r="P10" s="9"/>
    </row>
    <row r="11" spans="1:133">
      <c r="A11" s="12"/>
      <c r="B11" s="25">
        <v>315</v>
      </c>
      <c r="C11" s="20" t="s">
        <v>14</v>
      </c>
      <c r="D11" s="46">
        <v>110979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110979</v>
      </c>
      <c r="O11" s="47">
        <f t="shared" si="1"/>
        <v>72.868680236375567</v>
      </c>
      <c r="P11" s="9"/>
    </row>
    <row r="12" spans="1:133">
      <c r="A12" s="12"/>
      <c r="B12" s="25">
        <v>316</v>
      </c>
      <c r="C12" s="20" t="s">
        <v>15</v>
      </c>
      <c r="D12" s="46">
        <v>9289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9289</v>
      </c>
      <c r="O12" s="47">
        <f t="shared" si="1"/>
        <v>6.0991464215364415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215265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215265</v>
      </c>
      <c r="O13" s="45">
        <f t="shared" si="1"/>
        <v>141.34274458305975</v>
      </c>
      <c r="P13" s="10"/>
    </row>
    <row r="14" spans="1:133">
      <c r="A14" s="12"/>
      <c r="B14" s="25">
        <v>322</v>
      </c>
      <c r="C14" s="20" t="s">
        <v>0</v>
      </c>
      <c r="D14" s="46">
        <v>100168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100168</v>
      </c>
      <c r="O14" s="47">
        <f t="shared" si="1"/>
        <v>65.770190413657261</v>
      </c>
      <c r="P14" s="9"/>
    </row>
    <row r="15" spans="1:133">
      <c r="A15" s="12"/>
      <c r="B15" s="25">
        <v>323.10000000000002</v>
      </c>
      <c r="C15" s="20" t="s">
        <v>17</v>
      </c>
      <c r="D15" s="46">
        <v>103353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103353</v>
      </c>
      <c r="O15" s="47">
        <f t="shared" si="1"/>
        <v>67.861457649376234</v>
      </c>
      <c r="P15" s="9"/>
    </row>
    <row r="16" spans="1:133">
      <c r="A16" s="12"/>
      <c r="B16" s="25">
        <v>323.39999999999998</v>
      </c>
      <c r="C16" s="20" t="s">
        <v>18</v>
      </c>
      <c r="D16" s="46">
        <v>9103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9103</v>
      </c>
      <c r="O16" s="47">
        <f t="shared" si="1"/>
        <v>5.9770190413657254</v>
      </c>
      <c r="P16" s="9"/>
    </row>
    <row r="17" spans="1:16">
      <c r="A17" s="12"/>
      <c r="B17" s="25">
        <v>323.7</v>
      </c>
      <c r="C17" s="20" t="s">
        <v>19</v>
      </c>
      <c r="D17" s="46">
        <v>2641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2641</v>
      </c>
      <c r="O17" s="47">
        <f t="shared" si="1"/>
        <v>1.7340774786605384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146404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146404</v>
      </c>
      <c r="O18" s="45">
        <f t="shared" si="1"/>
        <v>96.128693368351932</v>
      </c>
      <c r="P18" s="10"/>
    </row>
    <row r="19" spans="1:16">
      <c r="A19" s="12"/>
      <c r="B19" s="25">
        <v>334.9</v>
      </c>
      <c r="C19" s="20" t="s">
        <v>21</v>
      </c>
      <c r="D19" s="46">
        <v>13982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13982</v>
      </c>
      <c r="O19" s="47">
        <f t="shared" si="1"/>
        <v>9.1805646749835859</v>
      </c>
      <c r="P19" s="9"/>
    </row>
    <row r="20" spans="1:16">
      <c r="A20" s="12"/>
      <c r="B20" s="25">
        <v>335.12</v>
      </c>
      <c r="C20" s="20" t="s">
        <v>22</v>
      </c>
      <c r="D20" s="46">
        <v>32613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32613</v>
      </c>
      <c r="O20" s="47">
        <f t="shared" si="1"/>
        <v>21.41365725541694</v>
      </c>
      <c r="P20" s="9"/>
    </row>
    <row r="21" spans="1:16">
      <c r="A21" s="12"/>
      <c r="B21" s="25">
        <v>335.15</v>
      </c>
      <c r="C21" s="20" t="s">
        <v>23</v>
      </c>
      <c r="D21" s="46">
        <v>794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</v>
      </c>
      <c r="O21" s="47">
        <f t="shared" si="1"/>
        <v>0.52133946158896916</v>
      </c>
      <c r="P21" s="9"/>
    </row>
    <row r="22" spans="1:16">
      <c r="A22" s="12"/>
      <c r="B22" s="25">
        <v>335.18</v>
      </c>
      <c r="C22" s="20" t="s">
        <v>24</v>
      </c>
      <c r="D22" s="46">
        <v>93519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93519</v>
      </c>
      <c r="O22" s="47">
        <f t="shared" si="1"/>
        <v>61.404464871963228</v>
      </c>
      <c r="P22" s="9"/>
    </row>
    <row r="23" spans="1:16">
      <c r="A23" s="12"/>
      <c r="B23" s="25">
        <v>335.9</v>
      </c>
      <c r="C23" s="20" t="s">
        <v>25</v>
      </c>
      <c r="D23" s="46">
        <v>455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</v>
      </c>
      <c r="O23" s="47">
        <f t="shared" si="1"/>
        <v>0.29875246224556795</v>
      </c>
      <c r="P23" s="9"/>
    </row>
    <row r="24" spans="1:16">
      <c r="A24" s="12"/>
      <c r="B24" s="25">
        <v>338</v>
      </c>
      <c r="C24" s="20" t="s">
        <v>26</v>
      </c>
      <c r="D24" s="46">
        <v>5041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5041</v>
      </c>
      <c r="O24" s="47">
        <f t="shared" si="1"/>
        <v>3.3099146421536441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SUM(D26:D28)</f>
        <v>43017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287457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330474</v>
      </c>
      <c r="O25" s="45">
        <f t="shared" si="1"/>
        <v>216.98883782009193</v>
      </c>
      <c r="P25" s="10"/>
    </row>
    <row r="26" spans="1:16">
      <c r="A26" s="12"/>
      <c r="B26" s="25">
        <v>342.1</v>
      </c>
      <c r="C26" s="20" t="s">
        <v>33</v>
      </c>
      <c r="D26" s="46">
        <v>4593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4593</v>
      </c>
      <c r="O26" s="47">
        <f t="shared" si="1"/>
        <v>3.0157583716349312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287457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287457</v>
      </c>
      <c r="O27" s="47">
        <f t="shared" si="1"/>
        <v>188.74392646093236</v>
      </c>
      <c r="P27" s="9"/>
    </row>
    <row r="28" spans="1:16">
      <c r="A28" s="12"/>
      <c r="B28" s="25">
        <v>347.3</v>
      </c>
      <c r="C28" s="20" t="s">
        <v>35</v>
      </c>
      <c r="D28" s="46">
        <v>38424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38424</v>
      </c>
      <c r="O28" s="47">
        <f t="shared" si="1"/>
        <v>25.229152987524621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SUM(D30:D31)</f>
        <v>22909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22909</v>
      </c>
      <c r="O29" s="45">
        <f t="shared" si="1"/>
        <v>15.042022324359817</v>
      </c>
      <c r="P29" s="10"/>
    </row>
    <row r="30" spans="1:16">
      <c r="A30" s="13"/>
      <c r="B30" s="39">
        <v>351.5</v>
      </c>
      <c r="C30" s="21" t="s">
        <v>38</v>
      </c>
      <c r="D30" s="46">
        <v>1241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1241</v>
      </c>
      <c r="O30" s="47">
        <f t="shared" si="1"/>
        <v>0.81483913328956004</v>
      </c>
      <c r="P30" s="9"/>
    </row>
    <row r="31" spans="1:16">
      <c r="A31" s="13"/>
      <c r="B31" s="39">
        <v>359</v>
      </c>
      <c r="C31" s="21" t="s">
        <v>39</v>
      </c>
      <c r="D31" s="46">
        <v>21668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21668</v>
      </c>
      <c r="O31" s="47">
        <f t="shared" si="1"/>
        <v>14.227183191070257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SUM(D33:D34)</f>
        <v>10704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-9150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1554</v>
      </c>
      <c r="O32" s="45">
        <f t="shared" si="1"/>
        <v>1.0203545633617859</v>
      </c>
      <c r="P32" s="10"/>
    </row>
    <row r="33" spans="1:119">
      <c r="A33" s="12"/>
      <c r="B33" s="25">
        <v>361.4</v>
      </c>
      <c r="C33" s="20" t="s">
        <v>40</v>
      </c>
      <c r="D33" s="46">
        <v>-5580</v>
      </c>
      <c r="E33" s="46">
        <v>0</v>
      </c>
      <c r="F33" s="46">
        <v>0</v>
      </c>
      <c r="G33" s="46">
        <v>0</v>
      </c>
      <c r="H33" s="46">
        <v>0</v>
      </c>
      <c r="I33" s="46">
        <v>-9150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-14730</v>
      </c>
      <c r="O33" s="47">
        <f t="shared" si="1"/>
        <v>-9.6717005909389364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16284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16284</v>
      </c>
      <c r="O34" s="47">
        <f t="shared" si="1"/>
        <v>10.692055154300721</v>
      </c>
      <c r="P34" s="9"/>
    </row>
    <row r="35" spans="1:119" ht="16.5" thickBot="1">
      <c r="A35" s="14" t="s">
        <v>36</v>
      </c>
      <c r="B35" s="23"/>
      <c r="C35" s="22"/>
      <c r="D35" s="15">
        <f>SUM(D5,D13,D18,D25,D29,D32)</f>
        <v>3067990</v>
      </c>
      <c r="E35" s="15">
        <f t="shared" ref="E35:M35" si="9">SUM(E5,E13,E18,E25,E29,E32)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278307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3346297</v>
      </c>
      <c r="O35" s="38">
        <f t="shared" si="1"/>
        <v>2197.1746552856207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48</v>
      </c>
      <c r="M37" s="48"/>
      <c r="N37" s="48"/>
      <c r="O37" s="43">
        <v>1523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2676508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2676508</v>
      </c>
      <c r="O5" s="33">
        <f t="shared" ref="O5:O30" si="1">(N5/O$32)</f>
        <v>1758.5466491458608</v>
      </c>
      <c r="P5" s="6"/>
    </row>
    <row r="6" spans="1:133">
      <c r="A6" s="12"/>
      <c r="B6" s="25">
        <v>311</v>
      </c>
      <c r="C6" s="20" t="s">
        <v>2</v>
      </c>
      <c r="D6" s="46">
        <v>2458131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2458131</v>
      </c>
      <c r="O6" s="47">
        <f t="shared" si="1"/>
        <v>1615.0663600525625</v>
      </c>
      <c r="P6" s="9"/>
    </row>
    <row r="7" spans="1:133">
      <c r="A7" s="12"/>
      <c r="B7" s="25">
        <v>312.10000000000002</v>
      </c>
      <c r="C7" s="20" t="s">
        <v>10</v>
      </c>
      <c r="D7" s="46">
        <v>9907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9907</v>
      </c>
      <c r="O7" s="47">
        <f t="shared" si="1"/>
        <v>6.5091984231274642</v>
      </c>
      <c r="P7" s="9"/>
    </row>
    <row r="8" spans="1:133">
      <c r="A8" s="12"/>
      <c r="B8" s="25">
        <v>314.10000000000002</v>
      </c>
      <c r="C8" s="20" t="s">
        <v>11</v>
      </c>
      <c r="D8" s="46">
        <v>107405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107405</v>
      </c>
      <c r="O8" s="47">
        <f t="shared" si="1"/>
        <v>70.568331143232584</v>
      </c>
      <c r="P8" s="9"/>
    </row>
    <row r="9" spans="1:133">
      <c r="A9" s="12"/>
      <c r="B9" s="25">
        <v>314.3</v>
      </c>
      <c r="C9" s="20" t="s">
        <v>12</v>
      </c>
      <c r="D9" s="46">
        <v>20673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20673</v>
      </c>
      <c r="O9" s="47">
        <f t="shared" si="1"/>
        <v>13.582785808147175</v>
      </c>
      <c r="P9" s="9"/>
    </row>
    <row r="10" spans="1:133">
      <c r="A10" s="12"/>
      <c r="B10" s="25">
        <v>314.39999999999998</v>
      </c>
      <c r="C10" s="20" t="s">
        <v>13</v>
      </c>
      <c r="D10" s="46">
        <v>4082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4082</v>
      </c>
      <c r="O10" s="47">
        <f t="shared" si="1"/>
        <v>2.6819973718791066</v>
      </c>
      <c r="P10" s="9"/>
    </row>
    <row r="11" spans="1:133">
      <c r="A11" s="12"/>
      <c r="B11" s="25">
        <v>315</v>
      </c>
      <c r="C11" s="20" t="s">
        <v>14</v>
      </c>
      <c r="D11" s="46">
        <v>61996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61996</v>
      </c>
      <c r="O11" s="47">
        <f t="shared" si="1"/>
        <v>40.733245729303547</v>
      </c>
      <c r="P11" s="9"/>
    </row>
    <row r="12" spans="1:133">
      <c r="A12" s="12"/>
      <c r="B12" s="25">
        <v>316</v>
      </c>
      <c r="C12" s="20" t="s">
        <v>15</v>
      </c>
      <c r="D12" s="46">
        <v>14314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14314</v>
      </c>
      <c r="O12" s="47">
        <f t="shared" si="1"/>
        <v>9.4047306176084096</v>
      </c>
      <c r="P12" s="9"/>
    </row>
    <row r="13" spans="1:133" ht="15.75">
      <c r="A13" s="29" t="s">
        <v>74</v>
      </c>
      <c r="B13" s="30"/>
      <c r="C13" s="31"/>
      <c r="D13" s="32">
        <f t="shared" ref="D13:M13" si="3">SUM(D14:D17)</f>
        <v>241142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241142</v>
      </c>
      <c r="O13" s="45">
        <f t="shared" si="1"/>
        <v>158.43758212877793</v>
      </c>
      <c r="P13" s="10"/>
    </row>
    <row r="14" spans="1:133">
      <c r="A14" s="12"/>
      <c r="B14" s="25">
        <v>322</v>
      </c>
      <c r="C14" s="20" t="s">
        <v>0</v>
      </c>
      <c r="D14" s="46">
        <v>135062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135062</v>
      </c>
      <c r="O14" s="47">
        <f t="shared" si="1"/>
        <v>88.739816031537444</v>
      </c>
      <c r="P14" s="9"/>
    </row>
    <row r="15" spans="1:133">
      <c r="A15" s="12"/>
      <c r="B15" s="25">
        <v>323.10000000000002</v>
      </c>
      <c r="C15" s="20" t="s">
        <v>17</v>
      </c>
      <c r="D15" s="46">
        <v>96046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96046</v>
      </c>
      <c r="O15" s="47">
        <f t="shared" si="1"/>
        <v>63.105124835742444</v>
      </c>
      <c r="P15" s="9"/>
    </row>
    <row r="16" spans="1:133">
      <c r="A16" s="12"/>
      <c r="B16" s="25">
        <v>323.39999999999998</v>
      </c>
      <c r="C16" s="20" t="s">
        <v>18</v>
      </c>
      <c r="D16" s="46">
        <v>7147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7147</v>
      </c>
      <c r="O16" s="47">
        <f t="shared" si="1"/>
        <v>4.695795006570302</v>
      </c>
      <c r="P16" s="9"/>
    </row>
    <row r="17" spans="1:119">
      <c r="A17" s="12"/>
      <c r="B17" s="25">
        <v>323.7</v>
      </c>
      <c r="C17" s="20" t="s">
        <v>19</v>
      </c>
      <c r="D17" s="46">
        <v>2887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2887</v>
      </c>
      <c r="O17" s="47">
        <f t="shared" si="1"/>
        <v>1.8968462549277267</v>
      </c>
      <c r="P17" s="9"/>
    </row>
    <row r="18" spans="1:119" ht="15.75">
      <c r="A18" s="29" t="s">
        <v>20</v>
      </c>
      <c r="B18" s="30"/>
      <c r="C18" s="31"/>
      <c r="D18" s="32">
        <f t="shared" ref="D18:M18" si="5">SUM(D19:D21)</f>
        <v>151718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151718</v>
      </c>
      <c r="O18" s="45">
        <f t="shared" si="1"/>
        <v>99.683311432325894</v>
      </c>
      <c r="P18" s="10"/>
    </row>
    <row r="19" spans="1:119">
      <c r="A19" s="12"/>
      <c r="B19" s="25">
        <v>335.12</v>
      </c>
      <c r="C19" s="20" t="s">
        <v>22</v>
      </c>
      <c r="D19" s="46">
        <v>33682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33682</v>
      </c>
      <c r="O19" s="47">
        <f t="shared" si="1"/>
        <v>22.130091984231274</v>
      </c>
      <c r="P19" s="9"/>
    </row>
    <row r="20" spans="1:119">
      <c r="A20" s="12"/>
      <c r="B20" s="25">
        <v>335.18</v>
      </c>
      <c r="C20" s="20" t="s">
        <v>24</v>
      </c>
      <c r="D20" s="46">
        <v>116938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116938</v>
      </c>
      <c r="O20" s="47">
        <f t="shared" si="1"/>
        <v>76.831800262812095</v>
      </c>
      <c r="P20" s="9"/>
    </row>
    <row r="21" spans="1:119">
      <c r="A21" s="12"/>
      <c r="B21" s="25">
        <v>335.9</v>
      </c>
      <c r="C21" s="20" t="s">
        <v>25</v>
      </c>
      <c r="D21" s="46">
        <v>1098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1098</v>
      </c>
      <c r="O21" s="47">
        <f t="shared" si="1"/>
        <v>0.72141918528252302</v>
      </c>
      <c r="P21" s="9"/>
    </row>
    <row r="22" spans="1:119" ht="15.75">
      <c r="A22" s="29" t="s">
        <v>31</v>
      </c>
      <c r="B22" s="30"/>
      <c r="C22" s="31"/>
      <c r="D22" s="32">
        <f t="shared" ref="D22:M22" si="6">SUM(D23:D24)</f>
        <v>43159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273441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316600</v>
      </c>
      <c r="O22" s="45">
        <f t="shared" si="1"/>
        <v>208.01576872536137</v>
      </c>
      <c r="P22" s="10"/>
    </row>
    <row r="23" spans="1:119">
      <c r="A23" s="12"/>
      <c r="B23" s="25">
        <v>343.5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273441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273441</v>
      </c>
      <c r="O23" s="47">
        <f t="shared" si="1"/>
        <v>179.65900131406045</v>
      </c>
      <c r="P23" s="9"/>
    </row>
    <row r="24" spans="1:119">
      <c r="A24" s="12"/>
      <c r="B24" s="25">
        <v>347.3</v>
      </c>
      <c r="C24" s="20" t="s">
        <v>35</v>
      </c>
      <c r="D24" s="46">
        <v>43159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43159</v>
      </c>
      <c r="O24" s="47">
        <f t="shared" si="1"/>
        <v>28.356767411300918</v>
      </c>
      <c r="P24" s="9"/>
    </row>
    <row r="25" spans="1:119" ht="15.75">
      <c r="A25" s="29" t="s">
        <v>32</v>
      </c>
      <c r="B25" s="30"/>
      <c r="C25" s="31"/>
      <c r="D25" s="32">
        <f t="shared" ref="D25:M25" si="7">SUM(D26:D26)</f>
        <v>50169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50169</v>
      </c>
      <c r="O25" s="45">
        <f t="shared" si="1"/>
        <v>32.962549277266753</v>
      </c>
      <c r="P25" s="10"/>
    </row>
    <row r="26" spans="1:119">
      <c r="A26" s="13"/>
      <c r="B26" s="39">
        <v>359</v>
      </c>
      <c r="C26" s="21" t="s">
        <v>39</v>
      </c>
      <c r="D26" s="46">
        <v>50169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50169</v>
      </c>
      <c r="O26" s="47">
        <f t="shared" si="1"/>
        <v>32.962549277266753</v>
      </c>
      <c r="P26" s="9"/>
    </row>
    <row r="27" spans="1:119" ht="15.75">
      <c r="A27" s="29" t="s">
        <v>3</v>
      </c>
      <c r="B27" s="30"/>
      <c r="C27" s="31"/>
      <c r="D27" s="32">
        <f t="shared" ref="D27:M27" si="8">SUM(D28:D29)</f>
        <v>65837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16435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82272</v>
      </c>
      <c r="O27" s="45">
        <f t="shared" si="1"/>
        <v>54.055190538764784</v>
      </c>
      <c r="P27" s="10"/>
    </row>
    <row r="28" spans="1:119">
      <c r="A28" s="12"/>
      <c r="B28" s="25">
        <v>361.1</v>
      </c>
      <c r="C28" s="20" t="s">
        <v>53</v>
      </c>
      <c r="D28" s="46">
        <v>53869</v>
      </c>
      <c r="E28" s="46">
        <v>0</v>
      </c>
      <c r="F28" s="46">
        <v>0</v>
      </c>
      <c r="G28" s="46">
        <v>0</v>
      </c>
      <c r="H28" s="46">
        <v>0</v>
      </c>
      <c r="I28" s="46">
        <v>16435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70304</v>
      </c>
      <c r="O28" s="47">
        <f t="shared" si="1"/>
        <v>46.191852825229958</v>
      </c>
      <c r="P28" s="9"/>
    </row>
    <row r="29" spans="1:119" ht="15.75" thickBot="1">
      <c r="A29" s="12"/>
      <c r="B29" s="25">
        <v>369.9</v>
      </c>
      <c r="C29" s="20" t="s">
        <v>41</v>
      </c>
      <c r="D29" s="46">
        <v>11968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11968</v>
      </c>
      <c r="O29" s="47">
        <f t="shared" si="1"/>
        <v>7.8633377135348228</v>
      </c>
      <c r="P29" s="9"/>
    </row>
    <row r="30" spans="1:119" ht="16.5" thickBot="1">
      <c r="A30" s="14" t="s">
        <v>36</v>
      </c>
      <c r="B30" s="23"/>
      <c r="C30" s="22"/>
      <c r="D30" s="15">
        <f>SUM(D5,D13,D18,D22,D25,D27)</f>
        <v>3228533</v>
      </c>
      <c r="E30" s="15">
        <f t="shared" ref="E30:M30" si="9">SUM(E5,E13,E18,E22,E25,E27)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289876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4"/>
        <v>3518409</v>
      </c>
      <c r="O30" s="38">
        <f t="shared" si="1"/>
        <v>2311.7010512483575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75</v>
      </c>
      <c r="M32" s="48"/>
      <c r="N32" s="48"/>
      <c r="O32" s="43">
        <v>1522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108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109</v>
      </c>
      <c r="N4" s="35" t="s">
        <v>9</v>
      </c>
      <c r="O4" s="35" t="s">
        <v>110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111</v>
      </c>
      <c r="B5" s="26"/>
      <c r="C5" s="26"/>
      <c r="D5" s="27">
        <f t="shared" ref="D5:N5" si="0">SUM(D6:D12)</f>
        <v>1811925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1811925</v>
      </c>
      <c r="P5" s="33">
        <f t="shared" ref="P5:P35" si="1">(O5/P$37)</f>
        <v>1230.9273097826087</v>
      </c>
      <c r="Q5" s="6"/>
    </row>
    <row r="6" spans="1:134">
      <c r="A6" s="12"/>
      <c r="B6" s="25">
        <v>311</v>
      </c>
      <c r="C6" s="20" t="s">
        <v>2</v>
      </c>
      <c r="D6" s="46">
        <v>1508720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1508720</v>
      </c>
      <c r="P6" s="47">
        <f t="shared" si="1"/>
        <v>1024.945652173913</v>
      </c>
      <c r="Q6" s="9"/>
    </row>
    <row r="7" spans="1:134">
      <c r="A7" s="12"/>
      <c r="B7" s="25">
        <v>312.41000000000003</v>
      </c>
      <c r="C7" s="20" t="s">
        <v>112</v>
      </c>
      <c r="D7" s="46">
        <v>6153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6153</v>
      </c>
      <c r="P7" s="47">
        <f t="shared" si="1"/>
        <v>4.1800271739130439</v>
      </c>
      <c r="Q7" s="9"/>
    </row>
    <row r="8" spans="1:134">
      <c r="A8" s="12"/>
      <c r="B8" s="25">
        <v>312.43</v>
      </c>
      <c r="C8" s="20" t="s">
        <v>113</v>
      </c>
      <c r="D8" s="46">
        <v>2804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2804</v>
      </c>
      <c r="P8" s="47">
        <f t="shared" si="1"/>
        <v>1.9048913043478262</v>
      </c>
      <c r="Q8" s="9"/>
    </row>
    <row r="9" spans="1:134">
      <c r="A9" s="12"/>
      <c r="B9" s="25">
        <v>314.10000000000002</v>
      </c>
      <c r="C9" s="20" t="s">
        <v>11</v>
      </c>
      <c r="D9" s="46">
        <v>158757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158757</v>
      </c>
      <c r="P9" s="47">
        <f t="shared" si="1"/>
        <v>107.85122282608695</v>
      </c>
      <c r="Q9" s="9"/>
    </row>
    <row r="10" spans="1:134">
      <c r="A10" s="12"/>
      <c r="B10" s="25">
        <v>314.3</v>
      </c>
      <c r="C10" s="20" t="s">
        <v>12</v>
      </c>
      <c r="D10" s="46">
        <v>47773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47773</v>
      </c>
      <c r="P10" s="47">
        <f t="shared" si="1"/>
        <v>32.454483695652172</v>
      </c>
      <c r="Q10" s="9"/>
    </row>
    <row r="11" spans="1:134">
      <c r="A11" s="12"/>
      <c r="B11" s="25">
        <v>314.39999999999998</v>
      </c>
      <c r="C11" s="20" t="s">
        <v>13</v>
      </c>
      <c r="D11" s="46">
        <v>3802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3802</v>
      </c>
      <c r="P11" s="47">
        <f t="shared" si="1"/>
        <v>2.5828804347826089</v>
      </c>
      <c r="Q11" s="9"/>
    </row>
    <row r="12" spans="1:134">
      <c r="A12" s="12"/>
      <c r="B12" s="25">
        <v>315.10000000000002</v>
      </c>
      <c r="C12" s="20" t="s">
        <v>114</v>
      </c>
      <c r="D12" s="46">
        <v>83916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83916</v>
      </c>
      <c r="P12" s="47">
        <f t="shared" si="1"/>
        <v>57.008152173913047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SUM(D14:D17)</f>
        <v>117931</v>
      </c>
      <c r="E13" s="32">
        <f t="shared" si="3"/>
        <v>228821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5" si="4">SUM(D13:N13)</f>
        <v>346752</v>
      </c>
      <c r="P13" s="45">
        <f t="shared" si="1"/>
        <v>235.56521739130434</v>
      </c>
      <c r="Q13" s="10"/>
    </row>
    <row r="14" spans="1:134">
      <c r="A14" s="12"/>
      <c r="B14" s="25">
        <v>322</v>
      </c>
      <c r="C14" s="20" t="s">
        <v>115</v>
      </c>
      <c r="D14" s="46">
        <v>0</v>
      </c>
      <c r="E14" s="46">
        <v>228821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228821</v>
      </c>
      <c r="P14" s="47">
        <f t="shared" si="1"/>
        <v>155.44904891304347</v>
      </c>
      <c r="Q14" s="9"/>
    </row>
    <row r="15" spans="1:134">
      <c r="A15" s="12"/>
      <c r="B15" s="25">
        <v>323.10000000000002</v>
      </c>
      <c r="C15" s="20" t="s">
        <v>17</v>
      </c>
      <c r="D15" s="46">
        <v>107304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107304</v>
      </c>
      <c r="P15" s="47">
        <f t="shared" si="1"/>
        <v>72.896739130434781</v>
      </c>
      <c r="Q15" s="9"/>
    </row>
    <row r="16" spans="1:134">
      <c r="A16" s="12"/>
      <c r="B16" s="25">
        <v>323.39999999999998</v>
      </c>
      <c r="C16" s="20" t="s">
        <v>18</v>
      </c>
      <c r="D16" s="46">
        <v>3075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3075</v>
      </c>
      <c r="P16" s="47">
        <f t="shared" si="1"/>
        <v>2.0889945652173911</v>
      </c>
      <c r="Q16" s="9"/>
    </row>
    <row r="17" spans="1:17">
      <c r="A17" s="12"/>
      <c r="B17" s="25">
        <v>323.7</v>
      </c>
      <c r="C17" s="20" t="s">
        <v>19</v>
      </c>
      <c r="D17" s="46">
        <v>7552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7552</v>
      </c>
      <c r="P17" s="47">
        <f t="shared" si="1"/>
        <v>5.1304347826086953</v>
      </c>
      <c r="Q17" s="9"/>
    </row>
    <row r="18" spans="1:17" ht="15.75">
      <c r="A18" s="29" t="s">
        <v>116</v>
      </c>
      <c r="B18" s="30"/>
      <c r="C18" s="31"/>
      <c r="D18" s="32">
        <f t="shared" ref="D18:N18" si="5">SUM(D19:D25)</f>
        <v>202849</v>
      </c>
      <c r="E18" s="32">
        <f t="shared" si="5"/>
        <v>0</v>
      </c>
      <c r="F18" s="32">
        <f t="shared" si="5"/>
        <v>0</v>
      </c>
      <c r="G18" s="32">
        <f t="shared" si="5"/>
        <v>114824</v>
      </c>
      <c r="H18" s="32">
        <f t="shared" si="5"/>
        <v>0</v>
      </c>
      <c r="I18" s="32">
        <f t="shared" si="5"/>
        <v>368128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685801</v>
      </c>
      <c r="P18" s="45">
        <f t="shared" si="1"/>
        <v>465.89741847826087</v>
      </c>
      <c r="Q18" s="10"/>
    </row>
    <row r="19" spans="1:17">
      <c r="A19" s="12"/>
      <c r="B19" s="25">
        <v>331.2</v>
      </c>
      <c r="C19" s="20" t="s">
        <v>51</v>
      </c>
      <c r="D19" s="46">
        <v>21870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21870</v>
      </c>
      <c r="P19" s="47">
        <f t="shared" si="1"/>
        <v>14.857336956521738</v>
      </c>
      <c r="Q19" s="9"/>
    </row>
    <row r="20" spans="1:17">
      <c r="A20" s="12"/>
      <c r="B20" s="25">
        <v>332</v>
      </c>
      <c r="C20" s="20" t="s">
        <v>117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368128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368128</v>
      </c>
      <c r="P20" s="47">
        <f t="shared" si="1"/>
        <v>250.08695652173913</v>
      </c>
      <c r="Q20" s="9"/>
    </row>
    <row r="21" spans="1:17">
      <c r="A21" s="12"/>
      <c r="B21" s="25">
        <v>335.125</v>
      </c>
      <c r="C21" s="20" t="s">
        <v>118</v>
      </c>
      <c r="D21" s="46">
        <v>42532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42532</v>
      </c>
      <c r="P21" s="47">
        <f t="shared" si="1"/>
        <v>28.894021739130434</v>
      </c>
      <c r="Q21" s="9"/>
    </row>
    <row r="22" spans="1:17">
      <c r="A22" s="12"/>
      <c r="B22" s="25">
        <v>335.15</v>
      </c>
      <c r="C22" s="20" t="s">
        <v>66</v>
      </c>
      <c r="D22" s="46">
        <v>4129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4129</v>
      </c>
      <c r="P22" s="47">
        <f t="shared" si="1"/>
        <v>2.8050271739130435</v>
      </c>
      <c r="Q22" s="9"/>
    </row>
    <row r="23" spans="1:17">
      <c r="A23" s="12"/>
      <c r="B23" s="25">
        <v>335.18</v>
      </c>
      <c r="C23" s="20" t="s">
        <v>119</v>
      </c>
      <c r="D23" s="46">
        <v>126536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126536</v>
      </c>
      <c r="P23" s="47">
        <f t="shared" si="1"/>
        <v>85.961956521739125</v>
      </c>
      <c r="Q23" s="9"/>
    </row>
    <row r="24" spans="1:17">
      <c r="A24" s="12"/>
      <c r="B24" s="25">
        <v>335.19</v>
      </c>
      <c r="C24" s="20" t="s">
        <v>68</v>
      </c>
      <c r="D24" s="46">
        <v>0</v>
      </c>
      <c r="E24" s="46">
        <v>0</v>
      </c>
      <c r="F24" s="46">
        <v>0</v>
      </c>
      <c r="G24" s="46">
        <v>114824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114824</v>
      </c>
      <c r="P24" s="47">
        <f t="shared" si="1"/>
        <v>78.005434782608702</v>
      </c>
      <c r="Q24" s="9"/>
    </row>
    <row r="25" spans="1:17">
      <c r="A25" s="12"/>
      <c r="B25" s="25">
        <v>338</v>
      </c>
      <c r="C25" s="20" t="s">
        <v>26</v>
      </c>
      <c r="D25" s="46">
        <v>7782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7782</v>
      </c>
      <c r="P25" s="47">
        <f t="shared" si="1"/>
        <v>5.2866847826086953</v>
      </c>
      <c r="Q25" s="9"/>
    </row>
    <row r="26" spans="1:17" ht="15.75">
      <c r="A26" s="29" t="s">
        <v>31</v>
      </c>
      <c r="B26" s="30"/>
      <c r="C26" s="31"/>
      <c r="D26" s="32">
        <f t="shared" ref="D26:N26" si="6">SUM(D27:D28)</f>
        <v>593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357128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4"/>
        <v>357721</v>
      </c>
      <c r="P26" s="45">
        <f t="shared" si="1"/>
        <v>243.01698369565219</v>
      </c>
      <c r="Q26" s="10"/>
    </row>
    <row r="27" spans="1:17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357128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357128</v>
      </c>
      <c r="P27" s="47">
        <f t="shared" si="1"/>
        <v>242.6141304347826</v>
      </c>
      <c r="Q27" s="9"/>
    </row>
    <row r="28" spans="1:17">
      <c r="A28" s="12"/>
      <c r="B28" s="25">
        <v>347.9</v>
      </c>
      <c r="C28" s="20" t="s">
        <v>94</v>
      </c>
      <c r="D28" s="46">
        <v>593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593</v>
      </c>
      <c r="P28" s="47">
        <f t="shared" si="1"/>
        <v>0.40285326086956524</v>
      </c>
      <c r="Q28" s="9"/>
    </row>
    <row r="29" spans="1:17" ht="15.75">
      <c r="A29" s="29" t="s">
        <v>32</v>
      </c>
      <c r="B29" s="30"/>
      <c r="C29" s="31"/>
      <c r="D29" s="32">
        <f t="shared" ref="D29:N29" si="7">SUM(D30:D30)</f>
        <v>1138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4"/>
        <v>1138</v>
      </c>
      <c r="P29" s="45">
        <f t="shared" si="1"/>
        <v>0.77309782608695654</v>
      </c>
      <c r="Q29" s="10"/>
    </row>
    <row r="30" spans="1:17">
      <c r="A30" s="13"/>
      <c r="B30" s="39">
        <v>351.5</v>
      </c>
      <c r="C30" s="21" t="s">
        <v>38</v>
      </c>
      <c r="D30" s="46">
        <v>1138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1138</v>
      </c>
      <c r="P30" s="47">
        <f t="shared" si="1"/>
        <v>0.77309782608695654</v>
      </c>
      <c r="Q30" s="9"/>
    </row>
    <row r="31" spans="1:17" ht="15.75">
      <c r="A31" s="29" t="s">
        <v>3</v>
      </c>
      <c r="B31" s="30"/>
      <c r="C31" s="31"/>
      <c r="D31" s="32">
        <f t="shared" ref="D31:N31" si="8">SUM(D32:D34)</f>
        <v>33665</v>
      </c>
      <c r="E31" s="32">
        <f t="shared" si="8"/>
        <v>41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16917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4"/>
        <v>50623</v>
      </c>
      <c r="P31" s="45">
        <f t="shared" si="1"/>
        <v>34.390625</v>
      </c>
      <c r="Q31" s="10"/>
    </row>
    <row r="32" spans="1:17">
      <c r="A32" s="12"/>
      <c r="B32" s="25">
        <v>361.1</v>
      </c>
      <c r="C32" s="20" t="s">
        <v>53</v>
      </c>
      <c r="D32" s="46">
        <v>1245</v>
      </c>
      <c r="E32" s="46">
        <v>41</v>
      </c>
      <c r="F32" s="46">
        <v>0</v>
      </c>
      <c r="G32" s="46">
        <v>0</v>
      </c>
      <c r="H32" s="46">
        <v>0</v>
      </c>
      <c r="I32" s="46">
        <v>782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2068</v>
      </c>
      <c r="P32" s="47">
        <f t="shared" si="1"/>
        <v>1.4048913043478262</v>
      </c>
      <c r="Q32" s="9"/>
    </row>
    <row r="33" spans="1:120">
      <c r="A33" s="12"/>
      <c r="B33" s="25">
        <v>361.3</v>
      </c>
      <c r="C33" s="20" t="s">
        <v>60</v>
      </c>
      <c r="D33" s="46">
        <v>-1486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-1486</v>
      </c>
      <c r="P33" s="47">
        <f t="shared" si="1"/>
        <v>-1.0095108695652173</v>
      </c>
      <c r="Q33" s="9"/>
    </row>
    <row r="34" spans="1:120" ht="15.75" thickBot="1">
      <c r="A34" s="12"/>
      <c r="B34" s="25">
        <v>369.9</v>
      </c>
      <c r="C34" s="20" t="s">
        <v>41</v>
      </c>
      <c r="D34" s="46">
        <v>33906</v>
      </c>
      <c r="E34" s="46">
        <v>0</v>
      </c>
      <c r="F34" s="46">
        <v>0</v>
      </c>
      <c r="G34" s="46">
        <v>0</v>
      </c>
      <c r="H34" s="46">
        <v>0</v>
      </c>
      <c r="I34" s="46">
        <v>16135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50041</v>
      </c>
      <c r="P34" s="47">
        <f t="shared" si="1"/>
        <v>33.995244565217391</v>
      </c>
      <c r="Q34" s="9"/>
    </row>
    <row r="35" spans="1:120" ht="16.5" thickBot="1">
      <c r="A35" s="14" t="s">
        <v>36</v>
      </c>
      <c r="B35" s="23"/>
      <c r="C35" s="22"/>
      <c r="D35" s="15">
        <f>SUM(D5,D13,D18,D26,D29,D31)</f>
        <v>2168101</v>
      </c>
      <c r="E35" s="15">
        <f t="shared" ref="E35:N35" si="9">SUM(E5,E13,E18,E26,E29,E31)</f>
        <v>228862</v>
      </c>
      <c r="F35" s="15">
        <f t="shared" si="9"/>
        <v>0</v>
      </c>
      <c r="G35" s="15">
        <f t="shared" si="9"/>
        <v>114824</v>
      </c>
      <c r="H35" s="15">
        <f t="shared" si="9"/>
        <v>0</v>
      </c>
      <c r="I35" s="15">
        <f t="shared" si="9"/>
        <v>742173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9"/>
        <v>0</v>
      </c>
      <c r="O35" s="15">
        <f t="shared" si="4"/>
        <v>3253960</v>
      </c>
      <c r="P35" s="38">
        <f t="shared" si="1"/>
        <v>2210.570652173913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120</v>
      </c>
      <c r="N37" s="48"/>
      <c r="O37" s="48"/>
      <c r="P37" s="43">
        <v>1472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1539183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1539183</v>
      </c>
      <c r="O5" s="33">
        <f t="shared" ref="O5:O37" si="1">(N5/O$39)</f>
        <v>1054.2349315068493</v>
      </c>
      <c r="P5" s="6"/>
    </row>
    <row r="6" spans="1:133">
      <c r="A6" s="12"/>
      <c r="B6" s="25">
        <v>311</v>
      </c>
      <c r="C6" s="20" t="s">
        <v>2</v>
      </c>
      <c r="D6" s="46">
        <v>1254744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1254744</v>
      </c>
      <c r="O6" s="47">
        <f t="shared" si="1"/>
        <v>859.41369863013699</v>
      </c>
      <c r="P6" s="9"/>
    </row>
    <row r="7" spans="1:133">
      <c r="A7" s="12"/>
      <c r="B7" s="25">
        <v>312.41000000000003</v>
      </c>
      <c r="C7" s="20" t="s">
        <v>86</v>
      </c>
      <c r="D7" s="46">
        <v>5931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5931</v>
      </c>
      <c r="O7" s="47">
        <f t="shared" si="1"/>
        <v>4.0623287671232875</v>
      </c>
      <c r="P7" s="9"/>
    </row>
    <row r="8" spans="1:133">
      <c r="A8" s="12"/>
      <c r="B8" s="25">
        <v>312.42</v>
      </c>
      <c r="C8" s="20" t="s">
        <v>101</v>
      </c>
      <c r="D8" s="46">
        <v>2729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2729</v>
      </c>
      <c r="O8" s="47">
        <f t="shared" si="1"/>
        <v>1.8691780821917807</v>
      </c>
      <c r="P8" s="9"/>
    </row>
    <row r="9" spans="1:133">
      <c r="A9" s="12"/>
      <c r="B9" s="25">
        <v>314.10000000000002</v>
      </c>
      <c r="C9" s="20" t="s">
        <v>11</v>
      </c>
      <c r="D9" s="46">
        <v>157615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157615</v>
      </c>
      <c r="O9" s="47">
        <f t="shared" si="1"/>
        <v>107.95547945205479</v>
      </c>
      <c r="P9" s="9"/>
    </row>
    <row r="10" spans="1:133">
      <c r="A10" s="12"/>
      <c r="B10" s="25">
        <v>314.3</v>
      </c>
      <c r="C10" s="20" t="s">
        <v>12</v>
      </c>
      <c r="D10" s="46">
        <v>48405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48405</v>
      </c>
      <c r="O10" s="47">
        <f t="shared" si="1"/>
        <v>33.154109589041099</v>
      </c>
      <c r="P10" s="9"/>
    </row>
    <row r="11" spans="1:133">
      <c r="A11" s="12"/>
      <c r="B11" s="25">
        <v>314.39999999999998</v>
      </c>
      <c r="C11" s="20" t="s">
        <v>13</v>
      </c>
      <c r="D11" s="46">
        <v>3542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3542</v>
      </c>
      <c r="O11" s="47">
        <f t="shared" si="1"/>
        <v>2.4260273972602739</v>
      </c>
      <c r="P11" s="9"/>
    </row>
    <row r="12" spans="1:133">
      <c r="A12" s="12"/>
      <c r="B12" s="25">
        <v>315</v>
      </c>
      <c r="C12" s="20" t="s">
        <v>63</v>
      </c>
      <c r="D12" s="46">
        <v>66217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66217</v>
      </c>
      <c r="O12" s="47">
        <f t="shared" si="1"/>
        <v>45.354109589041094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113017</v>
      </c>
      <c r="E13" s="32">
        <f t="shared" si="3"/>
        <v>263234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376251</v>
      </c>
      <c r="O13" s="45">
        <f t="shared" si="1"/>
        <v>257.70616438356166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263234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263234</v>
      </c>
      <c r="O14" s="47">
        <f t="shared" si="1"/>
        <v>180.2972602739726</v>
      </c>
      <c r="P14" s="9"/>
    </row>
    <row r="15" spans="1:133">
      <c r="A15" s="12"/>
      <c r="B15" s="25">
        <v>323.10000000000002</v>
      </c>
      <c r="C15" s="20" t="s">
        <v>17</v>
      </c>
      <c r="D15" s="46">
        <v>105213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105213</v>
      </c>
      <c r="O15" s="47">
        <f t="shared" si="1"/>
        <v>72.063698630136983</v>
      </c>
      <c r="P15" s="9"/>
    </row>
    <row r="16" spans="1:133">
      <c r="A16" s="12"/>
      <c r="B16" s="25">
        <v>323.39999999999998</v>
      </c>
      <c r="C16" s="20" t="s">
        <v>18</v>
      </c>
      <c r="D16" s="46">
        <v>1582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1582</v>
      </c>
      <c r="O16" s="47">
        <f t="shared" si="1"/>
        <v>1.0835616438356164</v>
      </c>
      <c r="P16" s="9"/>
    </row>
    <row r="17" spans="1:16">
      <c r="A17" s="12"/>
      <c r="B17" s="25">
        <v>323.7</v>
      </c>
      <c r="C17" s="20" t="s">
        <v>19</v>
      </c>
      <c r="D17" s="46">
        <v>6222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6222</v>
      </c>
      <c r="O17" s="47">
        <f t="shared" si="1"/>
        <v>4.2616438356164386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163285</v>
      </c>
      <c r="E18" s="32">
        <f t="shared" si="5"/>
        <v>0</v>
      </c>
      <c r="F18" s="32">
        <f t="shared" si="5"/>
        <v>0</v>
      </c>
      <c r="G18" s="32">
        <f t="shared" si="5"/>
        <v>96455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259740</v>
      </c>
      <c r="O18" s="45">
        <f t="shared" si="1"/>
        <v>177.9041095890411</v>
      </c>
      <c r="P18" s="10"/>
    </row>
    <row r="19" spans="1:16">
      <c r="A19" s="12"/>
      <c r="B19" s="25">
        <v>331.1</v>
      </c>
      <c r="C19" s="20" t="s">
        <v>103</v>
      </c>
      <c r="D19" s="46">
        <v>6750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6750</v>
      </c>
      <c r="O19" s="47">
        <f t="shared" si="1"/>
        <v>4.6232876712328768</v>
      </c>
      <c r="P19" s="9"/>
    </row>
    <row r="20" spans="1:16">
      <c r="A20" s="12"/>
      <c r="B20" s="25">
        <v>335.12</v>
      </c>
      <c r="C20" s="20" t="s">
        <v>65</v>
      </c>
      <c r="D20" s="46">
        <v>37184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37184</v>
      </c>
      <c r="O20" s="47">
        <f t="shared" si="1"/>
        <v>25.468493150684932</v>
      </c>
      <c r="P20" s="9"/>
    </row>
    <row r="21" spans="1:16">
      <c r="A21" s="12"/>
      <c r="B21" s="25">
        <v>335.18</v>
      </c>
      <c r="C21" s="20" t="s">
        <v>67</v>
      </c>
      <c r="D21" s="46">
        <v>105335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105335</v>
      </c>
      <c r="O21" s="47">
        <f t="shared" si="1"/>
        <v>72.147260273972606</v>
      </c>
      <c r="P21" s="9"/>
    </row>
    <row r="22" spans="1:16">
      <c r="A22" s="12"/>
      <c r="B22" s="25">
        <v>335.49</v>
      </c>
      <c r="C22" s="20" t="s">
        <v>93</v>
      </c>
      <c r="D22" s="46">
        <v>3496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3496</v>
      </c>
      <c r="O22" s="47">
        <f t="shared" si="1"/>
        <v>2.3945205479452056</v>
      </c>
      <c r="P22" s="9"/>
    </row>
    <row r="23" spans="1:16">
      <c r="A23" s="12"/>
      <c r="B23" s="25">
        <v>335.9</v>
      </c>
      <c r="C23" s="20" t="s">
        <v>25</v>
      </c>
      <c r="D23" s="46">
        <v>0</v>
      </c>
      <c r="E23" s="46">
        <v>0</v>
      </c>
      <c r="F23" s="46">
        <v>0</v>
      </c>
      <c r="G23" s="46">
        <v>96455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96455</v>
      </c>
      <c r="O23" s="47">
        <f t="shared" si="1"/>
        <v>66.06506849315069</v>
      </c>
      <c r="P23" s="9"/>
    </row>
    <row r="24" spans="1:16">
      <c r="A24" s="12"/>
      <c r="B24" s="25">
        <v>338</v>
      </c>
      <c r="C24" s="20" t="s">
        <v>26</v>
      </c>
      <c r="D24" s="46">
        <v>10520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10520</v>
      </c>
      <c r="O24" s="47">
        <f t="shared" si="1"/>
        <v>7.2054794520547949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SUM(D26:D28)</f>
        <v>17575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71009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88584</v>
      </c>
      <c r="O25" s="45">
        <f t="shared" si="1"/>
        <v>60.673972602739724</v>
      </c>
      <c r="P25" s="10"/>
    </row>
    <row r="26" spans="1:16">
      <c r="A26" s="12"/>
      <c r="B26" s="25">
        <v>342.5</v>
      </c>
      <c r="C26" s="20" t="s">
        <v>104</v>
      </c>
      <c r="D26" s="46">
        <v>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</v>
      </c>
      <c r="O26" s="47">
        <f t="shared" si="1"/>
        <v>0.12876712328767123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71009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71009</v>
      </c>
      <c r="O27" s="47">
        <f t="shared" si="1"/>
        <v>48.636301369863013</v>
      </c>
      <c r="P27" s="9"/>
    </row>
    <row r="28" spans="1:16">
      <c r="A28" s="12"/>
      <c r="B28" s="25">
        <v>347.3</v>
      </c>
      <c r="C28" s="20" t="s">
        <v>35</v>
      </c>
      <c r="D28" s="46">
        <v>17387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17387</v>
      </c>
      <c r="O28" s="47">
        <f t="shared" si="1"/>
        <v>11.908904109589042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SUM(D30:D30)</f>
        <v>1244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1244</v>
      </c>
      <c r="O29" s="45">
        <f t="shared" si="1"/>
        <v>0.852054794520548</v>
      </c>
      <c r="P29" s="10"/>
    </row>
    <row r="30" spans="1:16">
      <c r="A30" s="13"/>
      <c r="B30" s="39">
        <v>351.1</v>
      </c>
      <c r="C30" s="21" t="s">
        <v>105</v>
      </c>
      <c r="D30" s="46">
        <v>1244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1244</v>
      </c>
      <c r="O30" s="47">
        <f t="shared" si="1"/>
        <v>0.852054794520548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79290</v>
      </c>
      <c r="E31" s="32">
        <f t="shared" si="8"/>
        <v>7487</v>
      </c>
      <c r="F31" s="32">
        <f t="shared" si="8"/>
        <v>0</v>
      </c>
      <c r="G31" s="32">
        <f t="shared" si="8"/>
        <v>1999</v>
      </c>
      <c r="H31" s="32">
        <f t="shared" si="8"/>
        <v>0</v>
      </c>
      <c r="I31" s="32">
        <f t="shared" si="8"/>
        <v>14209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102985</v>
      </c>
      <c r="O31" s="45">
        <f t="shared" si="1"/>
        <v>70.537671232876718</v>
      </c>
      <c r="P31" s="10"/>
    </row>
    <row r="32" spans="1:16">
      <c r="A32" s="12"/>
      <c r="B32" s="25">
        <v>361.1</v>
      </c>
      <c r="C32" s="20" t="s">
        <v>53</v>
      </c>
      <c r="D32" s="46">
        <v>36084</v>
      </c>
      <c r="E32" s="46">
        <v>7487</v>
      </c>
      <c r="F32" s="46">
        <v>0</v>
      </c>
      <c r="G32" s="46">
        <v>1999</v>
      </c>
      <c r="H32" s="46">
        <v>0</v>
      </c>
      <c r="I32" s="46">
        <v>14209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59779</v>
      </c>
      <c r="O32" s="47">
        <f t="shared" si="1"/>
        <v>40.944520547945203</v>
      </c>
      <c r="P32" s="9"/>
    </row>
    <row r="33" spans="1:119">
      <c r="A33" s="12"/>
      <c r="B33" s="25">
        <v>364</v>
      </c>
      <c r="C33" s="20" t="s">
        <v>99</v>
      </c>
      <c r="D33" s="46">
        <v>19707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19707</v>
      </c>
      <c r="O33" s="47">
        <f t="shared" si="1"/>
        <v>13.497945205479452</v>
      </c>
      <c r="P33" s="9"/>
    </row>
    <row r="34" spans="1:119">
      <c r="A34" s="12"/>
      <c r="B34" s="25">
        <v>369.9</v>
      </c>
      <c r="C34" s="20" t="s">
        <v>41</v>
      </c>
      <c r="D34" s="46">
        <v>23499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23499</v>
      </c>
      <c r="O34" s="47">
        <f t="shared" si="1"/>
        <v>16.095205479452055</v>
      </c>
      <c r="P34" s="9"/>
    </row>
    <row r="35" spans="1:119" ht="15.75">
      <c r="A35" s="29" t="s">
        <v>70</v>
      </c>
      <c r="B35" s="30"/>
      <c r="C35" s="31"/>
      <c r="D35" s="32">
        <f t="shared" ref="D35:M35" si="9">SUM(D36:D36)</f>
        <v>80000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80000</v>
      </c>
      <c r="O35" s="45">
        <f t="shared" si="1"/>
        <v>54.794520547945204</v>
      </c>
      <c r="P35" s="9"/>
    </row>
    <row r="36" spans="1:119" ht="15.75" thickBot="1">
      <c r="A36" s="12"/>
      <c r="B36" s="25">
        <v>381</v>
      </c>
      <c r="C36" s="20" t="s">
        <v>83</v>
      </c>
      <c r="D36" s="46">
        <v>80000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80000</v>
      </c>
      <c r="O36" s="47">
        <f t="shared" si="1"/>
        <v>54.794520547945204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10">SUM(D5,D13,D18,D25,D29,D31,D35)</f>
        <v>1993594</v>
      </c>
      <c r="E37" s="15">
        <f t="shared" si="10"/>
        <v>270721</v>
      </c>
      <c r="F37" s="15">
        <f t="shared" si="10"/>
        <v>0</v>
      </c>
      <c r="G37" s="15">
        <f t="shared" si="10"/>
        <v>98454</v>
      </c>
      <c r="H37" s="15">
        <f t="shared" si="10"/>
        <v>0</v>
      </c>
      <c r="I37" s="15">
        <f t="shared" si="10"/>
        <v>85218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2447987</v>
      </c>
      <c r="O37" s="38">
        <f t="shared" si="1"/>
        <v>1676.7034246575342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106</v>
      </c>
      <c r="M39" s="48"/>
      <c r="N39" s="48"/>
      <c r="O39" s="43">
        <v>1460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1511959</v>
      </c>
      <c r="E5" s="27">
        <f t="shared" si="0"/>
        <v>0</v>
      </c>
      <c r="F5" s="27">
        <f t="shared" si="0"/>
        <v>0</v>
      </c>
      <c r="G5" s="27">
        <f t="shared" si="0"/>
        <v>102759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1614718</v>
      </c>
      <c r="O5" s="33">
        <f t="shared" ref="O5:O36" si="1">(N5/O$38)</f>
        <v>1115.1367403314916</v>
      </c>
      <c r="P5" s="6"/>
    </row>
    <row r="6" spans="1:133">
      <c r="A6" s="12"/>
      <c r="B6" s="25">
        <v>311</v>
      </c>
      <c r="C6" s="20" t="s">
        <v>2</v>
      </c>
      <c r="D6" s="46">
        <v>1262753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1262753</v>
      </c>
      <c r="O6" s="47">
        <f t="shared" si="1"/>
        <v>872.06698895027625</v>
      </c>
      <c r="P6" s="9"/>
    </row>
    <row r="7" spans="1:133">
      <c r="A7" s="12"/>
      <c r="B7" s="25">
        <v>312.41000000000003</v>
      </c>
      <c r="C7" s="20" t="s">
        <v>86</v>
      </c>
      <c r="D7" s="46">
        <v>6581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6581</v>
      </c>
      <c r="O7" s="47">
        <f t="shared" si="1"/>
        <v>4.5448895027624312</v>
      </c>
      <c r="P7" s="9"/>
    </row>
    <row r="8" spans="1:133">
      <c r="A8" s="12"/>
      <c r="B8" s="25">
        <v>312.42</v>
      </c>
      <c r="C8" s="20" t="s">
        <v>101</v>
      </c>
      <c r="D8" s="46">
        <v>3055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3055</v>
      </c>
      <c r="O8" s="47">
        <f t="shared" si="1"/>
        <v>2.1098066298342539</v>
      </c>
      <c r="P8" s="9"/>
    </row>
    <row r="9" spans="1:133">
      <c r="A9" s="12"/>
      <c r="B9" s="25">
        <v>312.60000000000002</v>
      </c>
      <c r="C9" s="20" t="s">
        <v>87</v>
      </c>
      <c r="D9" s="46">
        <v>0</v>
      </c>
      <c r="E9" s="46">
        <v>0</v>
      </c>
      <c r="F9" s="46">
        <v>0</v>
      </c>
      <c r="G9" s="46">
        <v>102759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102759</v>
      </c>
      <c r="O9" s="47">
        <f t="shared" si="1"/>
        <v>70.966160220994482</v>
      </c>
      <c r="P9" s="9"/>
    </row>
    <row r="10" spans="1:133">
      <c r="A10" s="12"/>
      <c r="B10" s="25">
        <v>314.10000000000002</v>
      </c>
      <c r="C10" s="20" t="s">
        <v>11</v>
      </c>
      <c r="D10" s="46">
        <v>152487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152487</v>
      </c>
      <c r="O10" s="47">
        <f t="shared" si="1"/>
        <v>105.30870165745857</v>
      </c>
      <c r="P10" s="9"/>
    </row>
    <row r="11" spans="1:133">
      <c r="A11" s="12"/>
      <c r="B11" s="25">
        <v>314.3</v>
      </c>
      <c r="C11" s="20" t="s">
        <v>12</v>
      </c>
      <c r="D11" s="46">
        <v>44147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44147</v>
      </c>
      <c r="O11" s="47">
        <f t="shared" si="1"/>
        <v>30.488259668508288</v>
      </c>
      <c r="P11" s="9"/>
    </row>
    <row r="12" spans="1:133">
      <c r="A12" s="12"/>
      <c r="B12" s="25">
        <v>314.39999999999998</v>
      </c>
      <c r="C12" s="20" t="s">
        <v>13</v>
      </c>
      <c r="D12" s="46">
        <v>4917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4917</v>
      </c>
      <c r="O12" s="47">
        <f t="shared" si="1"/>
        <v>3.395718232044199</v>
      </c>
      <c r="P12" s="9"/>
    </row>
    <row r="13" spans="1:133">
      <c r="A13" s="12"/>
      <c r="B13" s="25">
        <v>315</v>
      </c>
      <c r="C13" s="20" t="s">
        <v>63</v>
      </c>
      <c r="D13" s="46">
        <v>38019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38019</v>
      </c>
      <c r="O13" s="47">
        <f t="shared" si="1"/>
        <v>26.256215469613259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112194</v>
      </c>
      <c r="E14" s="32">
        <f t="shared" si="3"/>
        <v>199946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312140</v>
      </c>
      <c r="O14" s="45">
        <f t="shared" si="1"/>
        <v>215.56629834254144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199946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199946</v>
      </c>
      <c r="O15" s="47">
        <f t="shared" si="1"/>
        <v>138.0842541436464</v>
      </c>
      <c r="P15" s="9"/>
    </row>
    <row r="16" spans="1:133">
      <c r="A16" s="12"/>
      <c r="B16" s="25">
        <v>323.10000000000002</v>
      </c>
      <c r="C16" s="20" t="s">
        <v>17</v>
      </c>
      <c r="D16" s="46">
        <v>104548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104548</v>
      </c>
      <c r="O16" s="47">
        <f t="shared" si="1"/>
        <v>72.201657458563531</v>
      </c>
      <c r="P16" s="9"/>
    </row>
    <row r="17" spans="1:16">
      <c r="A17" s="12"/>
      <c r="B17" s="25">
        <v>323.3</v>
      </c>
      <c r="C17" s="20" t="s">
        <v>97</v>
      </c>
      <c r="D17" s="46">
        <v>1549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1549</v>
      </c>
      <c r="O17" s="47">
        <f t="shared" si="1"/>
        <v>1.0697513812154695</v>
      </c>
      <c r="P17" s="9"/>
    </row>
    <row r="18" spans="1:16">
      <c r="A18" s="12"/>
      <c r="B18" s="25">
        <v>323.7</v>
      </c>
      <c r="C18" s="20" t="s">
        <v>19</v>
      </c>
      <c r="D18" s="46">
        <v>6097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6097</v>
      </c>
      <c r="O18" s="47">
        <f t="shared" si="1"/>
        <v>4.2106353591160222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166234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>SUM(D19:M19)</f>
        <v>166234</v>
      </c>
      <c r="O19" s="45">
        <f t="shared" si="1"/>
        <v>114.8024861878453</v>
      </c>
      <c r="P19" s="10"/>
    </row>
    <row r="20" spans="1:16">
      <c r="A20" s="12"/>
      <c r="B20" s="25">
        <v>335.12</v>
      </c>
      <c r="C20" s="20" t="s">
        <v>65</v>
      </c>
      <c r="D20" s="46">
        <v>39839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39839</v>
      </c>
      <c r="O20" s="47">
        <f t="shared" si="1"/>
        <v>27.513121546961326</v>
      </c>
      <c r="P20" s="9"/>
    </row>
    <row r="21" spans="1:16">
      <c r="A21" s="12"/>
      <c r="B21" s="25">
        <v>335.18</v>
      </c>
      <c r="C21" s="20" t="s">
        <v>67</v>
      </c>
      <c r="D21" s="46">
        <v>113489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113489</v>
      </c>
      <c r="O21" s="47">
        <f t="shared" si="1"/>
        <v>78.376381215469607</v>
      </c>
      <c r="P21" s="9"/>
    </row>
    <row r="22" spans="1:16">
      <c r="A22" s="12"/>
      <c r="B22" s="25">
        <v>335.49</v>
      </c>
      <c r="C22" s="20" t="s">
        <v>93</v>
      </c>
      <c r="D22" s="46">
        <v>4009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4009</v>
      </c>
      <c r="O22" s="47">
        <f t="shared" si="1"/>
        <v>2.7686464088397789</v>
      </c>
      <c r="P22" s="9"/>
    </row>
    <row r="23" spans="1:16">
      <c r="A23" s="12"/>
      <c r="B23" s="25">
        <v>337.2</v>
      </c>
      <c r="C23" s="20" t="s">
        <v>98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</v>
      </c>
      <c r="O23" s="47">
        <f t="shared" si="1"/>
        <v>0.69060773480662985</v>
      </c>
      <c r="P23" s="9"/>
    </row>
    <row r="24" spans="1:16">
      <c r="A24" s="12"/>
      <c r="B24" s="25">
        <v>338</v>
      </c>
      <c r="C24" s="20" t="s">
        <v>26</v>
      </c>
      <c r="D24" s="46">
        <v>7897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7897</v>
      </c>
      <c r="O24" s="47">
        <f t="shared" si="1"/>
        <v>5.4537292817679557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SUM(D26:D27)</f>
        <v>26305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443685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469990</v>
      </c>
      <c r="O25" s="45">
        <f t="shared" si="1"/>
        <v>324.57872928176795</v>
      </c>
      <c r="P25" s="10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443685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443685</v>
      </c>
      <c r="O26" s="47">
        <f t="shared" si="1"/>
        <v>306.41229281767954</v>
      </c>
      <c r="P26" s="9"/>
    </row>
    <row r="27" spans="1:16">
      <c r="A27" s="12"/>
      <c r="B27" s="25">
        <v>347.9</v>
      </c>
      <c r="C27" s="20" t="s">
        <v>94</v>
      </c>
      <c r="D27" s="46">
        <v>26305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26305</v>
      </c>
      <c r="O27" s="47">
        <f t="shared" si="1"/>
        <v>18.166436464088399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5654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5654</v>
      </c>
      <c r="O28" s="45">
        <f t="shared" si="1"/>
        <v>3.9046961325966851</v>
      </c>
      <c r="P28" s="10"/>
    </row>
    <row r="29" spans="1:16">
      <c r="A29" s="13"/>
      <c r="B29" s="39">
        <v>351.5</v>
      </c>
      <c r="C29" s="21" t="s">
        <v>38</v>
      </c>
      <c r="D29" s="46">
        <v>5654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5654</v>
      </c>
      <c r="O29" s="47">
        <f t="shared" si="1"/>
        <v>3.9046961325966851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SUM(D31:D33)</f>
        <v>97478</v>
      </c>
      <c r="E30" s="32">
        <f t="shared" si="8"/>
        <v>0</v>
      </c>
      <c r="F30" s="32">
        <f t="shared" si="8"/>
        <v>0</v>
      </c>
      <c r="G30" s="32">
        <f t="shared" si="8"/>
        <v>806</v>
      </c>
      <c r="H30" s="32">
        <f t="shared" si="8"/>
        <v>0</v>
      </c>
      <c r="I30" s="32">
        <f t="shared" si="8"/>
        <v>24462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122746</v>
      </c>
      <c r="O30" s="45">
        <f t="shared" si="1"/>
        <v>84.769337016574582</v>
      </c>
      <c r="P30" s="10"/>
    </row>
    <row r="31" spans="1:16">
      <c r="A31" s="12"/>
      <c r="B31" s="25">
        <v>361.1</v>
      </c>
      <c r="C31" s="20" t="s">
        <v>53</v>
      </c>
      <c r="D31" s="46">
        <v>69287</v>
      </c>
      <c r="E31" s="46">
        <v>0</v>
      </c>
      <c r="F31" s="46">
        <v>0</v>
      </c>
      <c r="G31" s="46">
        <v>806</v>
      </c>
      <c r="H31" s="46">
        <v>0</v>
      </c>
      <c r="I31" s="46">
        <v>24462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94555</v>
      </c>
      <c r="O31" s="47">
        <f t="shared" si="1"/>
        <v>65.300414364640886</v>
      </c>
      <c r="P31" s="9"/>
    </row>
    <row r="32" spans="1:16">
      <c r="A32" s="12"/>
      <c r="B32" s="25">
        <v>364</v>
      </c>
      <c r="C32" s="20" t="s">
        <v>99</v>
      </c>
      <c r="D32" s="46">
        <v>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7500</v>
      </c>
      <c r="O32" s="47">
        <f t="shared" si="1"/>
        <v>5.1795580110497239</v>
      </c>
      <c r="P32" s="9"/>
    </row>
    <row r="33" spans="1:119">
      <c r="A33" s="12"/>
      <c r="B33" s="25">
        <v>369.9</v>
      </c>
      <c r="C33" s="20" t="s">
        <v>41</v>
      </c>
      <c r="D33" s="46">
        <v>20691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20691</v>
      </c>
      <c r="O33" s="47">
        <f t="shared" si="1"/>
        <v>14.289364640883978</v>
      </c>
      <c r="P33" s="9"/>
    </row>
    <row r="34" spans="1:119" ht="15.75">
      <c r="A34" s="29" t="s">
        <v>70</v>
      </c>
      <c r="B34" s="30"/>
      <c r="C34" s="31"/>
      <c r="D34" s="32">
        <f t="shared" ref="D34:M34" si="9">SUM(D35:D35)</f>
        <v>80000</v>
      </c>
      <c r="E34" s="32">
        <f t="shared" si="9"/>
        <v>841344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921344</v>
      </c>
      <c r="O34" s="45">
        <f t="shared" si="1"/>
        <v>636.2872928176796</v>
      </c>
      <c r="P34" s="9"/>
    </row>
    <row r="35" spans="1:119" ht="15.75" thickBot="1">
      <c r="A35" s="12"/>
      <c r="B35" s="25">
        <v>381</v>
      </c>
      <c r="C35" s="20" t="s">
        <v>83</v>
      </c>
      <c r="D35" s="46">
        <v>80000</v>
      </c>
      <c r="E35" s="46">
        <v>841344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921344</v>
      </c>
      <c r="O35" s="47">
        <f t="shared" si="1"/>
        <v>636.2872928176796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10">SUM(D5,D14,D19,D25,D28,D30,D34)</f>
        <v>1999824</v>
      </c>
      <c r="E36" s="15">
        <f t="shared" si="10"/>
        <v>1041290</v>
      </c>
      <c r="F36" s="15">
        <f t="shared" si="10"/>
        <v>0</v>
      </c>
      <c r="G36" s="15">
        <f t="shared" si="10"/>
        <v>103565</v>
      </c>
      <c r="H36" s="15">
        <f t="shared" si="10"/>
        <v>0</v>
      </c>
      <c r="I36" s="15">
        <f t="shared" si="10"/>
        <v>468147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3612826</v>
      </c>
      <c r="O36" s="38">
        <f t="shared" si="1"/>
        <v>2495.0455801104972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100</v>
      </c>
      <c r="M38" s="48"/>
      <c r="N38" s="48"/>
      <c r="O38" s="43">
        <v>1448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1504870</v>
      </c>
      <c r="E5" s="27">
        <f t="shared" si="0"/>
        <v>0</v>
      </c>
      <c r="F5" s="27">
        <f t="shared" si="0"/>
        <v>0</v>
      </c>
      <c r="G5" s="27">
        <f t="shared" si="0"/>
        <v>98759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1603629</v>
      </c>
      <c r="O5" s="33">
        <f t="shared" ref="O5:O34" si="1">(N5/O$36)</f>
        <v>1145.4492857142857</v>
      </c>
      <c r="P5" s="6"/>
    </row>
    <row r="6" spans="1:133">
      <c r="A6" s="12"/>
      <c r="B6" s="25">
        <v>311</v>
      </c>
      <c r="C6" s="20" t="s">
        <v>2</v>
      </c>
      <c r="D6" s="46">
        <v>1261393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1261393</v>
      </c>
      <c r="O6" s="47">
        <f t="shared" si="1"/>
        <v>900.995</v>
      </c>
      <c r="P6" s="9"/>
    </row>
    <row r="7" spans="1:133">
      <c r="A7" s="12"/>
      <c r="B7" s="25">
        <v>312.41000000000003</v>
      </c>
      <c r="C7" s="20" t="s">
        <v>86</v>
      </c>
      <c r="D7" s="46">
        <v>6553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6553</v>
      </c>
      <c r="O7" s="47">
        <f t="shared" si="1"/>
        <v>4.680714285714286</v>
      </c>
      <c r="P7" s="9"/>
    </row>
    <row r="8" spans="1:133">
      <c r="A8" s="12"/>
      <c r="B8" s="25">
        <v>312.42</v>
      </c>
      <c r="C8" s="20" t="s">
        <v>101</v>
      </c>
      <c r="D8" s="46">
        <v>3036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3036</v>
      </c>
      <c r="O8" s="47">
        <f t="shared" si="1"/>
        <v>2.1685714285714286</v>
      </c>
      <c r="P8" s="9"/>
    </row>
    <row r="9" spans="1:133">
      <c r="A9" s="12"/>
      <c r="B9" s="25">
        <v>312.60000000000002</v>
      </c>
      <c r="C9" s="20" t="s">
        <v>87</v>
      </c>
      <c r="D9" s="46">
        <v>0</v>
      </c>
      <c r="E9" s="46">
        <v>0</v>
      </c>
      <c r="F9" s="46">
        <v>0</v>
      </c>
      <c r="G9" s="46">
        <v>98759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98759</v>
      </c>
      <c r="O9" s="47">
        <f t="shared" si="1"/>
        <v>70.542142857142863</v>
      </c>
      <c r="P9" s="9"/>
    </row>
    <row r="10" spans="1:133">
      <c r="A10" s="12"/>
      <c r="B10" s="25">
        <v>314.10000000000002</v>
      </c>
      <c r="C10" s="20" t="s">
        <v>11</v>
      </c>
      <c r="D10" s="46">
        <v>147207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147207</v>
      </c>
      <c r="O10" s="47">
        <f t="shared" si="1"/>
        <v>105.14785714285715</v>
      </c>
      <c r="P10" s="9"/>
    </row>
    <row r="11" spans="1:133">
      <c r="A11" s="12"/>
      <c r="B11" s="25">
        <v>314.3</v>
      </c>
      <c r="C11" s="20" t="s">
        <v>12</v>
      </c>
      <c r="D11" s="46">
        <v>44469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44469</v>
      </c>
      <c r="O11" s="47">
        <f t="shared" si="1"/>
        <v>31.763571428571428</v>
      </c>
      <c r="P11" s="9"/>
    </row>
    <row r="12" spans="1:133">
      <c r="A12" s="12"/>
      <c r="B12" s="25">
        <v>314.39999999999998</v>
      </c>
      <c r="C12" s="20" t="s">
        <v>13</v>
      </c>
      <c r="D12" s="46">
        <v>4488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4488</v>
      </c>
      <c r="O12" s="47">
        <f t="shared" si="1"/>
        <v>3.2057142857142855</v>
      </c>
      <c r="P12" s="9"/>
    </row>
    <row r="13" spans="1:133">
      <c r="A13" s="12"/>
      <c r="B13" s="25">
        <v>315</v>
      </c>
      <c r="C13" s="20" t="s">
        <v>63</v>
      </c>
      <c r="D13" s="46">
        <v>37724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37724</v>
      </c>
      <c r="O13" s="47">
        <f t="shared" si="1"/>
        <v>26.945714285714285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520637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4" si="4">SUM(D14:M14)</f>
        <v>520637</v>
      </c>
      <c r="O14" s="45">
        <f t="shared" si="1"/>
        <v>371.88357142857143</v>
      </c>
      <c r="P14" s="10"/>
    </row>
    <row r="15" spans="1:133">
      <c r="A15" s="12"/>
      <c r="B15" s="25">
        <v>322</v>
      </c>
      <c r="C15" s="20" t="s">
        <v>0</v>
      </c>
      <c r="D15" s="46">
        <v>408488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408488</v>
      </c>
      <c r="O15" s="47">
        <f t="shared" si="1"/>
        <v>291.77714285714285</v>
      </c>
      <c r="P15" s="9"/>
    </row>
    <row r="16" spans="1:133">
      <c r="A16" s="12"/>
      <c r="B16" s="25">
        <v>323.10000000000002</v>
      </c>
      <c r="C16" s="20" t="s">
        <v>17</v>
      </c>
      <c r="D16" s="46">
        <v>101186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101186</v>
      </c>
      <c r="O16" s="47">
        <f t="shared" si="1"/>
        <v>72.275714285714287</v>
      </c>
      <c r="P16" s="9"/>
    </row>
    <row r="17" spans="1:16">
      <c r="A17" s="12"/>
      <c r="B17" s="25">
        <v>323.39999999999998</v>
      </c>
      <c r="C17" s="20" t="s">
        <v>18</v>
      </c>
      <c r="D17" s="46">
        <v>3285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3285</v>
      </c>
      <c r="O17" s="47">
        <f t="shared" si="1"/>
        <v>2.3464285714285715</v>
      </c>
      <c r="P17" s="9"/>
    </row>
    <row r="18" spans="1:16">
      <c r="A18" s="12"/>
      <c r="B18" s="25">
        <v>323.7</v>
      </c>
      <c r="C18" s="20" t="s">
        <v>19</v>
      </c>
      <c r="D18" s="46">
        <v>7678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7678</v>
      </c>
      <c r="O18" s="47">
        <f t="shared" si="1"/>
        <v>5.484285714285714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SUM(D20:D23)</f>
        <v>157276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157276</v>
      </c>
      <c r="O19" s="45">
        <f t="shared" si="1"/>
        <v>112.34</v>
      </c>
      <c r="P19" s="10"/>
    </row>
    <row r="20" spans="1:16">
      <c r="A20" s="12"/>
      <c r="B20" s="25">
        <v>335.12</v>
      </c>
      <c r="C20" s="20" t="s">
        <v>65</v>
      </c>
      <c r="D20" s="46">
        <v>38783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38783</v>
      </c>
      <c r="O20" s="47">
        <f t="shared" si="1"/>
        <v>27.702142857142857</v>
      </c>
      <c r="P20" s="9"/>
    </row>
    <row r="21" spans="1:16">
      <c r="A21" s="12"/>
      <c r="B21" s="25">
        <v>335.18</v>
      </c>
      <c r="C21" s="20" t="s">
        <v>67</v>
      </c>
      <c r="D21" s="46">
        <v>111556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111556</v>
      </c>
      <c r="O21" s="47">
        <f t="shared" si="1"/>
        <v>79.682857142857145</v>
      </c>
      <c r="P21" s="9"/>
    </row>
    <row r="22" spans="1:16">
      <c r="A22" s="12"/>
      <c r="B22" s="25">
        <v>335.49</v>
      </c>
      <c r="C22" s="20" t="s">
        <v>93</v>
      </c>
      <c r="D22" s="46">
        <v>3921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3921</v>
      </c>
      <c r="O22" s="47">
        <f t="shared" si="1"/>
        <v>2.8007142857142857</v>
      </c>
      <c r="P22" s="9"/>
    </row>
    <row r="23" spans="1:16">
      <c r="A23" s="12"/>
      <c r="B23" s="25">
        <v>338</v>
      </c>
      <c r="C23" s="20" t="s">
        <v>26</v>
      </c>
      <c r="D23" s="46">
        <v>3016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3016</v>
      </c>
      <c r="O23" s="47">
        <f t="shared" si="1"/>
        <v>2.1542857142857144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SUM(D25:D26)</f>
        <v>22872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431149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454021</v>
      </c>
      <c r="O24" s="45">
        <f t="shared" si="1"/>
        <v>324.30071428571426</v>
      </c>
      <c r="P24" s="10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431149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431149</v>
      </c>
      <c r="O25" s="47">
        <f t="shared" si="1"/>
        <v>307.96357142857141</v>
      </c>
      <c r="P25" s="9"/>
    </row>
    <row r="26" spans="1:16">
      <c r="A26" s="12"/>
      <c r="B26" s="25">
        <v>347.9</v>
      </c>
      <c r="C26" s="20" t="s">
        <v>94</v>
      </c>
      <c r="D26" s="46">
        <v>22872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22872</v>
      </c>
      <c r="O26" s="47">
        <f t="shared" si="1"/>
        <v>16.337142857142858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SUM(D28:D28)</f>
        <v>9100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9100</v>
      </c>
      <c r="O27" s="45">
        <f t="shared" si="1"/>
        <v>6.5</v>
      </c>
      <c r="P27" s="10"/>
    </row>
    <row r="28" spans="1:16">
      <c r="A28" s="13"/>
      <c r="B28" s="39">
        <v>351.5</v>
      </c>
      <c r="C28" s="21" t="s">
        <v>38</v>
      </c>
      <c r="D28" s="46">
        <v>9100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9100</v>
      </c>
      <c r="O28" s="47">
        <f t="shared" si="1"/>
        <v>6.5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SUM(D30:D31)</f>
        <v>53250</v>
      </c>
      <c r="E29" s="32">
        <f t="shared" si="8"/>
        <v>0</v>
      </c>
      <c r="F29" s="32">
        <f t="shared" si="8"/>
        <v>0</v>
      </c>
      <c r="G29" s="32">
        <f t="shared" si="8"/>
        <v>19</v>
      </c>
      <c r="H29" s="32">
        <f t="shared" si="8"/>
        <v>0</v>
      </c>
      <c r="I29" s="32">
        <f t="shared" si="8"/>
        <v>12090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65359</v>
      </c>
      <c r="O29" s="45">
        <f t="shared" si="1"/>
        <v>46.685000000000002</v>
      </c>
      <c r="P29" s="10"/>
    </row>
    <row r="30" spans="1:16">
      <c r="A30" s="12"/>
      <c r="B30" s="25">
        <v>361.1</v>
      </c>
      <c r="C30" s="20" t="s">
        <v>53</v>
      </c>
      <c r="D30" s="46">
        <v>37070</v>
      </c>
      <c r="E30" s="46">
        <v>0</v>
      </c>
      <c r="F30" s="46">
        <v>0</v>
      </c>
      <c r="G30" s="46">
        <v>19</v>
      </c>
      <c r="H30" s="46">
        <v>0</v>
      </c>
      <c r="I30" s="46">
        <v>5648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42737</v>
      </c>
      <c r="O30" s="47">
        <f t="shared" si="1"/>
        <v>30.526428571428571</v>
      </c>
      <c r="P30" s="9"/>
    </row>
    <row r="31" spans="1:16">
      <c r="A31" s="12"/>
      <c r="B31" s="25">
        <v>369.9</v>
      </c>
      <c r="C31" s="20" t="s">
        <v>41</v>
      </c>
      <c r="D31" s="46">
        <v>16180</v>
      </c>
      <c r="E31" s="46">
        <v>0</v>
      </c>
      <c r="F31" s="46">
        <v>0</v>
      </c>
      <c r="G31" s="46">
        <v>0</v>
      </c>
      <c r="H31" s="46">
        <v>0</v>
      </c>
      <c r="I31" s="46">
        <v>6442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22622</v>
      </c>
      <c r="O31" s="47">
        <f t="shared" si="1"/>
        <v>16.158571428571427</v>
      </c>
      <c r="P31" s="9"/>
    </row>
    <row r="32" spans="1:16" ht="15.75">
      <c r="A32" s="29" t="s">
        <v>70</v>
      </c>
      <c r="B32" s="30"/>
      <c r="C32" s="31"/>
      <c r="D32" s="32">
        <f t="shared" ref="D32:M32" si="9">SUM(D33:D33)</f>
        <v>80000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80000</v>
      </c>
      <c r="O32" s="45">
        <f t="shared" si="1"/>
        <v>57.142857142857146</v>
      </c>
      <c r="P32" s="9"/>
    </row>
    <row r="33" spans="1:119" ht="15.75" thickBot="1">
      <c r="A33" s="12"/>
      <c r="B33" s="25">
        <v>381</v>
      </c>
      <c r="C33" s="20" t="s">
        <v>83</v>
      </c>
      <c r="D33" s="46">
        <v>80000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80000</v>
      </c>
      <c r="O33" s="47">
        <f t="shared" si="1"/>
        <v>57.142857142857146</v>
      </c>
      <c r="P33" s="9"/>
    </row>
    <row r="34" spans="1:119" ht="16.5" thickBot="1">
      <c r="A34" s="14" t="s">
        <v>36</v>
      </c>
      <c r="B34" s="23"/>
      <c r="C34" s="22"/>
      <c r="D34" s="15">
        <f t="shared" ref="D34:M34" si="10">SUM(D5,D14,D19,D24,D27,D29,D32)</f>
        <v>2348005</v>
      </c>
      <c r="E34" s="15">
        <f t="shared" si="10"/>
        <v>0</v>
      </c>
      <c r="F34" s="15">
        <f t="shared" si="10"/>
        <v>0</v>
      </c>
      <c r="G34" s="15">
        <f t="shared" si="10"/>
        <v>98778</v>
      </c>
      <c r="H34" s="15">
        <f t="shared" si="10"/>
        <v>0</v>
      </c>
      <c r="I34" s="15">
        <f t="shared" si="10"/>
        <v>443239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2890022</v>
      </c>
      <c r="O34" s="38">
        <f t="shared" si="1"/>
        <v>2064.3014285714285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95</v>
      </c>
      <c r="M36" s="48"/>
      <c r="N36" s="48"/>
      <c r="O36" s="43">
        <v>1400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1466551</v>
      </c>
      <c r="E5" s="27">
        <f t="shared" si="0"/>
        <v>0</v>
      </c>
      <c r="F5" s="27">
        <f t="shared" si="0"/>
        <v>0</v>
      </c>
      <c r="G5" s="27">
        <f t="shared" si="0"/>
        <v>59657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1526208</v>
      </c>
      <c r="O5" s="33">
        <f t="shared" ref="O5:O35" si="1">(N5/O$37)</f>
        <v>1090.1485714285714</v>
      </c>
      <c r="P5" s="6"/>
    </row>
    <row r="6" spans="1:133">
      <c r="A6" s="12"/>
      <c r="B6" s="25">
        <v>311</v>
      </c>
      <c r="C6" s="20" t="s">
        <v>2</v>
      </c>
      <c r="D6" s="46">
        <v>1233243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1233243</v>
      </c>
      <c r="O6" s="47">
        <f t="shared" si="1"/>
        <v>880.88785714285711</v>
      </c>
      <c r="P6" s="9"/>
    </row>
    <row r="7" spans="1:133">
      <c r="A7" s="12"/>
      <c r="B7" s="25">
        <v>312.41000000000003</v>
      </c>
      <c r="C7" s="20" t="s">
        <v>86</v>
      </c>
      <c r="D7" s="46">
        <v>6160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6160</v>
      </c>
      <c r="O7" s="47">
        <f t="shared" si="1"/>
        <v>4.4000000000000004</v>
      </c>
      <c r="P7" s="9"/>
    </row>
    <row r="8" spans="1:133">
      <c r="A8" s="12"/>
      <c r="B8" s="25">
        <v>312.42</v>
      </c>
      <c r="C8" s="20" t="s">
        <v>101</v>
      </c>
      <c r="D8" s="46">
        <v>2790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2790</v>
      </c>
      <c r="O8" s="47">
        <f t="shared" si="1"/>
        <v>1.9928571428571429</v>
      </c>
      <c r="P8" s="9"/>
    </row>
    <row r="9" spans="1:133">
      <c r="A9" s="12"/>
      <c r="B9" s="25">
        <v>312.60000000000002</v>
      </c>
      <c r="C9" s="20" t="s">
        <v>87</v>
      </c>
      <c r="D9" s="46">
        <v>0</v>
      </c>
      <c r="E9" s="46">
        <v>0</v>
      </c>
      <c r="F9" s="46">
        <v>0</v>
      </c>
      <c r="G9" s="46">
        <v>59657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59657</v>
      </c>
      <c r="O9" s="47">
        <f t="shared" si="1"/>
        <v>42.612142857142857</v>
      </c>
      <c r="P9" s="9"/>
    </row>
    <row r="10" spans="1:133">
      <c r="A10" s="12"/>
      <c r="B10" s="25">
        <v>314.10000000000002</v>
      </c>
      <c r="C10" s="20" t="s">
        <v>11</v>
      </c>
      <c r="D10" s="46">
        <v>142044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142044</v>
      </c>
      <c r="O10" s="47">
        <f t="shared" si="1"/>
        <v>101.46</v>
      </c>
      <c r="P10" s="9"/>
    </row>
    <row r="11" spans="1:133">
      <c r="A11" s="12"/>
      <c r="B11" s="25">
        <v>314.3</v>
      </c>
      <c r="C11" s="20" t="s">
        <v>12</v>
      </c>
      <c r="D11" s="46">
        <v>42251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42251</v>
      </c>
      <c r="O11" s="47">
        <f t="shared" si="1"/>
        <v>30.179285714285715</v>
      </c>
      <c r="P11" s="9"/>
    </row>
    <row r="12" spans="1:133">
      <c r="A12" s="12"/>
      <c r="B12" s="25">
        <v>314.39999999999998</v>
      </c>
      <c r="C12" s="20" t="s">
        <v>13</v>
      </c>
      <c r="D12" s="46">
        <v>5558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5558</v>
      </c>
      <c r="O12" s="47">
        <f t="shared" si="1"/>
        <v>3.97</v>
      </c>
      <c r="P12" s="9"/>
    </row>
    <row r="13" spans="1:133">
      <c r="A13" s="12"/>
      <c r="B13" s="25">
        <v>315</v>
      </c>
      <c r="C13" s="20" t="s">
        <v>63</v>
      </c>
      <c r="D13" s="46">
        <v>31913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31913</v>
      </c>
      <c r="O13" s="47">
        <f t="shared" si="1"/>
        <v>22.795000000000002</v>
      </c>
      <c r="P13" s="9"/>
    </row>
    <row r="14" spans="1:133">
      <c r="A14" s="12"/>
      <c r="B14" s="25">
        <v>316</v>
      </c>
      <c r="C14" s="20" t="s">
        <v>64</v>
      </c>
      <c r="D14" s="46">
        <v>2592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2592</v>
      </c>
      <c r="O14" s="47">
        <f t="shared" si="1"/>
        <v>1.8514285714285714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SUM(D16:D19)</f>
        <v>627953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5" si="4">SUM(D15:M15)</f>
        <v>627953</v>
      </c>
      <c r="O15" s="45">
        <f t="shared" si="1"/>
        <v>448.53785714285715</v>
      </c>
      <c r="P15" s="10"/>
    </row>
    <row r="16" spans="1:133">
      <c r="A16" s="12"/>
      <c r="B16" s="25">
        <v>322</v>
      </c>
      <c r="C16" s="20" t="s">
        <v>0</v>
      </c>
      <c r="D16" s="46">
        <v>524162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524162</v>
      </c>
      <c r="O16" s="47">
        <f t="shared" si="1"/>
        <v>374.4014285714286</v>
      </c>
      <c r="P16" s="9"/>
    </row>
    <row r="17" spans="1:16">
      <c r="A17" s="12"/>
      <c r="B17" s="25">
        <v>323.10000000000002</v>
      </c>
      <c r="C17" s="20" t="s">
        <v>17</v>
      </c>
      <c r="D17" s="46">
        <v>100725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100725</v>
      </c>
      <c r="O17" s="47">
        <f t="shared" si="1"/>
        <v>71.946428571428569</v>
      </c>
      <c r="P17" s="9"/>
    </row>
    <row r="18" spans="1:16">
      <c r="A18" s="12"/>
      <c r="B18" s="25">
        <v>323.39999999999998</v>
      </c>
      <c r="C18" s="20" t="s">
        <v>18</v>
      </c>
      <c r="D18" s="46">
        <v>697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697</v>
      </c>
      <c r="O18" s="47">
        <f t="shared" si="1"/>
        <v>0.49785714285714283</v>
      </c>
      <c r="P18" s="9"/>
    </row>
    <row r="19" spans="1:16">
      <c r="A19" s="12"/>
      <c r="B19" s="25">
        <v>323.7</v>
      </c>
      <c r="C19" s="20" t="s">
        <v>19</v>
      </c>
      <c r="D19" s="46">
        <v>2369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2369</v>
      </c>
      <c r="O19" s="47">
        <f t="shared" si="1"/>
        <v>1.6921428571428572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SUM(D21:D24)</f>
        <v>153980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153980</v>
      </c>
      <c r="O20" s="45">
        <f t="shared" si="1"/>
        <v>109.98571428571428</v>
      </c>
      <c r="P20" s="10"/>
    </row>
    <row r="21" spans="1:16">
      <c r="A21" s="12"/>
      <c r="B21" s="25">
        <v>334.2</v>
      </c>
      <c r="C21" s="20" t="s">
        <v>88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</v>
      </c>
      <c r="O21" s="47">
        <f t="shared" si="1"/>
        <v>0.7142857142857143</v>
      </c>
      <c r="P21" s="9"/>
    </row>
    <row r="22" spans="1:16">
      <c r="A22" s="12"/>
      <c r="B22" s="25">
        <v>335.12</v>
      </c>
      <c r="C22" s="20" t="s">
        <v>65</v>
      </c>
      <c r="D22" s="46">
        <v>44169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44169</v>
      </c>
      <c r="O22" s="47">
        <f t="shared" si="1"/>
        <v>31.549285714285713</v>
      </c>
      <c r="P22" s="9"/>
    </row>
    <row r="23" spans="1:16">
      <c r="A23" s="12"/>
      <c r="B23" s="25">
        <v>335.18</v>
      </c>
      <c r="C23" s="20" t="s">
        <v>67</v>
      </c>
      <c r="D23" s="46">
        <v>107731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107731</v>
      </c>
      <c r="O23" s="47">
        <f t="shared" si="1"/>
        <v>76.950714285714284</v>
      </c>
      <c r="P23" s="9"/>
    </row>
    <row r="24" spans="1:16">
      <c r="A24" s="12"/>
      <c r="B24" s="25">
        <v>335.49</v>
      </c>
      <c r="C24" s="20" t="s">
        <v>93</v>
      </c>
      <c r="D24" s="46">
        <v>1080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1080</v>
      </c>
      <c r="O24" s="47">
        <f t="shared" si="1"/>
        <v>0.77142857142857146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SUM(D26:D27)</f>
        <v>17514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378205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395719</v>
      </c>
      <c r="O25" s="45">
        <f t="shared" si="1"/>
        <v>282.65642857142859</v>
      </c>
      <c r="P25" s="10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378205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378205</v>
      </c>
      <c r="O26" s="47">
        <f t="shared" si="1"/>
        <v>270.14642857142854</v>
      </c>
      <c r="P26" s="9"/>
    </row>
    <row r="27" spans="1:16">
      <c r="A27" s="12"/>
      <c r="B27" s="25">
        <v>347.3</v>
      </c>
      <c r="C27" s="20" t="s">
        <v>35</v>
      </c>
      <c r="D27" s="46">
        <v>17514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17514</v>
      </c>
      <c r="O27" s="47">
        <f t="shared" si="1"/>
        <v>12.51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SUM(D29:D29)</f>
        <v>10406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10406</v>
      </c>
      <c r="O28" s="45">
        <f t="shared" si="1"/>
        <v>7.4328571428571433</v>
      </c>
      <c r="P28" s="10"/>
    </row>
    <row r="29" spans="1:16">
      <c r="A29" s="13"/>
      <c r="B29" s="39">
        <v>351.9</v>
      </c>
      <c r="C29" s="21" t="s">
        <v>89</v>
      </c>
      <c r="D29" s="46">
        <v>10406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10406</v>
      </c>
      <c r="O29" s="47">
        <f t="shared" si="1"/>
        <v>7.4328571428571433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48921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12419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61340</v>
      </c>
      <c r="O30" s="45">
        <f t="shared" si="1"/>
        <v>43.814285714285717</v>
      </c>
      <c r="P30" s="10"/>
    </row>
    <row r="31" spans="1:16">
      <c r="A31" s="12"/>
      <c r="B31" s="25">
        <v>361.1</v>
      </c>
      <c r="C31" s="20" t="s">
        <v>53</v>
      </c>
      <c r="D31" s="46">
        <v>24927</v>
      </c>
      <c r="E31" s="46">
        <v>0</v>
      </c>
      <c r="F31" s="46">
        <v>0</v>
      </c>
      <c r="G31" s="46">
        <v>0</v>
      </c>
      <c r="H31" s="46">
        <v>0</v>
      </c>
      <c r="I31" s="46">
        <v>584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25511</v>
      </c>
      <c r="O31" s="47">
        <f t="shared" si="1"/>
        <v>18.222142857142856</v>
      </c>
      <c r="P31" s="9"/>
    </row>
    <row r="32" spans="1:16">
      <c r="A32" s="12"/>
      <c r="B32" s="25">
        <v>369.9</v>
      </c>
      <c r="C32" s="20" t="s">
        <v>41</v>
      </c>
      <c r="D32" s="46">
        <v>23994</v>
      </c>
      <c r="E32" s="46">
        <v>0</v>
      </c>
      <c r="F32" s="46">
        <v>0</v>
      </c>
      <c r="G32" s="46">
        <v>0</v>
      </c>
      <c r="H32" s="46">
        <v>0</v>
      </c>
      <c r="I32" s="46">
        <v>11835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35829</v>
      </c>
      <c r="O32" s="47">
        <f t="shared" si="1"/>
        <v>25.592142857142857</v>
      </c>
      <c r="P32" s="9"/>
    </row>
    <row r="33" spans="1:119" ht="15.75">
      <c r="A33" s="29" t="s">
        <v>70</v>
      </c>
      <c r="B33" s="30"/>
      <c r="C33" s="31"/>
      <c r="D33" s="32">
        <f t="shared" ref="D33:M33" si="9">SUM(D34:D34)</f>
        <v>55000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55000</v>
      </c>
      <c r="O33" s="45">
        <f t="shared" si="1"/>
        <v>39.285714285714285</v>
      </c>
      <c r="P33" s="9"/>
    </row>
    <row r="34" spans="1:119" ht="15.75" thickBot="1">
      <c r="A34" s="12"/>
      <c r="B34" s="25">
        <v>382</v>
      </c>
      <c r="C34" s="20" t="s">
        <v>90</v>
      </c>
      <c r="D34" s="46">
        <v>55000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55000</v>
      </c>
      <c r="O34" s="47">
        <f t="shared" si="1"/>
        <v>39.285714285714285</v>
      </c>
      <c r="P34" s="9"/>
    </row>
    <row r="35" spans="1:119" ht="16.5" thickBot="1">
      <c r="A35" s="14" t="s">
        <v>36</v>
      </c>
      <c r="B35" s="23"/>
      <c r="C35" s="22"/>
      <c r="D35" s="15">
        <f t="shared" ref="D35:M35" si="10">SUM(D5,D15,D20,D25,D28,D30,D33)</f>
        <v>2380325</v>
      </c>
      <c r="E35" s="15">
        <f t="shared" si="10"/>
        <v>0</v>
      </c>
      <c r="F35" s="15">
        <f t="shared" si="10"/>
        <v>0</v>
      </c>
      <c r="G35" s="15">
        <f t="shared" si="10"/>
        <v>59657</v>
      </c>
      <c r="H35" s="15">
        <f t="shared" si="10"/>
        <v>0</v>
      </c>
      <c r="I35" s="15">
        <f t="shared" si="10"/>
        <v>390624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2830606</v>
      </c>
      <c r="O35" s="38">
        <f t="shared" si="1"/>
        <v>2021.8614285714286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91</v>
      </c>
      <c r="M37" s="48"/>
      <c r="N37" s="48"/>
      <c r="O37" s="43">
        <v>1400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1411729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1411729</v>
      </c>
      <c r="O5" s="33">
        <f t="shared" ref="O5:O40" si="1">(N5/O$42)</f>
        <v>1024.476777939042</v>
      </c>
      <c r="P5" s="6"/>
    </row>
    <row r="6" spans="1:133">
      <c r="A6" s="12"/>
      <c r="B6" s="25">
        <v>311</v>
      </c>
      <c r="C6" s="20" t="s">
        <v>2</v>
      </c>
      <c r="D6" s="46">
        <v>1166518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1166518</v>
      </c>
      <c r="O6" s="47">
        <f t="shared" si="1"/>
        <v>846.52975326560227</v>
      </c>
      <c r="P6" s="9"/>
    </row>
    <row r="7" spans="1:133">
      <c r="A7" s="12"/>
      <c r="B7" s="25">
        <v>312.10000000000002</v>
      </c>
      <c r="C7" s="20" t="s">
        <v>10</v>
      </c>
      <c r="D7" s="46">
        <v>9304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9304</v>
      </c>
      <c r="O7" s="47">
        <f t="shared" si="1"/>
        <v>6.7518142235123371</v>
      </c>
      <c r="P7" s="9"/>
    </row>
    <row r="8" spans="1:133">
      <c r="A8" s="12"/>
      <c r="B8" s="25">
        <v>314.10000000000002</v>
      </c>
      <c r="C8" s="20" t="s">
        <v>11</v>
      </c>
      <c r="D8" s="46">
        <v>140856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140856</v>
      </c>
      <c r="O8" s="47">
        <f t="shared" si="1"/>
        <v>102.21770682148041</v>
      </c>
      <c r="P8" s="9"/>
    </row>
    <row r="9" spans="1:133">
      <c r="A9" s="12"/>
      <c r="B9" s="25">
        <v>314.3</v>
      </c>
      <c r="C9" s="20" t="s">
        <v>12</v>
      </c>
      <c r="D9" s="46">
        <v>41721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41721</v>
      </c>
      <c r="O9" s="47">
        <f t="shared" si="1"/>
        <v>30.276487663280115</v>
      </c>
      <c r="P9" s="9"/>
    </row>
    <row r="10" spans="1:133">
      <c r="A10" s="12"/>
      <c r="B10" s="25">
        <v>314.39999999999998</v>
      </c>
      <c r="C10" s="20" t="s">
        <v>13</v>
      </c>
      <c r="D10" s="46">
        <v>4233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4233</v>
      </c>
      <c r="O10" s="47">
        <f t="shared" si="1"/>
        <v>3.0718432510885343</v>
      </c>
      <c r="P10" s="9"/>
    </row>
    <row r="11" spans="1:133">
      <c r="A11" s="12"/>
      <c r="B11" s="25">
        <v>315</v>
      </c>
      <c r="C11" s="20" t="s">
        <v>63</v>
      </c>
      <c r="D11" s="46">
        <v>40578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40578</v>
      </c>
      <c r="O11" s="47">
        <f t="shared" si="1"/>
        <v>29.447024673439767</v>
      </c>
      <c r="P11" s="9"/>
    </row>
    <row r="12" spans="1:133">
      <c r="A12" s="12"/>
      <c r="B12" s="25">
        <v>316</v>
      </c>
      <c r="C12" s="20" t="s">
        <v>64</v>
      </c>
      <c r="D12" s="46">
        <v>8519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8519</v>
      </c>
      <c r="O12" s="47">
        <f t="shared" si="1"/>
        <v>6.1821480406386069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304900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304900</v>
      </c>
      <c r="O13" s="45">
        <f t="shared" si="1"/>
        <v>221.26269956458637</v>
      </c>
      <c r="P13" s="10"/>
    </row>
    <row r="14" spans="1:133">
      <c r="A14" s="12"/>
      <c r="B14" s="25">
        <v>322</v>
      </c>
      <c r="C14" s="20" t="s">
        <v>0</v>
      </c>
      <c r="D14" s="46">
        <v>189443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189443</v>
      </c>
      <c r="O14" s="47">
        <f t="shared" si="1"/>
        <v>137.47677793904208</v>
      </c>
      <c r="P14" s="9"/>
    </row>
    <row r="15" spans="1:133">
      <c r="A15" s="12"/>
      <c r="B15" s="25">
        <v>323.10000000000002</v>
      </c>
      <c r="C15" s="20" t="s">
        <v>17</v>
      </c>
      <c r="D15" s="46">
        <v>99716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99716</v>
      </c>
      <c r="O15" s="47">
        <f t="shared" si="1"/>
        <v>72.362844702467342</v>
      </c>
      <c r="P15" s="9"/>
    </row>
    <row r="16" spans="1:133">
      <c r="A16" s="12"/>
      <c r="B16" s="25">
        <v>323.39999999999998</v>
      </c>
      <c r="C16" s="20" t="s">
        <v>18</v>
      </c>
      <c r="D16" s="46">
        <v>2352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2352</v>
      </c>
      <c r="O16" s="47">
        <f t="shared" si="1"/>
        <v>1.7068214804063861</v>
      </c>
      <c r="P16" s="9"/>
    </row>
    <row r="17" spans="1:16">
      <c r="A17" s="12"/>
      <c r="B17" s="25">
        <v>323.7</v>
      </c>
      <c r="C17" s="20" t="s">
        <v>19</v>
      </c>
      <c r="D17" s="46">
        <v>5299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5299</v>
      </c>
      <c r="O17" s="47">
        <f t="shared" si="1"/>
        <v>3.8454281567489113</v>
      </c>
      <c r="P17" s="9"/>
    </row>
    <row r="18" spans="1:16">
      <c r="A18" s="12"/>
      <c r="B18" s="25">
        <v>329</v>
      </c>
      <c r="C18" s="20" t="s">
        <v>57</v>
      </c>
      <c r="D18" s="46">
        <v>8090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8090</v>
      </c>
      <c r="O18" s="47">
        <f t="shared" si="1"/>
        <v>5.8708272859216253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SUM(D20:D26)</f>
        <v>153677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153677</v>
      </c>
      <c r="O19" s="45">
        <f t="shared" si="1"/>
        <v>111.52177068214804</v>
      </c>
      <c r="P19" s="10"/>
    </row>
    <row r="20" spans="1:16">
      <c r="A20" s="12"/>
      <c r="B20" s="25">
        <v>331.2</v>
      </c>
      <c r="C20" s="20" t="s">
        <v>51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0.72568940493468792</v>
      </c>
      <c r="P20" s="9"/>
    </row>
    <row r="21" spans="1:16">
      <c r="A21" s="12"/>
      <c r="B21" s="25">
        <v>334.49</v>
      </c>
      <c r="C21" s="20" t="s">
        <v>81</v>
      </c>
      <c r="D21" s="46">
        <v>2643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2643</v>
      </c>
      <c r="O21" s="47">
        <f t="shared" si="1"/>
        <v>1.9179970972423803</v>
      </c>
      <c r="P21" s="9"/>
    </row>
    <row r="22" spans="1:16">
      <c r="A22" s="12"/>
      <c r="B22" s="25">
        <v>335.12</v>
      </c>
      <c r="C22" s="20" t="s">
        <v>65</v>
      </c>
      <c r="D22" s="46">
        <v>36638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36638</v>
      </c>
      <c r="O22" s="47">
        <f t="shared" si="1"/>
        <v>26.587808417997095</v>
      </c>
      <c r="P22" s="9"/>
    </row>
    <row r="23" spans="1:16">
      <c r="A23" s="12"/>
      <c r="B23" s="25">
        <v>335.15</v>
      </c>
      <c r="C23" s="20" t="s">
        <v>66</v>
      </c>
      <c r="D23" s="46">
        <v>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416</v>
      </c>
      <c r="O23" s="47">
        <f t="shared" si="1"/>
        <v>0.30188679245283018</v>
      </c>
      <c r="P23" s="9"/>
    </row>
    <row r="24" spans="1:16">
      <c r="A24" s="12"/>
      <c r="B24" s="25">
        <v>335.18</v>
      </c>
      <c r="C24" s="20" t="s">
        <v>67</v>
      </c>
      <c r="D24" s="46">
        <v>108142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108142</v>
      </c>
      <c r="O24" s="47">
        <f t="shared" si="1"/>
        <v>78.477503628447025</v>
      </c>
      <c r="P24" s="9"/>
    </row>
    <row r="25" spans="1:16">
      <c r="A25" s="12"/>
      <c r="B25" s="25">
        <v>337.1</v>
      </c>
      <c r="C25" s="20" t="s">
        <v>82</v>
      </c>
      <c r="D25" s="46">
        <v>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2000</v>
      </c>
      <c r="O25" s="47">
        <f t="shared" si="1"/>
        <v>1.4513788098693758</v>
      </c>
      <c r="P25" s="9"/>
    </row>
    <row r="26" spans="1:16">
      <c r="A26" s="12"/>
      <c r="B26" s="25">
        <v>338</v>
      </c>
      <c r="C26" s="20" t="s">
        <v>26</v>
      </c>
      <c r="D26" s="46">
        <v>2838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2838</v>
      </c>
      <c r="O26" s="47">
        <f t="shared" si="1"/>
        <v>2.0595065312046446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SUM(D28:D30)</f>
        <v>18608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311558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330166</v>
      </c>
      <c r="O27" s="45">
        <f t="shared" si="1"/>
        <v>239.59796806966619</v>
      </c>
      <c r="P27" s="10"/>
    </row>
    <row r="28" spans="1:16">
      <c r="A28" s="12"/>
      <c r="B28" s="25">
        <v>342.1</v>
      </c>
      <c r="C28" s="20" t="s">
        <v>33</v>
      </c>
      <c r="D28" s="46">
        <v>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114</v>
      </c>
      <c r="O28" s="47">
        <f t="shared" si="1"/>
        <v>8.2728592162554432E-2</v>
      </c>
      <c r="P28" s="9"/>
    </row>
    <row r="29" spans="1:16">
      <c r="A29" s="12"/>
      <c r="B29" s="25">
        <v>343.5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311558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311558</v>
      </c>
      <c r="O29" s="47">
        <f t="shared" si="1"/>
        <v>226.09433962264151</v>
      </c>
      <c r="P29" s="9"/>
    </row>
    <row r="30" spans="1:16">
      <c r="A30" s="12"/>
      <c r="B30" s="25">
        <v>347.3</v>
      </c>
      <c r="C30" s="20" t="s">
        <v>35</v>
      </c>
      <c r="D30" s="46">
        <v>18494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18494</v>
      </c>
      <c r="O30" s="47">
        <f t="shared" si="1"/>
        <v>13.420899854862119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SUM(D32:D32)</f>
        <v>8546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8546</v>
      </c>
      <c r="O31" s="45">
        <f t="shared" si="1"/>
        <v>6.2017416545718431</v>
      </c>
      <c r="P31" s="10"/>
    </row>
    <row r="32" spans="1:16">
      <c r="A32" s="13"/>
      <c r="B32" s="39">
        <v>359</v>
      </c>
      <c r="C32" s="21" t="s">
        <v>39</v>
      </c>
      <c r="D32" s="46">
        <v>8546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8546</v>
      </c>
      <c r="O32" s="47">
        <f t="shared" si="1"/>
        <v>6.2017416545718431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27456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16776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44232</v>
      </c>
      <c r="O33" s="45">
        <f t="shared" si="1"/>
        <v>32.098693759071118</v>
      </c>
      <c r="P33" s="10"/>
    </row>
    <row r="34" spans="1:119">
      <c r="A34" s="12"/>
      <c r="B34" s="25">
        <v>361.1</v>
      </c>
      <c r="C34" s="20" t="s">
        <v>53</v>
      </c>
      <c r="D34" s="46">
        <v>7974</v>
      </c>
      <c r="E34" s="46">
        <v>0</v>
      </c>
      <c r="F34" s="46">
        <v>0</v>
      </c>
      <c r="G34" s="46">
        <v>0</v>
      </c>
      <c r="H34" s="46">
        <v>0</v>
      </c>
      <c r="I34" s="46">
        <v>426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8400</v>
      </c>
      <c r="O34" s="47">
        <f t="shared" si="1"/>
        <v>6.0957910014513788</v>
      </c>
      <c r="P34" s="9"/>
    </row>
    <row r="35" spans="1:119">
      <c r="A35" s="12"/>
      <c r="B35" s="25">
        <v>369.3</v>
      </c>
      <c r="C35" s="20" t="s">
        <v>69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16350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16350</v>
      </c>
      <c r="O35" s="47">
        <f t="shared" si="1"/>
        <v>11.865021770682148</v>
      </c>
      <c r="P35" s="9"/>
    </row>
    <row r="36" spans="1:119">
      <c r="A36" s="12"/>
      <c r="B36" s="25">
        <v>369.9</v>
      </c>
      <c r="C36" s="20" t="s">
        <v>41</v>
      </c>
      <c r="D36" s="46">
        <v>19482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19482</v>
      </c>
      <c r="O36" s="47">
        <f t="shared" si="1"/>
        <v>14.13788098693759</v>
      </c>
      <c r="P36" s="9"/>
    </row>
    <row r="37" spans="1:119" ht="15.75">
      <c r="A37" s="29" t="s">
        <v>70</v>
      </c>
      <c r="B37" s="30"/>
      <c r="C37" s="31"/>
      <c r="D37" s="32">
        <f t="shared" ref="D37:M37" si="9">SUM(D38:D39)</f>
        <v>62080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62080</v>
      </c>
      <c r="O37" s="45">
        <f t="shared" si="1"/>
        <v>45.050798258345431</v>
      </c>
      <c r="P37" s="9"/>
    </row>
    <row r="38" spans="1:119">
      <c r="A38" s="12"/>
      <c r="B38" s="25">
        <v>381</v>
      </c>
      <c r="C38" s="20" t="s">
        <v>83</v>
      </c>
      <c r="D38" s="46">
        <v>55000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55000</v>
      </c>
      <c r="O38" s="47">
        <f t="shared" si="1"/>
        <v>39.912917271407835</v>
      </c>
      <c r="P38" s="9"/>
    </row>
    <row r="39" spans="1:119" ht="15.75" thickBot="1">
      <c r="A39" s="12"/>
      <c r="B39" s="25">
        <v>388.1</v>
      </c>
      <c r="C39" s="20" t="s">
        <v>71</v>
      </c>
      <c r="D39" s="46">
        <v>7080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7080</v>
      </c>
      <c r="O39" s="47">
        <f t="shared" si="1"/>
        <v>5.1378809869375903</v>
      </c>
      <c r="P39" s="9"/>
    </row>
    <row r="40" spans="1:119" ht="16.5" thickBot="1">
      <c r="A40" s="14" t="s">
        <v>36</v>
      </c>
      <c r="B40" s="23"/>
      <c r="C40" s="22"/>
      <c r="D40" s="15">
        <f t="shared" ref="D40:M40" si="10">SUM(D5,D13,D19,D27,D31,D33,D37)</f>
        <v>1986996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328334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2315330</v>
      </c>
      <c r="O40" s="38">
        <f t="shared" si="1"/>
        <v>1680.210449927431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84</v>
      </c>
      <c r="M42" s="48"/>
      <c r="N42" s="48"/>
      <c r="O42" s="43">
        <v>1378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1325599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1325599</v>
      </c>
      <c r="O5" s="33">
        <f t="shared" ref="O5:O36" si="1">(N5/O$38)</f>
        <v>970.42386530014642</v>
      </c>
      <c r="P5" s="6"/>
    </row>
    <row r="6" spans="1:133">
      <c r="A6" s="12"/>
      <c r="B6" s="25">
        <v>311</v>
      </c>
      <c r="C6" s="20" t="s">
        <v>2</v>
      </c>
      <c r="D6" s="46">
        <v>1079316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1079316</v>
      </c>
      <c r="O6" s="47">
        <f t="shared" si="1"/>
        <v>790.12884333821376</v>
      </c>
      <c r="P6" s="9"/>
    </row>
    <row r="7" spans="1:133">
      <c r="A7" s="12"/>
      <c r="B7" s="25">
        <v>312.10000000000002</v>
      </c>
      <c r="C7" s="20" t="s">
        <v>10</v>
      </c>
      <c r="D7" s="46">
        <v>9086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9086</v>
      </c>
      <c r="O7" s="47">
        <f t="shared" si="1"/>
        <v>6.6515373352855054</v>
      </c>
      <c r="P7" s="9"/>
    </row>
    <row r="8" spans="1:133">
      <c r="A8" s="12"/>
      <c r="B8" s="25">
        <v>314.10000000000002</v>
      </c>
      <c r="C8" s="20" t="s">
        <v>11</v>
      </c>
      <c r="D8" s="46">
        <v>136329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136329</v>
      </c>
      <c r="O8" s="47">
        <f t="shared" si="1"/>
        <v>99.801610541727669</v>
      </c>
      <c r="P8" s="9"/>
    </row>
    <row r="9" spans="1:133">
      <c r="A9" s="12"/>
      <c r="B9" s="25">
        <v>314.3</v>
      </c>
      <c r="C9" s="20" t="s">
        <v>12</v>
      </c>
      <c r="D9" s="46">
        <v>42475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42475</v>
      </c>
      <c r="O9" s="47">
        <f t="shared" si="1"/>
        <v>31.094436310395317</v>
      </c>
      <c r="P9" s="9"/>
    </row>
    <row r="10" spans="1:133">
      <c r="A10" s="12"/>
      <c r="B10" s="25">
        <v>314.39999999999998</v>
      </c>
      <c r="C10" s="20" t="s">
        <v>13</v>
      </c>
      <c r="D10" s="46">
        <v>3737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3737</v>
      </c>
      <c r="O10" s="47">
        <f t="shared" si="1"/>
        <v>2.7357247437774523</v>
      </c>
      <c r="P10" s="9"/>
    </row>
    <row r="11" spans="1:133">
      <c r="A11" s="12"/>
      <c r="B11" s="25">
        <v>315</v>
      </c>
      <c r="C11" s="20" t="s">
        <v>63</v>
      </c>
      <c r="D11" s="46">
        <v>45222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45222</v>
      </c>
      <c r="O11" s="47">
        <f t="shared" si="1"/>
        <v>33.105417276720353</v>
      </c>
      <c r="P11" s="9"/>
    </row>
    <row r="12" spans="1:133">
      <c r="A12" s="12"/>
      <c r="B12" s="25">
        <v>316</v>
      </c>
      <c r="C12" s="20" t="s">
        <v>64</v>
      </c>
      <c r="D12" s="46">
        <v>9434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9434</v>
      </c>
      <c r="O12" s="47">
        <f t="shared" si="1"/>
        <v>6.9062957540263543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296235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296235</v>
      </c>
      <c r="O13" s="45">
        <f t="shared" si="1"/>
        <v>216.86310395314788</v>
      </c>
      <c r="P13" s="10"/>
    </row>
    <row r="14" spans="1:133">
      <c r="A14" s="12"/>
      <c r="B14" s="25">
        <v>322</v>
      </c>
      <c r="C14" s="20" t="s">
        <v>0</v>
      </c>
      <c r="D14" s="46">
        <v>175269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175269</v>
      </c>
      <c r="O14" s="47">
        <f t="shared" si="1"/>
        <v>128.3081991215227</v>
      </c>
      <c r="P14" s="9"/>
    </row>
    <row r="15" spans="1:133">
      <c r="A15" s="12"/>
      <c r="B15" s="25">
        <v>323.10000000000002</v>
      </c>
      <c r="C15" s="20" t="s">
        <v>17</v>
      </c>
      <c r="D15" s="46">
        <v>107232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107232</v>
      </c>
      <c r="O15" s="47">
        <f t="shared" si="1"/>
        <v>78.500732064421669</v>
      </c>
      <c r="P15" s="9"/>
    </row>
    <row r="16" spans="1:133">
      <c r="A16" s="12"/>
      <c r="B16" s="25">
        <v>323.39999999999998</v>
      </c>
      <c r="C16" s="20" t="s">
        <v>18</v>
      </c>
      <c r="D16" s="46">
        <v>2910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2910</v>
      </c>
      <c r="O16" s="47">
        <f t="shared" si="1"/>
        <v>2.1303074670571012</v>
      </c>
      <c r="P16" s="9"/>
    </row>
    <row r="17" spans="1:16">
      <c r="A17" s="12"/>
      <c r="B17" s="25">
        <v>323.7</v>
      </c>
      <c r="C17" s="20" t="s">
        <v>19</v>
      </c>
      <c r="D17" s="46">
        <v>5104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5104</v>
      </c>
      <c r="O17" s="47">
        <f t="shared" si="1"/>
        <v>3.7364568081991214</v>
      </c>
      <c r="P17" s="9"/>
    </row>
    <row r="18" spans="1:16">
      <c r="A18" s="12"/>
      <c r="B18" s="25">
        <v>329</v>
      </c>
      <c r="C18" s="20" t="s">
        <v>57</v>
      </c>
      <c r="D18" s="46">
        <v>5720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5720</v>
      </c>
      <c r="O18" s="47">
        <f t="shared" si="1"/>
        <v>4.1874084919472914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148277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148277</v>
      </c>
      <c r="O19" s="45">
        <f t="shared" si="1"/>
        <v>108.54831625183016</v>
      </c>
      <c r="P19" s="10"/>
    </row>
    <row r="20" spans="1:16">
      <c r="A20" s="12"/>
      <c r="B20" s="25">
        <v>335.12</v>
      </c>
      <c r="C20" s="20" t="s">
        <v>65</v>
      </c>
      <c r="D20" s="46">
        <v>35772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35772</v>
      </c>
      <c r="O20" s="47">
        <f t="shared" si="1"/>
        <v>26.187408491947291</v>
      </c>
      <c r="P20" s="9"/>
    </row>
    <row r="21" spans="1:16">
      <c r="A21" s="12"/>
      <c r="B21" s="25">
        <v>335.15</v>
      </c>
      <c r="C21" s="20" t="s">
        <v>66</v>
      </c>
      <c r="D21" s="46">
        <v>317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</v>
      </c>
      <c r="O21" s="47">
        <f t="shared" si="1"/>
        <v>0.23206442166910687</v>
      </c>
      <c r="P21" s="9"/>
    </row>
    <row r="22" spans="1:16">
      <c r="A22" s="12"/>
      <c r="B22" s="25">
        <v>335.18</v>
      </c>
      <c r="C22" s="20" t="s">
        <v>67</v>
      </c>
      <c r="D22" s="46">
        <v>105381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105381</v>
      </c>
      <c r="O22" s="47">
        <f t="shared" si="1"/>
        <v>77.145680819912158</v>
      </c>
      <c r="P22" s="9"/>
    </row>
    <row r="23" spans="1:16">
      <c r="A23" s="12"/>
      <c r="B23" s="25">
        <v>335.19</v>
      </c>
      <c r="C23" s="20" t="s">
        <v>68</v>
      </c>
      <c r="D23" s="46">
        <v>287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287</v>
      </c>
      <c r="O23" s="47">
        <f t="shared" si="1"/>
        <v>0.21010248901903367</v>
      </c>
      <c r="P23" s="9"/>
    </row>
    <row r="24" spans="1:16">
      <c r="A24" s="12"/>
      <c r="B24" s="25">
        <v>338</v>
      </c>
      <c r="C24" s="20" t="s">
        <v>26</v>
      </c>
      <c r="D24" s="46">
        <v>6520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6520</v>
      </c>
      <c r="O24" s="47">
        <f t="shared" si="1"/>
        <v>4.7730600292825764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SUM(D26:D28)</f>
        <v>73872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316061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389933</v>
      </c>
      <c r="O25" s="45">
        <f t="shared" si="1"/>
        <v>285.45607613469986</v>
      </c>
      <c r="P25" s="10"/>
    </row>
    <row r="26" spans="1:16">
      <c r="A26" s="12"/>
      <c r="B26" s="25">
        <v>342.1</v>
      </c>
      <c r="C26" s="20" t="s">
        <v>33</v>
      </c>
      <c r="D26" s="46">
        <v>588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588</v>
      </c>
      <c r="O26" s="47">
        <f t="shared" si="1"/>
        <v>0.43045387994143486</v>
      </c>
      <c r="P26" s="9"/>
    </row>
    <row r="27" spans="1:16">
      <c r="A27" s="12"/>
      <c r="B27" s="25">
        <v>343.5</v>
      </c>
      <c r="C27" s="20" t="s">
        <v>34</v>
      </c>
      <c r="D27" s="46">
        <v>55000</v>
      </c>
      <c r="E27" s="46">
        <v>0</v>
      </c>
      <c r="F27" s="46">
        <v>0</v>
      </c>
      <c r="G27" s="46">
        <v>0</v>
      </c>
      <c r="H27" s="46">
        <v>0</v>
      </c>
      <c r="I27" s="46">
        <v>316061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371061</v>
      </c>
      <c r="O27" s="47">
        <f t="shared" si="1"/>
        <v>271.64055636896046</v>
      </c>
      <c r="P27" s="9"/>
    </row>
    <row r="28" spans="1:16">
      <c r="A28" s="12"/>
      <c r="B28" s="25">
        <v>347.3</v>
      </c>
      <c r="C28" s="20" t="s">
        <v>35</v>
      </c>
      <c r="D28" s="46">
        <v>18284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18284</v>
      </c>
      <c r="O28" s="47">
        <f t="shared" si="1"/>
        <v>13.38506588579795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SUM(D30:D30)</f>
        <v>7190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7190</v>
      </c>
      <c r="O29" s="45">
        <f t="shared" si="1"/>
        <v>5.2635431918008786</v>
      </c>
      <c r="P29" s="10"/>
    </row>
    <row r="30" spans="1:16">
      <c r="A30" s="13"/>
      <c r="B30" s="39">
        <v>359</v>
      </c>
      <c r="C30" s="21" t="s">
        <v>39</v>
      </c>
      <c r="D30" s="46">
        <v>7190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7190</v>
      </c>
      <c r="O30" s="47">
        <f t="shared" si="1"/>
        <v>5.2635431918008786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SUM(D32:D33)</f>
        <v>29104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3196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32300</v>
      </c>
      <c r="O31" s="45">
        <f t="shared" si="1"/>
        <v>23.645680819912151</v>
      </c>
      <c r="P31" s="10"/>
    </row>
    <row r="32" spans="1:16">
      <c r="A32" s="12"/>
      <c r="B32" s="25">
        <v>361.1</v>
      </c>
      <c r="C32" s="20" t="s">
        <v>53</v>
      </c>
      <c r="D32" s="46">
        <v>3988</v>
      </c>
      <c r="E32" s="46">
        <v>0</v>
      </c>
      <c r="F32" s="46">
        <v>0</v>
      </c>
      <c r="G32" s="46">
        <v>0</v>
      </c>
      <c r="H32" s="46">
        <v>0</v>
      </c>
      <c r="I32" s="46">
        <v>3196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7184</v>
      </c>
      <c r="O32" s="47">
        <f t="shared" si="1"/>
        <v>5.2591508052708642</v>
      </c>
      <c r="P32" s="9"/>
    </row>
    <row r="33" spans="1:119">
      <c r="A33" s="12"/>
      <c r="B33" s="25">
        <v>369.9</v>
      </c>
      <c r="C33" s="20" t="s">
        <v>41</v>
      </c>
      <c r="D33" s="46">
        <v>25116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25116</v>
      </c>
      <c r="O33" s="47">
        <f t="shared" si="1"/>
        <v>18.386530014641288</v>
      </c>
      <c r="P33" s="9"/>
    </row>
    <row r="34" spans="1:119" ht="15.75">
      <c r="A34" s="29" t="s">
        <v>70</v>
      </c>
      <c r="B34" s="30"/>
      <c r="C34" s="31"/>
      <c r="D34" s="32">
        <f t="shared" ref="D34:M34" si="9">SUM(D35:D35)</f>
        <v>15634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15634</v>
      </c>
      <c r="O34" s="45">
        <f t="shared" si="1"/>
        <v>11.445095168374817</v>
      </c>
      <c r="P34" s="9"/>
    </row>
    <row r="35" spans="1:119" ht="15.75" thickBot="1">
      <c r="A35" s="12"/>
      <c r="B35" s="25">
        <v>388.1</v>
      </c>
      <c r="C35" s="20" t="s">
        <v>71</v>
      </c>
      <c r="D35" s="46">
        <v>15634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15634</v>
      </c>
      <c r="O35" s="47">
        <f t="shared" si="1"/>
        <v>11.445095168374817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10">SUM(D5,D13,D19,D25,D29,D31,D34)</f>
        <v>1895911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319257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2215168</v>
      </c>
      <c r="O36" s="38">
        <f t="shared" si="1"/>
        <v>1621.6456808199121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79</v>
      </c>
      <c r="M38" s="48"/>
      <c r="N38" s="48"/>
      <c r="O38" s="43">
        <v>1366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1351050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1351050</v>
      </c>
      <c r="O5" s="33">
        <f t="shared" ref="O5:O35" si="1">(N5/O$37)</f>
        <v>991.96035242290748</v>
      </c>
      <c r="P5" s="6"/>
    </row>
    <row r="6" spans="1:133">
      <c r="A6" s="12"/>
      <c r="B6" s="25">
        <v>311</v>
      </c>
      <c r="C6" s="20" t="s">
        <v>2</v>
      </c>
      <c r="D6" s="46">
        <v>1103695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1103695</v>
      </c>
      <c r="O6" s="47">
        <f t="shared" si="1"/>
        <v>810.34875183553595</v>
      </c>
      <c r="P6" s="9"/>
    </row>
    <row r="7" spans="1:133">
      <c r="A7" s="12"/>
      <c r="B7" s="25">
        <v>312.10000000000002</v>
      </c>
      <c r="C7" s="20" t="s">
        <v>10</v>
      </c>
      <c r="D7" s="46">
        <v>7666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7666</v>
      </c>
      <c r="O7" s="47">
        <f t="shared" si="1"/>
        <v>5.6284875183553602</v>
      </c>
      <c r="P7" s="9"/>
    </row>
    <row r="8" spans="1:133">
      <c r="A8" s="12"/>
      <c r="B8" s="25">
        <v>314.10000000000002</v>
      </c>
      <c r="C8" s="20" t="s">
        <v>11</v>
      </c>
      <c r="D8" s="46">
        <v>136467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136467</v>
      </c>
      <c r="O8" s="47">
        <f t="shared" si="1"/>
        <v>100.19603524229075</v>
      </c>
      <c r="P8" s="9"/>
    </row>
    <row r="9" spans="1:133">
      <c r="A9" s="12"/>
      <c r="B9" s="25">
        <v>314.3</v>
      </c>
      <c r="C9" s="20" t="s">
        <v>12</v>
      </c>
      <c r="D9" s="46">
        <v>37971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37971</v>
      </c>
      <c r="O9" s="47">
        <f t="shared" si="1"/>
        <v>27.878854625550662</v>
      </c>
      <c r="P9" s="9"/>
    </row>
    <row r="10" spans="1:133">
      <c r="A10" s="12"/>
      <c r="B10" s="25">
        <v>314.39999999999998</v>
      </c>
      <c r="C10" s="20" t="s">
        <v>13</v>
      </c>
      <c r="D10" s="46">
        <v>4594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4594</v>
      </c>
      <c r="O10" s="47">
        <f t="shared" si="1"/>
        <v>3.3729809104258441</v>
      </c>
      <c r="P10" s="9"/>
    </row>
    <row r="11" spans="1:133">
      <c r="A11" s="12"/>
      <c r="B11" s="25">
        <v>315</v>
      </c>
      <c r="C11" s="20" t="s">
        <v>63</v>
      </c>
      <c r="D11" s="46">
        <v>47633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47633</v>
      </c>
      <c r="O11" s="47">
        <f t="shared" si="1"/>
        <v>34.972834067547723</v>
      </c>
      <c r="P11" s="9"/>
    </row>
    <row r="12" spans="1:133">
      <c r="A12" s="12"/>
      <c r="B12" s="25">
        <v>316</v>
      </c>
      <c r="C12" s="20" t="s">
        <v>64</v>
      </c>
      <c r="D12" s="46">
        <v>13024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13024</v>
      </c>
      <c r="O12" s="47">
        <f t="shared" si="1"/>
        <v>9.5624082232011745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296866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296866</v>
      </c>
      <c r="O13" s="45">
        <f t="shared" si="1"/>
        <v>217.96328928046989</v>
      </c>
      <c r="P13" s="10"/>
    </row>
    <row r="14" spans="1:133">
      <c r="A14" s="12"/>
      <c r="B14" s="25">
        <v>322</v>
      </c>
      <c r="C14" s="20" t="s">
        <v>0</v>
      </c>
      <c r="D14" s="46">
        <v>190385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190385</v>
      </c>
      <c r="O14" s="47">
        <f t="shared" si="1"/>
        <v>139.78340675477239</v>
      </c>
      <c r="P14" s="9"/>
    </row>
    <row r="15" spans="1:133">
      <c r="A15" s="12"/>
      <c r="B15" s="25">
        <v>323.10000000000002</v>
      </c>
      <c r="C15" s="20" t="s">
        <v>17</v>
      </c>
      <c r="D15" s="46">
        <v>92695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92695</v>
      </c>
      <c r="O15" s="47">
        <f t="shared" si="1"/>
        <v>68.058002936857562</v>
      </c>
      <c r="P15" s="9"/>
    </row>
    <row r="16" spans="1:133">
      <c r="A16" s="12"/>
      <c r="B16" s="25">
        <v>323.39999999999998</v>
      </c>
      <c r="C16" s="20" t="s">
        <v>18</v>
      </c>
      <c r="D16" s="46">
        <v>2350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2350</v>
      </c>
      <c r="O16" s="47">
        <f t="shared" si="1"/>
        <v>1.7254038179148312</v>
      </c>
      <c r="P16" s="9"/>
    </row>
    <row r="17" spans="1:16">
      <c r="A17" s="12"/>
      <c r="B17" s="25">
        <v>323.7</v>
      </c>
      <c r="C17" s="20" t="s">
        <v>19</v>
      </c>
      <c r="D17" s="46">
        <v>6539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6539</v>
      </c>
      <c r="O17" s="47">
        <f t="shared" si="1"/>
        <v>4.8010279001468428</v>
      </c>
      <c r="P17" s="9"/>
    </row>
    <row r="18" spans="1:16">
      <c r="A18" s="12"/>
      <c r="B18" s="25">
        <v>329</v>
      </c>
      <c r="C18" s="20" t="s">
        <v>57</v>
      </c>
      <c r="D18" s="46">
        <v>4897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4897</v>
      </c>
      <c r="O18" s="47">
        <f t="shared" si="1"/>
        <v>3.5954478707782673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SUM(D20:D25)</f>
        <v>147219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147219</v>
      </c>
      <c r="O19" s="45">
        <f t="shared" si="1"/>
        <v>108.09030837004406</v>
      </c>
      <c r="P19" s="10"/>
    </row>
    <row r="20" spans="1:16">
      <c r="A20" s="12"/>
      <c r="B20" s="25">
        <v>331.2</v>
      </c>
      <c r="C20" s="20" t="s">
        <v>51</v>
      </c>
      <c r="D20" s="46">
        <v>3606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3606</v>
      </c>
      <c r="O20" s="47">
        <f t="shared" si="1"/>
        <v>2.6475770925110131</v>
      </c>
      <c r="P20" s="9"/>
    </row>
    <row r="21" spans="1:16">
      <c r="A21" s="12"/>
      <c r="B21" s="25">
        <v>335.12</v>
      </c>
      <c r="C21" s="20" t="s">
        <v>65</v>
      </c>
      <c r="D21" s="46">
        <v>33433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33433</v>
      </c>
      <c r="O21" s="47">
        <f t="shared" si="1"/>
        <v>24.546989720998532</v>
      </c>
      <c r="P21" s="9"/>
    </row>
    <row r="22" spans="1:16">
      <c r="A22" s="12"/>
      <c r="B22" s="25">
        <v>335.15</v>
      </c>
      <c r="C22" s="20" t="s">
        <v>66</v>
      </c>
      <c r="D22" s="46">
        <v>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</v>
      </c>
      <c r="O22" s="47">
        <f t="shared" si="1"/>
        <v>0.46696035242290751</v>
      </c>
      <c r="P22" s="9"/>
    </row>
    <row r="23" spans="1:16">
      <c r="A23" s="12"/>
      <c r="B23" s="25">
        <v>335.18</v>
      </c>
      <c r="C23" s="20" t="s">
        <v>67</v>
      </c>
      <c r="D23" s="46">
        <v>102087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102087</v>
      </c>
      <c r="O23" s="47">
        <f t="shared" si="1"/>
        <v>74.953744493392065</v>
      </c>
      <c r="P23" s="9"/>
    </row>
    <row r="24" spans="1:16">
      <c r="A24" s="12"/>
      <c r="B24" s="25">
        <v>335.19</v>
      </c>
      <c r="C24" s="20" t="s">
        <v>68</v>
      </c>
      <c r="D24" s="46">
        <v>419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419</v>
      </c>
      <c r="O24" s="47">
        <f t="shared" si="1"/>
        <v>0.30763582966226138</v>
      </c>
      <c r="P24" s="9"/>
    </row>
    <row r="25" spans="1:16">
      <c r="A25" s="12"/>
      <c r="B25" s="25">
        <v>338</v>
      </c>
      <c r="C25" s="20" t="s">
        <v>26</v>
      </c>
      <c r="D25" s="46">
        <v>7038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7038</v>
      </c>
      <c r="O25" s="47">
        <f t="shared" si="1"/>
        <v>5.1674008810572687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SUM(D27:D29)</f>
        <v>76875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308732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385607</v>
      </c>
      <c r="O26" s="45">
        <f t="shared" si="1"/>
        <v>283.11820851688691</v>
      </c>
      <c r="P26" s="10"/>
    </row>
    <row r="27" spans="1:16">
      <c r="A27" s="12"/>
      <c r="B27" s="25">
        <v>342.1</v>
      </c>
      <c r="C27" s="20" t="s">
        <v>33</v>
      </c>
      <c r="D27" s="46">
        <v>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850</v>
      </c>
      <c r="O27" s="47">
        <f t="shared" si="1"/>
        <v>0.6240822320117474</v>
      </c>
      <c r="P27" s="9"/>
    </row>
    <row r="28" spans="1:16">
      <c r="A28" s="12"/>
      <c r="B28" s="25">
        <v>343.5</v>
      </c>
      <c r="C28" s="20" t="s">
        <v>34</v>
      </c>
      <c r="D28" s="46">
        <v>55000</v>
      </c>
      <c r="E28" s="46">
        <v>0</v>
      </c>
      <c r="F28" s="46">
        <v>0</v>
      </c>
      <c r="G28" s="46">
        <v>0</v>
      </c>
      <c r="H28" s="46">
        <v>0</v>
      </c>
      <c r="I28" s="46">
        <v>308732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363732</v>
      </c>
      <c r="O28" s="47">
        <f t="shared" si="1"/>
        <v>267.05726872246697</v>
      </c>
      <c r="P28" s="9"/>
    </row>
    <row r="29" spans="1:16">
      <c r="A29" s="12"/>
      <c r="B29" s="25">
        <v>347.3</v>
      </c>
      <c r="C29" s="20" t="s">
        <v>35</v>
      </c>
      <c r="D29" s="46">
        <v>21025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21025</v>
      </c>
      <c r="O29" s="47">
        <f t="shared" si="1"/>
        <v>15.436857562408223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10649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10649</v>
      </c>
      <c r="O30" s="45">
        <f t="shared" si="1"/>
        <v>7.8186490455212923</v>
      </c>
      <c r="P30" s="10"/>
    </row>
    <row r="31" spans="1:16">
      <c r="A31" s="13"/>
      <c r="B31" s="39">
        <v>359</v>
      </c>
      <c r="C31" s="21" t="s">
        <v>39</v>
      </c>
      <c r="D31" s="46">
        <v>10649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10649</v>
      </c>
      <c r="O31" s="47">
        <f t="shared" si="1"/>
        <v>7.8186490455212923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SUM(D33:D34)</f>
        <v>12778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771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13549</v>
      </c>
      <c r="O32" s="45">
        <f t="shared" si="1"/>
        <v>9.9478707782672533</v>
      </c>
      <c r="P32" s="10"/>
    </row>
    <row r="33" spans="1:119">
      <c r="A33" s="12"/>
      <c r="B33" s="25">
        <v>361.1</v>
      </c>
      <c r="C33" s="20" t="s">
        <v>53</v>
      </c>
      <c r="D33" s="46">
        <v>2086</v>
      </c>
      <c r="E33" s="46">
        <v>0</v>
      </c>
      <c r="F33" s="46">
        <v>0</v>
      </c>
      <c r="G33" s="46">
        <v>0</v>
      </c>
      <c r="H33" s="46">
        <v>0</v>
      </c>
      <c r="I33" s="46">
        <v>771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2857</v>
      </c>
      <c r="O33" s="47">
        <f t="shared" si="1"/>
        <v>2.0976505139500734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10692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10692</v>
      </c>
      <c r="O34" s="47">
        <f t="shared" si="1"/>
        <v>7.8502202643171808</v>
      </c>
      <c r="P34" s="9"/>
    </row>
    <row r="35" spans="1:119" ht="16.5" thickBot="1">
      <c r="A35" s="14" t="s">
        <v>36</v>
      </c>
      <c r="B35" s="23"/>
      <c r="C35" s="22"/>
      <c r="D35" s="15">
        <f>SUM(D5,D13,D19,D26,D30,D32)</f>
        <v>1895437</v>
      </c>
      <c r="E35" s="15">
        <f t="shared" ref="E35:M35" si="9">SUM(E5,E13,E19,E26,E30,E32)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309503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2204940</v>
      </c>
      <c r="O35" s="38">
        <f t="shared" si="1"/>
        <v>1618.8986784140968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77</v>
      </c>
      <c r="M37" s="48"/>
      <c r="N37" s="48"/>
      <c r="O37" s="43">
        <v>1362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2023-11-27T20:34:08Z</cp:lastPrinted>
  <dcterms:created xsi:type="dcterms:W3CDTF">2000-08-31T21:26:31Z</dcterms:created>
  <dcterms:modified xsi:type="dcterms:W3CDTF">2023-11-27T20:34:10Z</dcterms:modified>
</cp:coreProperties>
</file>